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8745" activeTab="3"/>
  </bookViews>
  <sheets>
    <sheet name="PA 1" sheetId="2" r:id="rId1"/>
    <sheet name="PA 2" sheetId="3" r:id="rId2"/>
    <sheet name="PA 3" sheetId="4" r:id="rId3"/>
    <sheet name="PA 6 TA" sheetId="5" r:id="rId4"/>
  </sheets>
  <externalReferences>
    <externalReference r:id="rId5"/>
  </externalReferences>
  <definedNames>
    <definedName name="_xlnm._FilterDatabase" localSheetId="0" hidden="1">'PA 1'!$A$1:$R$18</definedName>
    <definedName name="_xlnm._FilterDatabase" localSheetId="1" hidden="1">'PA 2'!$A$1:$R$55</definedName>
    <definedName name="_xlnm._FilterDatabase" localSheetId="2" hidden="1">'PA 3'!$A$1:$R$32</definedName>
    <definedName name="_xlnm._FilterDatabase" localSheetId="3" hidden="1">'PA 6 TA'!$A$1:$P$17</definedName>
    <definedName name="_xlnm.Print_Area" localSheetId="0">'PA 1'!$A$1:$R$21</definedName>
    <definedName name="_xlnm.Print_Area" localSheetId="1">'PA 2'!$A$1:$R$58</definedName>
    <definedName name="_xlnm.Print_Area" localSheetId="2">'PA 3'!$A$1:$R$35</definedName>
    <definedName name="_xlnm.Print_Area" localSheetId="3">'PA 6 TA'!$A$1:$P$20</definedName>
    <definedName name="Z_02C2D61B_970D_4DFF_82AB_7705A5B1ACD2_.wvu.FilterData" localSheetId="0" hidden="1">'PA 1'!$A$1:$R$18</definedName>
    <definedName name="Z_02C2D61B_970D_4DFF_82AB_7705A5B1ACD2_.wvu.FilterData" localSheetId="1" hidden="1">'PA 2'!$A$1:$R$55</definedName>
    <definedName name="Z_02C2D61B_970D_4DFF_82AB_7705A5B1ACD2_.wvu.FilterData" localSheetId="2" hidden="1">'PA 3'!$A$1:$R$32</definedName>
    <definedName name="Z_02C2D61B_970D_4DFF_82AB_7705A5B1ACD2_.wvu.FilterData" localSheetId="3" hidden="1">'PA 6 TA'!$A$1:$P$17</definedName>
    <definedName name="Z_02C2D61B_970D_4DFF_82AB_7705A5B1ACD2_.wvu.PrintArea" localSheetId="0" hidden="1">'PA 1'!$A$1:$R$21</definedName>
    <definedName name="Z_02C2D61B_970D_4DFF_82AB_7705A5B1ACD2_.wvu.PrintArea" localSheetId="1" hidden="1">'PA 2'!$A$1:$R$58</definedName>
    <definedName name="Z_02C2D61B_970D_4DFF_82AB_7705A5B1ACD2_.wvu.PrintArea" localSheetId="2" hidden="1">'PA 3'!$A$1:$R$35</definedName>
    <definedName name="Z_02C2D61B_970D_4DFF_82AB_7705A5B1ACD2_.wvu.PrintArea" localSheetId="3" hidden="1">'PA 6 TA'!$A$1:$P$20</definedName>
    <definedName name="Z_20B730D3_BB9C_4CE3_9A4A_D192EB334790_.wvu.FilterData" localSheetId="0" hidden="1">'PA 1'!$A$1:$R$18</definedName>
    <definedName name="Z_20B730D3_BB9C_4CE3_9A4A_D192EB334790_.wvu.FilterData" localSheetId="1" hidden="1">'PA 2'!$A$1:$R$55</definedName>
    <definedName name="Z_20B730D3_BB9C_4CE3_9A4A_D192EB334790_.wvu.FilterData" localSheetId="2" hidden="1">'PA 3'!$A$1:$R$32</definedName>
    <definedName name="Z_20B730D3_BB9C_4CE3_9A4A_D192EB334790_.wvu.FilterData" localSheetId="3" hidden="1">'PA 6 TA'!$A$1:$P$17</definedName>
    <definedName name="Z_20B730D3_BB9C_4CE3_9A4A_D192EB334790_.wvu.PrintArea" localSheetId="0" hidden="1">'PA 1'!$A$1:$R$21</definedName>
    <definedName name="Z_20B730D3_BB9C_4CE3_9A4A_D192EB334790_.wvu.PrintArea" localSheetId="1" hidden="1">'PA 2'!$A$1:$R$58</definedName>
    <definedName name="Z_20B730D3_BB9C_4CE3_9A4A_D192EB334790_.wvu.PrintArea" localSheetId="2" hidden="1">'PA 3'!$A$1:$R$35</definedName>
    <definedName name="Z_20B730D3_BB9C_4CE3_9A4A_D192EB334790_.wvu.PrintArea" localSheetId="3" hidden="1">'PA 6 TA'!$A$1:$P$20</definedName>
    <definedName name="Z_281F4DBA_DE33_4996_8447_FD9B9FD3CB21_.wvu.FilterData" localSheetId="0" hidden="1">'PA 1'!$A$1:$R$18</definedName>
    <definedName name="Z_281F4DBA_DE33_4996_8447_FD9B9FD3CB21_.wvu.FilterData" localSheetId="1" hidden="1">'PA 2'!$A$1:$R$55</definedName>
    <definedName name="Z_281F4DBA_DE33_4996_8447_FD9B9FD3CB21_.wvu.FilterData" localSheetId="2" hidden="1">'PA 3'!$A$1:$R$32</definedName>
    <definedName name="Z_281F4DBA_DE33_4996_8447_FD9B9FD3CB21_.wvu.FilterData" localSheetId="3" hidden="1">'PA 6 TA'!$A$1:$P$17</definedName>
    <definedName name="Z_281F4DBA_DE33_4996_8447_FD9B9FD3CB21_.wvu.PrintArea" localSheetId="0" hidden="1">'PA 1'!$A$1:$R$21</definedName>
    <definedName name="Z_281F4DBA_DE33_4996_8447_FD9B9FD3CB21_.wvu.PrintArea" localSheetId="1" hidden="1">'PA 2'!$A$1:$R$58</definedName>
    <definedName name="Z_281F4DBA_DE33_4996_8447_FD9B9FD3CB21_.wvu.PrintArea" localSheetId="2" hidden="1">'PA 3'!$A$1:$R$35</definedName>
    <definedName name="Z_281F4DBA_DE33_4996_8447_FD9B9FD3CB21_.wvu.PrintArea" localSheetId="3" hidden="1">'PA 6 TA'!$A$1:$P$20</definedName>
    <definedName name="Z_DC306EDA_CC9C_451C_B19A_DBA2251BE780_.wvu.FilterData" localSheetId="0" hidden="1">'PA 1'!$A$1:$R$18</definedName>
    <definedName name="Z_DC306EDA_CC9C_451C_B19A_DBA2251BE780_.wvu.FilterData" localSheetId="1" hidden="1">'PA 2'!$A$1:$R$55</definedName>
    <definedName name="Z_DC306EDA_CC9C_451C_B19A_DBA2251BE780_.wvu.FilterData" localSheetId="2" hidden="1">'PA 3'!$A$1:$R$32</definedName>
    <definedName name="Z_DC306EDA_CC9C_451C_B19A_DBA2251BE780_.wvu.FilterData" localSheetId="3" hidden="1">'PA 6 TA'!$A$1:$P$17</definedName>
    <definedName name="Z_DC306EDA_CC9C_451C_B19A_DBA2251BE780_.wvu.PrintArea" localSheetId="0" hidden="1">'PA 1'!$A$1:$R$21</definedName>
    <definedName name="Z_DC306EDA_CC9C_451C_B19A_DBA2251BE780_.wvu.PrintArea" localSheetId="1" hidden="1">'PA 2'!$A$1:$R$58</definedName>
    <definedName name="Z_DC306EDA_CC9C_451C_B19A_DBA2251BE780_.wvu.PrintArea" localSheetId="2" hidden="1">'PA 3'!$A$1:$R$35</definedName>
    <definedName name="Z_DC306EDA_CC9C_451C_B19A_DBA2251BE780_.wvu.PrintArea" localSheetId="3" hidden="1">'PA 6 TA'!$A$1:$P$20</definedName>
  </definedNames>
  <calcPr calcId="152511"/>
</workbook>
</file>

<file path=xl/calcChain.xml><?xml version="1.0" encoding="utf-8"?>
<calcChain xmlns="http://schemas.openxmlformats.org/spreadsheetml/2006/main">
  <c r="L33" i="4" l="1"/>
  <c r="M15" i="5" l="1"/>
  <c r="O15" i="5" l="1"/>
  <c r="O16" i="5"/>
  <c r="M16" i="5"/>
  <c r="O14" i="5" l="1"/>
  <c r="M14" i="5"/>
  <c r="O13" i="5"/>
  <c r="M13" i="5"/>
  <c r="L12" i="5"/>
  <c r="O12" i="5" s="1"/>
  <c r="M12" i="5" l="1"/>
  <c r="Q31" i="4"/>
  <c r="O31" i="4"/>
  <c r="M31" i="4"/>
  <c r="L31" i="4"/>
  <c r="Q28" i="4"/>
  <c r="O28" i="4"/>
  <c r="M28" i="4"/>
  <c r="Q25" i="4" l="1"/>
  <c r="O25" i="4"/>
  <c r="M25" i="4"/>
  <c r="Q22" i="4"/>
  <c r="O22" i="4"/>
  <c r="M22" i="4"/>
  <c r="L11" i="5" l="1"/>
  <c r="L17" i="5" s="1"/>
  <c r="O10" i="5"/>
  <c r="M10" i="5"/>
  <c r="O9" i="5"/>
  <c r="M9" i="5"/>
  <c r="O8" i="5"/>
  <c r="M8" i="5"/>
  <c r="L32" i="4"/>
  <c r="Q17" i="4"/>
  <c r="O17" i="4"/>
  <c r="M17" i="4"/>
  <c r="Q14" i="4"/>
  <c r="O14" i="4"/>
  <c r="M14" i="4"/>
  <c r="Q10" i="4"/>
  <c r="O10" i="4"/>
  <c r="O32" i="4" s="1"/>
  <c r="M10" i="4"/>
  <c r="Q8" i="4"/>
  <c r="Q32" i="4" s="1"/>
  <c r="O8" i="4"/>
  <c r="M8" i="4"/>
  <c r="M32" i="4" s="1"/>
  <c r="L54" i="3"/>
  <c r="L55" i="3" s="1"/>
  <c r="Q52" i="3"/>
  <c r="O52" i="3"/>
  <c r="M52" i="3"/>
  <c r="M54" i="3" s="1"/>
  <c r="Q49" i="3"/>
  <c r="Q54" i="3" s="1"/>
  <c r="O49" i="3"/>
  <c r="O54" i="3" s="1"/>
  <c r="M49" i="3"/>
  <c r="L47" i="3"/>
  <c r="Q44" i="3"/>
  <c r="O44" i="3"/>
  <c r="M44" i="3"/>
  <c r="Q42" i="3"/>
  <c r="O42" i="3"/>
  <c r="M42" i="3"/>
  <c r="Q40" i="3"/>
  <c r="O40" i="3"/>
  <c r="M40" i="3"/>
  <c r="Q36" i="3"/>
  <c r="O36" i="3"/>
  <c r="M36" i="3"/>
  <c r="Q33" i="3"/>
  <c r="O33" i="3"/>
  <c r="M33" i="3"/>
  <c r="Q30" i="3"/>
  <c r="O30" i="3"/>
  <c r="M30" i="3"/>
  <c r="Q28" i="3"/>
  <c r="O28" i="3"/>
  <c r="M28" i="3"/>
  <c r="Q25" i="3"/>
  <c r="O25" i="3"/>
  <c r="M25" i="3"/>
  <c r="Q23" i="3"/>
  <c r="O23" i="3"/>
  <c r="M23" i="3"/>
  <c r="Q19" i="3"/>
  <c r="O19" i="3"/>
  <c r="M19" i="3"/>
  <c r="Q16" i="3"/>
  <c r="O16" i="3"/>
  <c r="M16" i="3"/>
  <c r="Q14" i="3"/>
  <c r="O14" i="3"/>
  <c r="M14" i="3"/>
  <c r="Q12" i="3"/>
  <c r="Q47" i="3" s="1"/>
  <c r="Q55" i="3" s="1"/>
  <c r="O12" i="3"/>
  <c r="O47" i="3" s="1"/>
  <c r="O55" i="3" s="1"/>
  <c r="M12" i="3"/>
  <c r="Q10" i="3"/>
  <c r="O10" i="3"/>
  <c r="M10" i="3"/>
  <c r="Q8" i="3"/>
  <c r="O8" i="3"/>
  <c r="M8" i="3"/>
  <c r="M47" i="3" s="1"/>
  <c r="M55" i="3" s="1"/>
  <c r="Q17" i="2"/>
  <c r="O17" i="2"/>
  <c r="M17" i="2"/>
  <c r="L17" i="2"/>
  <c r="L18" i="2" s="1"/>
  <c r="L14" i="2"/>
  <c r="Q10" i="2"/>
  <c r="Q14" i="2" s="1"/>
  <c r="O10" i="2"/>
  <c r="O14" i="2" s="1"/>
  <c r="M10" i="2"/>
  <c r="M14" i="2" s="1"/>
  <c r="Q8" i="2"/>
  <c r="O8" i="2"/>
  <c r="M11" i="5" l="1"/>
  <c r="M17" i="5" s="1"/>
  <c r="O11" i="5"/>
  <c r="O17" i="5" s="1"/>
  <c r="M18" i="2"/>
  <c r="O18" i="2"/>
  <c r="Q18" i="2"/>
</calcChain>
</file>

<file path=xl/sharedStrings.xml><?xml version="1.0" encoding="utf-8"?>
<sst xmlns="http://schemas.openxmlformats.org/spreadsheetml/2006/main" count="657" uniqueCount="282">
  <si>
    <t>Ranking</t>
  </si>
  <si>
    <t>Project code</t>
  </si>
  <si>
    <t>Project title</t>
  </si>
  <si>
    <t>Objectives</t>
  </si>
  <si>
    <t>Duration</t>
  </si>
  <si>
    <t>Start date</t>
  </si>
  <si>
    <t>End date</t>
  </si>
  <si>
    <t xml:space="preserve">
Lead beneficiary/      beneficiary/ies</t>
  </si>
  <si>
    <t>Country</t>
  </si>
  <si>
    <t xml:space="preserve">County/
District </t>
  </si>
  <si>
    <t>Category of intervention</t>
  </si>
  <si>
    <t>Approved budget</t>
  </si>
  <si>
    <t>Project eligible value (euro)</t>
  </si>
  <si>
    <t>Community Funding ERDF
(euro)</t>
  </si>
  <si>
    <t xml:space="preserve">Percent (ERDF) 
</t>
  </si>
  <si>
    <t xml:space="preserve">National 
co-financing
(euro) </t>
  </si>
  <si>
    <t xml:space="preserve">Percent (National 
co-financing)          </t>
  </si>
  <si>
    <t>Own Contribution (euro)</t>
  </si>
  <si>
    <t>Percent (Own Contributions)</t>
  </si>
  <si>
    <t xml:space="preserve">Nr. crt </t>
  </si>
  <si>
    <t xml:space="preserve">Cod proiect  </t>
  </si>
  <si>
    <t>Titlu proiect</t>
  </si>
  <si>
    <t xml:space="preserve">Obiective </t>
  </si>
  <si>
    <t>Durata</t>
  </si>
  <si>
    <t>Data de inceput</t>
  </si>
  <si>
    <t>Data de finalizare</t>
  </si>
  <si>
    <t>Beneficiar lider/ beneficiari</t>
  </si>
  <si>
    <t>Tara</t>
  </si>
  <si>
    <t>Judet/district</t>
  </si>
  <si>
    <t xml:space="preserve">Categoria de interventie </t>
  </si>
  <si>
    <t xml:space="preserve">Valoarea eligibila a proiectului </t>
  </si>
  <si>
    <t xml:space="preserve">Contributie ERDF(euro) </t>
  </si>
  <si>
    <t xml:space="preserve">Procent (ERDF) 
</t>
  </si>
  <si>
    <t>Co-finantare nationala
(euro)</t>
  </si>
  <si>
    <t>Procent
(Co-finantare nationala)</t>
  </si>
  <si>
    <t>Contributie proprie (euro)</t>
  </si>
  <si>
    <t>Procent (contributie proprie)</t>
  </si>
  <si>
    <t>Нр.</t>
  </si>
  <si>
    <t>Код
проект</t>
  </si>
  <si>
    <t>Наименование проект</t>
  </si>
  <si>
    <t>Цели</t>
  </si>
  <si>
    <t>Продължителност</t>
  </si>
  <si>
    <t>Начална дата</t>
  </si>
  <si>
    <t xml:space="preserve">Крайна дата </t>
  </si>
  <si>
    <t>Водещ бенефициент / бенефициент/и</t>
  </si>
  <si>
    <t>Държава</t>
  </si>
  <si>
    <t>Окръг / област</t>
  </si>
  <si>
    <t>Категория интервенция</t>
  </si>
  <si>
    <t>Допустима стойност на проекта</t>
  </si>
  <si>
    <t>Финансиране от ЕФРР (евро)</t>
  </si>
  <si>
    <t xml:space="preserve">Процент (ЕФРР)
</t>
  </si>
  <si>
    <t>Национално съфинансиране 
(евро)</t>
  </si>
  <si>
    <t>Процент (Национално съфинансиране)</t>
  </si>
  <si>
    <t>Собствен принос (евро)</t>
  </si>
  <si>
    <t>Процент (собствен принос)</t>
  </si>
  <si>
    <t xml:space="preserve">Priority Axis 1 </t>
  </si>
  <si>
    <t>Investment priority 1.1 Improve the planning, development and coordination of cross-border transport systems for better connections to TEN-T transport networks</t>
  </si>
  <si>
    <t>15.1.1.010</t>
  </si>
  <si>
    <t>Investigation of opportunities for reducing the TEN-T network use within the cross-border region of Romania-Bulgaria through optimazition of the freight and passanger transport and the development of a joint mechanism foe support of the intermodal connection</t>
  </si>
  <si>
    <r>
      <rPr>
        <b/>
        <sz val="11"/>
        <rFont val="Trebuchet MS"/>
        <family val="2"/>
      </rPr>
      <t xml:space="preserve">Objective: </t>
    </r>
    <r>
      <rPr>
        <sz val="11"/>
        <rFont val="Trebuchet MS"/>
        <family val="2"/>
      </rPr>
      <t xml:space="preserve">to significantly improve the planning, development and coordination of CBC transport systems for better connections with TEN-T network in CBC area                            
</t>
    </r>
  </si>
  <si>
    <t>03.02.2016</t>
  </si>
  <si>
    <t>02.02.2018</t>
  </si>
  <si>
    <t>Association of Danube River Municipalities "Danube" (ADRM)</t>
  </si>
  <si>
    <t xml:space="preserve">Bulgaria </t>
  </si>
  <si>
    <t xml:space="preserve">Pleven </t>
  </si>
  <si>
    <t>The Ecological Initiative and Sustainable Development Group Foundation</t>
  </si>
  <si>
    <t xml:space="preserve">Romania </t>
  </si>
  <si>
    <t>Dolj</t>
  </si>
  <si>
    <t>15.1.1.006</t>
  </si>
  <si>
    <t>E-bike Net</t>
  </si>
  <si>
    <r>
      <rPr>
        <b/>
        <sz val="11"/>
        <rFont val="Trebuchet MS"/>
        <family val="2"/>
      </rPr>
      <t>Objective</t>
    </r>
    <r>
      <rPr>
        <sz val="11"/>
        <rFont val="Trebuchet MS"/>
        <family val="2"/>
      </rPr>
      <t xml:space="preserve">: to create and promote a network of electrical bicycles in a range of up to 70 kilometers throughout CBC area                                                                       </t>
    </r>
    <r>
      <rPr>
        <b/>
        <sz val="11"/>
        <rFont val="Trebuchet MS"/>
        <family val="2"/>
      </rPr>
      <t/>
    </r>
  </si>
  <si>
    <t>02.02.2016</t>
  </si>
  <si>
    <t>01.02.2018</t>
  </si>
  <si>
    <t>Agency for Regional Development and Business Center-Vidin (ARDBC Vidin)</t>
  </si>
  <si>
    <t>Vidin</t>
  </si>
  <si>
    <t>Romanian Association for Electronic and Software Industry -Oltenia Subsidiary</t>
  </si>
  <si>
    <t>Local Employers Association for Small and Middle Enterprises (LEASME) Calafat</t>
  </si>
  <si>
    <t>Vidin Chamber of Commerce and industry</t>
  </si>
  <si>
    <t xml:space="preserve">Total for Investment priority 1.1 </t>
  </si>
  <si>
    <t>Investment priority 1.2 Increase transport safety on waterways and maritime transport routes</t>
  </si>
  <si>
    <t>-</t>
  </si>
  <si>
    <t>Total for Investment priority 1.2</t>
  </si>
  <si>
    <t>Total for Priority Axis 1</t>
  </si>
  <si>
    <t>Last update: 04.04.2016</t>
  </si>
  <si>
    <t>Priority Axis 2</t>
  </si>
  <si>
    <t>Investment priority 2.1 To improve the sustainable use of natural heritage and resources and cultural heritage</t>
  </si>
  <si>
    <t>15.2.1.065</t>
  </si>
  <si>
    <t>Advertising of Regional cultural Heritage in 3D - ARCH 3D</t>
  </si>
  <si>
    <r>
      <rPr>
        <b/>
        <sz val="11"/>
        <rFont val="Trebuchet MS"/>
        <family val="2"/>
      </rPr>
      <t>Objective</t>
    </r>
    <r>
      <rPr>
        <sz val="11"/>
        <rFont val="Trebuchet MS"/>
        <family val="2"/>
      </rPr>
      <t xml:space="preserve">: to improve the sustainable use of sites of cultural heritage in the cross-border area
</t>
    </r>
  </si>
  <si>
    <t>Balchik Municipality</t>
  </si>
  <si>
    <t xml:space="preserve">Dobrich </t>
  </si>
  <si>
    <t>Mangalia Municipality</t>
  </si>
  <si>
    <t>Constanta</t>
  </si>
  <si>
    <t>15.2.1.034</t>
  </si>
  <si>
    <t>A heritage-friendly cross-border economy in Romania and Bulgaria</t>
  </si>
  <si>
    <r>
      <rPr>
        <b/>
        <sz val="11"/>
        <rFont val="Trebuchet MS"/>
        <family val="2"/>
      </rPr>
      <t>Objectives: t</t>
    </r>
    <r>
      <rPr>
        <sz val="11"/>
        <rFont val="Trebuchet MS"/>
        <family val="2"/>
      </rPr>
      <t xml:space="preserve">o facilitate the adoption of a common cross-border approach on the sustainable use of cultural and natural heritage, in order to determine and promote new models of viable and heritage-friendly economic activities, and improve the tourism in the cross-border area, by elaborating a cross-border strategy for a heritage-friendly business environment and creating the cross-border framework for supporting businesses to adopt and implement heritage-friendly strategies.
</t>
    </r>
  </si>
  <si>
    <t>Constanta Chamber of Commerce, Industry, Shipping and Agriculture (CCINA Constanta)</t>
  </si>
  <si>
    <t>Chamber of Commerce and Industry - Dobrich (CCI Dobrich)</t>
  </si>
  <si>
    <t>15.2.1.067</t>
  </si>
  <si>
    <t>Development and promotion of an integrated cultural heritage tourism product: Route "Roman frontier within the cross-border region Romania-Bulgaria</t>
  </si>
  <si>
    <r>
      <rPr>
        <b/>
        <sz val="11"/>
        <rFont val="Trebuchet MS"/>
        <family val="2"/>
      </rPr>
      <t>Objectives:</t>
    </r>
    <r>
      <rPr>
        <sz val="11"/>
        <rFont val="Trebuchet MS"/>
        <family val="2"/>
      </rPr>
      <t xml:space="preserve"> to enhance the sustainable use of the Romania-Bulgaria cross-border area common cultural heritage through developing and promoting of an integrated tourism product related to Roman sites and objects.
</t>
    </r>
  </si>
  <si>
    <t>15.2.1.068</t>
  </si>
  <si>
    <t>Development and promotion of a common natural heritage tourism product: Route "Protected natural heritage within the cross-border region Romania-Bulgaria</t>
  </si>
  <si>
    <r>
      <rPr>
        <b/>
        <sz val="11"/>
        <rFont val="Trebuchet MS"/>
        <family val="2"/>
      </rPr>
      <t>Objective:</t>
    </r>
    <r>
      <rPr>
        <sz val="11"/>
        <rFont val="Trebuchet MS"/>
        <family val="2"/>
      </rPr>
      <t xml:space="preserve"> to enhance the sustainable use of the Romania-Bulgaria cross-border area common natural heritage through developing and promoting an integrated tourism product
</t>
    </r>
  </si>
  <si>
    <t>"Living Nature" Foundation, (LNF)</t>
  </si>
  <si>
    <t>Calarasi</t>
  </si>
  <si>
    <t>15.2.1.023</t>
  </si>
  <si>
    <t>"Danube- I can hear you, I will not forget you, I can see you and I will remember you, I can recreate you and I can understand you"</t>
  </si>
  <si>
    <r>
      <rPr>
        <b/>
        <sz val="11"/>
        <rFont val="Trebuchet MS"/>
        <family val="2"/>
      </rPr>
      <t>Objective</t>
    </r>
    <r>
      <rPr>
        <sz val="11"/>
        <rFont val="Trebuchet MS"/>
        <family val="2"/>
      </rPr>
      <t xml:space="preserve">: to improve the sustainable use of natural heritage and resources and cultural heritage in cross-border region – Districts Vratsa and Ruse, Bulgaria and District Olt, Romania 
</t>
    </r>
  </si>
  <si>
    <t>Chamber of Commerce and Industry Vratsa</t>
  </si>
  <si>
    <t xml:space="preserve">Vratsa </t>
  </si>
  <si>
    <t>Center of Consultancy and Project Management - EUROPROJECT (CCPM)</t>
  </si>
  <si>
    <t>Olt</t>
  </si>
  <si>
    <t>Ruse Chamber of Commerce and Industry</t>
  </si>
  <si>
    <t>Ruse</t>
  </si>
  <si>
    <t>15.2.1.056</t>
  </si>
  <si>
    <t>Intergated Multimedia Platform for Active Culture and Tourism</t>
  </si>
  <si>
    <r>
      <t xml:space="preserve">Objectives: </t>
    </r>
    <r>
      <rPr>
        <sz val="11"/>
        <rFont val="Trebuchet MS"/>
        <family val="2"/>
      </rPr>
      <t>to promote sustainable use of natural and cultural resources through innovative and interactive IT solutions for provision of tourist services</t>
    </r>
  </si>
  <si>
    <t>Association "Regional partnerships for sustainable development - Vidin" (RPSD - Vidin)</t>
  </si>
  <si>
    <t>Alexis Project Association Filiasi</t>
  </si>
  <si>
    <t xml:space="preserve">Ruse - Free Spirit City Municipal Foundation (RFSCF)
</t>
  </si>
  <si>
    <t>Lom Municipality</t>
  </si>
  <si>
    <t xml:space="preserve">Montana </t>
  </si>
  <si>
    <t>15.2.1.001</t>
  </si>
  <si>
    <t>Green School Education as a Promotion of Sustainable Use of Cultural nad Natural Heritage and Resources</t>
  </si>
  <si>
    <r>
      <rPr>
        <b/>
        <sz val="11"/>
        <rFont val="Trebuchet MS"/>
        <family val="2"/>
      </rPr>
      <t>Objectives</t>
    </r>
    <r>
      <rPr>
        <sz val="11"/>
        <rFont val="Trebuchet MS"/>
        <family val="2"/>
      </rPr>
      <t>: to create and promote a new CBC tourist product named Green School Education on the territory of Montana district, BG based on integrated tourist services for more sustainable use of Montana and Dolj natural heritage and resources and cultural heritage</t>
    </r>
  </si>
  <si>
    <t>02.08.2017</t>
  </si>
  <si>
    <t>Association Center for Development Montanesium (ACDM)</t>
  </si>
  <si>
    <t>Montana</t>
  </si>
  <si>
    <t>Forever for Europe Association (FEA)</t>
  </si>
  <si>
    <t>Romania</t>
  </si>
  <si>
    <t>15.2.1.058</t>
  </si>
  <si>
    <t>Balloon adventure - a new joint tourism product</t>
  </si>
  <si>
    <r>
      <rPr>
        <b/>
        <sz val="11"/>
        <rFont val="Trebuchet MS"/>
        <family val="2"/>
      </rPr>
      <t>Objective</t>
    </r>
    <r>
      <rPr>
        <sz val="11"/>
        <rFont val="Trebuchet MS"/>
        <family val="2"/>
      </rPr>
      <t>: to create a new tourism product, involving all interested in tourism development stakeholders for the increase of the share of richer tourists in the area</t>
    </r>
  </si>
  <si>
    <t>Agency for Regional Development and Business Center - Vidin (ARDBC Vidin)</t>
  </si>
  <si>
    <t>"Regional Development Agency and Business Center 2000" (RDA&amp;BC 2000)</t>
  </si>
  <si>
    <t>Romanian Association for Electronic and Software Industry-Oltenia Subsidiary</t>
  </si>
  <si>
    <t>15.2.1.006</t>
  </si>
  <si>
    <t>6 Reasons to Visit Mehedinti – Vidin cross-border Area</t>
  </si>
  <si>
    <r>
      <rPr>
        <b/>
        <sz val="11"/>
        <rFont val="Trebuchet MS"/>
        <family val="2"/>
      </rPr>
      <t>Objective:</t>
    </r>
    <r>
      <rPr>
        <sz val="11"/>
        <rFont val="Trebuchet MS"/>
        <family val="2"/>
      </rPr>
      <t xml:space="preserve"> the contribution to the economical, social and cultural sustainable development of the Mehedinti-Vidin CBC area by means of joint actions focused on the touristic infrastructure, respectively the common design of key tourism products and services based on the natural and cultural heritage
</t>
    </r>
  </si>
  <si>
    <t>01.10.2017</t>
  </si>
  <si>
    <t>Association Pro-Mehedinti (Association Pro-Mh)</t>
  </si>
  <si>
    <t>Mehedinti</t>
  </si>
  <si>
    <t>15.2.1.057</t>
  </si>
  <si>
    <t>Valorisation of authentic culture for cross-border tourism</t>
  </si>
  <si>
    <r>
      <rPr>
        <b/>
        <sz val="11"/>
        <rFont val="Trebuchet MS"/>
        <family val="2"/>
      </rPr>
      <t xml:space="preserve">Objective: </t>
    </r>
    <r>
      <rPr>
        <sz val="11"/>
        <rFont val="Trebuchet MS"/>
        <family val="2"/>
      </rPr>
      <t xml:space="preserve">to discover and promote the authentic culture in the cross-border area of Vidin and Montana districts and Dolj county and to create a new tourism product by using the cultural heritage of the target region
</t>
    </r>
  </si>
  <si>
    <t>01.08.2017</t>
  </si>
  <si>
    <t>Cross Border Association E(quilibrum) Environment</t>
  </si>
  <si>
    <t>15.2.1.076</t>
  </si>
  <si>
    <t xml:space="preserve">CBC Audio Travel Guide </t>
  </si>
  <si>
    <r>
      <rPr>
        <b/>
        <sz val="11"/>
        <rFont val="Trebuchet MS"/>
        <family val="2"/>
      </rPr>
      <t xml:space="preserve">Objectives: </t>
    </r>
    <r>
      <rPr>
        <sz val="11"/>
        <rFont val="Trebuchet MS"/>
        <family val="2"/>
      </rPr>
      <t>1. Improve the sustainable and green use of natural heritage and resources and cultural heritage by designing 5 comprehensive tourism products specific to the RO - BG cross-border area.
2. Contribute to the joint promotion of the tourism attractions in the cross-border area through the provision of a new, integrated travel guide service (accessible by calling a dedicated phone number, by downloading an application for mobile devices or by accessing the dedicated section on the project website).</t>
    </r>
  </si>
  <si>
    <t>18.02.2016</t>
  </si>
  <si>
    <t>17.02.2018</t>
  </si>
  <si>
    <t>CENTER OF CONSULTANCY AND PROJECT MANAGEMENT – EUROPROJECT</t>
  </si>
  <si>
    <t>Bulgaria</t>
  </si>
  <si>
    <t>15.2.1.087</t>
  </si>
  <si>
    <t xml:space="preserve">Оrgаnizаtiоn, mаnаgеmеnt аnd mаrkеting оf cоmmоn culturаl hеritаgе bеtwееn Bulgаriа аnd Rоmаniа </t>
  </si>
  <si>
    <r>
      <rPr>
        <b/>
        <sz val="11"/>
        <rFont val="Trebuchet MS"/>
        <family val="2"/>
      </rPr>
      <t>Objective:</t>
    </r>
    <r>
      <rPr>
        <sz val="11"/>
        <rFont val="Trebuchet MS"/>
        <family val="2"/>
      </rPr>
      <t xml:space="preserve"> Imprоving thе knоwlеdgе lеvеl, plаnning, dеvеlоpmеnt аnd cооrdinаtiоn in thе оrgаnizаtiоn, mаnаgеmеnt аnd mаrkеting оf thе cоmmоn culturаl hеritаgе tо incrеаsе еcоnоmic grоwth аnd sоciаl prоspеritу in thе еntirе rеgiоn. </t>
    </r>
  </si>
  <si>
    <t>03.03.2016</t>
  </si>
  <si>
    <t>02.09.2017</t>
  </si>
  <si>
    <t xml:space="preserve">Ministrу оf Culturе оf Bulgаriа </t>
  </si>
  <si>
    <t>Bulgаriа</t>
  </si>
  <si>
    <t>Sofia</t>
  </si>
  <si>
    <t xml:space="preserve">Thе Nаtiоnаl Institutе fоr Culturаl Rеsеаrch аnd Trаining </t>
  </si>
  <si>
    <t>Bucharest</t>
  </si>
  <si>
    <t>District Аdministrаtiоn Silistrа</t>
  </si>
  <si>
    <t>Silistra</t>
  </si>
  <si>
    <t>Bilаtеrаl Chаmbеr оf Cоmmеrcе Bulgаriа-Rоmаniа</t>
  </si>
  <si>
    <t>15.2.1.009</t>
  </si>
  <si>
    <t>Danube - A River with lot of history</t>
  </si>
  <si>
    <r>
      <rPr>
        <b/>
        <sz val="11"/>
        <rFont val="Trebuchet MS"/>
        <family val="2"/>
      </rPr>
      <t>Objectives:</t>
    </r>
    <r>
      <rPr>
        <sz val="11"/>
        <rFont val="Trebuchet MS"/>
        <family val="2"/>
      </rPr>
      <t xml:space="preserve"> -Creation of a unique of its kind model of the cross-border area
-Increase the awareness and promote the cross-border area
-Increasing the awareness in the cross-border area and the community about the available cultural and historical heratige
-Increasing the tourists number in the region</t>
    </r>
  </si>
  <si>
    <t>09.03.2016</t>
  </si>
  <si>
    <t>08.03.2018</t>
  </si>
  <si>
    <t>“Open Hand” Foundation</t>
  </si>
  <si>
    <t>Federation of Employers in Oltenia Region</t>
  </si>
  <si>
    <t>15.2.1.003</t>
  </si>
  <si>
    <t>The path of the clay</t>
  </si>
  <si>
    <r>
      <rPr>
        <b/>
        <sz val="11"/>
        <rFont val="Trebuchet MS"/>
        <family val="2"/>
      </rPr>
      <t>Objective:</t>
    </r>
    <r>
      <rPr>
        <sz val="11"/>
        <rFont val="Trebuchet MS"/>
        <family val="2"/>
      </rPr>
      <t xml:space="preserve"> The project aims to improve the sustainable use of cultural heritage and resources in the districts of Vidin, Vratsa, Montana and Pleven and the counties of Mehedinti, Dolj, Olt and Teleorman through creation of a boutique tourism product based on clay heritage with innovative tourist services, which will keep tourists longer in the CB area and will lead to increasing the number of tourists overnights in the target area with 1350 overnights. </t>
    </r>
  </si>
  <si>
    <t>19.03.2016</t>
  </si>
  <si>
    <t>18.03.2018</t>
  </si>
  <si>
    <t>Civil Association for Development</t>
  </si>
  <si>
    <t>15.2.1.038</t>
  </si>
  <si>
    <t>Ancient roman cultural heritage interactive visualization environment for the cross border area between Bulgaria and Romania (ARCHIVE)</t>
  </si>
  <si>
    <r>
      <t xml:space="preserve">Objective: </t>
    </r>
    <r>
      <rPr>
        <sz val="11"/>
        <rFont val="Trebuchet MS"/>
        <family val="2"/>
      </rPr>
      <t xml:space="preserve">Preservation and popularisation of the roman cultural heritage through the development of a flexible, multifunctional platform for web-based access to digitalized content and information. </t>
    </r>
  </si>
  <si>
    <t>05.04.2016</t>
  </si>
  <si>
    <t>UNIVERSITY OF RUSE ANGEL KANCHEV (UR)</t>
  </si>
  <si>
    <t>RUSE REGIONAL MUSEUM OF HISTORY (RRMH)</t>
  </si>
  <si>
    <t>Museum of National History and Archaeology Constanta
(MNHAC)</t>
  </si>
  <si>
    <t>Total Investment priority 2.1</t>
  </si>
  <si>
    <t>Investment priority 2.2 To enhance the sustainable management of the ecosystems from the cross-border area</t>
  </si>
  <si>
    <t>15.2.1.054</t>
  </si>
  <si>
    <t>Plums for Junk</t>
  </si>
  <si>
    <r>
      <rPr>
        <b/>
        <sz val="11"/>
        <rFont val="Trebuchet MS"/>
        <family val="2"/>
      </rPr>
      <t>Objective:</t>
    </r>
    <r>
      <rPr>
        <sz val="11"/>
        <rFont val="Trebuchet MS"/>
        <family val="2"/>
      </rPr>
      <t xml:space="preserve"> to inform the population of the target area about the wild life in the protected areas;
to engage the people in concrete actions for protection of the environment in towns and Natura 2000 protected areas
</t>
    </r>
  </si>
  <si>
    <t>Foundation "Phoenix - 21 century", Vidin</t>
  </si>
  <si>
    <t>Pro-Mehedinti Association</t>
  </si>
  <si>
    <t>15.2.1.052</t>
  </si>
  <si>
    <t>Innovative and collaborative  management of Natura 2000 sites in the Danube border region</t>
  </si>
  <si>
    <r>
      <rPr>
        <b/>
        <sz val="11"/>
        <rFont val="Trebuchet MS"/>
        <family val="2"/>
      </rPr>
      <t>Objective:</t>
    </r>
    <r>
      <rPr>
        <sz val="11"/>
        <rFont val="Trebuchet MS"/>
        <family val="2"/>
      </rPr>
      <t xml:space="preserve"> to promote and strengthen the partnership between the border environment communities to sustainably management of ecosystems in zones of European Natura 2000 network</t>
    </r>
  </si>
  <si>
    <t>19.02.2016</t>
  </si>
  <si>
    <t>18.02.2018</t>
  </si>
  <si>
    <t xml:space="preserve">NATIONAL ENVIRONMENTAL GUARD – (NEG) </t>
  </si>
  <si>
    <t>Regional Inspectorate of Environment and Water – Veliko Tarnovo (RIEW)</t>
  </si>
  <si>
    <t>Veliko Tarnovo</t>
  </si>
  <si>
    <t xml:space="preserve">Total Investment priority 2.2 </t>
  </si>
  <si>
    <t>Total for Priority Axis 2</t>
  </si>
  <si>
    <t xml:space="preserve">Priority axis 3 </t>
  </si>
  <si>
    <t>Investment priority 3.1 To improve joint risk management in the cross-border area</t>
  </si>
  <si>
    <t>15.3.1.016</t>
  </si>
  <si>
    <t>Development and adoption of a joint institutionalized partnership on risk management on excessive proliferation of insects affecting public health and safety within the cross-border region Romania-Bulgaria</t>
  </si>
  <si>
    <r>
      <rPr>
        <b/>
        <sz val="11"/>
        <rFont val="Trebuchet MS"/>
        <family val="2"/>
      </rPr>
      <t>Objective</t>
    </r>
    <r>
      <rPr>
        <sz val="11"/>
        <rFont val="Trebuchet MS"/>
        <family val="2"/>
      </rPr>
      <t>:improve joint risk management in the CBC area through the setup of a joint institutionalized partnership on control over the insect population</t>
    </r>
  </si>
  <si>
    <t>"Living Nature" Foundation (LNF)</t>
  </si>
  <si>
    <t>15.3.1.002</t>
  </si>
  <si>
    <t>Community Opposition of Disastrous Events (CODE)</t>
  </si>
  <si>
    <r>
      <rPr>
        <b/>
        <sz val="11"/>
        <rFont val="Trebuchet MS"/>
        <family val="2"/>
      </rPr>
      <t>Objective</t>
    </r>
    <r>
      <rPr>
        <sz val="11"/>
        <rFont val="Trebuchet MS"/>
        <family val="2"/>
      </rPr>
      <t xml:space="preserve">:to increase local capacity in rural areas of Romania-Bulgaria border region for disasters’ prevention and mitigation trough development of extended volunteer units
</t>
    </r>
  </si>
  <si>
    <t>Vasiliada Association</t>
  </si>
  <si>
    <t>Red Cross - Dolj Branch</t>
  </si>
  <si>
    <t xml:space="preserve">Free Youth Centre (FYC)
</t>
  </si>
  <si>
    <t>Bulgarian Red Cross (BRC)</t>
  </si>
  <si>
    <t>15.3.1.001</t>
  </si>
  <si>
    <t>Safe Schools Network</t>
  </si>
  <si>
    <r>
      <rPr>
        <b/>
        <sz val="11"/>
        <rFont val="Trebuchet MS"/>
        <family val="2"/>
      </rPr>
      <t>Objective</t>
    </r>
    <r>
      <rPr>
        <sz val="11"/>
        <rFont val="Trebuchet MS"/>
        <family val="2"/>
      </rPr>
      <t xml:space="preserve">:raising awareness in the field of efficient risk prevention trough formal and informal education of children and youth in border area;
</t>
    </r>
  </si>
  <si>
    <t>Free Youth Centre (FYC)</t>
  </si>
  <si>
    <t>Regional Network for Innovative Education (RNIE)</t>
  </si>
  <si>
    <t>15.3.1.017</t>
  </si>
  <si>
    <t>Risk Management for Large Scale Infrastructures in the Romanian Bulgarian cross border area</t>
  </si>
  <si>
    <t>Horia Hulubei National Institute for Research and Development for Physics and Nuclear Engineering (IFIN-HH)</t>
  </si>
  <si>
    <t>Ilfov</t>
  </si>
  <si>
    <t xml:space="preserve">Romanian Association for Technology Transfer and Innovation (ARoTT)
</t>
  </si>
  <si>
    <t>Asociation for Development of the Business Environment Oltenia - ADMAO</t>
  </si>
  <si>
    <t>Business Innovation Centre Innobridge</t>
  </si>
  <si>
    <t>15.3.1.051</t>
  </si>
  <si>
    <t>Capabilities and interoperability for joint Romanian - Bulgarian cross - border first responder intervention to chemical - biological - radiological - nuclear high yield explosive</t>
  </si>
  <si>
    <t>15.3.1.052</t>
  </si>
  <si>
    <t>Rapid intervention force to chemical, biological, radiological and nuclear emergencies on the Danube river</t>
  </si>
  <si>
    <t xml:space="preserve">Total Investment priority 3.1 </t>
  </si>
  <si>
    <t>Total for Priority Axis 3</t>
  </si>
  <si>
    <t xml:space="preserve">
TA Beneficiary </t>
  </si>
  <si>
    <t xml:space="preserve">Priority Axis 6 Technical Assistance </t>
  </si>
  <si>
    <t>N/A</t>
  </si>
  <si>
    <r>
      <rPr>
        <b/>
        <sz val="11"/>
        <rFont val="Trebuchet MS"/>
        <family val="2"/>
      </rPr>
      <t xml:space="preserve">Objective: </t>
    </r>
    <r>
      <rPr>
        <sz val="11"/>
        <rFont val="Trebuchet MS"/>
        <family val="2"/>
      </rPr>
      <t>ensuring the implementation of Interreg V-A Romania-Bulgaria Programme and closure of Romania - Bulgaria Cross-border Cooperation Programme</t>
    </r>
  </si>
  <si>
    <t>31.12.2015</t>
  </si>
  <si>
    <t>121, 122, 123</t>
  </si>
  <si>
    <r>
      <rPr>
        <b/>
        <sz val="11"/>
        <rFont val="Trebuchet MS"/>
        <family val="2"/>
      </rPr>
      <t>Objective:</t>
    </r>
    <r>
      <rPr>
        <sz val="11"/>
        <rFont val="Trebuchet MS"/>
        <family val="2"/>
      </rPr>
      <t xml:space="preserve"> performing activities related to first level control - for Romanian beneficiaries</t>
    </r>
  </si>
  <si>
    <t>Global financing decision for the Managing Authority for the Technical Assistance budget of the Interreg V-A Romania-Bulgaria Programme - 2015</t>
  </si>
  <si>
    <r>
      <rPr>
        <b/>
        <sz val="11"/>
        <rFont val="Trebuchet MS"/>
        <family val="2"/>
      </rPr>
      <t>Objective:</t>
    </r>
    <r>
      <rPr>
        <sz val="11"/>
        <rFont val="Trebuchet MS"/>
        <family val="2"/>
      </rPr>
      <t xml:space="preserve"> ensuring the implementation of Interreg V-A Romania-Bulgaria Programme and closure of Romania - Bulgaria Cross-border Cooperation Programme</t>
    </r>
  </si>
  <si>
    <t>30.06.2016</t>
  </si>
  <si>
    <t>MDRPA (Managing Authority)</t>
  </si>
  <si>
    <t xml:space="preserve">Bucharest </t>
  </si>
  <si>
    <t>Global financing decision for the Managing Authority for the Technical Assistance budget of the Interreg V-A Romania-Bulgaria Programme - 2016</t>
  </si>
  <si>
    <t>30.07.2017</t>
  </si>
  <si>
    <t>31.12.2016</t>
  </si>
  <si>
    <t>Total for Priority Axis 6</t>
  </si>
  <si>
    <r>
      <rPr>
        <b/>
        <sz val="11"/>
        <rFont val="Trebuchet MS"/>
        <family val="2"/>
        <charset val="238"/>
      </rPr>
      <t xml:space="preserve">Objective: </t>
    </r>
    <r>
      <rPr>
        <sz val="11"/>
        <rFont val="Trebuchet MS"/>
        <family val="2"/>
      </rPr>
      <t>The ERDF grant allows for endowment of emergency response units from the cross-border area in a coordinated and integrated approach by providing along with the needed funding, also the platform for strong interconnection between organizations from different sides of the border, which set the stage for high-quality collaboration that, ensures achievement of project strategic objective in a relatively short period.</t>
    </r>
  </si>
  <si>
    <r>
      <rPr>
        <b/>
        <sz val="11"/>
        <rFont val="Trebuchet MS"/>
        <family val="2"/>
      </rPr>
      <t>Objective</t>
    </r>
    <r>
      <rPr>
        <sz val="11"/>
        <rFont val="Trebuchet MS"/>
        <family val="2"/>
      </rPr>
      <t>: to make the ROBG 2014+ program area safer by addressing specific atrophic hazards and possible mitigation</t>
    </r>
  </si>
  <si>
    <r>
      <rPr>
        <b/>
        <sz val="11"/>
        <rFont val="Trebuchet MS"/>
        <family val="2"/>
        <charset val="238"/>
      </rPr>
      <t xml:space="preserve">Objective: </t>
    </r>
    <r>
      <rPr>
        <sz val="11"/>
        <rFont val="Trebuchet MS"/>
        <family val="2"/>
      </rPr>
      <t xml:space="preserve">To create within the structure of emergency authorities from the cross-border area, a joint rapid intervention force to CBRN emergencies on the Danube river. </t>
    </r>
  </si>
  <si>
    <t>National Research-Development Institute for Materials Physics - NIMP</t>
  </si>
  <si>
    <t>University of Ruse "Angel Kanchev"</t>
  </si>
  <si>
    <t>General Inspectorate of Romanian Police</t>
  </si>
  <si>
    <t>Ministry of Interior</t>
  </si>
  <si>
    <t>General Inspectorate for Emergency Situations - Ministry of Internal Affairs</t>
  </si>
  <si>
    <t>Directorate General Fire safety  and Civil Protection - Ministry of Interior</t>
  </si>
  <si>
    <t>15.3.1.018</t>
  </si>
  <si>
    <t>GRADe – Joint risk prevention and management system for Gradinari – Malu – Byala communities for a safe and developed cross - border region</t>
  </si>
  <si>
    <t>Teritorial Administrative Unit - Malu Commune</t>
  </si>
  <si>
    <t>Teritorial Administrative Unit - Gradinari Commune</t>
  </si>
  <si>
    <t>Municipality of Byala</t>
  </si>
  <si>
    <t>Giurgiu</t>
  </si>
  <si>
    <r>
      <rPr>
        <b/>
        <sz val="11"/>
        <rFont val="Trebuchet MS"/>
        <family val="2"/>
        <charset val="238"/>
      </rPr>
      <t>Objective:</t>
    </r>
    <r>
      <rPr>
        <sz val="11"/>
        <rFont val="Trebuchet MS"/>
        <family val="2"/>
      </rPr>
      <t xml:space="preserve"> To improve the joint risk management in Byala-(Pleven, Bulgaria) – Gradinari – Malu (Giurgiu, Romania) cross-border area.</t>
    </r>
  </si>
  <si>
    <t>Last update: 30.12.2016</t>
  </si>
  <si>
    <t>Financing Contract for the activities of the Joint Secretariat within CBC ROC regarding the implementation of Interreg V-A Romania-Bulgaria Programme / closure of Romania - Bulgaria Cross-border Cooperation Programme 2007-2013 (Contract de finanţare a activităţilor Secretariatului Comun din cadrul Biroului Regional pentru Cooperare Transfrontalieră Călăraşi privind implementarea Interreg V-A România-Bulgaria/închiderea Programului de Cooperare Transfrontalieră România-Bulgaria 2007-2013) – 2016</t>
  </si>
  <si>
    <t>Financing Contract for the activities of the Joint Secretariat within CBC ROC regarding the implementation of Interreg V-A Romania-Bulgaria Programme / closure of Romania - Bulgaria Cross-border Cooperation Programme 2007-2013 (Contract de finanţare a activităţilor Secretariatului Comun din cadrul Biroului Regional pentru Cooperare Transfrontalieră Călăraşi privind implementarea Interreg V-A România-Bulgaria/închiderea Programului de Cooperare Transfrontalieră România-Bulgaria 2007-2013) – 2015</t>
  </si>
  <si>
    <t>Objective: ensuring the implementation of Interreg V-A Romania-Bulgaria Programme and closure of Romania - Bulgaria Cross-border Cooperation Programme</t>
  </si>
  <si>
    <t>Financing Contract for the activities of the First Level Control Unit within CBC ROC regarding the implementation of Interreg V-A Romania-Bulgaria Programme /closure of Romania - Bulgaria Cross-border Cooperation Programe 2007-2013 (Contract de finanţare a activităţilor Unităţii de Control de Prim nivel din cadrul Biroului Regional pentru Cooperare Transfrontalieră Călăraşi privind implementarea Interreg V-A România-Bulgaria/închiderea Programului de Cooperare Transfrontalieră România-Bulgaria 2007-2013 ) – 2015</t>
  </si>
  <si>
    <t xml:space="preserve">Financing Contract for the activities of the First Level Control Unit within CBC ROC regarding the implementation of Interreg V-A Romania-Bulgaria Programme /closure of Romania - Bulgaria Cross-border Cooperation Programe 2007-2013 (Contract de finanţare a activităţilor Unităţii de Control de Prim nivel din cadrul Biroului Regional pentru Cooperare Transfrontalieră Călăraşi privind implementarea Interreg V-A România-Bulgaria/închiderea Programului de Cooperare Transfrontalieră România-Bulgaria 2007-2013 ) – 2016 </t>
  </si>
  <si>
    <t>Financing Contract for the activities of the Joint Secretariat within CBC ROC regarding the implementation of Interreg V-A Romania-Bulgaria Programme / closure of Romania - Bulgaria Cross-border Cooperation Programme 2007-2013 (Contract de finanţare a activităţilor Secretariatului Comun din cadrul Biroului Regional pentru Cooperare Transfrontalieră Călăraşi privind implementarea Interreg V-A România-Bulgaria/închiderea Programului de Cooperare Transfrontalieră România-Bulgaria 2007-2013) – 2017</t>
  </si>
  <si>
    <t>Financing Contract for the activities of the First Level Control Unit within CBC ROC regarding the implementation of Interreg V-A Romania-Bulgaria Programme /closure of Romania - Bulgaria Cross-border Cooperation Programe 2007-2013 (Contract de finanţare a activităţilor Unităţii de Control de Prim nivel din cadrul Biroului Regional pentru Cooperare Transfrontalieră Călăraşi privind implementarea Interreg V-A România-Bulgaria/închiderea Programului de Cooperare Transfrontalieră România-Bulgaria 2007-2013 ) – 2017</t>
  </si>
  <si>
    <t xml:space="preserve"> CBC ROC (Romanian First Level Control Unit)</t>
  </si>
  <si>
    <t xml:space="preserve"> CBC ROC (Joint Secretariat)</t>
  </si>
  <si>
    <t>Global financing decision for the Managing Authority for the Technical Assistance budget of the Interreg V-A Romania-Bulgaria Programme - 2017</t>
  </si>
  <si>
    <t>Audit Authority within the Romanian Court of Accounts</t>
  </si>
  <si>
    <t>Financing Contract for the activities of the Audit Authority within the Romanian Court of Accounts, Romania, regarding the implementation of Interreg V-A Romania-Bulgaria Programme / closure of Romania - Bulgaria Cross-border Cooperation Programme 2007-2013 (Contract de finanţare a activităţilor Autoritatii de Audit de pe Langa Curtea de Conturi a Romaniei privind implementarea Interreg V-A România-Bulgaria/închiderea Programului de Cooperare Transfrontalieră România-Bulgaria 2007-2013) – 2017</t>
  </si>
  <si>
    <t>Last update: 19.01.2017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</si>
</sst>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0"/>
      <name val="Arial"/>
      <family val="2"/>
      <charset val="238"/>
    </font>
    <font>
      <b/>
      <sz val="11"/>
      <name val="Trebuchet MS"/>
      <family val="2"/>
    </font>
    <font>
      <sz val="11"/>
      <name val="Trebuchet MS"/>
      <family val="2"/>
    </font>
    <font>
      <sz val="10"/>
      <name val="Arial"/>
      <family val="2"/>
    </font>
    <font>
      <b/>
      <sz val="11"/>
      <name val="Trebuchet MS"/>
      <family val="2"/>
      <charset val="238"/>
    </font>
    <font>
      <sz val="11"/>
      <name val="Trebuchet MS"/>
      <family val="2"/>
      <charset val="23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249977111117893"/>
        <bgColor indexed="64"/>
      </patternFill>
    </fill>
  </fills>
  <borders count="3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1" fillId="0" borderId="0"/>
    <xf numFmtId="9" fontId="1" fillId="0" borderId="0" applyFont="0" applyFill="0" applyBorder="0" applyAlignment="0" applyProtection="0"/>
    <xf numFmtId="0" fontId="4" fillId="0" borderId="0"/>
  </cellStyleXfs>
  <cellXfs count="168">
    <xf numFmtId="0" fontId="0" fillId="0" borderId="0" xfId="0"/>
    <xf numFmtId="0" fontId="1" fillId="2" borderId="7" xfId="1" applyFill="1" applyBorder="1"/>
    <xf numFmtId="0" fontId="1" fillId="0" borderId="0" xfId="1"/>
    <xf numFmtId="4" fontId="2" fillId="2" borderId="9" xfId="1" applyNumberFormat="1" applyFont="1" applyFill="1" applyBorder="1" applyAlignment="1">
      <alignment horizontal="center" vertical="center" wrapText="1"/>
    </xf>
    <xf numFmtId="4" fontId="2" fillId="2" borderId="11" xfId="1" applyNumberFormat="1" applyFont="1" applyFill="1" applyBorder="1" applyAlignment="1">
      <alignment horizontal="center" vertical="center" wrapText="1"/>
    </xf>
    <xf numFmtId="0" fontId="2" fillId="2" borderId="8" xfId="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4" fontId="2" fillId="2" borderId="12" xfId="1" applyNumberFormat="1" applyFont="1" applyFill="1" applyBorder="1" applyAlignment="1">
      <alignment horizontal="center" vertical="center" wrapText="1"/>
    </xf>
    <xf numFmtId="1" fontId="2" fillId="3" borderId="8" xfId="1" applyNumberFormat="1" applyFont="1" applyFill="1" applyBorder="1" applyAlignment="1">
      <alignment horizontal="center" vertical="center" wrapText="1"/>
    </xf>
    <xf numFmtId="1" fontId="2" fillId="3" borderId="9" xfId="1" applyNumberFormat="1" applyFont="1" applyFill="1" applyBorder="1" applyAlignment="1">
      <alignment horizontal="center" vertical="center" wrapText="1"/>
    </xf>
    <xf numFmtId="1" fontId="2" fillId="3" borderId="12" xfId="1" applyNumberFormat="1" applyFont="1" applyFill="1" applyBorder="1" applyAlignment="1">
      <alignment horizontal="center" vertical="center" wrapText="1"/>
    </xf>
    <xf numFmtId="0" fontId="3" fillId="3" borderId="9" xfId="1" applyFont="1" applyFill="1" applyBorder="1" applyAlignment="1">
      <alignment horizontal="left" vertical="top" wrapText="1"/>
    </xf>
    <xf numFmtId="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left" vertical="top" wrapText="1"/>
    </xf>
    <xf numFmtId="0" fontId="3" fillId="3" borderId="16"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9" xfId="1" applyFont="1" applyFill="1" applyBorder="1" applyAlignment="1">
      <alignment vertical="center" wrapText="1"/>
    </xf>
    <xf numFmtId="0" fontId="3" fillId="3" borderId="9" xfId="1" applyFont="1" applyFill="1" applyBorder="1" applyAlignment="1">
      <alignment horizontal="left" vertical="center" wrapText="1"/>
    </xf>
    <xf numFmtId="4" fontId="3" fillId="3" borderId="11" xfId="1" applyNumberFormat="1" applyFont="1" applyFill="1" applyBorder="1" applyAlignment="1">
      <alignment horizontal="center" vertical="center" wrapText="1"/>
    </xf>
    <xf numFmtId="4" fontId="2" fillId="2" borderId="9" xfId="1" applyNumberFormat="1" applyFont="1" applyFill="1" applyBorder="1" applyAlignment="1">
      <alignment horizontal="right" vertical="center" wrapText="1"/>
    </xf>
    <xf numFmtId="4" fontId="2" fillId="2" borderId="27" xfId="1" applyNumberFormat="1" applyFont="1" applyFill="1" applyBorder="1" applyAlignment="1">
      <alignment horizontal="right" vertical="center" wrapText="1"/>
    </xf>
    <xf numFmtId="4" fontId="2" fillId="2" borderId="28" xfId="1" applyNumberFormat="1" applyFont="1" applyFill="1" applyBorder="1" applyAlignment="1">
      <alignment horizontal="right" vertical="center" wrapText="1"/>
    </xf>
    <xf numFmtId="0" fontId="1" fillId="0" borderId="0" xfId="1" applyAlignment="1">
      <alignment vertical="center" wrapText="1"/>
    </xf>
    <xf numFmtId="0" fontId="1" fillId="0" borderId="0" xfId="1" applyAlignment="1">
      <alignment horizontal="left" vertical="top"/>
    </xf>
    <xf numFmtId="0" fontId="1" fillId="0" borderId="0" xfId="1" applyAlignment="1">
      <alignment horizontal="left"/>
    </xf>
    <xf numFmtId="4" fontId="1" fillId="0" borderId="0" xfId="1" applyNumberFormat="1"/>
    <xf numFmtId="0" fontId="3" fillId="3" borderId="9" xfId="1" applyFont="1" applyFill="1" applyBorder="1" applyAlignment="1">
      <alignment horizontal="left" wrapText="1"/>
    </xf>
    <xf numFmtId="0" fontId="3" fillId="0" borderId="9" xfId="1" applyFont="1" applyFill="1" applyBorder="1" applyAlignment="1">
      <alignment horizontal="left" vertical="center" wrapText="1"/>
    </xf>
    <xf numFmtId="4" fontId="2" fillId="2" borderId="9" xfId="1" applyNumberFormat="1" applyFont="1" applyFill="1" applyBorder="1" applyAlignment="1">
      <alignment horizontal="right" vertical="center"/>
    </xf>
    <xf numFmtId="4" fontId="3" fillId="2" borderId="12" xfId="1" applyNumberFormat="1" applyFont="1" applyFill="1" applyBorder="1" applyAlignment="1">
      <alignment horizontal="right" vertical="center" wrapText="1"/>
    </xf>
    <xf numFmtId="4" fontId="3" fillId="2" borderId="11" xfId="1" applyNumberFormat="1" applyFont="1" applyFill="1" applyBorder="1" applyAlignment="1">
      <alignment horizontal="right" vertical="center" wrapText="1"/>
    </xf>
    <xf numFmtId="4" fontId="2" fillId="2" borderId="27" xfId="1" applyNumberFormat="1" applyFont="1" applyFill="1" applyBorder="1"/>
    <xf numFmtId="0" fontId="2" fillId="2" borderId="27" xfId="1" applyFont="1" applyFill="1" applyBorder="1"/>
    <xf numFmtId="0" fontId="2" fillId="2" borderId="28" xfId="1" applyFont="1" applyFill="1" applyBorder="1"/>
    <xf numFmtId="4" fontId="3" fillId="3" borderId="9" xfId="1" applyNumberFormat="1" applyFont="1" applyFill="1" applyBorder="1" applyAlignment="1">
      <alignment horizontal="left" vertical="center" wrapText="1"/>
    </xf>
    <xf numFmtId="4" fontId="3" fillId="3" borderId="16" xfId="1" applyNumberFormat="1" applyFont="1" applyFill="1" applyBorder="1" applyAlignment="1">
      <alignment horizontal="center" vertical="center" wrapText="1"/>
    </xf>
    <xf numFmtId="1" fontId="3" fillId="3" borderId="21" xfId="1" applyNumberFormat="1" applyFont="1" applyFill="1" applyBorder="1" applyAlignment="1">
      <alignment horizontal="center" vertical="center" wrapText="1"/>
    </xf>
    <xf numFmtId="0" fontId="3" fillId="3" borderId="9" xfId="1" applyFont="1" applyFill="1" applyBorder="1" applyAlignment="1">
      <alignment horizontal="left" vertical="top"/>
    </xf>
    <xf numFmtId="1" fontId="3" fillId="3" borderId="10" xfId="1" applyNumberFormat="1" applyFont="1" applyFill="1" applyBorder="1" applyAlignment="1">
      <alignment horizontal="center" vertical="center" wrapText="1"/>
    </xf>
    <xf numFmtId="9" fontId="3" fillId="3" borderId="9" xfId="2" applyFont="1" applyFill="1" applyBorder="1" applyAlignment="1">
      <alignment horizontal="center" vertical="center" wrapText="1"/>
    </xf>
    <xf numFmtId="0" fontId="4" fillId="3" borderId="9" xfId="1" applyFont="1" applyFill="1" applyBorder="1" applyAlignment="1">
      <alignment horizontal="center" vertical="center"/>
    </xf>
    <xf numFmtId="0" fontId="3" fillId="3" borderId="9" xfId="1" applyFont="1" applyFill="1" applyBorder="1" applyAlignment="1">
      <alignment vertical="top" wrapText="1"/>
    </xf>
    <xf numFmtId="0" fontId="3" fillId="0" borderId="9" xfId="1" applyFont="1" applyFill="1" applyBorder="1" applyAlignment="1">
      <alignment horizontal="center" vertical="center" wrapText="1"/>
    </xf>
    <xf numFmtId="4" fontId="3" fillId="0" borderId="9" xfId="1" applyNumberFormat="1" applyFont="1" applyFill="1" applyBorder="1" applyAlignment="1">
      <alignment horizontal="center" vertical="center" wrapText="1"/>
    </xf>
    <xf numFmtId="4" fontId="2" fillId="2" borderId="27" xfId="1" applyNumberFormat="1" applyFont="1" applyFill="1" applyBorder="1" applyAlignment="1">
      <alignment horizontal="center"/>
    </xf>
    <xf numFmtId="0" fontId="3" fillId="0" borderId="9" xfId="3"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23" xfId="1" applyFont="1" applyFill="1" applyBorder="1" applyAlignment="1">
      <alignment horizontal="left" vertical="center" wrapText="1"/>
    </xf>
    <xf numFmtId="14" fontId="3" fillId="3" borderId="9" xfId="1" applyNumberFormat="1" applyFont="1" applyFill="1" applyBorder="1" applyAlignment="1">
      <alignment horizontal="center" vertical="center" wrapText="1"/>
    </xf>
    <xf numFmtId="4" fontId="3" fillId="3" borderId="16" xfId="1" applyNumberFormat="1" applyFont="1" applyFill="1" applyBorder="1" applyAlignment="1">
      <alignment horizontal="center" vertical="center" wrapText="1"/>
    </xf>
    <xf numFmtId="0" fontId="3" fillId="3" borderId="16" xfId="1" applyFont="1" applyFill="1" applyBorder="1" applyAlignment="1">
      <alignment vertical="center" wrapText="1"/>
    </xf>
    <xf numFmtId="0" fontId="3" fillId="3" borderId="16" xfId="1" applyFont="1" applyFill="1" applyBorder="1" applyAlignment="1">
      <alignment horizontal="center" vertical="center" wrapText="1"/>
    </xf>
    <xf numFmtId="9" fontId="3" fillId="3" borderId="16" xfId="2" applyFont="1" applyFill="1" applyBorder="1" applyAlignment="1">
      <alignment horizontal="center" vertical="center" wrapText="1"/>
    </xf>
    <xf numFmtId="14" fontId="3" fillId="3" borderId="16" xfId="1" applyNumberFormat="1" applyFont="1" applyFill="1" applyBorder="1" applyAlignment="1">
      <alignment horizontal="center" vertical="center" wrapText="1"/>
    </xf>
    <xf numFmtId="0" fontId="3" fillId="3" borderId="9" xfId="1" applyFont="1" applyFill="1" applyBorder="1" applyAlignment="1">
      <alignment horizontal="center" vertical="center" wrapText="1"/>
    </xf>
    <xf numFmtId="14" fontId="3" fillId="3" borderId="9" xfId="1" applyNumberFormat="1" applyFont="1" applyFill="1" applyBorder="1" applyAlignment="1">
      <alignment horizontal="center" vertical="center" wrapText="1"/>
    </xf>
    <xf numFmtId="4" fontId="3" fillId="3" borderId="9" xfId="1" applyNumberFormat="1" applyFont="1" applyFill="1" applyBorder="1" applyAlignment="1">
      <alignment horizontal="center" vertical="center" wrapText="1"/>
    </xf>
    <xf numFmtId="0" fontId="4" fillId="3" borderId="16" xfId="1" applyFont="1" applyFill="1" applyBorder="1" applyAlignment="1">
      <alignment horizontal="center" vertical="center"/>
    </xf>
    <xf numFmtId="0" fontId="3" fillId="3" borderId="16" xfId="1" applyFont="1" applyFill="1" applyBorder="1" applyAlignment="1">
      <alignment vertical="top" wrapText="1"/>
    </xf>
    <xf numFmtId="0" fontId="1" fillId="0" borderId="9" xfId="1" applyBorder="1" applyAlignment="1">
      <alignment horizontal="center" vertical="center"/>
    </xf>
    <xf numFmtId="0" fontId="4" fillId="3" borderId="9" xfId="1" applyNumberFormat="1" applyFont="1" applyFill="1" applyBorder="1" applyAlignment="1">
      <alignment horizontal="center" vertical="center" wrapText="1"/>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8" xfId="1" applyFont="1" applyFill="1" applyBorder="1" applyAlignment="1">
      <alignment horizontal="center" vertical="center" wrapText="1"/>
    </xf>
    <xf numFmtId="4" fontId="2" fillId="2" borderId="2" xfId="1" applyNumberFormat="1" applyFont="1" applyFill="1" applyBorder="1" applyAlignment="1">
      <alignment horizontal="center" vertical="center" wrapText="1"/>
    </xf>
    <xf numFmtId="4" fontId="2" fillId="2" borderId="9" xfId="1" applyNumberFormat="1" applyFont="1" applyFill="1" applyBorder="1" applyAlignment="1">
      <alignment horizontal="center" vertical="center" wrapText="1"/>
    </xf>
    <xf numFmtId="4" fontId="2" fillId="2" borderId="3" xfId="1" applyNumberFormat="1" applyFont="1" applyFill="1" applyBorder="1" applyAlignment="1">
      <alignment horizontal="center" vertical="center" wrapText="1"/>
    </xf>
    <xf numFmtId="4" fontId="2" fillId="2" borderId="10" xfId="1" applyNumberFormat="1" applyFont="1" applyFill="1" applyBorder="1" applyAlignment="1">
      <alignment horizontal="center" vertical="center" wrapText="1"/>
    </xf>
    <xf numFmtId="0" fontId="2" fillId="4" borderId="13" xfId="1" applyFont="1" applyFill="1" applyBorder="1" applyAlignment="1">
      <alignment horizontal="center" vertical="center" wrapText="1"/>
    </xf>
    <xf numFmtId="0" fontId="2" fillId="4" borderId="14" xfId="1" applyFont="1" applyFill="1" applyBorder="1" applyAlignment="1">
      <alignment horizontal="center" vertical="center" wrapText="1"/>
    </xf>
    <xf numFmtId="0" fontId="2" fillId="4" borderId="12"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18" xfId="1" applyFont="1" applyFill="1" applyBorder="1" applyAlignment="1">
      <alignment horizontal="center" vertical="center" wrapText="1"/>
    </xf>
    <xf numFmtId="4" fontId="3" fillId="3" borderId="16" xfId="1" applyNumberFormat="1" applyFont="1" applyFill="1" applyBorder="1" applyAlignment="1">
      <alignment horizontal="center" vertical="center" wrapText="1"/>
    </xf>
    <xf numFmtId="4" fontId="3" fillId="3" borderId="10" xfId="1" applyNumberFormat="1" applyFont="1" applyFill="1" applyBorder="1" applyAlignment="1">
      <alignment horizontal="center" vertical="center" wrapText="1"/>
    </xf>
    <xf numFmtId="0" fontId="3" fillId="3" borderId="16" xfId="1" applyFont="1" applyFill="1" applyBorder="1" applyAlignment="1">
      <alignment vertical="center" wrapText="1"/>
    </xf>
    <xf numFmtId="0" fontId="3" fillId="3" borderId="10" xfId="1" applyFont="1" applyFill="1" applyBorder="1" applyAlignment="1">
      <alignment vertical="center" wrapText="1"/>
    </xf>
    <xf numFmtId="0" fontId="3" fillId="3" borderId="16" xfId="1" applyFont="1" applyFill="1" applyBorder="1" applyAlignment="1">
      <alignment horizontal="left" vertical="top" wrapText="1"/>
    </xf>
    <xf numFmtId="0" fontId="3" fillId="3" borderId="10" xfId="1" applyFont="1" applyFill="1" applyBorder="1" applyAlignment="1">
      <alignment horizontal="left" vertical="top" wrapText="1"/>
    </xf>
    <xf numFmtId="0" fontId="3" fillId="3" borderId="16" xfId="1" applyFont="1" applyFill="1" applyBorder="1" applyAlignment="1">
      <alignment horizontal="center" vertical="center" wrapText="1"/>
    </xf>
    <xf numFmtId="0" fontId="3" fillId="3" borderId="10" xfId="1" applyFont="1" applyFill="1" applyBorder="1" applyAlignment="1">
      <alignment horizontal="center" vertical="center" wrapText="1"/>
    </xf>
    <xf numFmtId="3" fontId="2" fillId="3" borderId="16" xfId="1" applyNumberFormat="1" applyFont="1" applyFill="1" applyBorder="1" applyAlignment="1">
      <alignment horizontal="center" vertical="center" wrapText="1"/>
    </xf>
    <xf numFmtId="3" fontId="2" fillId="3" borderId="10" xfId="1" applyNumberFormat="1" applyFont="1" applyFill="1" applyBorder="1" applyAlignment="1">
      <alignment horizontal="center" vertical="center" wrapText="1"/>
    </xf>
    <xf numFmtId="9" fontId="3" fillId="3" borderId="17" xfId="2" applyFont="1" applyFill="1" applyBorder="1" applyAlignment="1">
      <alignment horizontal="center" vertical="center" wrapText="1"/>
    </xf>
    <xf numFmtId="9" fontId="3" fillId="3" borderId="19" xfId="2" applyFont="1" applyFill="1" applyBorder="1" applyAlignment="1">
      <alignment horizontal="center" vertical="center" wrapText="1"/>
    </xf>
    <xf numFmtId="9" fontId="3" fillId="3" borderId="16" xfId="2" applyFont="1" applyFill="1" applyBorder="1" applyAlignment="1">
      <alignment horizontal="center" vertical="center" wrapText="1"/>
    </xf>
    <xf numFmtId="9" fontId="3" fillId="3" borderId="10" xfId="2" applyFont="1" applyFill="1" applyBorder="1" applyAlignment="1">
      <alignment horizontal="center" vertical="center" wrapText="1"/>
    </xf>
    <xf numFmtId="0" fontId="3" fillId="3" borderId="20" xfId="1" applyFont="1" applyFill="1" applyBorder="1" applyAlignment="1">
      <alignment horizontal="center" vertical="center" wrapText="1"/>
    </xf>
    <xf numFmtId="4" fontId="3" fillId="3" borderId="21" xfId="1" applyNumberFormat="1" applyFont="1" applyFill="1" applyBorder="1" applyAlignment="1">
      <alignment horizontal="center" vertical="center" wrapText="1"/>
    </xf>
    <xf numFmtId="0" fontId="3" fillId="3" borderId="21" xfId="1" applyFont="1" applyFill="1" applyBorder="1" applyAlignment="1">
      <alignment vertical="center" wrapText="1"/>
    </xf>
    <xf numFmtId="0" fontId="3" fillId="3" borderId="21" xfId="1" applyFont="1" applyFill="1" applyBorder="1" applyAlignment="1">
      <alignment horizontal="left" vertical="top" wrapText="1"/>
    </xf>
    <xf numFmtId="0" fontId="3" fillId="3" borderId="21" xfId="1" applyFont="1" applyFill="1" applyBorder="1" applyAlignment="1">
      <alignment horizontal="center" vertical="center" wrapText="1"/>
    </xf>
    <xf numFmtId="0" fontId="2" fillId="3" borderId="13"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2" fillId="3" borderId="12"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2" fillId="2" borderId="24" xfId="1" applyFont="1" applyFill="1" applyBorder="1" applyAlignment="1">
      <alignment horizontal="center" vertical="center" wrapText="1"/>
    </xf>
    <xf numFmtId="0" fontId="2" fillId="2" borderId="25" xfId="1" applyFont="1" applyFill="1" applyBorder="1" applyAlignment="1">
      <alignment horizontal="center" vertical="center" wrapText="1"/>
    </xf>
    <xf numFmtId="0" fontId="2" fillId="2" borderId="26" xfId="1" applyFont="1" applyFill="1" applyBorder="1" applyAlignment="1">
      <alignment horizontal="center" vertical="center" wrapText="1"/>
    </xf>
    <xf numFmtId="0" fontId="2" fillId="0" borderId="0" xfId="1" applyFont="1" applyAlignment="1">
      <alignment horizontal="left"/>
    </xf>
    <xf numFmtId="9" fontId="3" fillId="3" borderId="21" xfId="2" applyFont="1" applyFill="1" applyBorder="1" applyAlignment="1">
      <alignment horizontal="center" vertical="center" wrapText="1"/>
    </xf>
    <xf numFmtId="9" fontId="3" fillId="3" borderId="22" xfId="2" applyFont="1" applyFill="1" applyBorder="1" applyAlignment="1">
      <alignment horizontal="center" vertical="center" wrapText="1"/>
    </xf>
    <xf numFmtId="3" fontId="2" fillId="3" borderId="21" xfId="1" applyNumberFormat="1" applyFont="1" applyFill="1" applyBorder="1" applyAlignment="1">
      <alignment horizontal="center" vertical="center" wrapText="1"/>
    </xf>
    <xf numFmtId="0" fontId="4" fillId="3" borderId="15" xfId="1" applyFont="1" applyFill="1" applyBorder="1" applyAlignment="1">
      <alignment horizontal="center" vertical="center"/>
    </xf>
    <xf numFmtId="0" fontId="4" fillId="3" borderId="18" xfId="1" applyFont="1" applyFill="1" applyBorder="1" applyAlignment="1">
      <alignment horizontal="center" vertical="center"/>
    </xf>
    <xf numFmtId="9" fontId="3" fillId="0" borderId="17" xfId="2" applyFont="1" applyFill="1" applyBorder="1" applyAlignment="1">
      <alignment horizontal="center" vertical="center" wrapText="1"/>
    </xf>
    <xf numFmtId="9" fontId="3" fillId="0" borderId="19" xfId="2" applyFont="1" applyFill="1" applyBorder="1" applyAlignment="1">
      <alignment horizontal="center" vertical="center" wrapText="1"/>
    </xf>
    <xf numFmtId="9" fontId="3" fillId="0" borderId="22" xfId="2" applyFont="1" applyFill="1" applyBorder="1" applyAlignment="1">
      <alignment horizontal="center" vertical="center" wrapText="1"/>
    </xf>
    <xf numFmtId="0" fontId="1" fillId="3" borderId="15" xfId="1" applyFill="1" applyBorder="1" applyAlignment="1">
      <alignment horizontal="center" vertical="center"/>
    </xf>
    <xf numFmtId="0" fontId="1" fillId="3" borderId="20" xfId="1" applyFill="1" applyBorder="1" applyAlignment="1">
      <alignment horizontal="center" vertical="center"/>
    </xf>
    <xf numFmtId="0" fontId="1" fillId="3" borderId="18" xfId="1" applyFill="1" applyBorder="1" applyAlignment="1">
      <alignment horizontal="center" vertical="center"/>
    </xf>
    <xf numFmtId="0" fontId="2" fillId="3" borderId="16" xfId="1" applyFont="1" applyFill="1" applyBorder="1" applyAlignment="1">
      <alignment horizontal="left" vertical="top" wrapText="1"/>
    </xf>
    <xf numFmtId="0" fontId="2" fillId="3" borderId="21" xfId="1" applyFont="1" applyFill="1" applyBorder="1" applyAlignment="1">
      <alignment horizontal="left" vertical="top" wrapText="1"/>
    </xf>
    <xf numFmtId="0" fontId="2" fillId="3" borderId="10" xfId="1" applyFont="1" applyFill="1" applyBorder="1" applyAlignment="1">
      <alignment horizontal="left" vertical="top" wrapText="1"/>
    </xf>
    <xf numFmtId="9" fontId="3" fillId="0" borderId="16" xfId="2" applyFont="1" applyFill="1" applyBorder="1" applyAlignment="1">
      <alignment horizontal="center" vertical="center" wrapText="1"/>
    </xf>
    <xf numFmtId="9" fontId="3" fillId="0" borderId="21" xfId="2" applyFont="1" applyFill="1" applyBorder="1" applyAlignment="1">
      <alignment horizontal="center" vertical="center" wrapText="1"/>
    </xf>
    <xf numFmtId="9" fontId="3" fillId="0" borderId="10" xfId="2" applyFont="1" applyFill="1" applyBorder="1" applyAlignment="1">
      <alignment horizontal="center" vertical="center" wrapText="1"/>
    </xf>
    <xf numFmtId="0" fontId="1" fillId="3" borderId="16" xfId="1" applyFill="1" applyBorder="1" applyAlignment="1">
      <alignment horizontal="center" vertical="center"/>
    </xf>
    <xf numFmtId="0" fontId="1" fillId="3" borderId="21" xfId="1" applyFill="1" applyBorder="1" applyAlignment="1">
      <alignment horizontal="center" vertical="center"/>
    </xf>
    <xf numFmtId="0" fontId="1" fillId="3" borderId="10" xfId="1" applyFill="1" applyBorder="1" applyAlignment="1">
      <alignment horizontal="center" vertical="center"/>
    </xf>
    <xf numFmtId="0" fontId="3" fillId="3" borderId="16" xfId="1" applyFont="1" applyFill="1" applyBorder="1" applyAlignment="1">
      <alignment horizontal="left" vertical="center" wrapText="1"/>
    </xf>
    <xf numFmtId="0" fontId="3" fillId="3" borderId="21" xfId="1" applyFont="1" applyFill="1" applyBorder="1" applyAlignment="1">
      <alignment horizontal="left" vertical="center" wrapText="1"/>
    </xf>
    <xf numFmtId="0" fontId="3" fillId="3" borderId="10" xfId="1" applyFont="1" applyFill="1" applyBorder="1" applyAlignment="1">
      <alignment horizontal="left" vertical="center" wrapText="1"/>
    </xf>
    <xf numFmtId="14" fontId="3" fillId="3" borderId="16" xfId="1" applyNumberFormat="1" applyFont="1" applyFill="1" applyBorder="1" applyAlignment="1">
      <alignment horizontal="center" vertical="center" wrapText="1"/>
    </xf>
    <xf numFmtId="0" fontId="2" fillId="2" borderId="24" xfId="1" applyFont="1" applyFill="1" applyBorder="1" applyAlignment="1">
      <alignment horizontal="center"/>
    </xf>
    <xf numFmtId="0" fontId="2" fillId="2" borderId="25" xfId="1" applyFont="1" applyFill="1" applyBorder="1" applyAlignment="1">
      <alignment horizontal="center"/>
    </xf>
    <xf numFmtId="0" fontId="2" fillId="2" borderId="26" xfId="1" applyFont="1" applyFill="1" applyBorder="1" applyAlignment="1">
      <alignment horizontal="center"/>
    </xf>
    <xf numFmtId="0" fontId="3" fillId="0" borderId="0" xfId="1" applyFont="1" applyAlignment="1">
      <alignment horizontal="left"/>
    </xf>
    <xf numFmtId="4" fontId="3" fillId="3" borderId="16" xfId="1" applyNumberFormat="1" applyFont="1" applyFill="1" applyBorder="1" applyAlignment="1">
      <alignment horizontal="center" vertical="center"/>
    </xf>
    <xf numFmtId="4" fontId="3" fillId="3" borderId="21" xfId="1" applyNumberFormat="1" applyFont="1" applyFill="1" applyBorder="1" applyAlignment="1">
      <alignment horizontal="center" vertical="center"/>
    </xf>
    <xf numFmtId="4" fontId="3" fillId="3" borderId="10" xfId="1" applyNumberFormat="1" applyFont="1" applyFill="1" applyBorder="1" applyAlignment="1">
      <alignment horizontal="center" vertical="center"/>
    </xf>
    <xf numFmtId="0" fontId="3" fillId="3" borderId="21" xfId="1" applyNumberFormat="1" applyFont="1" applyFill="1" applyBorder="1" applyAlignment="1">
      <alignment horizontal="center" vertical="center" wrapText="1"/>
    </xf>
    <xf numFmtId="0" fontId="3" fillId="3" borderId="10" xfId="1" applyNumberFormat="1" applyFont="1" applyFill="1" applyBorder="1" applyAlignment="1">
      <alignment horizontal="center" vertical="center" wrapText="1"/>
    </xf>
    <xf numFmtId="1" fontId="3" fillId="3" borderId="16" xfId="1" applyNumberFormat="1" applyFont="1" applyFill="1" applyBorder="1" applyAlignment="1">
      <alignment horizontal="center" vertical="center" wrapText="1"/>
    </xf>
    <xf numFmtId="1" fontId="3" fillId="3" borderId="21" xfId="1" applyNumberFormat="1" applyFont="1" applyFill="1" applyBorder="1" applyAlignment="1">
      <alignment horizontal="center" vertical="center" wrapText="1"/>
    </xf>
    <xf numFmtId="1" fontId="3" fillId="3" borderId="10" xfId="1" applyNumberFormat="1" applyFont="1" applyFill="1" applyBorder="1" applyAlignment="1">
      <alignment horizontal="center" vertical="center" wrapText="1"/>
    </xf>
    <xf numFmtId="0" fontId="6" fillId="3" borderId="16" xfId="1" applyNumberFormat="1" applyFont="1" applyFill="1" applyBorder="1" applyAlignment="1">
      <alignment horizontal="left" vertical="top" wrapText="1"/>
    </xf>
    <xf numFmtId="0" fontId="3" fillId="3" borderId="21" xfId="1" applyNumberFormat="1" applyFont="1" applyFill="1" applyBorder="1" applyAlignment="1">
      <alignment horizontal="left" vertical="top" wrapText="1"/>
    </xf>
    <xf numFmtId="0" fontId="3" fillId="3" borderId="10" xfId="1" applyNumberFormat="1" applyFont="1" applyFill="1" applyBorder="1" applyAlignment="1">
      <alignment horizontal="left" vertical="top" wrapText="1"/>
    </xf>
    <xf numFmtId="4" fontId="3" fillId="3" borderId="16" xfId="1" applyNumberFormat="1" applyFont="1" applyFill="1" applyBorder="1" applyAlignment="1">
      <alignment vertical="center" wrapText="1"/>
    </xf>
    <xf numFmtId="4" fontId="3" fillId="3" borderId="10" xfId="1" applyNumberFormat="1" applyFont="1" applyFill="1" applyBorder="1" applyAlignment="1">
      <alignment vertical="center" wrapText="1"/>
    </xf>
    <xf numFmtId="3" fontId="2" fillId="3" borderId="16" xfId="1" applyNumberFormat="1" applyFont="1" applyFill="1" applyBorder="1" applyAlignment="1">
      <alignment horizontal="center" vertical="center"/>
    </xf>
    <xf numFmtId="3" fontId="2" fillId="3" borderId="10" xfId="1" applyNumberFormat="1" applyFont="1" applyFill="1" applyBorder="1" applyAlignment="1">
      <alignment horizontal="center" vertical="center"/>
    </xf>
    <xf numFmtId="4" fontId="3" fillId="3" borderId="21" xfId="1" applyNumberFormat="1" applyFont="1" applyFill="1" applyBorder="1" applyAlignment="1">
      <alignment vertical="center" wrapText="1"/>
    </xf>
    <xf numFmtId="4" fontId="3" fillId="3" borderId="16" xfId="1" applyNumberFormat="1" applyFont="1" applyFill="1" applyBorder="1" applyAlignment="1">
      <alignment horizontal="left" vertical="top" wrapText="1"/>
    </xf>
    <xf numFmtId="4" fontId="3" fillId="3" borderId="21" xfId="1" applyNumberFormat="1" applyFont="1" applyFill="1" applyBorder="1" applyAlignment="1">
      <alignment horizontal="left" vertical="top" wrapText="1"/>
    </xf>
    <xf numFmtId="4" fontId="3" fillId="3" borderId="10" xfId="1" applyNumberFormat="1" applyFont="1" applyFill="1" applyBorder="1" applyAlignment="1">
      <alignment horizontal="left" vertical="top" wrapText="1"/>
    </xf>
    <xf numFmtId="0" fontId="3" fillId="3" borderId="9" xfId="1" applyFont="1" applyFill="1" applyBorder="1" applyAlignment="1">
      <alignment horizontal="center" vertical="center" wrapText="1"/>
    </xf>
    <xf numFmtId="14" fontId="3" fillId="3" borderId="9" xfId="1" applyNumberFormat="1" applyFont="1" applyFill="1" applyBorder="1" applyAlignment="1">
      <alignment horizontal="center" vertical="center" wrapText="1"/>
    </xf>
    <xf numFmtId="0" fontId="3" fillId="3" borderId="9" xfId="1" applyNumberFormat="1" applyFont="1" applyFill="1" applyBorder="1" applyAlignment="1">
      <alignment horizontal="center" vertical="center" wrapText="1"/>
    </xf>
    <xf numFmtId="9" fontId="3" fillId="3" borderId="31" xfId="2" applyFont="1" applyFill="1" applyBorder="1" applyAlignment="1">
      <alignment horizontal="center" vertical="center" wrapText="1"/>
    </xf>
    <xf numFmtId="9" fontId="3" fillId="3" borderId="32" xfId="2" applyFont="1" applyFill="1" applyBorder="1" applyAlignment="1">
      <alignment horizontal="center" vertical="center" wrapText="1"/>
    </xf>
    <xf numFmtId="9" fontId="3" fillId="3" borderId="30" xfId="2" applyFont="1" applyFill="1" applyBorder="1" applyAlignment="1">
      <alignment horizontal="center" vertical="center" wrapText="1"/>
    </xf>
    <xf numFmtId="1" fontId="3" fillId="3" borderId="9" xfId="1" applyNumberFormat="1" applyFont="1" applyFill="1" applyBorder="1" applyAlignment="1">
      <alignment horizontal="center" vertical="center" wrapText="1"/>
    </xf>
    <xf numFmtId="0" fontId="6" fillId="3" borderId="9" xfId="1" applyNumberFormat="1" applyFont="1" applyFill="1" applyBorder="1" applyAlignment="1">
      <alignment horizontal="left" vertical="top" wrapText="1"/>
    </xf>
    <xf numFmtId="0" fontId="3" fillId="3" borderId="9" xfId="1" applyNumberFormat="1" applyFont="1" applyFill="1" applyBorder="1" applyAlignment="1">
      <alignment horizontal="left" vertical="top" wrapText="1"/>
    </xf>
    <xf numFmtId="4" fontId="3" fillId="3" borderId="9" xfId="1" applyNumberFormat="1" applyFont="1" applyFill="1" applyBorder="1" applyAlignment="1">
      <alignment horizontal="center" vertical="center" wrapText="1"/>
    </xf>
    <xf numFmtId="0" fontId="2" fillId="2" borderId="29" xfId="1" applyFont="1" applyFill="1" applyBorder="1" applyAlignment="1">
      <alignment horizontal="center" vertical="center" wrapText="1"/>
    </xf>
    <xf numFmtId="0" fontId="2" fillId="2" borderId="18" xfId="1" applyFont="1" applyFill="1" applyBorder="1" applyAlignment="1">
      <alignment horizontal="center" vertical="center" wrapText="1"/>
    </xf>
  </cellXfs>
  <cellStyles count="4">
    <cellStyle name="Normal" xfId="0" builtinId="0"/>
    <cellStyle name="Normal 2" xfId="1"/>
    <cellStyle name="Normal_Sheet1" xfId="3"/>
    <cellStyle name="Percent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mie_dgcte\dcti\Viitorul%20CTE%202014-2020\INTERREG%20V%20A%20ROMANIA%20BULGARIA\CONTRACTARE\Evidenta%20contrac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cte finantare"/>
      <sheetName val="contracte cofin"/>
      <sheetName val="analiza_avizare"/>
      <sheetName val="AT"/>
    </sheetNames>
    <sheetDataSet>
      <sheetData sheetId="0" refreshError="1"/>
      <sheetData sheetId="1" refreshError="1"/>
      <sheetData sheetId="2" refreshError="1"/>
      <sheetData sheetId="3" refreshError="1">
        <row r="9">
          <cell r="H9">
            <v>1548800</v>
          </cell>
        </row>
        <row r="10">
          <cell r="H10">
            <v>374608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zoomScale="75" zoomScaleNormal="100" zoomScaleSheetLayoutView="75" zoomScalePageLayoutView="82" workbookViewId="0">
      <selection activeCell="A20" sqref="A20:R21"/>
    </sheetView>
  </sheetViews>
  <sheetFormatPr defaultRowHeight="12.75" x14ac:dyDescent="0.2"/>
  <cols>
    <col min="1" max="1" width="11.28515625" style="2" customWidth="1"/>
    <col min="2" max="2" width="19.42578125" style="2" customWidth="1"/>
    <col min="3" max="3" width="38.85546875" style="25" customWidth="1"/>
    <col min="4" max="4" width="34" style="26" customWidth="1"/>
    <col min="5" max="5" width="22.5703125" style="2" customWidth="1"/>
    <col min="6" max="6" width="13.5703125" style="2" customWidth="1"/>
    <col min="7" max="7" width="14.140625" style="2" customWidth="1"/>
    <col min="8" max="8" width="26.5703125" style="27" customWidth="1"/>
    <col min="9" max="9" width="12.85546875" style="2" customWidth="1"/>
    <col min="10" max="10" width="16.28515625" style="2" customWidth="1"/>
    <col min="11" max="11" width="18.42578125" style="2" customWidth="1"/>
    <col min="12" max="12" width="20.7109375" style="2" customWidth="1"/>
    <col min="13" max="13" width="25.140625" style="2" customWidth="1"/>
    <col min="14" max="14" width="10.140625" style="2" customWidth="1"/>
    <col min="15" max="15" width="22.140625" style="2" customWidth="1"/>
    <col min="16" max="16" width="19.5703125" style="2" customWidth="1"/>
    <col min="17" max="17" width="21.85546875" style="2" customWidth="1"/>
    <col min="18" max="18" width="16.140625" style="2" customWidth="1"/>
    <col min="19" max="19" width="24.140625" style="2" customWidth="1"/>
    <col min="20" max="20" width="14" style="2" bestFit="1" customWidth="1"/>
    <col min="21" max="256" width="8.85546875" style="2"/>
    <col min="257" max="257" width="11.28515625" style="2" customWidth="1"/>
    <col min="258" max="258" width="19.42578125" style="2" customWidth="1"/>
    <col min="259" max="259" width="38.85546875" style="2" customWidth="1"/>
    <col min="260" max="260" width="34" style="2" customWidth="1"/>
    <col min="261" max="261" width="22.5703125" style="2" customWidth="1"/>
    <col min="262" max="262" width="13.5703125" style="2" customWidth="1"/>
    <col min="263" max="263" width="14.140625" style="2" customWidth="1"/>
    <col min="264" max="264" width="26.5703125" style="2" customWidth="1"/>
    <col min="265" max="265" width="12.85546875" style="2" customWidth="1"/>
    <col min="266" max="266" width="16.28515625" style="2" customWidth="1"/>
    <col min="267" max="267" width="18.42578125" style="2" customWidth="1"/>
    <col min="268" max="268" width="20.7109375" style="2" customWidth="1"/>
    <col min="269" max="269" width="25.140625" style="2" customWidth="1"/>
    <col min="270" max="270" width="10.140625" style="2" customWidth="1"/>
    <col min="271" max="271" width="22.140625" style="2" customWidth="1"/>
    <col min="272" max="272" width="19.5703125" style="2" customWidth="1"/>
    <col min="273" max="273" width="21.85546875" style="2" customWidth="1"/>
    <col min="274" max="274" width="16.140625" style="2" customWidth="1"/>
    <col min="275" max="275" width="24.140625" style="2" customWidth="1"/>
    <col min="276" max="276" width="14" style="2" bestFit="1" customWidth="1"/>
    <col min="277" max="512" width="8.85546875" style="2"/>
    <col min="513" max="513" width="11.28515625" style="2" customWidth="1"/>
    <col min="514" max="514" width="19.42578125" style="2" customWidth="1"/>
    <col min="515" max="515" width="38.85546875" style="2" customWidth="1"/>
    <col min="516" max="516" width="34" style="2" customWidth="1"/>
    <col min="517" max="517" width="22.5703125" style="2" customWidth="1"/>
    <col min="518" max="518" width="13.5703125" style="2" customWidth="1"/>
    <col min="519" max="519" width="14.140625" style="2" customWidth="1"/>
    <col min="520" max="520" width="26.5703125" style="2" customWidth="1"/>
    <col min="521" max="521" width="12.85546875" style="2" customWidth="1"/>
    <col min="522" max="522" width="16.28515625" style="2" customWidth="1"/>
    <col min="523" max="523" width="18.42578125" style="2" customWidth="1"/>
    <col min="524" max="524" width="20.7109375" style="2" customWidth="1"/>
    <col min="525" max="525" width="25.140625" style="2" customWidth="1"/>
    <col min="526" max="526" width="10.140625" style="2" customWidth="1"/>
    <col min="527" max="527" width="22.140625" style="2" customWidth="1"/>
    <col min="528" max="528" width="19.5703125" style="2" customWidth="1"/>
    <col min="529" max="529" width="21.85546875" style="2" customWidth="1"/>
    <col min="530" max="530" width="16.140625" style="2" customWidth="1"/>
    <col min="531" max="531" width="24.140625" style="2" customWidth="1"/>
    <col min="532" max="532" width="14" style="2" bestFit="1" customWidth="1"/>
    <col min="533" max="768" width="8.85546875" style="2"/>
    <col min="769" max="769" width="11.28515625" style="2" customWidth="1"/>
    <col min="770" max="770" width="19.42578125" style="2" customWidth="1"/>
    <col min="771" max="771" width="38.85546875" style="2" customWidth="1"/>
    <col min="772" max="772" width="34" style="2" customWidth="1"/>
    <col min="773" max="773" width="22.5703125" style="2" customWidth="1"/>
    <col min="774" max="774" width="13.5703125" style="2" customWidth="1"/>
    <col min="775" max="775" width="14.140625" style="2" customWidth="1"/>
    <col min="776" max="776" width="26.5703125" style="2" customWidth="1"/>
    <col min="777" max="777" width="12.85546875" style="2" customWidth="1"/>
    <col min="778" max="778" width="16.28515625" style="2" customWidth="1"/>
    <col min="779" max="779" width="18.42578125" style="2" customWidth="1"/>
    <col min="780" max="780" width="20.7109375" style="2" customWidth="1"/>
    <col min="781" max="781" width="25.140625" style="2" customWidth="1"/>
    <col min="782" max="782" width="10.140625" style="2" customWidth="1"/>
    <col min="783" max="783" width="22.140625" style="2" customWidth="1"/>
    <col min="784" max="784" width="19.5703125" style="2" customWidth="1"/>
    <col min="785" max="785" width="21.85546875" style="2" customWidth="1"/>
    <col min="786" max="786" width="16.140625" style="2" customWidth="1"/>
    <col min="787" max="787" width="24.140625" style="2" customWidth="1"/>
    <col min="788" max="788" width="14" style="2" bestFit="1" customWidth="1"/>
    <col min="789" max="1024" width="8.85546875" style="2"/>
    <col min="1025" max="1025" width="11.28515625" style="2" customWidth="1"/>
    <col min="1026" max="1026" width="19.42578125" style="2" customWidth="1"/>
    <col min="1027" max="1027" width="38.85546875" style="2" customWidth="1"/>
    <col min="1028" max="1028" width="34" style="2" customWidth="1"/>
    <col min="1029" max="1029" width="22.5703125" style="2" customWidth="1"/>
    <col min="1030" max="1030" width="13.5703125" style="2" customWidth="1"/>
    <col min="1031" max="1031" width="14.140625" style="2" customWidth="1"/>
    <col min="1032" max="1032" width="26.5703125" style="2" customWidth="1"/>
    <col min="1033" max="1033" width="12.85546875" style="2" customWidth="1"/>
    <col min="1034" max="1034" width="16.28515625" style="2" customWidth="1"/>
    <col min="1035" max="1035" width="18.42578125" style="2" customWidth="1"/>
    <col min="1036" max="1036" width="20.7109375" style="2" customWidth="1"/>
    <col min="1037" max="1037" width="25.140625" style="2" customWidth="1"/>
    <col min="1038" max="1038" width="10.140625" style="2" customWidth="1"/>
    <col min="1039" max="1039" width="22.140625" style="2" customWidth="1"/>
    <col min="1040" max="1040" width="19.5703125" style="2" customWidth="1"/>
    <col min="1041" max="1041" width="21.85546875" style="2" customWidth="1"/>
    <col min="1042" max="1042" width="16.140625" style="2" customWidth="1"/>
    <col min="1043" max="1043" width="24.140625" style="2" customWidth="1"/>
    <col min="1044" max="1044" width="14" style="2" bestFit="1" customWidth="1"/>
    <col min="1045" max="1280" width="8.85546875" style="2"/>
    <col min="1281" max="1281" width="11.28515625" style="2" customWidth="1"/>
    <col min="1282" max="1282" width="19.42578125" style="2" customWidth="1"/>
    <col min="1283" max="1283" width="38.85546875" style="2" customWidth="1"/>
    <col min="1284" max="1284" width="34" style="2" customWidth="1"/>
    <col min="1285" max="1285" width="22.5703125" style="2" customWidth="1"/>
    <col min="1286" max="1286" width="13.5703125" style="2" customWidth="1"/>
    <col min="1287" max="1287" width="14.140625" style="2" customWidth="1"/>
    <col min="1288" max="1288" width="26.5703125" style="2" customWidth="1"/>
    <col min="1289" max="1289" width="12.85546875" style="2" customWidth="1"/>
    <col min="1290" max="1290" width="16.28515625" style="2" customWidth="1"/>
    <col min="1291" max="1291" width="18.42578125" style="2" customWidth="1"/>
    <col min="1292" max="1292" width="20.7109375" style="2" customWidth="1"/>
    <col min="1293" max="1293" width="25.140625" style="2" customWidth="1"/>
    <col min="1294" max="1294" width="10.140625" style="2" customWidth="1"/>
    <col min="1295" max="1295" width="22.140625" style="2" customWidth="1"/>
    <col min="1296" max="1296" width="19.5703125" style="2" customWidth="1"/>
    <col min="1297" max="1297" width="21.85546875" style="2" customWidth="1"/>
    <col min="1298" max="1298" width="16.140625" style="2" customWidth="1"/>
    <col min="1299" max="1299" width="24.140625" style="2" customWidth="1"/>
    <col min="1300" max="1300" width="14" style="2" bestFit="1" customWidth="1"/>
    <col min="1301" max="1536" width="8.85546875" style="2"/>
    <col min="1537" max="1537" width="11.28515625" style="2" customWidth="1"/>
    <col min="1538" max="1538" width="19.42578125" style="2" customWidth="1"/>
    <col min="1539" max="1539" width="38.85546875" style="2" customWidth="1"/>
    <col min="1540" max="1540" width="34" style="2" customWidth="1"/>
    <col min="1541" max="1541" width="22.5703125" style="2" customWidth="1"/>
    <col min="1542" max="1542" width="13.5703125" style="2" customWidth="1"/>
    <col min="1543" max="1543" width="14.140625" style="2" customWidth="1"/>
    <col min="1544" max="1544" width="26.5703125" style="2" customWidth="1"/>
    <col min="1545" max="1545" width="12.85546875" style="2" customWidth="1"/>
    <col min="1546" max="1546" width="16.28515625" style="2" customWidth="1"/>
    <col min="1547" max="1547" width="18.42578125" style="2" customWidth="1"/>
    <col min="1548" max="1548" width="20.7109375" style="2" customWidth="1"/>
    <col min="1549" max="1549" width="25.140625" style="2" customWidth="1"/>
    <col min="1550" max="1550" width="10.140625" style="2" customWidth="1"/>
    <col min="1551" max="1551" width="22.140625" style="2" customWidth="1"/>
    <col min="1552" max="1552" width="19.5703125" style="2" customWidth="1"/>
    <col min="1553" max="1553" width="21.85546875" style="2" customWidth="1"/>
    <col min="1554" max="1554" width="16.140625" style="2" customWidth="1"/>
    <col min="1555" max="1555" width="24.140625" style="2" customWidth="1"/>
    <col min="1556" max="1556" width="14" style="2" bestFit="1" customWidth="1"/>
    <col min="1557" max="1792" width="8.85546875" style="2"/>
    <col min="1793" max="1793" width="11.28515625" style="2" customWidth="1"/>
    <col min="1794" max="1794" width="19.42578125" style="2" customWidth="1"/>
    <col min="1795" max="1795" width="38.85546875" style="2" customWidth="1"/>
    <col min="1796" max="1796" width="34" style="2" customWidth="1"/>
    <col min="1797" max="1797" width="22.5703125" style="2" customWidth="1"/>
    <col min="1798" max="1798" width="13.5703125" style="2" customWidth="1"/>
    <col min="1799" max="1799" width="14.140625" style="2" customWidth="1"/>
    <col min="1800" max="1800" width="26.5703125" style="2" customWidth="1"/>
    <col min="1801" max="1801" width="12.85546875" style="2" customWidth="1"/>
    <col min="1802" max="1802" width="16.28515625" style="2" customWidth="1"/>
    <col min="1803" max="1803" width="18.42578125" style="2" customWidth="1"/>
    <col min="1804" max="1804" width="20.7109375" style="2" customWidth="1"/>
    <col min="1805" max="1805" width="25.140625" style="2" customWidth="1"/>
    <col min="1806" max="1806" width="10.140625" style="2" customWidth="1"/>
    <col min="1807" max="1807" width="22.140625" style="2" customWidth="1"/>
    <col min="1808" max="1808" width="19.5703125" style="2" customWidth="1"/>
    <col min="1809" max="1809" width="21.85546875" style="2" customWidth="1"/>
    <col min="1810" max="1810" width="16.140625" style="2" customWidth="1"/>
    <col min="1811" max="1811" width="24.140625" style="2" customWidth="1"/>
    <col min="1812" max="1812" width="14" style="2" bestFit="1" customWidth="1"/>
    <col min="1813" max="2048" width="8.85546875" style="2"/>
    <col min="2049" max="2049" width="11.28515625" style="2" customWidth="1"/>
    <col min="2050" max="2050" width="19.42578125" style="2" customWidth="1"/>
    <col min="2051" max="2051" width="38.85546875" style="2" customWidth="1"/>
    <col min="2052" max="2052" width="34" style="2" customWidth="1"/>
    <col min="2053" max="2053" width="22.5703125" style="2" customWidth="1"/>
    <col min="2054" max="2054" width="13.5703125" style="2" customWidth="1"/>
    <col min="2055" max="2055" width="14.140625" style="2" customWidth="1"/>
    <col min="2056" max="2056" width="26.5703125" style="2" customWidth="1"/>
    <col min="2057" max="2057" width="12.85546875" style="2" customWidth="1"/>
    <col min="2058" max="2058" width="16.28515625" style="2" customWidth="1"/>
    <col min="2059" max="2059" width="18.42578125" style="2" customWidth="1"/>
    <col min="2060" max="2060" width="20.7109375" style="2" customWidth="1"/>
    <col min="2061" max="2061" width="25.140625" style="2" customWidth="1"/>
    <col min="2062" max="2062" width="10.140625" style="2" customWidth="1"/>
    <col min="2063" max="2063" width="22.140625" style="2" customWidth="1"/>
    <col min="2064" max="2064" width="19.5703125" style="2" customWidth="1"/>
    <col min="2065" max="2065" width="21.85546875" style="2" customWidth="1"/>
    <col min="2066" max="2066" width="16.140625" style="2" customWidth="1"/>
    <col min="2067" max="2067" width="24.140625" style="2" customWidth="1"/>
    <col min="2068" max="2068" width="14" style="2" bestFit="1" customWidth="1"/>
    <col min="2069" max="2304" width="8.85546875" style="2"/>
    <col min="2305" max="2305" width="11.28515625" style="2" customWidth="1"/>
    <col min="2306" max="2306" width="19.42578125" style="2" customWidth="1"/>
    <col min="2307" max="2307" width="38.85546875" style="2" customWidth="1"/>
    <col min="2308" max="2308" width="34" style="2" customWidth="1"/>
    <col min="2309" max="2309" width="22.5703125" style="2" customWidth="1"/>
    <col min="2310" max="2310" width="13.5703125" style="2" customWidth="1"/>
    <col min="2311" max="2311" width="14.140625" style="2" customWidth="1"/>
    <col min="2312" max="2312" width="26.5703125" style="2" customWidth="1"/>
    <col min="2313" max="2313" width="12.85546875" style="2" customWidth="1"/>
    <col min="2314" max="2314" width="16.28515625" style="2" customWidth="1"/>
    <col min="2315" max="2315" width="18.42578125" style="2" customWidth="1"/>
    <col min="2316" max="2316" width="20.7109375" style="2" customWidth="1"/>
    <col min="2317" max="2317" width="25.140625" style="2" customWidth="1"/>
    <col min="2318" max="2318" width="10.140625" style="2" customWidth="1"/>
    <col min="2319" max="2319" width="22.140625" style="2" customWidth="1"/>
    <col min="2320" max="2320" width="19.5703125" style="2" customWidth="1"/>
    <col min="2321" max="2321" width="21.85546875" style="2" customWidth="1"/>
    <col min="2322" max="2322" width="16.140625" style="2" customWidth="1"/>
    <col min="2323" max="2323" width="24.140625" style="2" customWidth="1"/>
    <col min="2324" max="2324" width="14" style="2" bestFit="1" customWidth="1"/>
    <col min="2325" max="2560" width="8.85546875" style="2"/>
    <col min="2561" max="2561" width="11.28515625" style="2" customWidth="1"/>
    <col min="2562" max="2562" width="19.42578125" style="2" customWidth="1"/>
    <col min="2563" max="2563" width="38.85546875" style="2" customWidth="1"/>
    <col min="2564" max="2564" width="34" style="2" customWidth="1"/>
    <col min="2565" max="2565" width="22.5703125" style="2" customWidth="1"/>
    <col min="2566" max="2566" width="13.5703125" style="2" customWidth="1"/>
    <col min="2567" max="2567" width="14.140625" style="2" customWidth="1"/>
    <col min="2568" max="2568" width="26.5703125" style="2" customWidth="1"/>
    <col min="2569" max="2569" width="12.85546875" style="2" customWidth="1"/>
    <col min="2570" max="2570" width="16.28515625" style="2" customWidth="1"/>
    <col min="2571" max="2571" width="18.42578125" style="2" customWidth="1"/>
    <col min="2572" max="2572" width="20.7109375" style="2" customWidth="1"/>
    <col min="2573" max="2573" width="25.140625" style="2" customWidth="1"/>
    <col min="2574" max="2574" width="10.140625" style="2" customWidth="1"/>
    <col min="2575" max="2575" width="22.140625" style="2" customWidth="1"/>
    <col min="2576" max="2576" width="19.5703125" style="2" customWidth="1"/>
    <col min="2577" max="2577" width="21.85546875" style="2" customWidth="1"/>
    <col min="2578" max="2578" width="16.140625" style="2" customWidth="1"/>
    <col min="2579" max="2579" width="24.140625" style="2" customWidth="1"/>
    <col min="2580" max="2580" width="14" style="2" bestFit="1" customWidth="1"/>
    <col min="2581" max="2816" width="8.85546875" style="2"/>
    <col min="2817" max="2817" width="11.28515625" style="2" customWidth="1"/>
    <col min="2818" max="2818" width="19.42578125" style="2" customWidth="1"/>
    <col min="2819" max="2819" width="38.85546875" style="2" customWidth="1"/>
    <col min="2820" max="2820" width="34" style="2" customWidth="1"/>
    <col min="2821" max="2821" width="22.5703125" style="2" customWidth="1"/>
    <col min="2822" max="2822" width="13.5703125" style="2" customWidth="1"/>
    <col min="2823" max="2823" width="14.140625" style="2" customWidth="1"/>
    <col min="2824" max="2824" width="26.5703125" style="2" customWidth="1"/>
    <col min="2825" max="2825" width="12.85546875" style="2" customWidth="1"/>
    <col min="2826" max="2826" width="16.28515625" style="2" customWidth="1"/>
    <col min="2827" max="2827" width="18.42578125" style="2" customWidth="1"/>
    <col min="2828" max="2828" width="20.7109375" style="2" customWidth="1"/>
    <col min="2829" max="2829" width="25.140625" style="2" customWidth="1"/>
    <col min="2830" max="2830" width="10.140625" style="2" customWidth="1"/>
    <col min="2831" max="2831" width="22.140625" style="2" customWidth="1"/>
    <col min="2832" max="2832" width="19.5703125" style="2" customWidth="1"/>
    <col min="2833" max="2833" width="21.85546875" style="2" customWidth="1"/>
    <col min="2834" max="2834" width="16.140625" style="2" customWidth="1"/>
    <col min="2835" max="2835" width="24.140625" style="2" customWidth="1"/>
    <col min="2836" max="2836" width="14" style="2" bestFit="1" customWidth="1"/>
    <col min="2837" max="3072" width="8.85546875" style="2"/>
    <col min="3073" max="3073" width="11.28515625" style="2" customWidth="1"/>
    <col min="3074" max="3074" width="19.42578125" style="2" customWidth="1"/>
    <col min="3075" max="3075" width="38.85546875" style="2" customWidth="1"/>
    <col min="3076" max="3076" width="34" style="2" customWidth="1"/>
    <col min="3077" max="3077" width="22.5703125" style="2" customWidth="1"/>
    <col min="3078" max="3078" width="13.5703125" style="2" customWidth="1"/>
    <col min="3079" max="3079" width="14.140625" style="2" customWidth="1"/>
    <col min="3080" max="3080" width="26.5703125" style="2" customWidth="1"/>
    <col min="3081" max="3081" width="12.85546875" style="2" customWidth="1"/>
    <col min="3082" max="3082" width="16.28515625" style="2" customWidth="1"/>
    <col min="3083" max="3083" width="18.42578125" style="2" customWidth="1"/>
    <col min="3084" max="3084" width="20.7109375" style="2" customWidth="1"/>
    <col min="3085" max="3085" width="25.140625" style="2" customWidth="1"/>
    <col min="3086" max="3086" width="10.140625" style="2" customWidth="1"/>
    <col min="3087" max="3087" width="22.140625" style="2" customWidth="1"/>
    <col min="3088" max="3088" width="19.5703125" style="2" customWidth="1"/>
    <col min="3089" max="3089" width="21.85546875" style="2" customWidth="1"/>
    <col min="3090" max="3090" width="16.140625" style="2" customWidth="1"/>
    <col min="3091" max="3091" width="24.140625" style="2" customWidth="1"/>
    <col min="3092" max="3092" width="14" style="2" bestFit="1" customWidth="1"/>
    <col min="3093" max="3328" width="8.85546875" style="2"/>
    <col min="3329" max="3329" width="11.28515625" style="2" customWidth="1"/>
    <col min="3330" max="3330" width="19.42578125" style="2" customWidth="1"/>
    <col min="3331" max="3331" width="38.85546875" style="2" customWidth="1"/>
    <col min="3332" max="3332" width="34" style="2" customWidth="1"/>
    <col min="3333" max="3333" width="22.5703125" style="2" customWidth="1"/>
    <col min="3334" max="3334" width="13.5703125" style="2" customWidth="1"/>
    <col min="3335" max="3335" width="14.140625" style="2" customWidth="1"/>
    <col min="3336" max="3336" width="26.5703125" style="2" customWidth="1"/>
    <col min="3337" max="3337" width="12.85546875" style="2" customWidth="1"/>
    <col min="3338" max="3338" width="16.28515625" style="2" customWidth="1"/>
    <col min="3339" max="3339" width="18.42578125" style="2" customWidth="1"/>
    <col min="3340" max="3340" width="20.7109375" style="2" customWidth="1"/>
    <col min="3341" max="3341" width="25.140625" style="2" customWidth="1"/>
    <col min="3342" max="3342" width="10.140625" style="2" customWidth="1"/>
    <col min="3343" max="3343" width="22.140625" style="2" customWidth="1"/>
    <col min="3344" max="3344" width="19.5703125" style="2" customWidth="1"/>
    <col min="3345" max="3345" width="21.85546875" style="2" customWidth="1"/>
    <col min="3346" max="3346" width="16.140625" style="2" customWidth="1"/>
    <col min="3347" max="3347" width="24.140625" style="2" customWidth="1"/>
    <col min="3348" max="3348" width="14" style="2" bestFit="1" customWidth="1"/>
    <col min="3349" max="3584" width="8.85546875" style="2"/>
    <col min="3585" max="3585" width="11.28515625" style="2" customWidth="1"/>
    <col min="3586" max="3586" width="19.42578125" style="2" customWidth="1"/>
    <col min="3587" max="3587" width="38.85546875" style="2" customWidth="1"/>
    <col min="3588" max="3588" width="34" style="2" customWidth="1"/>
    <col min="3589" max="3589" width="22.5703125" style="2" customWidth="1"/>
    <col min="3590" max="3590" width="13.5703125" style="2" customWidth="1"/>
    <col min="3591" max="3591" width="14.140625" style="2" customWidth="1"/>
    <col min="3592" max="3592" width="26.5703125" style="2" customWidth="1"/>
    <col min="3593" max="3593" width="12.85546875" style="2" customWidth="1"/>
    <col min="3594" max="3594" width="16.28515625" style="2" customWidth="1"/>
    <col min="3595" max="3595" width="18.42578125" style="2" customWidth="1"/>
    <col min="3596" max="3596" width="20.7109375" style="2" customWidth="1"/>
    <col min="3597" max="3597" width="25.140625" style="2" customWidth="1"/>
    <col min="3598" max="3598" width="10.140625" style="2" customWidth="1"/>
    <col min="3599" max="3599" width="22.140625" style="2" customWidth="1"/>
    <col min="3600" max="3600" width="19.5703125" style="2" customWidth="1"/>
    <col min="3601" max="3601" width="21.85546875" style="2" customWidth="1"/>
    <col min="3602" max="3602" width="16.140625" style="2" customWidth="1"/>
    <col min="3603" max="3603" width="24.140625" style="2" customWidth="1"/>
    <col min="3604" max="3604" width="14" style="2" bestFit="1" customWidth="1"/>
    <col min="3605" max="3840" width="8.85546875" style="2"/>
    <col min="3841" max="3841" width="11.28515625" style="2" customWidth="1"/>
    <col min="3842" max="3842" width="19.42578125" style="2" customWidth="1"/>
    <col min="3843" max="3843" width="38.85546875" style="2" customWidth="1"/>
    <col min="3844" max="3844" width="34" style="2" customWidth="1"/>
    <col min="3845" max="3845" width="22.5703125" style="2" customWidth="1"/>
    <col min="3846" max="3846" width="13.5703125" style="2" customWidth="1"/>
    <col min="3847" max="3847" width="14.140625" style="2" customWidth="1"/>
    <col min="3848" max="3848" width="26.5703125" style="2" customWidth="1"/>
    <col min="3849" max="3849" width="12.85546875" style="2" customWidth="1"/>
    <col min="3850" max="3850" width="16.28515625" style="2" customWidth="1"/>
    <col min="3851" max="3851" width="18.42578125" style="2" customWidth="1"/>
    <col min="3852" max="3852" width="20.7109375" style="2" customWidth="1"/>
    <col min="3853" max="3853" width="25.140625" style="2" customWidth="1"/>
    <col min="3854" max="3854" width="10.140625" style="2" customWidth="1"/>
    <col min="3855" max="3855" width="22.140625" style="2" customWidth="1"/>
    <col min="3856" max="3856" width="19.5703125" style="2" customWidth="1"/>
    <col min="3857" max="3857" width="21.85546875" style="2" customWidth="1"/>
    <col min="3858" max="3858" width="16.140625" style="2" customWidth="1"/>
    <col min="3859" max="3859" width="24.140625" style="2" customWidth="1"/>
    <col min="3860" max="3860" width="14" style="2" bestFit="1" customWidth="1"/>
    <col min="3861" max="4096" width="8.85546875" style="2"/>
    <col min="4097" max="4097" width="11.28515625" style="2" customWidth="1"/>
    <col min="4098" max="4098" width="19.42578125" style="2" customWidth="1"/>
    <col min="4099" max="4099" width="38.85546875" style="2" customWidth="1"/>
    <col min="4100" max="4100" width="34" style="2" customWidth="1"/>
    <col min="4101" max="4101" width="22.5703125" style="2" customWidth="1"/>
    <col min="4102" max="4102" width="13.5703125" style="2" customWidth="1"/>
    <col min="4103" max="4103" width="14.140625" style="2" customWidth="1"/>
    <col min="4104" max="4104" width="26.5703125" style="2" customWidth="1"/>
    <col min="4105" max="4105" width="12.85546875" style="2" customWidth="1"/>
    <col min="4106" max="4106" width="16.28515625" style="2" customWidth="1"/>
    <col min="4107" max="4107" width="18.42578125" style="2" customWidth="1"/>
    <col min="4108" max="4108" width="20.7109375" style="2" customWidth="1"/>
    <col min="4109" max="4109" width="25.140625" style="2" customWidth="1"/>
    <col min="4110" max="4110" width="10.140625" style="2" customWidth="1"/>
    <col min="4111" max="4111" width="22.140625" style="2" customWidth="1"/>
    <col min="4112" max="4112" width="19.5703125" style="2" customWidth="1"/>
    <col min="4113" max="4113" width="21.85546875" style="2" customWidth="1"/>
    <col min="4114" max="4114" width="16.140625" style="2" customWidth="1"/>
    <col min="4115" max="4115" width="24.140625" style="2" customWidth="1"/>
    <col min="4116" max="4116" width="14" style="2" bestFit="1" customWidth="1"/>
    <col min="4117" max="4352" width="8.85546875" style="2"/>
    <col min="4353" max="4353" width="11.28515625" style="2" customWidth="1"/>
    <col min="4354" max="4354" width="19.42578125" style="2" customWidth="1"/>
    <col min="4355" max="4355" width="38.85546875" style="2" customWidth="1"/>
    <col min="4356" max="4356" width="34" style="2" customWidth="1"/>
    <col min="4357" max="4357" width="22.5703125" style="2" customWidth="1"/>
    <col min="4358" max="4358" width="13.5703125" style="2" customWidth="1"/>
    <col min="4359" max="4359" width="14.140625" style="2" customWidth="1"/>
    <col min="4360" max="4360" width="26.5703125" style="2" customWidth="1"/>
    <col min="4361" max="4361" width="12.85546875" style="2" customWidth="1"/>
    <col min="4362" max="4362" width="16.28515625" style="2" customWidth="1"/>
    <col min="4363" max="4363" width="18.42578125" style="2" customWidth="1"/>
    <col min="4364" max="4364" width="20.7109375" style="2" customWidth="1"/>
    <col min="4365" max="4365" width="25.140625" style="2" customWidth="1"/>
    <col min="4366" max="4366" width="10.140625" style="2" customWidth="1"/>
    <col min="4367" max="4367" width="22.140625" style="2" customWidth="1"/>
    <col min="4368" max="4368" width="19.5703125" style="2" customWidth="1"/>
    <col min="4369" max="4369" width="21.85546875" style="2" customWidth="1"/>
    <col min="4370" max="4370" width="16.140625" style="2" customWidth="1"/>
    <col min="4371" max="4371" width="24.140625" style="2" customWidth="1"/>
    <col min="4372" max="4372" width="14" style="2" bestFit="1" customWidth="1"/>
    <col min="4373" max="4608" width="8.85546875" style="2"/>
    <col min="4609" max="4609" width="11.28515625" style="2" customWidth="1"/>
    <col min="4610" max="4610" width="19.42578125" style="2" customWidth="1"/>
    <col min="4611" max="4611" width="38.85546875" style="2" customWidth="1"/>
    <col min="4612" max="4612" width="34" style="2" customWidth="1"/>
    <col min="4613" max="4613" width="22.5703125" style="2" customWidth="1"/>
    <col min="4614" max="4614" width="13.5703125" style="2" customWidth="1"/>
    <col min="4615" max="4615" width="14.140625" style="2" customWidth="1"/>
    <col min="4616" max="4616" width="26.5703125" style="2" customWidth="1"/>
    <col min="4617" max="4617" width="12.85546875" style="2" customWidth="1"/>
    <col min="4618" max="4618" width="16.28515625" style="2" customWidth="1"/>
    <col min="4619" max="4619" width="18.42578125" style="2" customWidth="1"/>
    <col min="4620" max="4620" width="20.7109375" style="2" customWidth="1"/>
    <col min="4621" max="4621" width="25.140625" style="2" customWidth="1"/>
    <col min="4622" max="4622" width="10.140625" style="2" customWidth="1"/>
    <col min="4623" max="4623" width="22.140625" style="2" customWidth="1"/>
    <col min="4624" max="4624" width="19.5703125" style="2" customWidth="1"/>
    <col min="4625" max="4625" width="21.85546875" style="2" customWidth="1"/>
    <col min="4626" max="4626" width="16.140625" style="2" customWidth="1"/>
    <col min="4627" max="4627" width="24.140625" style="2" customWidth="1"/>
    <col min="4628" max="4628" width="14" style="2" bestFit="1" customWidth="1"/>
    <col min="4629" max="4864" width="8.85546875" style="2"/>
    <col min="4865" max="4865" width="11.28515625" style="2" customWidth="1"/>
    <col min="4866" max="4866" width="19.42578125" style="2" customWidth="1"/>
    <col min="4867" max="4867" width="38.85546875" style="2" customWidth="1"/>
    <col min="4868" max="4868" width="34" style="2" customWidth="1"/>
    <col min="4869" max="4869" width="22.5703125" style="2" customWidth="1"/>
    <col min="4870" max="4870" width="13.5703125" style="2" customWidth="1"/>
    <col min="4871" max="4871" width="14.140625" style="2" customWidth="1"/>
    <col min="4872" max="4872" width="26.5703125" style="2" customWidth="1"/>
    <col min="4873" max="4873" width="12.85546875" style="2" customWidth="1"/>
    <col min="4874" max="4874" width="16.28515625" style="2" customWidth="1"/>
    <col min="4875" max="4875" width="18.42578125" style="2" customWidth="1"/>
    <col min="4876" max="4876" width="20.7109375" style="2" customWidth="1"/>
    <col min="4877" max="4877" width="25.140625" style="2" customWidth="1"/>
    <col min="4878" max="4878" width="10.140625" style="2" customWidth="1"/>
    <col min="4879" max="4879" width="22.140625" style="2" customWidth="1"/>
    <col min="4880" max="4880" width="19.5703125" style="2" customWidth="1"/>
    <col min="4881" max="4881" width="21.85546875" style="2" customWidth="1"/>
    <col min="4882" max="4882" width="16.140625" style="2" customWidth="1"/>
    <col min="4883" max="4883" width="24.140625" style="2" customWidth="1"/>
    <col min="4884" max="4884" width="14" style="2" bestFit="1" customWidth="1"/>
    <col min="4885" max="5120" width="8.85546875" style="2"/>
    <col min="5121" max="5121" width="11.28515625" style="2" customWidth="1"/>
    <col min="5122" max="5122" width="19.42578125" style="2" customWidth="1"/>
    <col min="5123" max="5123" width="38.85546875" style="2" customWidth="1"/>
    <col min="5124" max="5124" width="34" style="2" customWidth="1"/>
    <col min="5125" max="5125" width="22.5703125" style="2" customWidth="1"/>
    <col min="5126" max="5126" width="13.5703125" style="2" customWidth="1"/>
    <col min="5127" max="5127" width="14.140625" style="2" customWidth="1"/>
    <col min="5128" max="5128" width="26.5703125" style="2" customWidth="1"/>
    <col min="5129" max="5129" width="12.85546875" style="2" customWidth="1"/>
    <col min="5130" max="5130" width="16.28515625" style="2" customWidth="1"/>
    <col min="5131" max="5131" width="18.42578125" style="2" customWidth="1"/>
    <col min="5132" max="5132" width="20.7109375" style="2" customWidth="1"/>
    <col min="5133" max="5133" width="25.140625" style="2" customWidth="1"/>
    <col min="5134" max="5134" width="10.140625" style="2" customWidth="1"/>
    <col min="5135" max="5135" width="22.140625" style="2" customWidth="1"/>
    <col min="5136" max="5136" width="19.5703125" style="2" customWidth="1"/>
    <col min="5137" max="5137" width="21.85546875" style="2" customWidth="1"/>
    <col min="5138" max="5138" width="16.140625" style="2" customWidth="1"/>
    <col min="5139" max="5139" width="24.140625" style="2" customWidth="1"/>
    <col min="5140" max="5140" width="14" style="2" bestFit="1" customWidth="1"/>
    <col min="5141" max="5376" width="8.85546875" style="2"/>
    <col min="5377" max="5377" width="11.28515625" style="2" customWidth="1"/>
    <col min="5378" max="5378" width="19.42578125" style="2" customWidth="1"/>
    <col min="5379" max="5379" width="38.85546875" style="2" customWidth="1"/>
    <col min="5380" max="5380" width="34" style="2" customWidth="1"/>
    <col min="5381" max="5381" width="22.5703125" style="2" customWidth="1"/>
    <col min="5382" max="5382" width="13.5703125" style="2" customWidth="1"/>
    <col min="5383" max="5383" width="14.140625" style="2" customWidth="1"/>
    <col min="5384" max="5384" width="26.5703125" style="2" customWidth="1"/>
    <col min="5385" max="5385" width="12.85546875" style="2" customWidth="1"/>
    <col min="5386" max="5386" width="16.28515625" style="2" customWidth="1"/>
    <col min="5387" max="5387" width="18.42578125" style="2" customWidth="1"/>
    <col min="5388" max="5388" width="20.7109375" style="2" customWidth="1"/>
    <col min="5389" max="5389" width="25.140625" style="2" customWidth="1"/>
    <col min="5390" max="5390" width="10.140625" style="2" customWidth="1"/>
    <col min="5391" max="5391" width="22.140625" style="2" customWidth="1"/>
    <col min="5392" max="5392" width="19.5703125" style="2" customWidth="1"/>
    <col min="5393" max="5393" width="21.85546875" style="2" customWidth="1"/>
    <col min="5394" max="5394" width="16.140625" style="2" customWidth="1"/>
    <col min="5395" max="5395" width="24.140625" style="2" customWidth="1"/>
    <col min="5396" max="5396" width="14" style="2" bestFit="1" customWidth="1"/>
    <col min="5397" max="5632" width="8.85546875" style="2"/>
    <col min="5633" max="5633" width="11.28515625" style="2" customWidth="1"/>
    <col min="5634" max="5634" width="19.42578125" style="2" customWidth="1"/>
    <col min="5635" max="5635" width="38.85546875" style="2" customWidth="1"/>
    <col min="5636" max="5636" width="34" style="2" customWidth="1"/>
    <col min="5637" max="5637" width="22.5703125" style="2" customWidth="1"/>
    <col min="5638" max="5638" width="13.5703125" style="2" customWidth="1"/>
    <col min="5639" max="5639" width="14.140625" style="2" customWidth="1"/>
    <col min="5640" max="5640" width="26.5703125" style="2" customWidth="1"/>
    <col min="5641" max="5641" width="12.85546875" style="2" customWidth="1"/>
    <col min="5642" max="5642" width="16.28515625" style="2" customWidth="1"/>
    <col min="5643" max="5643" width="18.42578125" style="2" customWidth="1"/>
    <col min="5644" max="5644" width="20.7109375" style="2" customWidth="1"/>
    <col min="5645" max="5645" width="25.140625" style="2" customWidth="1"/>
    <col min="5646" max="5646" width="10.140625" style="2" customWidth="1"/>
    <col min="5647" max="5647" width="22.140625" style="2" customWidth="1"/>
    <col min="5648" max="5648" width="19.5703125" style="2" customWidth="1"/>
    <col min="5649" max="5649" width="21.85546875" style="2" customWidth="1"/>
    <col min="5650" max="5650" width="16.140625" style="2" customWidth="1"/>
    <col min="5651" max="5651" width="24.140625" style="2" customWidth="1"/>
    <col min="5652" max="5652" width="14" style="2" bestFit="1" customWidth="1"/>
    <col min="5653" max="5888" width="8.85546875" style="2"/>
    <col min="5889" max="5889" width="11.28515625" style="2" customWidth="1"/>
    <col min="5890" max="5890" width="19.42578125" style="2" customWidth="1"/>
    <col min="5891" max="5891" width="38.85546875" style="2" customWidth="1"/>
    <col min="5892" max="5892" width="34" style="2" customWidth="1"/>
    <col min="5893" max="5893" width="22.5703125" style="2" customWidth="1"/>
    <col min="5894" max="5894" width="13.5703125" style="2" customWidth="1"/>
    <col min="5895" max="5895" width="14.140625" style="2" customWidth="1"/>
    <col min="5896" max="5896" width="26.5703125" style="2" customWidth="1"/>
    <col min="5897" max="5897" width="12.85546875" style="2" customWidth="1"/>
    <col min="5898" max="5898" width="16.28515625" style="2" customWidth="1"/>
    <col min="5899" max="5899" width="18.42578125" style="2" customWidth="1"/>
    <col min="5900" max="5900" width="20.7109375" style="2" customWidth="1"/>
    <col min="5901" max="5901" width="25.140625" style="2" customWidth="1"/>
    <col min="5902" max="5902" width="10.140625" style="2" customWidth="1"/>
    <col min="5903" max="5903" width="22.140625" style="2" customWidth="1"/>
    <col min="5904" max="5904" width="19.5703125" style="2" customWidth="1"/>
    <col min="5905" max="5905" width="21.85546875" style="2" customWidth="1"/>
    <col min="5906" max="5906" width="16.140625" style="2" customWidth="1"/>
    <col min="5907" max="5907" width="24.140625" style="2" customWidth="1"/>
    <col min="5908" max="5908" width="14" style="2" bestFit="1" customWidth="1"/>
    <col min="5909" max="6144" width="8.85546875" style="2"/>
    <col min="6145" max="6145" width="11.28515625" style="2" customWidth="1"/>
    <col min="6146" max="6146" width="19.42578125" style="2" customWidth="1"/>
    <col min="6147" max="6147" width="38.85546875" style="2" customWidth="1"/>
    <col min="6148" max="6148" width="34" style="2" customWidth="1"/>
    <col min="6149" max="6149" width="22.5703125" style="2" customWidth="1"/>
    <col min="6150" max="6150" width="13.5703125" style="2" customWidth="1"/>
    <col min="6151" max="6151" width="14.140625" style="2" customWidth="1"/>
    <col min="6152" max="6152" width="26.5703125" style="2" customWidth="1"/>
    <col min="6153" max="6153" width="12.85546875" style="2" customWidth="1"/>
    <col min="6154" max="6154" width="16.28515625" style="2" customWidth="1"/>
    <col min="6155" max="6155" width="18.42578125" style="2" customWidth="1"/>
    <col min="6156" max="6156" width="20.7109375" style="2" customWidth="1"/>
    <col min="6157" max="6157" width="25.140625" style="2" customWidth="1"/>
    <col min="6158" max="6158" width="10.140625" style="2" customWidth="1"/>
    <col min="6159" max="6159" width="22.140625" style="2" customWidth="1"/>
    <col min="6160" max="6160" width="19.5703125" style="2" customWidth="1"/>
    <col min="6161" max="6161" width="21.85546875" style="2" customWidth="1"/>
    <col min="6162" max="6162" width="16.140625" style="2" customWidth="1"/>
    <col min="6163" max="6163" width="24.140625" style="2" customWidth="1"/>
    <col min="6164" max="6164" width="14" style="2" bestFit="1" customWidth="1"/>
    <col min="6165" max="6400" width="8.85546875" style="2"/>
    <col min="6401" max="6401" width="11.28515625" style="2" customWidth="1"/>
    <col min="6402" max="6402" width="19.42578125" style="2" customWidth="1"/>
    <col min="6403" max="6403" width="38.85546875" style="2" customWidth="1"/>
    <col min="6404" max="6404" width="34" style="2" customWidth="1"/>
    <col min="6405" max="6405" width="22.5703125" style="2" customWidth="1"/>
    <col min="6406" max="6406" width="13.5703125" style="2" customWidth="1"/>
    <col min="6407" max="6407" width="14.140625" style="2" customWidth="1"/>
    <col min="6408" max="6408" width="26.5703125" style="2" customWidth="1"/>
    <col min="6409" max="6409" width="12.85546875" style="2" customWidth="1"/>
    <col min="6410" max="6410" width="16.28515625" style="2" customWidth="1"/>
    <col min="6411" max="6411" width="18.42578125" style="2" customWidth="1"/>
    <col min="6412" max="6412" width="20.7109375" style="2" customWidth="1"/>
    <col min="6413" max="6413" width="25.140625" style="2" customWidth="1"/>
    <col min="6414" max="6414" width="10.140625" style="2" customWidth="1"/>
    <col min="6415" max="6415" width="22.140625" style="2" customWidth="1"/>
    <col min="6416" max="6416" width="19.5703125" style="2" customWidth="1"/>
    <col min="6417" max="6417" width="21.85546875" style="2" customWidth="1"/>
    <col min="6418" max="6418" width="16.140625" style="2" customWidth="1"/>
    <col min="6419" max="6419" width="24.140625" style="2" customWidth="1"/>
    <col min="6420" max="6420" width="14" style="2" bestFit="1" customWidth="1"/>
    <col min="6421" max="6656" width="8.85546875" style="2"/>
    <col min="6657" max="6657" width="11.28515625" style="2" customWidth="1"/>
    <col min="6658" max="6658" width="19.42578125" style="2" customWidth="1"/>
    <col min="6659" max="6659" width="38.85546875" style="2" customWidth="1"/>
    <col min="6660" max="6660" width="34" style="2" customWidth="1"/>
    <col min="6661" max="6661" width="22.5703125" style="2" customWidth="1"/>
    <col min="6662" max="6662" width="13.5703125" style="2" customWidth="1"/>
    <col min="6663" max="6663" width="14.140625" style="2" customWidth="1"/>
    <col min="6664" max="6664" width="26.5703125" style="2" customWidth="1"/>
    <col min="6665" max="6665" width="12.85546875" style="2" customWidth="1"/>
    <col min="6666" max="6666" width="16.28515625" style="2" customWidth="1"/>
    <col min="6667" max="6667" width="18.42578125" style="2" customWidth="1"/>
    <col min="6668" max="6668" width="20.7109375" style="2" customWidth="1"/>
    <col min="6669" max="6669" width="25.140625" style="2" customWidth="1"/>
    <col min="6670" max="6670" width="10.140625" style="2" customWidth="1"/>
    <col min="6671" max="6671" width="22.140625" style="2" customWidth="1"/>
    <col min="6672" max="6672" width="19.5703125" style="2" customWidth="1"/>
    <col min="6673" max="6673" width="21.85546875" style="2" customWidth="1"/>
    <col min="6674" max="6674" width="16.140625" style="2" customWidth="1"/>
    <col min="6675" max="6675" width="24.140625" style="2" customWidth="1"/>
    <col min="6676" max="6676" width="14" style="2" bestFit="1" customWidth="1"/>
    <col min="6677" max="6912" width="8.85546875" style="2"/>
    <col min="6913" max="6913" width="11.28515625" style="2" customWidth="1"/>
    <col min="6914" max="6914" width="19.42578125" style="2" customWidth="1"/>
    <col min="6915" max="6915" width="38.85546875" style="2" customWidth="1"/>
    <col min="6916" max="6916" width="34" style="2" customWidth="1"/>
    <col min="6917" max="6917" width="22.5703125" style="2" customWidth="1"/>
    <col min="6918" max="6918" width="13.5703125" style="2" customWidth="1"/>
    <col min="6919" max="6919" width="14.140625" style="2" customWidth="1"/>
    <col min="6920" max="6920" width="26.5703125" style="2" customWidth="1"/>
    <col min="6921" max="6921" width="12.85546875" style="2" customWidth="1"/>
    <col min="6922" max="6922" width="16.28515625" style="2" customWidth="1"/>
    <col min="6923" max="6923" width="18.42578125" style="2" customWidth="1"/>
    <col min="6924" max="6924" width="20.7109375" style="2" customWidth="1"/>
    <col min="6925" max="6925" width="25.140625" style="2" customWidth="1"/>
    <col min="6926" max="6926" width="10.140625" style="2" customWidth="1"/>
    <col min="6927" max="6927" width="22.140625" style="2" customWidth="1"/>
    <col min="6928" max="6928" width="19.5703125" style="2" customWidth="1"/>
    <col min="6929" max="6929" width="21.85546875" style="2" customWidth="1"/>
    <col min="6930" max="6930" width="16.140625" style="2" customWidth="1"/>
    <col min="6931" max="6931" width="24.140625" style="2" customWidth="1"/>
    <col min="6932" max="6932" width="14" style="2" bestFit="1" customWidth="1"/>
    <col min="6933" max="7168" width="8.85546875" style="2"/>
    <col min="7169" max="7169" width="11.28515625" style="2" customWidth="1"/>
    <col min="7170" max="7170" width="19.42578125" style="2" customWidth="1"/>
    <col min="7171" max="7171" width="38.85546875" style="2" customWidth="1"/>
    <col min="7172" max="7172" width="34" style="2" customWidth="1"/>
    <col min="7173" max="7173" width="22.5703125" style="2" customWidth="1"/>
    <col min="7174" max="7174" width="13.5703125" style="2" customWidth="1"/>
    <col min="7175" max="7175" width="14.140625" style="2" customWidth="1"/>
    <col min="7176" max="7176" width="26.5703125" style="2" customWidth="1"/>
    <col min="7177" max="7177" width="12.85546875" style="2" customWidth="1"/>
    <col min="7178" max="7178" width="16.28515625" style="2" customWidth="1"/>
    <col min="7179" max="7179" width="18.42578125" style="2" customWidth="1"/>
    <col min="7180" max="7180" width="20.7109375" style="2" customWidth="1"/>
    <col min="7181" max="7181" width="25.140625" style="2" customWidth="1"/>
    <col min="7182" max="7182" width="10.140625" style="2" customWidth="1"/>
    <col min="7183" max="7183" width="22.140625" style="2" customWidth="1"/>
    <col min="7184" max="7184" width="19.5703125" style="2" customWidth="1"/>
    <col min="7185" max="7185" width="21.85546875" style="2" customWidth="1"/>
    <col min="7186" max="7186" width="16.140625" style="2" customWidth="1"/>
    <col min="7187" max="7187" width="24.140625" style="2" customWidth="1"/>
    <col min="7188" max="7188" width="14" style="2" bestFit="1" customWidth="1"/>
    <col min="7189" max="7424" width="8.85546875" style="2"/>
    <col min="7425" max="7425" width="11.28515625" style="2" customWidth="1"/>
    <col min="7426" max="7426" width="19.42578125" style="2" customWidth="1"/>
    <col min="7427" max="7427" width="38.85546875" style="2" customWidth="1"/>
    <col min="7428" max="7428" width="34" style="2" customWidth="1"/>
    <col min="7429" max="7429" width="22.5703125" style="2" customWidth="1"/>
    <col min="7430" max="7430" width="13.5703125" style="2" customWidth="1"/>
    <col min="7431" max="7431" width="14.140625" style="2" customWidth="1"/>
    <col min="7432" max="7432" width="26.5703125" style="2" customWidth="1"/>
    <col min="7433" max="7433" width="12.85546875" style="2" customWidth="1"/>
    <col min="7434" max="7434" width="16.28515625" style="2" customWidth="1"/>
    <col min="7435" max="7435" width="18.42578125" style="2" customWidth="1"/>
    <col min="7436" max="7436" width="20.7109375" style="2" customWidth="1"/>
    <col min="7437" max="7437" width="25.140625" style="2" customWidth="1"/>
    <col min="7438" max="7438" width="10.140625" style="2" customWidth="1"/>
    <col min="7439" max="7439" width="22.140625" style="2" customWidth="1"/>
    <col min="7440" max="7440" width="19.5703125" style="2" customWidth="1"/>
    <col min="7441" max="7441" width="21.85546875" style="2" customWidth="1"/>
    <col min="7442" max="7442" width="16.140625" style="2" customWidth="1"/>
    <col min="7443" max="7443" width="24.140625" style="2" customWidth="1"/>
    <col min="7444" max="7444" width="14" style="2" bestFit="1" customWidth="1"/>
    <col min="7445" max="7680" width="8.85546875" style="2"/>
    <col min="7681" max="7681" width="11.28515625" style="2" customWidth="1"/>
    <col min="7682" max="7682" width="19.42578125" style="2" customWidth="1"/>
    <col min="7683" max="7683" width="38.85546875" style="2" customWidth="1"/>
    <col min="7684" max="7684" width="34" style="2" customWidth="1"/>
    <col min="7685" max="7685" width="22.5703125" style="2" customWidth="1"/>
    <col min="7686" max="7686" width="13.5703125" style="2" customWidth="1"/>
    <col min="7687" max="7687" width="14.140625" style="2" customWidth="1"/>
    <col min="7688" max="7688" width="26.5703125" style="2" customWidth="1"/>
    <col min="7689" max="7689" width="12.85546875" style="2" customWidth="1"/>
    <col min="7690" max="7690" width="16.28515625" style="2" customWidth="1"/>
    <col min="7691" max="7691" width="18.42578125" style="2" customWidth="1"/>
    <col min="7692" max="7692" width="20.7109375" style="2" customWidth="1"/>
    <col min="7693" max="7693" width="25.140625" style="2" customWidth="1"/>
    <col min="7694" max="7694" width="10.140625" style="2" customWidth="1"/>
    <col min="7695" max="7695" width="22.140625" style="2" customWidth="1"/>
    <col min="7696" max="7696" width="19.5703125" style="2" customWidth="1"/>
    <col min="7697" max="7697" width="21.85546875" style="2" customWidth="1"/>
    <col min="7698" max="7698" width="16.140625" style="2" customWidth="1"/>
    <col min="7699" max="7699" width="24.140625" style="2" customWidth="1"/>
    <col min="7700" max="7700" width="14" style="2" bestFit="1" customWidth="1"/>
    <col min="7701" max="7936" width="8.85546875" style="2"/>
    <col min="7937" max="7937" width="11.28515625" style="2" customWidth="1"/>
    <col min="7938" max="7938" width="19.42578125" style="2" customWidth="1"/>
    <col min="7939" max="7939" width="38.85546875" style="2" customWidth="1"/>
    <col min="7940" max="7940" width="34" style="2" customWidth="1"/>
    <col min="7941" max="7941" width="22.5703125" style="2" customWidth="1"/>
    <col min="7942" max="7942" width="13.5703125" style="2" customWidth="1"/>
    <col min="7943" max="7943" width="14.140625" style="2" customWidth="1"/>
    <col min="7944" max="7944" width="26.5703125" style="2" customWidth="1"/>
    <col min="7945" max="7945" width="12.85546875" style="2" customWidth="1"/>
    <col min="7946" max="7946" width="16.28515625" style="2" customWidth="1"/>
    <col min="7947" max="7947" width="18.42578125" style="2" customWidth="1"/>
    <col min="7948" max="7948" width="20.7109375" style="2" customWidth="1"/>
    <col min="7949" max="7949" width="25.140625" style="2" customWidth="1"/>
    <col min="7950" max="7950" width="10.140625" style="2" customWidth="1"/>
    <col min="7951" max="7951" width="22.140625" style="2" customWidth="1"/>
    <col min="7952" max="7952" width="19.5703125" style="2" customWidth="1"/>
    <col min="7953" max="7953" width="21.85546875" style="2" customWidth="1"/>
    <col min="7954" max="7954" width="16.140625" style="2" customWidth="1"/>
    <col min="7955" max="7955" width="24.140625" style="2" customWidth="1"/>
    <col min="7956" max="7956" width="14" style="2" bestFit="1" customWidth="1"/>
    <col min="7957" max="8192" width="8.85546875" style="2"/>
    <col min="8193" max="8193" width="11.28515625" style="2" customWidth="1"/>
    <col min="8194" max="8194" width="19.42578125" style="2" customWidth="1"/>
    <col min="8195" max="8195" width="38.85546875" style="2" customWidth="1"/>
    <col min="8196" max="8196" width="34" style="2" customWidth="1"/>
    <col min="8197" max="8197" width="22.5703125" style="2" customWidth="1"/>
    <col min="8198" max="8198" width="13.5703125" style="2" customWidth="1"/>
    <col min="8199" max="8199" width="14.140625" style="2" customWidth="1"/>
    <col min="8200" max="8200" width="26.5703125" style="2" customWidth="1"/>
    <col min="8201" max="8201" width="12.85546875" style="2" customWidth="1"/>
    <col min="8202" max="8202" width="16.28515625" style="2" customWidth="1"/>
    <col min="8203" max="8203" width="18.42578125" style="2" customWidth="1"/>
    <col min="8204" max="8204" width="20.7109375" style="2" customWidth="1"/>
    <col min="8205" max="8205" width="25.140625" style="2" customWidth="1"/>
    <col min="8206" max="8206" width="10.140625" style="2" customWidth="1"/>
    <col min="8207" max="8207" width="22.140625" style="2" customWidth="1"/>
    <col min="8208" max="8208" width="19.5703125" style="2" customWidth="1"/>
    <col min="8209" max="8209" width="21.85546875" style="2" customWidth="1"/>
    <col min="8210" max="8210" width="16.140625" style="2" customWidth="1"/>
    <col min="8211" max="8211" width="24.140625" style="2" customWidth="1"/>
    <col min="8212" max="8212" width="14" style="2" bestFit="1" customWidth="1"/>
    <col min="8213" max="8448" width="8.85546875" style="2"/>
    <col min="8449" max="8449" width="11.28515625" style="2" customWidth="1"/>
    <col min="8450" max="8450" width="19.42578125" style="2" customWidth="1"/>
    <col min="8451" max="8451" width="38.85546875" style="2" customWidth="1"/>
    <col min="8452" max="8452" width="34" style="2" customWidth="1"/>
    <col min="8453" max="8453" width="22.5703125" style="2" customWidth="1"/>
    <col min="8454" max="8454" width="13.5703125" style="2" customWidth="1"/>
    <col min="8455" max="8455" width="14.140625" style="2" customWidth="1"/>
    <col min="8456" max="8456" width="26.5703125" style="2" customWidth="1"/>
    <col min="8457" max="8457" width="12.85546875" style="2" customWidth="1"/>
    <col min="8458" max="8458" width="16.28515625" style="2" customWidth="1"/>
    <col min="8459" max="8459" width="18.42578125" style="2" customWidth="1"/>
    <col min="8460" max="8460" width="20.7109375" style="2" customWidth="1"/>
    <col min="8461" max="8461" width="25.140625" style="2" customWidth="1"/>
    <col min="8462" max="8462" width="10.140625" style="2" customWidth="1"/>
    <col min="8463" max="8463" width="22.140625" style="2" customWidth="1"/>
    <col min="8464" max="8464" width="19.5703125" style="2" customWidth="1"/>
    <col min="8465" max="8465" width="21.85546875" style="2" customWidth="1"/>
    <col min="8466" max="8466" width="16.140625" style="2" customWidth="1"/>
    <col min="8467" max="8467" width="24.140625" style="2" customWidth="1"/>
    <col min="8468" max="8468" width="14" style="2" bestFit="1" customWidth="1"/>
    <col min="8469" max="8704" width="8.85546875" style="2"/>
    <col min="8705" max="8705" width="11.28515625" style="2" customWidth="1"/>
    <col min="8706" max="8706" width="19.42578125" style="2" customWidth="1"/>
    <col min="8707" max="8707" width="38.85546875" style="2" customWidth="1"/>
    <col min="8708" max="8708" width="34" style="2" customWidth="1"/>
    <col min="8709" max="8709" width="22.5703125" style="2" customWidth="1"/>
    <col min="8710" max="8710" width="13.5703125" style="2" customWidth="1"/>
    <col min="8711" max="8711" width="14.140625" style="2" customWidth="1"/>
    <col min="8712" max="8712" width="26.5703125" style="2" customWidth="1"/>
    <col min="8713" max="8713" width="12.85546875" style="2" customWidth="1"/>
    <col min="8714" max="8714" width="16.28515625" style="2" customWidth="1"/>
    <col min="8715" max="8715" width="18.42578125" style="2" customWidth="1"/>
    <col min="8716" max="8716" width="20.7109375" style="2" customWidth="1"/>
    <col min="8717" max="8717" width="25.140625" style="2" customWidth="1"/>
    <col min="8718" max="8718" width="10.140625" style="2" customWidth="1"/>
    <col min="8719" max="8719" width="22.140625" style="2" customWidth="1"/>
    <col min="8720" max="8720" width="19.5703125" style="2" customWidth="1"/>
    <col min="8721" max="8721" width="21.85546875" style="2" customWidth="1"/>
    <col min="8722" max="8722" width="16.140625" style="2" customWidth="1"/>
    <col min="8723" max="8723" width="24.140625" style="2" customWidth="1"/>
    <col min="8724" max="8724" width="14" style="2" bestFit="1" customWidth="1"/>
    <col min="8725" max="8960" width="8.85546875" style="2"/>
    <col min="8961" max="8961" width="11.28515625" style="2" customWidth="1"/>
    <col min="8962" max="8962" width="19.42578125" style="2" customWidth="1"/>
    <col min="8963" max="8963" width="38.85546875" style="2" customWidth="1"/>
    <col min="8964" max="8964" width="34" style="2" customWidth="1"/>
    <col min="8965" max="8965" width="22.5703125" style="2" customWidth="1"/>
    <col min="8966" max="8966" width="13.5703125" style="2" customWidth="1"/>
    <col min="8967" max="8967" width="14.140625" style="2" customWidth="1"/>
    <col min="8968" max="8968" width="26.5703125" style="2" customWidth="1"/>
    <col min="8969" max="8969" width="12.85546875" style="2" customWidth="1"/>
    <col min="8970" max="8970" width="16.28515625" style="2" customWidth="1"/>
    <col min="8971" max="8971" width="18.42578125" style="2" customWidth="1"/>
    <col min="8972" max="8972" width="20.7109375" style="2" customWidth="1"/>
    <col min="8973" max="8973" width="25.140625" style="2" customWidth="1"/>
    <col min="8974" max="8974" width="10.140625" style="2" customWidth="1"/>
    <col min="8975" max="8975" width="22.140625" style="2" customWidth="1"/>
    <col min="8976" max="8976" width="19.5703125" style="2" customWidth="1"/>
    <col min="8977" max="8977" width="21.85546875" style="2" customWidth="1"/>
    <col min="8978" max="8978" width="16.140625" style="2" customWidth="1"/>
    <col min="8979" max="8979" width="24.140625" style="2" customWidth="1"/>
    <col min="8980" max="8980" width="14" style="2" bestFit="1" customWidth="1"/>
    <col min="8981" max="9216" width="8.85546875" style="2"/>
    <col min="9217" max="9217" width="11.28515625" style="2" customWidth="1"/>
    <col min="9218" max="9218" width="19.42578125" style="2" customWidth="1"/>
    <col min="9219" max="9219" width="38.85546875" style="2" customWidth="1"/>
    <col min="9220" max="9220" width="34" style="2" customWidth="1"/>
    <col min="9221" max="9221" width="22.5703125" style="2" customWidth="1"/>
    <col min="9222" max="9222" width="13.5703125" style="2" customWidth="1"/>
    <col min="9223" max="9223" width="14.140625" style="2" customWidth="1"/>
    <col min="9224" max="9224" width="26.5703125" style="2" customWidth="1"/>
    <col min="9225" max="9225" width="12.85546875" style="2" customWidth="1"/>
    <col min="9226" max="9226" width="16.28515625" style="2" customWidth="1"/>
    <col min="9227" max="9227" width="18.42578125" style="2" customWidth="1"/>
    <col min="9228" max="9228" width="20.7109375" style="2" customWidth="1"/>
    <col min="9229" max="9229" width="25.140625" style="2" customWidth="1"/>
    <col min="9230" max="9230" width="10.140625" style="2" customWidth="1"/>
    <col min="9231" max="9231" width="22.140625" style="2" customWidth="1"/>
    <col min="9232" max="9232" width="19.5703125" style="2" customWidth="1"/>
    <col min="9233" max="9233" width="21.85546875" style="2" customWidth="1"/>
    <col min="9234" max="9234" width="16.140625" style="2" customWidth="1"/>
    <col min="9235" max="9235" width="24.140625" style="2" customWidth="1"/>
    <col min="9236" max="9236" width="14" style="2" bestFit="1" customWidth="1"/>
    <col min="9237" max="9472" width="8.85546875" style="2"/>
    <col min="9473" max="9473" width="11.28515625" style="2" customWidth="1"/>
    <col min="9474" max="9474" width="19.42578125" style="2" customWidth="1"/>
    <col min="9475" max="9475" width="38.85546875" style="2" customWidth="1"/>
    <col min="9476" max="9476" width="34" style="2" customWidth="1"/>
    <col min="9477" max="9477" width="22.5703125" style="2" customWidth="1"/>
    <col min="9478" max="9478" width="13.5703125" style="2" customWidth="1"/>
    <col min="9479" max="9479" width="14.140625" style="2" customWidth="1"/>
    <col min="9480" max="9480" width="26.5703125" style="2" customWidth="1"/>
    <col min="9481" max="9481" width="12.85546875" style="2" customWidth="1"/>
    <col min="9482" max="9482" width="16.28515625" style="2" customWidth="1"/>
    <col min="9483" max="9483" width="18.42578125" style="2" customWidth="1"/>
    <col min="9484" max="9484" width="20.7109375" style="2" customWidth="1"/>
    <col min="9485" max="9485" width="25.140625" style="2" customWidth="1"/>
    <col min="9486" max="9486" width="10.140625" style="2" customWidth="1"/>
    <col min="9487" max="9487" width="22.140625" style="2" customWidth="1"/>
    <col min="9488" max="9488" width="19.5703125" style="2" customWidth="1"/>
    <col min="9489" max="9489" width="21.85546875" style="2" customWidth="1"/>
    <col min="9490" max="9490" width="16.140625" style="2" customWidth="1"/>
    <col min="9491" max="9491" width="24.140625" style="2" customWidth="1"/>
    <col min="9492" max="9492" width="14" style="2" bestFit="1" customWidth="1"/>
    <col min="9493" max="9728" width="8.85546875" style="2"/>
    <col min="9729" max="9729" width="11.28515625" style="2" customWidth="1"/>
    <col min="9730" max="9730" width="19.42578125" style="2" customWidth="1"/>
    <col min="9731" max="9731" width="38.85546875" style="2" customWidth="1"/>
    <col min="9732" max="9732" width="34" style="2" customWidth="1"/>
    <col min="9733" max="9733" width="22.5703125" style="2" customWidth="1"/>
    <col min="9734" max="9734" width="13.5703125" style="2" customWidth="1"/>
    <col min="9735" max="9735" width="14.140625" style="2" customWidth="1"/>
    <col min="9736" max="9736" width="26.5703125" style="2" customWidth="1"/>
    <col min="9737" max="9737" width="12.85546875" style="2" customWidth="1"/>
    <col min="9738" max="9738" width="16.28515625" style="2" customWidth="1"/>
    <col min="9739" max="9739" width="18.42578125" style="2" customWidth="1"/>
    <col min="9740" max="9740" width="20.7109375" style="2" customWidth="1"/>
    <col min="9741" max="9741" width="25.140625" style="2" customWidth="1"/>
    <col min="9742" max="9742" width="10.140625" style="2" customWidth="1"/>
    <col min="9743" max="9743" width="22.140625" style="2" customWidth="1"/>
    <col min="9744" max="9744" width="19.5703125" style="2" customWidth="1"/>
    <col min="9745" max="9745" width="21.85546875" style="2" customWidth="1"/>
    <col min="9746" max="9746" width="16.140625" style="2" customWidth="1"/>
    <col min="9747" max="9747" width="24.140625" style="2" customWidth="1"/>
    <col min="9748" max="9748" width="14" style="2" bestFit="1" customWidth="1"/>
    <col min="9749" max="9984" width="8.85546875" style="2"/>
    <col min="9985" max="9985" width="11.28515625" style="2" customWidth="1"/>
    <col min="9986" max="9986" width="19.42578125" style="2" customWidth="1"/>
    <col min="9987" max="9987" width="38.85546875" style="2" customWidth="1"/>
    <col min="9988" max="9988" width="34" style="2" customWidth="1"/>
    <col min="9989" max="9989" width="22.5703125" style="2" customWidth="1"/>
    <col min="9990" max="9990" width="13.5703125" style="2" customWidth="1"/>
    <col min="9991" max="9991" width="14.140625" style="2" customWidth="1"/>
    <col min="9992" max="9992" width="26.5703125" style="2" customWidth="1"/>
    <col min="9993" max="9993" width="12.85546875" style="2" customWidth="1"/>
    <col min="9994" max="9994" width="16.28515625" style="2" customWidth="1"/>
    <col min="9995" max="9995" width="18.42578125" style="2" customWidth="1"/>
    <col min="9996" max="9996" width="20.7109375" style="2" customWidth="1"/>
    <col min="9997" max="9997" width="25.140625" style="2" customWidth="1"/>
    <col min="9998" max="9998" width="10.140625" style="2" customWidth="1"/>
    <col min="9999" max="9999" width="22.140625" style="2" customWidth="1"/>
    <col min="10000" max="10000" width="19.5703125" style="2" customWidth="1"/>
    <col min="10001" max="10001" width="21.85546875" style="2" customWidth="1"/>
    <col min="10002" max="10002" width="16.140625" style="2" customWidth="1"/>
    <col min="10003" max="10003" width="24.140625" style="2" customWidth="1"/>
    <col min="10004" max="10004" width="14" style="2" bestFit="1" customWidth="1"/>
    <col min="10005" max="10240" width="8.85546875" style="2"/>
    <col min="10241" max="10241" width="11.28515625" style="2" customWidth="1"/>
    <col min="10242" max="10242" width="19.42578125" style="2" customWidth="1"/>
    <col min="10243" max="10243" width="38.85546875" style="2" customWidth="1"/>
    <col min="10244" max="10244" width="34" style="2" customWidth="1"/>
    <col min="10245" max="10245" width="22.5703125" style="2" customWidth="1"/>
    <col min="10246" max="10246" width="13.5703125" style="2" customWidth="1"/>
    <col min="10247" max="10247" width="14.140625" style="2" customWidth="1"/>
    <col min="10248" max="10248" width="26.5703125" style="2" customWidth="1"/>
    <col min="10249" max="10249" width="12.85546875" style="2" customWidth="1"/>
    <col min="10250" max="10250" width="16.28515625" style="2" customWidth="1"/>
    <col min="10251" max="10251" width="18.42578125" style="2" customWidth="1"/>
    <col min="10252" max="10252" width="20.7109375" style="2" customWidth="1"/>
    <col min="10253" max="10253" width="25.140625" style="2" customWidth="1"/>
    <col min="10254" max="10254" width="10.140625" style="2" customWidth="1"/>
    <col min="10255" max="10255" width="22.140625" style="2" customWidth="1"/>
    <col min="10256" max="10256" width="19.5703125" style="2" customWidth="1"/>
    <col min="10257" max="10257" width="21.85546875" style="2" customWidth="1"/>
    <col min="10258" max="10258" width="16.140625" style="2" customWidth="1"/>
    <col min="10259" max="10259" width="24.140625" style="2" customWidth="1"/>
    <col min="10260" max="10260" width="14" style="2" bestFit="1" customWidth="1"/>
    <col min="10261" max="10496" width="8.85546875" style="2"/>
    <col min="10497" max="10497" width="11.28515625" style="2" customWidth="1"/>
    <col min="10498" max="10498" width="19.42578125" style="2" customWidth="1"/>
    <col min="10499" max="10499" width="38.85546875" style="2" customWidth="1"/>
    <col min="10500" max="10500" width="34" style="2" customWidth="1"/>
    <col min="10501" max="10501" width="22.5703125" style="2" customWidth="1"/>
    <col min="10502" max="10502" width="13.5703125" style="2" customWidth="1"/>
    <col min="10503" max="10503" width="14.140625" style="2" customWidth="1"/>
    <col min="10504" max="10504" width="26.5703125" style="2" customWidth="1"/>
    <col min="10505" max="10505" width="12.85546875" style="2" customWidth="1"/>
    <col min="10506" max="10506" width="16.28515625" style="2" customWidth="1"/>
    <col min="10507" max="10507" width="18.42578125" style="2" customWidth="1"/>
    <col min="10508" max="10508" width="20.7109375" style="2" customWidth="1"/>
    <col min="10509" max="10509" width="25.140625" style="2" customWidth="1"/>
    <col min="10510" max="10510" width="10.140625" style="2" customWidth="1"/>
    <col min="10511" max="10511" width="22.140625" style="2" customWidth="1"/>
    <col min="10512" max="10512" width="19.5703125" style="2" customWidth="1"/>
    <col min="10513" max="10513" width="21.85546875" style="2" customWidth="1"/>
    <col min="10514" max="10514" width="16.140625" style="2" customWidth="1"/>
    <col min="10515" max="10515" width="24.140625" style="2" customWidth="1"/>
    <col min="10516" max="10516" width="14" style="2" bestFit="1" customWidth="1"/>
    <col min="10517" max="10752" width="8.85546875" style="2"/>
    <col min="10753" max="10753" width="11.28515625" style="2" customWidth="1"/>
    <col min="10754" max="10754" width="19.42578125" style="2" customWidth="1"/>
    <col min="10755" max="10755" width="38.85546875" style="2" customWidth="1"/>
    <col min="10756" max="10756" width="34" style="2" customWidth="1"/>
    <col min="10757" max="10757" width="22.5703125" style="2" customWidth="1"/>
    <col min="10758" max="10758" width="13.5703125" style="2" customWidth="1"/>
    <col min="10759" max="10759" width="14.140625" style="2" customWidth="1"/>
    <col min="10760" max="10760" width="26.5703125" style="2" customWidth="1"/>
    <col min="10761" max="10761" width="12.85546875" style="2" customWidth="1"/>
    <col min="10762" max="10762" width="16.28515625" style="2" customWidth="1"/>
    <col min="10763" max="10763" width="18.42578125" style="2" customWidth="1"/>
    <col min="10764" max="10764" width="20.7109375" style="2" customWidth="1"/>
    <col min="10765" max="10765" width="25.140625" style="2" customWidth="1"/>
    <col min="10766" max="10766" width="10.140625" style="2" customWidth="1"/>
    <col min="10767" max="10767" width="22.140625" style="2" customWidth="1"/>
    <col min="10768" max="10768" width="19.5703125" style="2" customWidth="1"/>
    <col min="10769" max="10769" width="21.85546875" style="2" customWidth="1"/>
    <col min="10770" max="10770" width="16.140625" style="2" customWidth="1"/>
    <col min="10771" max="10771" width="24.140625" style="2" customWidth="1"/>
    <col min="10772" max="10772" width="14" style="2" bestFit="1" customWidth="1"/>
    <col min="10773" max="11008" width="8.85546875" style="2"/>
    <col min="11009" max="11009" width="11.28515625" style="2" customWidth="1"/>
    <col min="11010" max="11010" width="19.42578125" style="2" customWidth="1"/>
    <col min="11011" max="11011" width="38.85546875" style="2" customWidth="1"/>
    <col min="11012" max="11012" width="34" style="2" customWidth="1"/>
    <col min="11013" max="11013" width="22.5703125" style="2" customWidth="1"/>
    <col min="11014" max="11014" width="13.5703125" style="2" customWidth="1"/>
    <col min="11015" max="11015" width="14.140625" style="2" customWidth="1"/>
    <col min="11016" max="11016" width="26.5703125" style="2" customWidth="1"/>
    <col min="11017" max="11017" width="12.85546875" style="2" customWidth="1"/>
    <col min="11018" max="11018" width="16.28515625" style="2" customWidth="1"/>
    <col min="11019" max="11019" width="18.42578125" style="2" customWidth="1"/>
    <col min="11020" max="11020" width="20.7109375" style="2" customWidth="1"/>
    <col min="11021" max="11021" width="25.140625" style="2" customWidth="1"/>
    <col min="11022" max="11022" width="10.140625" style="2" customWidth="1"/>
    <col min="11023" max="11023" width="22.140625" style="2" customWidth="1"/>
    <col min="11024" max="11024" width="19.5703125" style="2" customWidth="1"/>
    <col min="11025" max="11025" width="21.85546875" style="2" customWidth="1"/>
    <col min="11026" max="11026" width="16.140625" style="2" customWidth="1"/>
    <col min="11027" max="11027" width="24.140625" style="2" customWidth="1"/>
    <col min="11028" max="11028" width="14" style="2" bestFit="1" customWidth="1"/>
    <col min="11029" max="11264" width="8.85546875" style="2"/>
    <col min="11265" max="11265" width="11.28515625" style="2" customWidth="1"/>
    <col min="11266" max="11266" width="19.42578125" style="2" customWidth="1"/>
    <col min="11267" max="11267" width="38.85546875" style="2" customWidth="1"/>
    <col min="11268" max="11268" width="34" style="2" customWidth="1"/>
    <col min="11269" max="11269" width="22.5703125" style="2" customWidth="1"/>
    <col min="11270" max="11270" width="13.5703125" style="2" customWidth="1"/>
    <col min="11271" max="11271" width="14.140625" style="2" customWidth="1"/>
    <col min="11272" max="11272" width="26.5703125" style="2" customWidth="1"/>
    <col min="11273" max="11273" width="12.85546875" style="2" customWidth="1"/>
    <col min="11274" max="11274" width="16.28515625" style="2" customWidth="1"/>
    <col min="11275" max="11275" width="18.42578125" style="2" customWidth="1"/>
    <col min="11276" max="11276" width="20.7109375" style="2" customWidth="1"/>
    <col min="11277" max="11277" width="25.140625" style="2" customWidth="1"/>
    <col min="11278" max="11278" width="10.140625" style="2" customWidth="1"/>
    <col min="11279" max="11279" width="22.140625" style="2" customWidth="1"/>
    <col min="11280" max="11280" width="19.5703125" style="2" customWidth="1"/>
    <col min="11281" max="11281" width="21.85546875" style="2" customWidth="1"/>
    <col min="11282" max="11282" width="16.140625" style="2" customWidth="1"/>
    <col min="11283" max="11283" width="24.140625" style="2" customWidth="1"/>
    <col min="11284" max="11284" width="14" style="2" bestFit="1" customWidth="1"/>
    <col min="11285" max="11520" width="8.85546875" style="2"/>
    <col min="11521" max="11521" width="11.28515625" style="2" customWidth="1"/>
    <col min="11522" max="11522" width="19.42578125" style="2" customWidth="1"/>
    <col min="11523" max="11523" width="38.85546875" style="2" customWidth="1"/>
    <col min="11524" max="11524" width="34" style="2" customWidth="1"/>
    <col min="11525" max="11525" width="22.5703125" style="2" customWidth="1"/>
    <col min="11526" max="11526" width="13.5703125" style="2" customWidth="1"/>
    <col min="11527" max="11527" width="14.140625" style="2" customWidth="1"/>
    <col min="11528" max="11528" width="26.5703125" style="2" customWidth="1"/>
    <col min="11529" max="11529" width="12.85546875" style="2" customWidth="1"/>
    <col min="11530" max="11530" width="16.28515625" style="2" customWidth="1"/>
    <col min="11531" max="11531" width="18.42578125" style="2" customWidth="1"/>
    <col min="11532" max="11532" width="20.7109375" style="2" customWidth="1"/>
    <col min="11533" max="11533" width="25.140625" style="2" customWidth="1"/>
    <col min="11534" max="11534" width="10.140625" style="2" customWidth="1"/>
    <col min="11535" max="11535" width="22.140625" style="2" customWidth="1"/>
    <col min="11536" max="11536" width="19.5703125" style="2" customWidth="1"/>
    <col min="11537" max="11537" width="21.85546875" style="2" customWidth="1"/>
    <col min="11538" max="11538" width="16.140625" style="2" customWidth="1"/>
    <col min="11539" max="11539" width="24.140625" style="2" customWidth="1"/>
    <col min="11540" max="11540" width="14" style="2" bestFit="1" customWidth="1"/>
    <col min="11541" max="11776" width="8.85546875" style="2"/>
    <col min="11777" max="11777" width="11.28515625" style="2" customWidth="1"/>
    <col min="11778" max="11778" width="19.42578125" style="2" customWidth="1"/>
    <col min="11779" max="11779" width="38.85546875" style="2" customWidth="1"/>
    <col min="11780" max="11780" width="34" style="2" customWidth="1"/>
    <col min="11781" max="11781" width="22.5703125" style="2" customWidth="1"/>
    <col min="11782" max="11782" width="13.5703125" style="2" customWidth="1"/>
    <col min="11783" max="11783" width="14.140625" style="2" customWidth="1"/>
    <col min="11784" max="11784" width="26.5703125" style="2" customWidth="1"/>
    <col min="11785" max="11785" width="12.85546875" style="2" customWidth="1"/>
    <col min="11786" max="11786" width="16.28515625" style="2" customWidth="1"/>
    <col min="11787" max="11787" width="18.42578125" style="2" customWidth="1"/>
    <col min="11788" max="11788" width="20.7109375" style="2" customWidth="1"/>
    <col min="11789" max="11789" width="25.140625" style="2" customWidth="1"/>
    <col min="11790" max="11790" width="10.140625" style="2" customWidth="1"/>
    <col min="11791" max="11791" width="22.140625" style="2" customWidth="1"/>
    <col min="11792" max="11792" width="19.5703125" style="2" customWidth="1"/>
    <col min="11793" max="11793" width="21.85546875" style="2" customWidth="1"/>
    <col min="11794" max="11794" width="16.140625" style="2" customWidth="1"/>
    <col min="11795" max="11795" width="24.140625" style="2" customWidth="1"/>
    <col min="11796" max="11796" width="14" style="2" bestFit="1" customWidth="1"/>
    <col min="11797" max="12032" width="8.85546875" style="2"/>
    <col min="12033" max="12033" width="11.28515625" style="2" customWidth="1"/>
    <col min="12034" max="12034" width="19.42578125" style="2" customWidth="1"/>
    <col min="12035" max="12035" width="38.85546875" style="2" customWidth="1"/>
    <col min="12036" max="12036" width="34" style="2" customWidth="1"/>
    <col min="12037" max="12037" width="22.5703125" style="2" customWidth="1"/>
    <col min="12038" max="12038" width="13.5703125" style="2" customWidth="1"/>
    <col min="12039" max="12039" width="14.140625" style="2" customWidth="1"/>
    <col min="12040" max="12040" width="26.5703125" style="2" customWidth="1"/>
    <col min="12041" max="12041" width="12.85546875" style="2" customWidth="1"/>
    <col min="12042" max="12042" width="16.28515625" style="2" customWidth="1"/>
    <col min="12043" max="12043" width="18.42578125" style="2" customWidth="1"/>
    <col min="12044" max="12044" width="20.7109375" style="2" customWidth="1"/>
    <col min="12045" max="12045" width="25.140625" style="2" customWidth="1"/>
    <col min="12046" max="12046" width="10.140625" style="2" customWidth="1"/>
    <col min="12047" max="12047" width="22.140625" style="2" customWidth="1"/>
    <col min="12048" max="12048" width="19.5703125" style="2" customWidth="1"/>
    <col min="12049" max="12049" width="21.85546875" style="2" customWidth="1"/>
    <col min="12050" max="12050" width="16.140625" style="2" customWidth="1"/>
    <col min="12051" max="12051" width="24.140625" style="2" customWidth="1"/>
    <col min="12052" max="12052" width="14" style="2" bestFit="1" customWidth="1"/>
    <col min="12053" max="12288" width="8.85546875" style="2"/>
    <col min="12289" max="12289" width="11.28515625" style="2" customWidth="1"/>
    <col min="12290" max="12290" width="19.42578125" style="2" customWidth="1"/>
    <col min="12291" max="12291" width="38.85546875" style="2" customWidth="1"/>
    <col min="12292" max="12292" width="34" style="2" customWidth="1"/>
    <col min="12293" max="12293" width="22.5703125" style="2" customWidth="1"/>
    <col min="12294" max="12294" width="13.5703125" style="2" customWidth="1"/>
    <col min="12295" max="12295" width="14.140625" style="2" customWidth="1"/>
    <col min="12296" max="12296" width="26.5703125" style="2" customWidth="1"/>
    <col min="12297" max="12297" width="12.85546875" style="2" customWidth="1"/>
    <col min="12298" max="12298" width="16.28515625" style="2" customWidth="1"/>
    <col min="12299" max="12299" width="18.42578125" style="2" customWidth="1"/>
    <col min="12300" max="12300" width="20.7109375" style="2" customWidth="1"/>
    <col min="12301" max="12301" width="25.140625" style="2" customWidth="1"/>
    <col min="12302" max="12302" width="10.140625" style="2" customWidth="1"/>
    <col min="12303" max="12303" width="22.140625" style="2" customWidth="1"/>
    <col min="12304" max="12304" width="19.5703125" style="2" customWidth="1"/>
    <col min="12305" max="12305" width="21.85546875" style="2" customWidth="1"/>
    <col min="12306" max="12306" width="16.140625" style="2" customWidth="1"/>
    <col min="12307" max="12307" width="24.140625" style="2" customWidth="1"/>
    <col min="12308" max="12308" width="14" style="2" bestFit="1" customWidth="1"/>
    <col min="12309" max="12544" width="8.85546875" style="2"/>
    <col min="12545" max="12545" width="11.28515625" style="2" customWidth="1"/>
    <col min="12546" max="12546" width="19.42578125" style="2" customWidth="1"/>
    <col min="12547" max="12547" width="38.85546875" style="2" customWidth="1"/>
    <col min="12548" max="12548" width="34" style="2" customWidth="1"/>
    <col min="12549" max="12549" width="22.5703125" style="2" customWidth="1"/>
    <col min="12550" max="12550" width="13.5703125" style="2" customWidth="1"/>
    <col min="12551" max="12551" width="14.140625" style="2" customWidth="1"/>
    <col min="12552" max="12552" width="26.5703125" style="2" customWidth="1"/>
    <col min="12553" max="12553" width="12.85546875" style="2" customWidth="1"/>
    <col min="12554" max="12554" width="16.28515625" style="2" customWidth="1"/>
    <col min="12555" max="12555" width="18.42578125" style="2" customWidth="1"/>
    <col min="12556" max="12556" width="20.7109375" style="2" customWidth="1"/>
    <col min="12557" max="12557" width="25.140625" style="2" customWidth="1"/>
    <col min="12558" max="12558" width="10.140625" style="2" customWidth="1"/>
    <col min="12559" max="12559" width="22.140625" style="2" customWidth="1"/>
    <col min="12560" max="12560" width="19.5703125" style="2" customWidth="1"/>
    <col min="12561" max="12561" width="21.85546875" style="2" customWidth="1"/>
    <col min="12562" max="12562" width="16.140625" style="2" customWidth="1"/>
    <col min="12563" max="12563" width="24.140625" style="2" customWidth="1"/>
    <col min="12564" max="12564" width="14" style="2" bestFit="1" customWidth="1"/>
    <col min="12565" max="12800" width="8.85546875" style="2"/>
    <col min="12801" max="12801" width="11.28515625" style="2" customWidth="1"/>
    <col min="12802" max="12802" width="19.42578125" style="2" customWidth="1"/>
    <col min="12803" max="12803" width="38.85546875" style="2" customWidth="1"/>
    <col min="12804" max="12804" width="34" style="2" customWidth="1"/>
    <col min="12805" max="12805" width="22.5703125" style="2" customWidth="1"/>
    <col min="12806" max="12806" width="13.5703125" style="2" customWidth="1"/>
    <col min="12807" max="12807" width="14.140625" style="2" customWidth="1"/>
    <col min="12808" max="12808" width="26.5703125" style="2" customWidth="1"/>
    <col min="12809" max="12809" width="12.85546875" style="2" customWidth="1"/>
    <col min="12810" max="12810" width="16.28515625" style="2" customWidth="1"/>
    <col min="12811" max="12811" width="18.42578125" style="2" customWidth="1"/>
    <col min="12812" max="12812" width="20.7109375" style="2" customWidth="1"/>
    <col min="12813" max="12813" width="25.140625" style="2" customWidth="1"/>
    <col min="12814" max="12814" width="10.140625" style="2" customWidth="1"/>
    <col min="12815" max="12815" width="22.140625" style="2" customWidth="1"/>
    <col min="12816" max="12816" width="19.5703125" style="2" customWidth="1"/>
    <col min="12817" max="12817" width="21.85546875" style="2" customWidth="1"/>
    <col min="12818" max="12818" width="16.140625" style="2" customWidth="1"/>
    <col min="12819" max="12819" width="24.140625" style="2" customWidth="1"/>
    <col min="12820" max="12820" width="14" style="2" bestFit="1" customWidth="1"/>
    <col min="12821" max="13056" width="8.85546875" style="2"/>
    <col min="13057" max="13057" width="11.28515625" style="2" customWidth="1"/>
    <col min="13058" max="13058" width="19.42578125" style="2" customWidth="1"/>
    <col min="13059" max="13059" width="38.85546875" style="2" customWidth="1"/>
    <col min="13060" max="13060" width="34" style="2" customWidth="1"/>
    <col min="13061" max="13061" width="22.5703125" style="2" customWidth="1"/>
    <col min="13062" max="13062" width="13.5703125" style="2" customWidth="1"/>
    <col min="13063" max="13063" width="14.140625" style="2" customWidth="1"/>
    <col min="13064" max="13064" width="26.5703125" style="2" customWidth="1"/>
    <col min="13065" max="13065" width="12.85546875" style="2" customWidth="1"/>
    <col min="13066" max="13066" width="16.28515625" style="2" customWidth="1"/>
    <col min="13067" max="13067" width="18.42578125" style="2" customWidth="1"/>
    <col min="13068" max="13068" width="20.7109375" style="2" customWidth="1"/>
    <col min="13069" max="13069" width="25.140625" style="2" customWidth="1"/>
    <col min="13070" max="13070" width="10.140625" style="2" customWidth="1"/>
    <col min="13071" max="13071" width="22.140625" style="2" customWidth="1"/>
    <col min="13072" max="13072" width="19.5703125" style="2" customWidth="1"/>
    <col min="13073" max="13073" width="21.85546875" style="2" customWidth="1"/>
    <col min="13074" max="13074" width="16.140625" style="2" customWidth="1"/>
    <col min="13075" max="13075" width="24.140625" style="2" customWidth="1"/>
    <col min="13076" max="13076" width="14" style="2" bestFit="1" customWidth="1"/>
    <col min="13077" max="13312" width="8.85546875" style="2"/>
    <col min="13313" max="13313" width="11.28515625" style="2" customWidth="1"/>
    <col min="13314" max="13314" width="19.42578125" style="2" customWidth="1"/>
    <col min="13315" max="13315" width="38.85546875" style="2" customWidth="1"/>
    <col min="13316" max="13316" width="34" style="2" customWidth="1"/>
    <col min="13317" max="13317" width="22.5703125" style="2" customWidth="1"/>
    <col min="13318" max="13318" width="13.5703125" style="2" customWidth="1"/>
    <col min="13319" max="13319" width="14.140625" style="2" customWidth="1"/>
    <col min="13320" max="13320" width="26.5703125" style="2" customWidth="1"/>
    <col min="13321" max="13321" width="12.85546875" style="2" customWidth="1"/>
    <col min="13322" max="13322" width="16.28515625" style="2" customWidth="1"/>
    <col min="13323" max="13323" width="18.42578125" style="2" customWidth="1"/>
    <col min="13324" max="13324" width="20.7109375" style="2" customWidth="1"/>
    <col min="13325" max="13325" width="25.140625" style="2" customWidth="1"/>
    <col min="13326" max="13326" width="10.140625" style="2" customWidth="1"/>
    <col min="13327" max="13327" width="22.140625" style="2" customWidth="1"/>
    <col min="13328" max="13328" width="19.5703125" style="2" customWidth="1"/>
    <col min="13329" max="13329" width="21.85546875" style="2" customWidth="1"/>
    <col min="13330" max="13330" width="16.140625" style="2" customWidth="1"/>
    <col min="13331" max="13331" width="24.140625" style="2" customWidth="1"/>
    <col min="13332" max="13332" width="14" style="2" bestFit="1" customWidth="1"/>
    <col min="13333" max="13568" width="8.85546875" style="2"/>
    <col min="13569" max="13569" width="11.28515625" style="2" customWidth="1"/>
    <col min="13570" max="13570" width="19.42578125" style="2" customWidth="1"/>
    <col min="13571" max="13571" width="38.85546875" style="2" customWidth="1"/>
    <col min="13572" max="13572" width="34" style="2" customWidth="1"/>
    <col min="13573" max="13573" width="22.5703125" style="2" customWidth="1"/>
    <col min="13574" max="13574" width="13.5703125" style="2" customWidth="1"/>
    <col min="13575" max="13575" width="14.140625" style="2" customWidth="1"/>
    <col min="13576" max="13576" width="26.5703125" style="2" customWidth="1"/>
    <col min="13577" max="13577" width="12.85546875" style="2" customWidth="1"/>
    <col min="13578" max="13578" width="16.28515625" style="2" customWidth="1"/>
    <col min="13579" max="13579" width="18.42578125" style="2" customWidth="1"/>
    <col min="13580" max="13580" width="20.7109375" style="2" customWidth="1"/>
    <col min="13581" max="13581" width="25.140625" style="2" customWidth="1"/>
    <col min="13582" max="13582" width="10.140625" style="2" customWidth="1"/>
    <col min="13583" max="13583" width="22.140625" style="2" customWidth="1"/>
    <col min="13584" max="13584" width="19.5703125" style="2" customWidth="1"/>
    <col min="13585" max="13585" width="21.85546875" style="2" customWidth="1"/>
    <col min="13586" max="13586" width="16.140625" style="2" customWidth="1"/>
    <col min="13587" max="13587" width="24.140625" style="2" customWidth="1"/>
    <col min="13588" max="13588" width="14" style="2" bestFit="1" customWidth="1"/>
    <col min="13589" max="13824" width="8.85546875" style="2"/>
    <col min="13825" max="13825" width="11.28515625" style="2" customWidth="1"/>
    <col min="13826" max="13826" width="19.42578125" style="2" customWidth="1"/>
    <col min="13827" max="13827" width="38.85546875" style="2" customWidth="1"/>
    <col min="13828" max="13828" width="34" style="2" customWidth="1"/>
    <col min="13829" max="13829" width="22.5703125" style="2" customWidth="1"/>
    <col min="13830" max="13830" width="13.5703125" style="2" customWidth="1"/>
    <col min="13831" max="13831" width="14.140625" style="2" customWidth="1"/>
    <col min="13832" max="13832" width="26.5703125" style="2" customWidth="1"/>
    <col min="13833" max="13833" width="12.85546875" style="2" customWidth="1"/>
    <col min="13834" max="13834" width="16.28515625" style="2" customWidth="1"/>
    <col min="13835" max="13835" width="18.42578125" style="2" customWidth="1"/>
    <col min="13836" max="13836" width="20.7109375" style="2" customWidth="1"/>
    <col min="13837" max="13837" width="25.140625" style="2" customWidth="1"/>
    <col min="13838" max="13838" width="10.140625" style="2" customWidth="1"/>
    <col min="13839" max="13839" width="22.140625" style="2" customWidth="1"/>
    <col min="13840" max="13840" width="19.5703125" style="2" customWidth="1"/>
    <col min="13841" max="13841" width="21.85546875" style="2" customWidth="1"/>
    <col min="13842" max="13842" width="16.140625" style="2" customWidth="1"/>
    <col min="13843" max="13843" width="24.140625" style="2" customWidth="1"/>
    <col min="13844" max="13844" width="14" style="2" bestFit="1" customWidth="1"/>
    <col min="13845" max="14080" width="8.85546875" style="2"/>
    <col min="14081" max="14081" width="11.28515625" style="2" customWidth="1"/>
    <col min="14082" max="14082" width="19.42578125" style="2" customWidth="1"/>
    <col min="14083" max="14083" width="38.85546875" style="2" customWidth="1"/>
    <col min="14084" max="14084" width="34" style="2" customWidth="1"/>
    <col min="14085" max="14085" width="22.5703125" style="2" customWidth="1"/>
    <col min="14086" max="14086" width="13.5703125" style="2" customWidth="1"/>
    <col min="14087" max="14087" width="14.140625" style="2" customWidth="1"/>
    <col min="14088" max="14088" width="26.5703125" style="2" customWidth="1"/>
    <col min="14089" max="14089" width="12.85546875" style="2" customWidth="1"/>
    <col min="14090" max="14090" width="16.28515625" style="2" customWidth="1"/>
    <col min="14091" max="14091" width="18.42578125" style="2" customWidth="1"/>
    <col min="14092" max="14092" width="20.7109375" style="2" customWidth="1"/>
    <col min="14093" max="14093" width="25.140625" style="2" customWidth="1"/>
    <col min="14094" max="14094" width="10.140625" style="2" customWidth="1"/>
    <col min="14095" max="14095" width="22.140625" style="2" customWidth="1"/>
    <col min="14096" max="14096" width="19.5703125" style="2" customWidth="1"/>
    <col min="14097" max="14097" width="21.85546875" style="2" customWidth="1"/>
    <col min="14098" max="14098" width="16.140625" style="2" customWidth="1"/>
    <col min="14099" max="14099" width="24.140625" style="2" customWidth="1"/>
    <col min="14100" max="14100" width="14" style="2" bestFit="1" customWidth="1"/>
    <col min="14101" max="14336" width="8.85546875" style="2"/>
    <col min="14337" max="14337" width="11.28515625" style="2" customWidth="1"/>
    <col min="14338" max="14338" width="19.42578125" style="2" customWidth="1"/>
    <col min="14339" max="14339" width="38.85546875" style="2" customWidth="1"/>
    <col min="14340" max="14340" width="34" style="2" customWidth="1"/>
    <col min="14341" max="14341" width="22.5703125" style="2" customWidth="1"/>
    <col min="14342" max="14342" width="13.5703125" style="2" customWidth="1"/>
    <col min="14343" max="14343" width="14.140625" style="2" customWidth="1"/>
    <col min="14344" max="14344" width="26.5703125" style="2" customWidth="1"/>
    <col min="14345" max="14345" width="12.85546875" style="2" customWidth="1"/>
    <col min="14346" max="14346" width="16.28515625" style="2" customWidth="1"/>
    <col min="14347" max="14347" width="18.42578125" style="2" customWidth="1"/>
    <col min="14348" max="14348" width="20.7109375" style="2" customWidth="1"/>
    <col min="14349" max="14349" width="25.140625" style="2" customWidth="1"/>
    <col min="14350" max="14350" width="10.140625" style="2" customWidth="1"/>
    <col min="14351" max="14351" width="22.140625" style="2" customWidth="1"/>
    <col min="14352" max="14352" width="19.5703125" style="2" customWidth="1"/>
    <col min="14353" max="14353" width="21.85546875" style="2" customWidth="1"/>
    <col min="14354" max="14354" width="16.140625" style="2" customWidth="1"/>
    <col min="14355" max="14355" width="24.140625" style="2" customWidth="1"/>
    <col min="14356" max="14356" width="14" style="2" bestFit="1" customWidth="1"/>
    <col min="14357" max="14592" width="8.85546875" style="2"/>
    <col min="14593" max="14593" width="11.28515625" style="2" customWidth="1"/>
    <col min="14594" max="14594" width="19.42578125" style="2" customWidth="1"/>
    <col min="14595" max="14595" width="38.85546875" style="2" customWidth="1"/>
    <col min="14596" max="14596" width="34" style="2" customWidth="1"/>
    <col min="14597" max="14597" width="22.5703125" style="2" customWidth="1"/>
    <col min="14598" max="14598" width="13.5703125" style="2" customWidth="1"/>
    <col min="14599" max="14599" width="14.140625" style="2" customWidth="1"/>
    <col min="14600" max="14600" width="26.5703125" style="2" customWidth="1"/>
    <col min="14601" max="14601" width="12.85546875" style="2" customWidth="1"/>
    <col min="14602" max="14602" width="16.28515625" style="2" customWidth="1"/>
    <col min="14603" max="14603" width="18.42578125" style="2" customWidth="1"/>
    <col min="14604" max="14604" width="20.7109375" style="2" customWidth="1"/>
    <col min="14605" max="14605" width="25.140625" style="2" customWidth="1"/>
    <col min="14606" max="14606" width="10.140625" style="2" customWidth="1"/>
    <col min="14607" max="14607" width="22.140625" style="2" customWidth="1"/>
    <col min="14608" max="14608" width="19.5703125" style="2" customWidth="1"/>
    <col min="14609" max="14609" width="21.85546875" style="2" customWidth="1"/>
    <col min="14610" max="14610" width="16.140625" style="2" customWidth="1"/>
    <col min="14611" max="14611" width="24.140625" style="2" customWidth="1"/>
    <col min="14612" max="14612" width="14" style="2" bestFit="1" customWidth="1"/>
    <col min="14613" max="14848" width="8.85546875" style="2"/>
    <col min="14849" max="14849" width="11.28515625" style="2" customWidth="1"/>
    <col min="14850" max="14850" width="19.42578125" style="2" customWidth="1"/>
    <col min="14851" max="14851" width="38.85546875" style="2" customWidth="1"/>
    <col min="14852" max="14852" width="34" style="2" customWidth="1"/>
    <col min="14853" max="14853" width="22.5703125" style="2" customWidth="1"/>
    <col min="14854" max="14854" width="13.5703125" style="2" customWidth="1"/>
    <col min="14855" max="14855" width="14.140625" style="2" customWidth="1"/>
    <col min="14856" max="14856" width="26.5703125" style="2" customWidth="1"/>
    <col min="14857" max="14857" width="12.85546875" style="2" customWidth="1"/>
    <col min="14858" max="14858" width="16.28515625" style="2" customWidth="1"/>
    <col min="14859" max="14859" width="18.42578125" style="2" customWidth="1"/>
    <col min="14860" max="14860" width="20.7109375" style="2" customWidth="1"/>
    <col min="14861" max="14861" width="25.140625" style="2" customWidth="1"/>
    <col min="14862" max="14862" width="10.140625" style="2" customWidth="1"/>
    <col min="14863" max="14863" width="22.140625" style="2" customWidth="1"/>
    <col min="14864" max="14864" width="19.5703125" style="2" customWidth="1"/>
    <col min="14865" max="14865" width="21.85546875" style="2" customWidth="1"/>
    <col min="14866" max="14866" width="16.140625" style="2" customWidth="1"/>
    <col min="14867" max="14867" width="24.140625" style="2" customWidth="1"/>
    <col min="14868" max="14868" width="14" style="2" bestFit="1" customWidth="1"/>
    <col min="14869" max="15104" width="8.85546875" style="2"/>
    <col min="15105" max="15105" width="11.28515625" style="2" customWidth="1"/>
    <col min="15106" max="15106" width="19.42578125" style="2" customWidth="1"/>
    <col min="15107" max="15107" width="38.85546875" style="2" customWidth="1"/>
    <col min="15108" max="15108" width="34" style="2" customWidth="1"/>
    <col min="15109" max="15109" width="22.5703125" style="2" customWidth="1"/>
    <col min="15110" max="15110" width="13.5703125" style="2" customWidth="1"/>
    <col min="15111" max="15111" width="14.140625" style="2" customWidth="1"/>
    <col min="15112" max="15112" width="26.5703125" style="2" customWidth="1"/>
    <col min="15113" max="15113" width="12.85546875" style="2" customWidth="1"/>
    <col min="15114" max="15114" width="16.28515625" style="2" customWidth="1"/>
    <col min="15115" max="15115" width="18.42578125" style="2" customWidth="1"/>
    <col min="15116" max="15116" width="20.7109375" style="2" customWidth="1"/>
    <col min="15117" max="15117" width="25.140625" style="2" customWidth="1"/>
    <col min="15118" max="15118" width="10.140625" style="2" customWidth="1"/>
    <col min="15119" max="15119" width="22.140625" style="2" customWidth="1"/>
    <col min="15120" max="15120" width="19.5703125" style="2" customWidth="1"/>
    <col min="15121" max="15121" width="21.85546875" style="2" customWidth="1"/>
    <col min="15122" max="15122" width="16.140625" style="2" customWidth="1"/>
    <col min="15123" max="15123" width="24.140625" style="2" customWidth="1"/>
    <col min="15124" max="15124" width="14" style="2" bestFit="1" customWidth="1"/>
    <col min="15125" max="15360" width="8.85546875" style="2"/>
    <col min="15361" max="15361" width="11.28515625" style="2" customWidth="1"/>
    <col min="15362" max="15362" width="19.42578125" style="2" customWidth="1"/>
    <col min="15363" max="15363" width="38.85546875" style="2" customWidth="1"/>
    <col min="15364" max="15364" width="34" style="2" customWidth="1"/>
    <col min="15365" max="15365" width="22.5703125" style="2" customWidth="1"/>
    <col min="15366" max="15366" width="13.5703125" style="2" customWidth="1"/>
    <col min="15367" max="15367" width="14.140625" style="2" customWidth="1"/>
    <col min="15368" max="15368" width="26.5703125" style="2" customWidth="1"/>
    <col min="15369" max="15369" width="12.85546875" style="2" customWidth="1"/>
    <col min="15370" max="15370" width="16.28515625" style="2" customWidth="1"/>
    <col min="15371" max="15371" width="18.42578125" style="2" customWidth="1"/>
    <col min="15372" max="15372" width="20.7109375" style="2" customWidth="1"/>
    <col min="15373" max="15373" width="25.140625" style="2" customWidth="1"/>
    <col min="15374" max="15374" width="10.140625" style="2" customWidth="1"/>
    <col min="15375" max="15375" width="22.140625" style="2" customWidth="1"/>
    <col min="15376" max="15376" width="19.5703125" style="2" customWidth="1"/>
    <col min="15377" max="15377" width="21.85546875" style="2" customWidth="1"/>
    <col min="15378" max="15378" width="16.140625" style="2" customWidth="1"/>
    <col min="15379" max="15379" width="24.140625" style="2" customWidth="1"/>
    <col min="15380" max="15380" width="14" style="2" bestFit="1" customWidth="1"/>
    <col min="15381" max="15616" width="8.85546875" style="2"/>
    <col min="15617" max="15617" width="11.28515625" style="2" customWidth="1"/>
    <col min="15618" max="15618" width="19.42578125" style="2" customWidth="1"/>
    <col min="15619" max="15619" width="38.85546875" style="2" customWidth="1"/>
    <col min="15620" max="15620" width="34" style="2" customWidth="1"/>
    <col min="15621" max="15621" width="22.5703125" style="2" customWidth="1"/>
    <col min="15622" max="15622" width="13.5703125" style="2" customWidth="1"/>
    <col min="15623" max="15623" width="14.140625" style="2" customWidth="1"/>
    <col min="15624" max="15624" width="26.5703125" style="2" customWidth="1"/>
    <col min="15625" max="15625" width="12.85546875" style="2" customWidth="1"/>
    <col min="15626" max="15626" width="16.28515625" style="2" customWidth="1"/>
    <col min="15627" max="15627" width="18.42578125" style="2" customWidth="1"/>
    <col min="15628" max="15628" width="20.7109375" style="2" customWidth="1"/>
    <col min="15629" max="15629" width="25.140625" style="2" customWidth="1"/>
    <col min="15630" max="15630" width="10.140625" style="2" customWidth="1"/>
    <col min="15631" max="15631" width="22.140625" style="2" customWidth="1"/>
    <col min="15632" max="15632" width="19.5703125" style="2" customWidth="1"/>
    <col min="15633" max="15633" width="21.85546875" style="2" customWidth="1"/>
    <col min="15634" max="15634" width="16.140625" style="2" customWidth="1"/>
    <col min="15635" max="15635" width="24.140625" style="2" customWidth="1"/>
    <col min="15636" max="15636" width="14" style="2" bestFit="1" customWidth="1"/>
    <col min="15637" max="15872" width="8.85546875" style="2"/>
    <col min="15873" max="15873" width="11.28515625" style="2" customWidth="1"/>
    <col min="15874" max="15874" width="19.42578125" style="2" customWidth="1"/>
    <col min="15875" max="15875" width="38.85546875" style="2" customWidth="1"/>
    <col min="15876" max="15876" width="34" style="2" customWidth="1"/>
    <col min="15877" max="15877" width="22.5703125" style="2" customWidth="1"/>
    <col min="15878" max="15878" width="13.5703125" style="2" customWidth="1"/>
    <col min="15879" max="15879" width="14.140625" style="2" customWidth="1"/>
    <col min="15880" max="15880" width="26.5703125" style="2" customWidth="1"/>
    <col min="15881" max="15881" width="12.85546875" style="2" customWidth="1"/>
    <col min="15882" max="15882" width="16.28515625" style="2" customWidth="1"/>
    <col min="15883" max="15883" width="18.42578125" style="2" customWidth="1"/>
    <col min="15884" max="15884" width="20.7109375" style="2" customWidth="1"/>
    <col min="15885" max="15885" width="25.140625" style="2" customWidth="1"/>
    <col min="15886" max="15886" width="10.140625" style="2" customWidth="1"/>
    <col min="15887" max="15887" width="22.140625" style="2" customWidth="1"/>
    <col min="15888" max="15888" width="19.5703125" style="2" customWidth="1"/>
    <col min="15889" max="15889" width="21.85546875" style="2" customWidth="1"/>
    <col min="15890" max="15890" width="16.140625" style="2" customWidth="1"/>
    <col min="15891" max="15891" width="24.140625" style="2" customWidth="1"/>
    <col min="15892" max="15892" width="14" style="2" bestFit="1" customWidth="1"/>
    <col min="15893" max="16128" width="8.85546875" style="2"/>
    <col min="16129" max="16129" width="11.28515625" style="2" customWidth="1"/>
    <col min="16130" max="16130" width="19.42578125" style="2" customWidth="1"/>
    <col min="16131" max="16131" width="38.85546875" style="2" customWidth="1"/>
    <col min="16132" max="16132" width="34" style="2" customWidth="1"/>
    <col min="16133" max="16133" width="22.5703125" style="2" customWidth="1"/>
    <col min="16134" max="16134" width="13.5703125" style="2" customWidth="1"/>
    <col min="16135" max="16135" width="14.140625" style="2" customWidth="1"/>
    <col min="16136" max="16136" width="26.5703125" style="2" customWidth="1"/>
    <col min="16137" max="16137" width="12.85546875" style="2" customWidth="1"/>
    <col min="16138" max="16138" width="16.28515625" style="2" customWidth="1"/>
    <col min="16139" max="16139" width="18.42578125" style="2" customWidth="1"/>
    <col min="16140" max="16140" width="20.7109375" style="2" customWidth="1"/>
    <col min="16141" max="16141" width="25.140625" style="2" customWidth="1"/>
    <col min="16142" max="16142" width="10.140625" style="2" customWidth="1"/>
    <col min="16143" max="16143" width="22.140625" style="2" customWidth="1"/>
    <col min="16144" max="16144" width="19.5703125" style="2" customWidth="1"/>
    <col min="16145" max="16145" width="21.85546875" style="2" customWidth="1"/>
    <col min="16146" max="16146" width="16.140625" style="2" customWidth="1"/>
    <col min="16147" max="16147" width="24.140625" style="2" customWidth="1"/>
    <col min="16148" max="16148" width="14" style="2" bestFit="1" customWidth="1"/>
    <col min="16149" max="16384" width="8.85546875" style="2"/>
  </cols>
  <sheetData>
    <row r="1" spans="1:18" ht="36.75" customHeight="1" x14ac:dyDescent="0.2">
      <c r="A1" s="68" t="s">
        <v>0</v>
      </c>
      <c r="B1" s="70" t="s">
        <v>1</v>
      </c>
      <c r="C1" s="72" t="s">
        <v>2</v>
      </c>
      <c r="D1" s="72" t="s">
        <v>3</v>
      </c>
      <c r="E1" s="72" t="s">
        <v>4</v>
      </c>
      <c r="F1" s="72" t="s">
        <v>5</v>
      </c>
      <c r="G1" s="72" t="s">
        <v>6</v>
      </c>
      <c r="H1" s="72" t="s">
        <v>7</v>
      </c>
      <c r="I1" s="70" t="s">
        <v>8</v>
      </c>
      <c r="J1" s="70" t="s">
        <v>9</v>
      </c>
      <c r="K1" s="70" t="s">
        <v>10</v>
      </c>
      <c r="L1" s="65" t="s">
        <v>11</v>
      </c>
      <c r="M1" s="66"/>
      <c r="N1" s="66"/>
      <c r="O1" s="66"/>
      <c r="P1" s="66"/>
      <c r="Q1" s="67"/>
      <c r="R1" s="1"/>
    </row>
    <row r="2" spans="1:18" ht="81" customHeight="1" x14ac:dyDescent="0.2">
      <c r="A2" s="69"/>
      <c r="B2" s="71"/>
      <c r="C2" s="73"/>
      <c r="D2" s="73"/>
      <c r="E2" s="73"/>
      <c r="F2" s="73"/>
      <c r="G2" s="73"/>
      <c r="H2" s="73"/>
      <c r="I2" s="71"/>
      <c r="J2" s="71"/>
      <c r="K2" s="71"/>
      <c r="L2" s="3" t="s">
        <v>12</v>
      </c>
      <c r="M2" s="3" t="s">
        <v>13</v>
      </c>
      <c r="N2" s="3" t="s">
        <v>14</v>
      </c>
      <c r="O2" s="3" t="s">
        <v>15</v>
      </c>
      <c r="P2" s="3" t="s">
        <v>16</v>
      </c>
      <c r="Q2" s="3" t="s">
        <v>17</v>
      </c>
      <c r="R2" s="4" t="s">
        <v>18</v>
      </c>
    </row>
    <row r="3" spans="1:18" ht="53.25" customHeight="1" x14ac:dyDescent="0.2">
      <c r="A3" s="5" t="s">
        <v>19</v>
      </c>
      <c r="B3" s="3" t="s">
        <v>20</v>
      </c>
      <c r="C3" s="6" t="s">
        <v>21</v>
      </c>
      <c r="D3" s="6" t="s">
        <v>22</v>
      </c>
      <c r="E3" s="6" t="s">
        <v>23</v>
      </c>
      <c r="F3" s="6" t="s">
        <v>24</v>
      </c>
      <c r="G3" s="6" t="s">
        <v>25</v>
      </c>
      <c r="H3" s="6" t="s">
        <v>26</v>
      </c>
      <c r="I3" s="3" t="s">
        <v>27</v>
      </c>
      <c r="J3" s="3" t="s">
        <v>28</v>
      </c>
      <c r="K3" s="3" t="s">
        <v>29</v>
      </c>
      <c r="L3" s="3" t="s">
        <v>30</v>
      </c>
      <c r="M3" s="3" t="s">
        <v>31</v>
      </c>
      <c r="N3" s="3" t="s">
        <v>32</v>
      </c>
      <c r="O3" s="3" t="s">
        <v>33</v>
      </c>
      <c r="P3" s="3" t="s">
        <v>34</v>
      </c>
      <c r="Q3" s="3" t="s">
        <v>35</v>
      </c>
      <c r="R3" s="7" t="s">
        <v>36</v>
      </c>
    </row>
    <row r="4" spans="1:18" ht="69.75" customHeight="1" x14ac:dyDescent="0.2">
      <c r="A4" s="5" t="s">
        <v>37</v>
      </c>
      <c r="B4" s="3" t="s">
        <v>38</v>
      </c>
      <c r="C4" s="6" t="s">
        <v>39</v>
      </c>
      <c r="D4" s="6" t="s">
        <v>40</v>
      </c>
      <c r="E4" s="6" t="s">
        <v>41</v>
      </c>
      <c r="F4" s="6" t="s">
        <v>42</v>
      </c>
      <c r="G4" s="6" t="s">
        <v>43</v>
      </c>
      <c r="H4" s="6" t="s">
        <v>44</v>
      </c>
      <c r="I4" s="3" t="s">
        <v>45</v>
      </c>
      <c r="J4" s="3" t="s">
        <v>46</v>
      </c>
      <c r="K4" s="3" t="s">
        <v>47</v>
      </c>
      <c r="L4" s="3" t="s">
        <v>48</v>
      </c>
      <c r="M4" s="3" t="s">
        <v>49</v>
      </c>
      <c r="N4" s="3" t="s">
        <v>50</v>
      </c>
      <c r="O4" s="3" t="s">
        <v>51</v>
      </c>
      <c r="P4" s="3" t="s">
        <v>52</v>
      </c>
      <c r="Q4" s="3" t="s">
        <v>53</v>
      </c>
      <c r="R4" s="7" t="s">
        <v>54</v>
      </c>
    </row>
    <row r="5" spans="1:18" ht="29.25" customHeight="1" x14ac:dyDescent="0.2">
      <c r="A5" s="8">
        <v>1</v>
      </c>
      <c r="B5" s="9">
        <v>2</v>
      </c>
      <c r="C5" s="9">
        <v>3</v>
      </c>
      <c r="D5" s="9">
        <v>4</v>
      </c>
      <c r="E5" s="9">
        <v>5</v>
      </c>
      <c r="F5" s="9">
        <v>6</v>
      </c>
      <c r="G5" s="9">
        <v>7</v>
      </c>
      <c r="H5" s="9">
        <v>8</v>
      </c>
      <c r="I5" s="9">
        <v>9</v>
      </c>
      <c r="J5" s="9">
        <v>10</v>
      </c>
      <c r="K5" s="9">
        <v>11</v>
      </c>
      <c r="L5" s="9">
        <v>12</v>
      </c>
      <c r="M5" s="9">
        <v>13</v>
      </c>
      <c r="N5" s="9">
        <v>14</v>
      </c>
      <c r="O5" s="9">
        <v>15</v>
      </c>
      <c r="P5" s="9">
        <v>16</v>
      </c>
      <c r="Q5" s="9">
        <v>17</v>
      </c>
      <c r="R5" s="10">
        <v>18</v>
      </c>
    </row>
    <row r="6" spans="1:18" ht="24" customHeight="1" x14ac:dyDescent="0.2">
      <c r="A6" s="74" t="s">
        <v>55</v>
      </c>
      <c r="B6" s="75"/>
      <c r="C6" s="75"/>
      <c r="D6" s="75"/>
      <c r="E6" s="75"/>
      <c r="F6" s="75"/>
      <c r="G6" s="75"/>
      <c r="H6" s="75"/>
      <c r="I6" s="75"/>
      <c r="J6" s="75"/>
      <c r="K6" s="75"/>
      <c r="L6" s="75"/>
      <c r="M6" s="75"/>
      <c r="N6" s="75"/>
      <c r="O6" s="75"/>
      <c r="P6" s="75"/>
      <c r="Q6" s="75"/>
      <c r="R6" s="76"/>
    </row>
    <row r="7" spans="1:18" ht="24.75" customHeight="1" x14ac:dyDescent="0.2">
      <c r="A7" s="77" t="s">
        <v>56</v>
      </c>
      <c r="B7" s="78"/>
      <c r="C7" s="78"/>
      <c r="D7" s="78"/>
      <c r="E7" s="78"/>
      <c r="F7" s="78"/>
      <c r="G7" s="78"/>
      <c r="H7" s="78"/>
      <c r="I7" s="78"/>
      <c r="J7" s="78"/>
      <c r="K7" s="78"/>
      <c r="L7" s="78"/>
      <c r="M7" s="78"/>
      <c r="N7" s="78"/>
      <c r="O7" s="78"/>
      <c r="P7" s="78"/>
      <c r="Q7" s="78"/>
      <c r="R7" s="79"/>
    </row>
    <row r="8" spans="1:18" ht="51.75" customHeight="1" x14ac:dyDescent="0.2">
      <c r="A8" s="80">
        <v>1</v>
      </c>
      <c r="B8" s="82" t="s">
        <v>57</v>
      </c>
      <c r="C8" s="84" t="s">
        <v>58</v>
      </c>
      <c r="D8" s="86" t="s">
        <v>59</v>
      </c>
      <c r="E8" s="88">
        <v>24</v>
      </c>
      <c r="F8" s="88" t="s">
        <v>60</v>
      </c>
      <c r="G8" s="88" t="s">
        <v>61</v>
      </c>
      <c r="H8" s="11" t="s">
        <v>62</v>
      </c>
      <c r="I8" s="12" t="s">
        <v>63</v>
      </c>
      <c r="J8" s="12" t="s">
        <v>64</v>
      </c>
      <c r="K8" s="90">
        <v>44</v>
      </c>
      <c r="L8" s="82">
        <v>1428765.73</v>
      </c>
      <c r="M8" s="82">
        <v>1214450.8700000001</v>
      </c>
      <c r="N8" s="94">
        <v>0.85</v>
      </c>
      <c r="O8" s="82">
        <f>L8*13%</f>
        <v>185739.54490000001</v>
      </c>
      <c r="P8" s="94">
        <v>0.13</v>
      </c>
      <c r="Q8" s="82">
        <f>L8*2%</f>
        <v>28575.314600000002</v>
      </c>
      <c r="R8" s="92">
        <v>0.02</v>
      </c>
    </row>
    <row r="9" spans="1:18" ht="78.75" customHeight="1" x14ac:dyDescent="0.2">
      <c r="A9" s="81"/>
      <c r="B9" s="83"/>
      <c r="C9" s="85"/>
      <c r="D9" s="87"/>
      <c r="E9" s="89"/>
      <c r="F9" s="89"/>
      <c r="G9" s="89"/>
      <c r="H9" s="13" t="s">
        <v>65</v>
      </c>
      <c r="I9" s="12" t="s">
        <v>66</v>
      </c>
      <c r="J9" s="12" t="s">
        <v>67</v>
      </c>
      <c r="K9" s="91"/>
      <c r="L9" s="83"/>
      <c r="M9" s="83"/>
      <c r="N9" s="95"/>
      <c r="O9" s="83"/>
      <c r="P9" s="95"/>
      <c r="Q9" s="83"/>
      <c r="R9" s="93"/>
    </row>
    <row r="10" spans="1:18" ht="75" customHeight="1" x14ac:dyDescent="0.2">
      <c r="A10" s="80">
        <v>2</v>
      </c>
      <c r="B10" s="82" t="s">
        <v>68</v>
      </c>
      <c r="C10" s="84" t="s">
        <v>69</v>
      </c>
      <c r="D10" s="86" t="s">
        <v>70</v>
      </c>
      <c r="E10" s="14"/>
      <c r="F10" s="88" t="s">
        <v>71</v>
      </c>
      <c r="G10" s="88" t="s">
        <v>72</v>
      </c>
      <c r="H10" s="11" t="s">
        <v>73</v>
      </c>
      <c r="I10" s="12" t="s">
        <v>63</v>
      </c>
      <c r="J10" s="12" t="s">
        <v>74</v>
      </c>
      <c r="K10" s="90">
        <v>44</v>
      </c>
      <c r="L10" s="82">
        <v>762085.72</v>
      </c>
      <c r="M10" s="82">
        <f>L10*85%</f>
        <v>647772.86199999996</v>
      </c>
      <c r="N10" s="94">
        <v>0.85</v>
      </c>
      <c r="O10" s="82">
        <f>L10*13%</f>
        <v>99071.143599999996</v>
      </c>
      <c r="P10" s="94">
        <v>0.13</v>
      </c>
      <c r="Q10" s="82">
        <f>L10*2%</f>
        <v>15241.714399999999</v>
      </c>
      <c r="R10" s="92">
        <v>0.02</v>
      </c>
    </row>
    <row r="11" spans="1:18" ht="73.5" customHeight="1" x14ac:dyDescent="0.2">
      <c r="A11" s="96"/>
      <c r="B11" s="97"/>
      <c r="C11" s="98"/>
      <c r="D11" s="99"/>
      <c r="E11" s="15">
        <v>24</v>
      </c>
      <c r="F11" s="100"/>
      <c r="G11" s="100"/>
      <c r="H11" s="11" t="s">
        <v>75</v>
      </c>
      <c r="I11" s="12" t="s">
        <v>66</v>
      </c>
      <c r="J11" s="12" t="s">
        <v>67</v>
      </c>
      <c r="K11" s="111"/>
      <c r="L11" s="97"/>
      <c r="M11" s="97"/>
      <c r="N11" s="109"/>
      <c r="O11" s="97"/>
      <c r="P11" s="109"/>
      <c r="Q11" s="97"/>
      <c r="R11" s="110"/>
    </row>
    <row r="12" spans="1:18" ht="72.75" customHeight="1" x14ac:dyDescent="0.2">
      <c r="A12" s="96"/>
      <c r="B12" s="97"/>
      <c r="C12" s="98"/>
      <c r="D12" s="99"/>
      <c r="E12" s="15"/>
      <c r="F12" s="100"/>
      <c r="G12" s="100"/>
      <c r="H12" s="11" t="s">
        <v>76</v>
      </c>
      <c r="I12" s="12" t="s">
        <v>66</v>
      </c>
      <c r="J12" s="12" t="s">
        <v>67</v>
      </c>
      <c r="K12" s="111"/>
      <c r="L12" s="97"/>
      <c r="M12" s="97"/>
      <c r="N12" s="109"/>
      <c r="O12" s="97"/>
      <c r="P12" s="109"/>
      <c r="Q12" s="97"/>
      <c r="R12" s="110"/>
    </row>
    <row r="13" spans="1:18" ht="42" customHeight="1" x14ac:dyDescent="0.2">
      <c r="A13" s="81"/>
      <c r="B13" s="83"/>
      <c r="C13" s="85"/>
      <c r="D13" s="87"/>
      <c r="E13" s="16"/>
      <c r="F13" s="89"/>
      <c r="G13" s="89"/>
      <c r="H13" s="13" t="s">
        <v>77</v>
      </c>
      <c r="I13" s="12" t="s">
        <v>63</v>
      </c>
      <c r="J13" s="12" t="s">
        <v>74</v>
      </c>
      <c r="K13" s="91"/>
      <c r="L13" s="83"/>
      <c r="M13" s="83"/>
      <c r="N13" s="95"/>
      <c r="O13" s="83"/>
      <c r="P13" s="95"/>
      <c r="Q13" s="83"/>
      <c r="R13" s="93"/>
    </row>
    <row r="14" spans="1:18" ht="24" customHeight="1" x14ac:dyDescent="0.2">
      <c r="A14" s="77" t="s">
        <v>78</v>
      </c>
      <c r="B14" s="78"/>
      <c r="C14" s="78"/>
      <c r="D14" s="78"/>
      <c r="E14" s="78"/>
      <c r="F14" s="78"/>
      <c r="G14" s="78"/>
      <c r="H14" s="78"/>
      <c r="I14" s="78"/>
      <c r="J14" s="104"/>
      <c r="K14" s="3"/>
      <c r="L14" s="3">
        <f>SUM(L8:L10)</f>
        <v>2190851.4500000002</v>
      </c>
      <c r="M14" s="3">
        <f>SUM(M8:M10)</f>
        <v>1862223.7320000001</v>
      </c>
      <c r="N14" s="3"/>
      <c r="O14" s="3">
        <f>SUM(O8:O10)</f>
        <v>284810.68849999999</v>
      </c>
      <c r="P14" s="3"/>
      <c r="Q14" s="3">
        <f>SUM(Q8:Q10)</f>
        <v>43817.029000000002</v>
      </c>
      <c r="R14" s="4"/>
    </row>
    <row r="15" spans="1:18" ht="21" customHeight="1" x14ac:dyDescent="0.2">
      <c r="A15" s="101" t="s">
        <v>79</v>
      </c>
      <c r="B15" s="102"/>
      <c r="C15" s="102"/>
      <c r="D15" s="102"/>
      <c r="E15" s="102"/>
      <c r="F15" s="102"/>
      <c r="G15" s="102"/>
      <c r="H15" s="102"/>
      <c r="I15" s="102"/>
      <c r="J15" s="102"/>
      <c r="K15" s="102"/>
      <c r="L15" s="102"/>
      <c r="M15" s="102"/>
      <c r="N15" s="102"/>
      <c r="O15" s="102"/>
      <c r="P15" s="102"/>
      <c r="Q15" s="102"/>
      <c r="R15" s="103"/>
    </row>
    <row r="16" spans="1:18" ht="16.5" x14ac:dyDescent="0.2">
      <c r="A16" s="17" t="s">
        <v>80</v>
      </c>
      <c r="B16" s="18" t="s">
        <v>80</v>
      </c>
      <c r="C16" s="19" t="s">
        <v>80</v>
      </c>
      <c r="D16" s="11"/>
      <c r="E16" s="18"/>
      <c r="F16" s="18"/>
      <c r="G16" s="18"/>
      <c r="H16" s="20" t="s">
        <v>80</v>
      </c>
      <c r="I16" s="12" t="s">
        <v>80</v>
      </c>
      <c r="J16" s="12" t="s">
        <v>80</v>
      </c>
      <c r="K16" s="12"/>
      <c r="L16" s="12" t="s">
        <v>80</v>
      </c>
      <c r="M16" s="12" t="s">
        <v>80</v>
      </c>
      <c r="N16" s="12"/>
      <c r="O16" s="12" t="s">
        <v>80</v>
      </c>
      <c r="P16" s="12"/>
      <c r="Q16" s="12" t="s">
        <v>80</v>
      </c>
      <c r="R16" s="21"/>
    </row>
    <row r="17" spans="1:18" ht="16.5" x14ac:dyDescent="0.2">
      <c r="A17" s="77" t="s">
        <v>81</v>
      </c>
      <c r="B17" s="78"/>
      <c r="C17" s="78"/>
      <c r="D17" s="78"/>
      <c r="E17" s="78"/>
      <c r="F17" s="78"/>
      <c r="G17" s="78"/>
      <c r="H17" s="78"/>
      <c r="I17" s="78"/>
      <c r="J17" s="104"/>
      <c r="K17" s="22"/>
      <c r="L17" s="22">
        <f>SUM(L16:L16)</f>
        <v>0</v>
      </c>
      <c r="M17" s="22">
        <f>SUM(M16:M16)</f>
        <v>0</v>
      </c>
      <c r="N17" s="22"/>
      <c r="O17" s="22">
        <f>SUM(O16:O16)</f>
        <v>0</v>
      </c>
      <c r="P17" s="22"/>
      <c r="Q17" s="22">
        <f>SUM(Q16:Q16)</f>
        <v>0</v>
      </c>
      <c r="R17" s="4"/>
    </row>
    <row r="18" spans="1:18" ht="17.25" thickBot="1" x14ac:dyDescent="0.25">
      <c r="A18" s="105" t="s">
        <v>82</v>
      </c>
      <c r="B18" s="106"/>
      <c r="C18" s="106"/>
      <c r="D18" s="106"/>
      <c r="E18" s="106"/>
      <c r="F18" s="106"/>
      <c r="G18" s="106"/>
      <c r="H18" s="106"/>
      <c r="I18" s="106"/>
      <c r="J18" s="107"/>
      <c r="K18" s="23"/>
      <c r="L18" s="23">
        <f>L17+L14</f>
        <v>2190851.4500000002</v>
      </c>
      <c r="M18" s="23">
        <f>M17+M14</f>
        <v>1862223.7320000001</v>
      </c>
      <c r="N18" s="23"/>
      <c r="O18" s="23">
        <f>O17+O14</f>
        <v>284810.68849999999</v>
      </c>
      <c r="P18" s="23"/>
      <c r="Q18" s="23">
        <f>Q17+Q14</f>
        <v>43817.029000000002</v>
      </c>
      <c r="R18" s="24"/>
    </row>
    <row r="20" spans="1:18" x14ac:dyDescent="0.2">
      <c r="A20" s="108" t="s">
        <v>83</v>
      </c>
      <c r="B20" s="108"/>
      <c r="C20" s="108"/>
      <c r="D20" s="108"/>
      <c r="E20" s="108"/>
      <c r="F20" s="108"/>
      <c r="G20" s="108"/>
      <c r="H20" s="108"/>
      <c r="I20" s="108"/>
      <c r="J20" s="108"/>
      <c r="K20" s="108"/>
      <c r="L20" s="108"/>
      <c r="M20" s="108"/>
      <c r="N20" s="108"/>
      <c r="O20" s="108"/>
      <c r="P20" s="108"/>
      <c r="Q20" s="108"/>
      <c r="R20" s="108"/>
    </row>
    <row r="21" spans="1:18" x14ac:dyDescent="0.2">
      <c r="A21" s="108"/>
      <c r="B21" s="108"/>
      <c r="C21" s="108"/>
      <c r="D21" s="108"/>
      <c r="E21" s="108"/>
      <c r="F21" s="108"/>
      <c r="G21" s="108"/>
      <c r="H21" s="108"/>
      <c r="I21" s="108"/>
      <c r="J21" s="108"/>
      <c r="K21" s="108"/>
      <c r="L21" s="108"/>
      <c r="M21" s="108"/>
      <c r="N21" s="108"/>
      <c r="O21" s="108"/>
      <c r="P21" s="108"/>
      <c r="Q21" s="108"/>
      <c r="R21" s="108"/>
    </row>
    <row r="27" spans="1:18" x14ac:dyDescent="0.2">
      <c r="R27" s="28"/>
    </row>
    <row r="34" spans="15:15" x14ac:dyDescent="0.2">
      <c r="O34" s="28"/>
    </row>
  </sheetData>
  <autoFilter ref="A1:R18"/>
  <mergeCells count="48">
    <mergeCell ref="A15:R15"/>
    <mergeCell ref="A17:J17"/>
    <mergeCell ref="A18:J18"/>
    <mergeCell ref="A20:R21"/>
    <mergeCell ref="N10:N13"/>
    <mergeCell ref="O10:O13"/>
    <mergeCell ref="P10:P13"/>
    <mergeCell ref="Q10:Q13"/>
    <mergeCell ref="R10:R13"/>
    <mergeCell ref="A14:J14"/>
    <mergeCell ref="G10:G13"/>
    <mergeCell ref="K10:K13"/>
    <mergeCell ref="L10:L13"/>
    <mergeCell ref="M10:M13"/>
    <mergeCell ref="M8:M9"/>
    <mergeCell ref="A10:A13"/>
    <mergeCell ref="B10:B13"/>
    <mergeCell ref="C10:C13"/>
    <mergeCell ref="D10:D13"/>
    <mergeCell ref="F10:F13"/>
    <mergeCell ref="A6:R6"/>
    <mergeCell ref="A7:R7"/>
    <mergeCell ref="A8:A9"/>
    <mergeCell ref="B8:B9"/>
    <mergeCell ref="C8:C9"/>
    <mergeCell ref="D8:D9"/>
    <mergeCell ref="E8:E9"/>
    <mergeCell ref="F8:F9"/>
    <mergeCell ref="G8:G9"/>
    <mergeCell ref="K8:K9"/>
    <mergeCell ref="R8:R9"/>
    <mergeCell ref="N8:N9"/>
    <mergeCell ref="O8:O9"/>
    <mergeCell ref="P8:P9"/>
    <mergeCell ref="Q8:Q9"/>
    <mergeCell ref="L8:L9"/>
    <mergeCell ref="L1:Q1"/>
    <mergeCell ref="A1:A2"/>
    <mergeCell ref="B1:B2"/>
    <mergeCell ref="C1:C2"/>
    <mergeCell ref="D1:D2"/>
    <mergeCell ref="E1:E2"/>
    <mergeCell ref="F1:F2"/>
    <mergeCell ref="G1:G2"/>
    <mergeCell ref="H1:H2"/>
    <mergeCell ref="I1:I2"/>
    <mergeCell ref="J1:J2"/>
    <mergeCell ref="K1:K2"/>
  </mergeCells>
  <pageMargins left="0.7" right="0.7" top="0.49" bottom="0.53" header="0.3" footer="0.3"/>
  <pageSetup paperSize="9" scale="35" fitToHeight="0" orientation="landscape" r:id="rId1"/>
  <headerFooter>
    <oddHeader xml:space="preserve">&amp;C&amp;"Trebuchet MS,Bold"&amp;12List of contracted projects/Lista proiectelor contractate 
</oddHeader>
    <oddFooter>&amp;L&amp;P/&amp;N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view="pageBreakPreview" topLeftCell="A46" zoomScale="75" zoomScaleNormal="100" zoomScaleSheetLayoutView="75" zoomScalePageLayoutView="82" workbookViewId="0">
      <selection activeCell="O10" sqref="O10:O11"/>
    </sheetView>
  </sheetViews>
  <sheetFormatPr defaultRowHeight="12.75" x14ac:dyDescent="0.2"/>
  <cols>
    <col min="1" max="1" width="11.28515625" style="2" customWidth="1"/>
    <col min="2" max="2" width="19.42578125" style="2" customWidth="1"/>
    <col min="3" max="3" width="38.85546875" style="25" customWidth="1"/>
    <col min="4" max="4" width="34" style="26" customWidth="1"/>
    <col min="5" max="5" width="22.5703125" style="2" customWidth="1"/>
    <col min="6" max="6" width="13.5703125" style="2" customWidth="1"/>
    <col min="7" max="7" width="14.140625" style="2" customWidth="1"/>
    <col min="8" max="8" width="26.5703125" style="27" customWidth="1"/>
    <col min="9" max="9" width="12.85546875" style="2" customWidth="1"/>
    <col min="10" max="10" width="16.28515625" style="2" customWidth="1"/>
    <col min="11" max="11" width="18.42578125" style="2" customWidth="1"/>
    <col min="12" max="12" width="20.7109375" style="2" customWidth="1"/>
    <col min="13" max="13" width="25.140625" style="2" customWidth="1"/>
    <col min="14" max="14" width="10.140625" style="2" customWidth="1"/>
    <col min="15" max="15" width="22.140625" style="2" customWidth="1"/>
    <col min="16" max="16" width="19.5703125" style="2" customWidth="1"/>
    <col min="17" max="17" width="21.85546875" style="2" customWidth="1"/>
    <col min="18" max="18" width="16.140625" style="2" customWidth="1"/>
    <col min="19" max="19" width="24.140625" style="2" customWidth="1"/>
    <col min="20" max="20" width="14" style="2" bestFit="1" customWidth="1"/>
    <col min="21" max="256" width="8.85546875" style="2"/>
    <col min="257" max="257" width="11.28515625" style="2" customWidth="1"/>
    <col min="258" max="258" width="19.42578125" style="2" customWidth="1"/>
    <col min="259" max="259" width="38.85546875" style="2" customWidth="1"/>
    <col min="260" max="260" width="34" style="2" customWidth="1"/>
    <col min="261" max="261" width="22.5703125" style="2" customWidth="1"/>
    <col min="262" max="262" width="13.5703125" style="2" customWidth="1"/>
    <col min="263" max="263" width="14.140625" style="2" customWidth="1"/>
    <col min="264" max="264" width="26.5703125" style="2" customWidth="1"/>
    <col min="265" max="265" width="12.85546875" style="2" customWidth="1"/>
    <col min="266" max="266" width="16.28515625" style="2" customWidth="1"/>
    <col min="267" max="267" width="18.42578125" style="2" customWidth="1"/>
    <col min="268" max="268" width="20.7109375" style="2" customWidth="1"/>
    <col min="269" max="269" width="25.140625" style="2" customWidth="1"/>
    <col min="270" max="270" width="10.140625" style="2" customWidth="1"/>
    <col min="271" max="271" width="22.140625" style="2" customWidth="1"/>
    <col min="272" max="272" width="19.5703125" style="2" customWidth="1"/>
    <col min="273" max="273" width="21.85546875" style="2" customWidth="1"/>
    <col min="274" max="274" width="16.140625" style="2" customWidth="1"/>
    <col min="275" max="275" width="24.140625" style="2" customWidth="1"/>
    <col min="276" max="276" width="14" style="2" bestFit="1" customWidth="1"/>
    <col min="277" max="512" width="8.85546875" style="2"/>
    <col min="513" max="513" width="11.28515625" style="2" customWidth="1"/>
    <col min="514" max="514" width="19.42578125" style="2" customWidth="1"/>
    <col min="515" max="515" width="38.85546875" style="2" customWidth="1"/>
    <col min="516" max="516" width="34" style="2" customWidth="1"/>
    <col min="517" max="517" width="22.5703125" style="2" customWidth="1"/>
    <col min="518" max="518" width="13.5703125" style="2" customWidth="1"/>
    <col min="519" max="519" width="14.140625" style="2" customWidth="1"/>
    <col min="520" max="520" width="26.5703125" style="2" customWidth="1"/>
    <col min="521" max="521" width="12.85546875" style="2" customWidth="1"/>
    <col min="522" max="522" width="16.28515625" style="2" customWidth="1"/>
    <col min="523" max="523" width="18.42578125" style="2" customWidth="1"/>
    <col min="524" max="524" width="20.7109375" style="2" customWidth="1"/>
    <col min="525" max="525" width="25.140625" style="2" customWidth="1"/>
    <col min="526" max="526" width="10.140625" style="2" customWidth="1"/>
    <col min="527" max="527" width="22.140625" style="2" customWidth="1"/>
    <col min="528" max="528" width="19.5703125" style="2" customWidth="1"/>
    <col min="529" max="529" width="21.85546875" style="2" customWidth="1"/>
    <col min="530" max="530" width="16.140625" style="2" customWidth="1"/>
    <col min="531" max="531" width="24.140625" style="2" customWidth="1"/>
    <col min="532" max="532" width="14" style="2" bestFit="1" customWidth="1"/>
    <col min="533" max="768" width="8.85546875" style="2"/>
    <col min="769" max="769" width="11.28515625" style="2" customWidth="1"/>
    <col min="770" max="770" width="19.42578125" style="2" customWidth="1"/>
    <col min="771" max="771" width="38.85546875" style="2" customWidth="1"/>
    <col min="772" max="772" width="34" style="2" customWidth="1"/>
    <col min="773" max="773" width="22.5703125" style="2" customWidth="1"/>
    <col min="774" max="774" width="13.5703125" style="2" customWidth="1"/>
    <col min="775" max="775" width="14.140625" style="2" customWidth="1"/>
    <col min="776" max="776" width="26.5703125" style="2" customWidth="1"/>
    <col min="777" max="777" width="12.85546875" style="2" customWidth="1"/>
    <col min="778" max="778" width="16.28515625" style="2" customWidth="1"/>
    <col min="779" max="779" width="18.42578125" style="2" customWidth="1"/>
    <col min="780" max="780" width="20.7109375" style="2" customWidth="1"/>
    <col min="781" max="781" width="25.140625" style="2" customWidth="1"/>
    <col min="782" max="782" width="10.140625" style="2" customWidth="1"/>
    <col min="783" max="783" width="22.140625" style="2" customWidth="1"/>
    <col min="784" max="784" width="19.5703125" style="2" customWidth="1"/>
    <col min="785" max="785" width="21.85546875" style="2" customWidth="1"/>
    <col min="786" max="786" width="16.140625" style="2" customWidth="1"/>
    <col min="787" max="787" width="24.140625" style="2" customWidth="1"/>
    <col min="788" max="788" width="14" style="2" bestFit="1" customWidth="1"/>
    <col min="789" max="1024" width="8.85546875" style="2"/>
    <col min="1025" max="1025" width="11.28515625" style="2" customWidth="1"/>
    <col min="1026" max="1026" width="19.42578125" style="2" customWidth="1"/>
    <col min="1027" max="1027" width="38.85546875" style="2" customWidth="1"/>
    <col min="1028" max="1028" width="34" style="2" customWidth="1"/>
    <col min="1029" max="1029" width="22.5703125" style="2" customWidth="1"/>
    <col min="1030" max="1030" width="13.5703125" style="2" customWidth="1"/>
    <col min="1031" max="1031" width="14.140625" style="2" customWidth="1"/>
    <col min="1032" max="1032" width="26.5703125" style="2" customWidth="1"/>
    <col min="1033" max="1033" width="12.85546875" style="2" customWidth="1"/>
    <col min="1034" max="1034" width="16.28515625" style="2" customWidth="1"/>
    <col min="1035" max="1035" width="18.42578125" style="2" customWidth="1"/>
    <col min="1036" max="1036" width="20.7109375" style="2" customWidth="1"/>
    <col min="1037" max="1037" width="25.140625" style="2" customWidth="1"/>
    <col min="1038" max="1038" width="10.140625" style="2" customWidth="1"/>
    <col min="1039" max="1039" width="22.140625" style="2" customWidth="1"/>
    <col min="1040" max="1040" width="19.5703125" style="2" customWidth="1"/>
    <col min="1041" max="1041" width="21.85546875" style="2" customWidth="1"/>
    <col min="1042" max="1042" width="16.140625" style="2" customWidth="1"/>
    <col min="1043" max="1043" width="24.140625" style="2" customWidth="1"/>
    <col min="1044" max="1044" width="14" style="2" bestFit="1" customWidth="1"/>
    <col min="1045" max="1280" width="8.85546875" style="2"/>
    <col min="1281" max="1281" width="11.28515625" style="2" customWidth="1"/>
    <col min="1282" max="1282" width="19.42578125" style="2" customWidth="1"/>
    <col min="1283" max="1283" width="38.85546875" style="2" customWidth="1"/>
    <col min="1284" max="1284" width="34" style="2" customWidth="1"/>
    <col min="1285" max="1285" width="22.5703125" style="2" customWidth="1"/>
    <col min="1286" max="1286" width="13.5703125" style="2" customWidth="1"/>
    <col min="1287" max="1287" width="14.140625" style="2" customWidth="1"/>
    <col min="1288" max="1288" width="26.5703125" style="2" customWidth="1"/>
    <col min="1289" max="1289" width="12.85546875" style="2" customWidth="1"/>
    <col min="1290" max="1290" width="16.28515625" style="2" customWidth="1"/>
    <col min="1291" max="1291" width="18.42578125" style="2" customWidth="1"/>
    <col min="1292" max="1292" width="20.7109375" style="2" customWidth="1"/>
    <col min="1293" max="1293" width="25.140625" style="2" customWidth="1"/>
    <col min="1294" max="1294" width="10.140625" style="2" customWidth="1"/>
    <col min="1295" max="1295" width="22.140625" style="2" customWidth="1"/>
    <col min="1296" max="1296" width="19.5703125" style="2" customWidth="1"/>
    <col min="1297" max="1297" width="21.85546875" style="2" customWidth="1"/>
    <col min="1298" max="1298" width="16.140625" style="2" customWidth="1"/>
    <col min="1299" max="1299" width="24.140625" style="2" customWidth="1"/>
    <col min="1300" max="1300" width="14" style="2" bestFit="1" customWidth="1"/>
    <col min="1301" max="1536" width="8.85546875" style="2"/>
    <col min="1537" max="1537" width="11.28515625" style="2" customWidth="1"/>
    <col min="1538" max="1538" width="19.42578125" style="2" customWidth="1"/>
    <col min="1539" max="1539" width="38.85546875" style="2" customWidth="1"/>
    <col min="1540" max="1540" width="34" style="2" customWidth="1"/>
    <col min="1541" max="1541" width="22.5703125" style="2" customWidth="1"/>
    <col min="1542" max="1542" width="13.5703125" style="2" customWidth="1"/>
    <col min="1543" max="1543" width="14.140625" style="2" customWidth="1"/>
    <col min="1544" max="1544" width="26.5703125" style="2" customWidth="1"/>
    <col min="1545" max="1545" width="12.85546875" style="2" customWidth="1"/>
    <col min="1546" max="1546" width="16.28515625" style="2" customWidth="1"/>
    <col min="1547" max="1547" width="18.42578125" style="2" customWidth="1"/>
    <col min="1548" max="1548" width="20.7109375" style="2" customWidth="1"/>
    <col min="1549" max="1549" width="25.140625" style="2" customWidth="1"/>
    <col min="1550" max="1550" width="10.140625" style="2" customWidth="1"/>
    <col min="1551" max="1551" width="22.140625" style="2" customWidth="1"/>
    <col min="1552" max="1552" width="19.5703125" style="2" customWidth="1"/>
    <col min="1553" max="1553" width="21.85546875" style="2" customWidth="1"/>
    <col min="1554" max="1554" width="16.140625" style="2" customWidth="1"/>
    <col min="1555" max="1555" width="24.140625" style="2" customWidth="1"/>
    <col min="1556" max="1556" width="14" style="2" bestFit="1" customWidth="1"/>
    <col min="1557" max="1792" width="8.85546875" style="2"/>
    <col min="1793" max="1793" width="11.28515625" style="2" customWidth="1"/>
    <col min="1794" max="1794" width="19.42578125" style="2" customWidth="1"/>
    <col min="1795" max="1795" width="38.85546875" style="2" customWidth="1"/>
    <col min="1796" max="1796" width="34" style="2" customWidth="1"/>
    <col min="1797" max="1797" width="22.5703125" style="2" customWidth="1"/>
    <col min="1798" max="1798" width="13.5703125" style="2" customWidth="1"/>
    <col min="1799" max="1799" width="14.140625" style="2" customWidth="1"/>
    <col min="1800" max="1800" width="26.5703125" style="2" customWidth="1"/>
    <col min="1801" max="1801" width="12.85546875" style="2" customWidth="1"/>
    <col min="1802" max="1802" width="16.28515625" style="2" customWidth="1"/>
    <col min="1803" max="1803" width="18.42578125" style="2" customWidth="1"/>
    <col min="1804" max="1804" width="20.7109375" style="2" customWidth="1"/>
    <col min="1805" max="1805" width="25.140625" style="2" customWidth="1"/>
    <col min="1806" max="1806" width="10.140625" style="2" customWidth="1"/>
    <col min="1807" max="1807" width="22.140625" style="2" customWidth="1"/>
    <col min="1808" max="1808" width="19.5703125" style="2" customWidth="1"/>
    <col min="1809" max="1809" width="21.85546875" style="2" customWidth="1"/>
    <col min="1810" max="1810" width="16.140625" style="2" customWidth="1"/>
    <col min="1811" max="1811" width="24.140625" style="2" customWidth="1"/>
    <col min="1812" max="1812" width="14" style="2" bestFit="1" customWidth="1"/>
    <col min="1813" max="2048" width="8.85546875" style="2"/>
    <col min="2049" max="2049" width="11.28515625" style="2" customWidth="1"/>
    <col min="2050" max="2050" width="19.42578125" style="2" customWidth="1"/>
    <col min="2051" max="2051" width="38.85546875" style="2" customWidth="1"/>
    <col min="2052" max="2052" width="34" style="2" customWidth="1"/>
    <col min="2053" max="2053" width="22.5703125" style="2" customWidth="1"/>
    <col min="2054" max="2054" width="13.5703125" style="2" customWidth="1"/>
    <col min="2055" max="2055" width="14.140625" style="2" customWidth="1"/>
    <col min="2056" max="2056" width="26.5703125" style="2" customWidth="1"/>
    <col min="2057" max="2057" width="12.85546875" style="2" customWidth="1"/>
    <col min="2058" max="2058" width="16.28515625" style="2" customWidth="1"/>
    <col min="2059" max="2059" width="18.42578125" style="2" customWidth="1"/>
    <col min="2060" max="2060" width="20.7109375" style="2" customWidth="1"/>
    <col min="2061" max="2061" width="25.140625" style="2" customWidth="1"/>
    <col min="2062" max="2062" width="10.140625" style="2" customWidth="1"/>
    <col min="2063" max="2063" width="22.140625" style="2" customWidth="1"/>
    <col min="2064" max="2064" width="19.5703125" style="2" customWidth="1"/>
    <col min="2065" max="2065" width="21.85546875" style="2" customWidth="1"/>
    <col min="2066" max="2066" width="16.140625" style="2" customWidth="1"/>
    <col min="2067" max="2067" width="24.140625" style="2" customWidth="1"/>
    <col min="2068" max="2068" width="14" style="2" bestFit="1" customWidth="1"/>
    <col min="2069" max="2304" width="8.85546875" style="2"/>
    <col min="2305" max="2305" width="11.28515625" style="2" customWidth="1"/>
    <col min="2306" max="2306" width="19.42578125" style="2" customWidth="1"/>
    <col min="2307" max="2307" width="38.85546875" style="2" customWidth="1"/>
    <col min="2308" max="2308" width="34" style="2" customWidth="1"/>
    <col min="2309" max="2309" width="22.5703125" style="2" customWidth="1"/>
    <col min="2310" max="2310" width="13.5703125" style="2" customWidth="1"/>
    <col min="2311" max="2311" width="14.140625" style="2" customWidth="1"/>
    <col min="2312" max="2312" width="26.5703125" style="2" customWidth="1"/>
    <col min="2313" max="2313" width="12.85546875" style="2" customWidth="1"/>
    <col min="2314" max="2314" width="16.28515625" style="2" customWidth="1"/>
    <col min="2315" max="2315" width="18.42578125" style="2" customWidth="1"/>
    <col min="2316" max="2316" width="20.7109375" style="2" customWidth="1"/>
    <col min="2317" max="2317" width="25.140625" style="2" customWidth="1"/>
    <col min="2318" max="2318" width="10.140625" style="2" customWidth="1"/>
    <col min="2319" max="2319" width="22.140625" style="2" customWidth="1"/>
    <col min="2320" max="2320" width="19.5703125" style="2" customWidth="1"/>
    <col min="2321" max="2321" width="21.85546875" style="2" customWidth="1"/>
    <col min="2322" max="2322" width="16.140625" style="2" customWidth="1"/>
    <col min="2323" max="2323" width="24.140625" style="2" customWidth="1"/>
    <col min="2324" max="2324" width="14" style="2" bestFit="1" customWidth="1"/>
    <col min="2325" max="2560" width="8.85546875" style="2"/>
    <col min="2561" max="2561" width="11.28515625" style="2" customWidth="1"/>
    <col min="2562" max="2562" width="19.42578125" style="2" customWidth="1"/>
    <col min="2563" max="2563" width="38.85546875" style="2" customWidth="1"/>
    <col min="2564" max="2564" width="34" style="2" customWidth="1"/>
    <col min="2565" max="2565" width="22.5703125" style="2" customWidth="1"/>
    <col min="2566" max="2566" width="13.5703125" style="2" customWidth="1"/>
    <col min="2567" max="2567" width="14.140625" style="2" customWidth="1"/>
    <col min="2568" max="2568" width="26.5703125" style="2" customWidth="1"/>
    <col min="2569" max="2569" width="12.85546875" style="2" customWidth="1"/>
    <col min="2570" max="2570" width="16.28515625" style="2" customWidth="1"/>
    <col min="2571" max="2571" width="18.42578125" style="2" customWidth="1"/>
    <col min="2572" max="2572" width="20.7109375" style="2" customWidth="1"/>
    <col min="2573" max="2573" width="25.140625" style="2" customWidth="1"/>
    <col min="2574" max="2574" width="10.140625" style="2" customWidth="1"/>
    <col min="2575" max="2575" width="22.140625" style="2" customWidth="1"/>
    <col min="2576" max="2576" width="19.5703125" style="2" customWidth="1"/>
    <col min="2577" max="2577" width="21.85546875" style="2" customWidth="1"/>
    <col min="2578" max="2578" width="16.140625" style="2" customWidth="1"/>
    <col min="2579" max="2579" width="24.140625" style="2" customWidth="1"/>
    <col min="2580" max="2580" width="14" style="2" bestFit="1" customWidth="1"/>
    <col min="2581" max="2816" width="8.85546875" style="2"/>
    <col min="2817" max="2817" width="11.28515625" style="2" customWidth="1"/>
    <col min="2818" max="2818" width="19.42578125" style="2" customWidth="1"/>
    <col min="2819" max="2819" width="38.85546875" style="2" customWidth="1"/>
    <col min="2820" max="2820" width="34" style="2" customWidth="1"/>
    <col min="2821" max="2821" width="22.5703125" style="2" customWidth="1"/>
    <col min="2822" max="2822" width="13.5703125" style="2" customWidth="1"/>
    <col min="2823" max="2823" width="14.140625" style="2" customWidth="1"/>
    <col min="2824" max="2824" width="26.5703125" style="2" customWidth="1"/>
    <col min="2825" max="2825" width="12.85546875" style="2" customWidth="1"/>
    <col min="2826" max="2826" width="16.28515625" style="2" customWidth="1"/>
    <col min="2827" max="2827" width="18.42578125" style="2" customWidth="1"/>
    <col min="2828" max="2828" width="20.7109375" style="2" customWidth="1"/>
    <col min="2829" max="2829" width="25.140625" style="2" customWidth="1"/>
    <col min="2830" max="2830" width="10.140625" style="2" customWidth="1"/>
    <col min="2831" max="2831" width="22.140625" style="2" customWidth="1"/>
    <col min="2832" max="2832" width="19.5703125" style="2" customWidth="1"/>
    <col min="2833" max="2833" width="21.85546875" style="2" customWidth="1"/>
    <col min="2834" max="2834" width="16.140625" style="2" customWidth="1"/>
    <col min="2835" max="2835" width="24.140625" style="2" customWidth="1"/>
    <col min="2836" max="2836" width="14" style="2" bestFit="1" customWidth="1"/>
    <col min="2837" max="3072" width="8.85546875" style="2"/>
    <col min="3073" max="3073" width="11.28515625" style="2" customWidth="1"/>
    <col min="3074" max="3074" width="19.42578125" style="2" customWidth="1"/>
    <col min="3075" max="3075" width="38.85546875" style="2" customWidth="1"/>
    <col min="3076" max="3076" width="34" style="2" customWidth="1"/>
    <col min="3077" max="3077" width="22.5703125" style="2" customWidth="1"/>
    <col min="3078" max="3078" width="13.5703125" style="2" customWidth="1"/>
    <col min="3079" max="3079" width="14.140625" style="2" customWidth="1"/>
    <col min="3080" max="3080" width="26.5703125" style="2" customWidth="1"/>
    <col min="3081" max="3081" width="12.85546875" style="2" customWidth="1"/>
    <col min="3082" max="3082" width="16.28515625" style="2" customWidth="1"/>
    <col min="3083" max="3083" width="18.42578125" style="2" customWidth="1"/>
    <col min="3084" max="3084" width="20.7109375" style="2" customWidth="1"/>
    <col min="3085" max="3085" width="25.140625" style="2" customWidth="1"/>
    <col min="3086" max="3086" width="10.140625" style="2" customWidth="1"/>
    <col min="3087" max="3087" width="22.140625" style="2" customWidth="1"/>
    <col min="3088" max="3088" width="19.5703125" style="2" customWidth="1"/>
    <col min="3089" max="3089" width="21.85546875" style="2" customWidth="1"/>
    <col min="3090" max="3090" width="16.140625" style="2" customWidth="1"/>
    <col min="3091" max="3091" width="24.140625" style="2" customWidth="1"/>
    <col min="3092" max="3092" width="14" style="2" bestFit="1" customWidth="1"/>
    <col min="3093" max="3328" width="8.85546875" style="2"/>
    <col min="3329" max="3329" width="11.28515625" style="2" customWidth="1"/>
    <col min="3330" max="3330" width="19.42578125" style="2" customWidth="1"/>
    <col min="3331" max="3331" width="38.85546875" style="2" customWidth="1"/>
    <col min="3332" max="3332" width="34" style="2" customWidth="1"/>
    <col min="3333" max="3333" width="22.5703125" style="2" customWidth="1"/>
    <col min="3334" max="3334" width="13.5703125" style="2" customWidth="1"/>
    <col min="3335" max="3335" width="14.140625" style="2" customWidth="1"/>
    <col min="3336" max="3336" width="26.5703125" style="2" customWidth="1"/>
    <col min="3337" max="3337" width="12.85546875" style="2" customWidth="1"/>
    <col min="3338" max="3338" width="16.28515625" style="2" customWidth="1"/>
    <col min="3339" max="3339" width="18.42578125" style="2" customWidth="1"/>
    <col min="3340" max="3340" width="20.7109375" style="2" customWidth="1"/>
    <col min="3341" max="3341" width="25.140625" style="2" customWidth="1"/>
    <col min="3342" max="3342" width="10.140625" style="2" customWidth="1"/>
    <col min="3343" max="3343" width="22.140625" style="2" customWidth="1"/>
    <col min="3344" max="3344" width="19.5703125" style="2" customWidth="1"/>
    <col min="3345" max="3345" width="21.85546875" style="2" customWidth="1"/>
    <col min="3346" max="3346" width="16.140625" style="2" customWidth="1"/>
    <col min="3347" max="3347" width="24.140625" style="2" customWidth="1"/>
    <col min="3348" max="3348" width="14" style="2" bestFit="1" customWidth="1"/>
    <col min="3349" max="3584" width="8.85546875" style="2"/>
    <col min="3585" max="3585" width="11.28515625" style="2" customWidth="1"/>
    <col min="3586" max="3586" width="19.42578125" style="2" customWidth="1"/>
    <col min="3587" max="3587" width="38.85546875" style="2" customWidth="1"/>
    <col min="3588" max="3588" width="34" style="2" customWidth="1"/>
    <col min="3589" max="3589" width="22.5703125" style="2" customWidth="1"/>
    <col min="3590" max="3590" width="13.5703125" style="2" customWidth="1"/>
    <col min="3591" max="3591" width="14.140625" style="2" customWidth="1"/>
    <col min="3592" max="3592" width="26.5703125" style="2" customWidth="1"/>
    <col min="3593" max="3593" width="12.85546875" style="2" customWidth="1"/>
    <col min="3594" max="3594" width="16.28515625" style="2" customWidth="1"/>
    <col min="3595" max="3595" width="18.42578125" style="2" customWidth="1"/>
    <col min="3596" max="3596" width="20.7109375" style="2" customWidth="1"/>
    <col min="3597" max="3597" width="25.140625" style="2" customWidth="1"/>
    <col min="3598" max="3598" width="10.140625" style="2" customWidth="1"/>
    <col min="3599" max="3599" width="22.140625" style="2" customWidth="1"/>
    <col min="3600" max="3600" width="19.5703125" style="2" customWidth="1"/>
    <col min="3601" max="3601" width="21.85546875" style="2" customWidth="1"/>
    <col min="3602" max="3602" width="16.140625" style="2" customWidth="1"/>
    <col min="3603" max="3603" width="24.140625" style="2" customWidth="1"/>
    <col min="3604" max="3604" width="14" style="2" bestFit="1" customWidth="1"/>
    <col min="3605" max="3840" width="8.85546875" style="2"/>
    <col min="3841" max="3841" width="11.28515625" style="2" customWidth="1"/>
    <col min="3842" max="3842" width="19.42578125" style="2" customWidth="1"/>
    <col min="3843" max="3843" width="38.85546875" style="2" customWidth="1"/>
    <col min="3844" max="3844" width="34" style="2" customWidth="1"/>
    <col min="3845" max="3845" width="22.5703125" style="2" customWidth="1"/>
    <col min="3846" max="3846" width="13.5703125" style="2" customWidth="1"/>
    <col min="3847" max="3847" width="14.140625" style="2" customWidth="1"/>
    <col min="3848" max="3848" width="26.5703125" style="2" customWidth="1"/>
    <col min="3849" max="3849" width="12.85546875" style="2" customWidth="1"/>
    <col min="3850" max="3850" width="16.28515625" style="2" customWidth="1"/>
    <col min="3851" max="3851" width="18.42578125" style="2" customWidth="1"/>
    <col min="3852" max="3852" width="20.7109375" style="2" customWidth="1"/>
    <col min="3853" max="3853" width="25.140625" style="2" customWidth="1"/>
    <col min="3854" max="3854" width="10.140625" style="2" customWidth="1"/>
    <col min="3855" max="3855" width="22.140625" style="2" customWidth="1"/>
    <col min="3856" max="3856" width="19.5703125" style="2" customWidth="1"/>
    <col min="3857" max="3857" width="21.85546875" style="2" customWidth="1"/>
    <col min="3858" max="3858" width="16.140625" style="2" customWidth="1"/>
    <col min="3859" max="3859" width="24.140625" style="2" customWidth="1"/>
    <col min="3860" max="3860" width="14" style="2" bestFit="1" customWidth="1"/>
    <col min="3861" max="4096" width="8.85546875" style="2"/>
    <col min="4097" max="4097" width="11.28515625" style="2" customWidth="1"/>
    <col min="4098" max="4098" width="19.42578125" style="2" customWidth="1"/>
    <col min="4099" max="4099" width="38.85546875" style="2" customWidth="1"/>
    <col min="4100" max="4100" width="34" style="2" customWidth="1"/>
    <col min="4101" max="4101" width="22.5703125" style="2" customWidth="1"/>
    <col min="4102" max="4102" width="13.5703125" style="2" customWidth="1"/>
    <col min="4103" max="4103" width="14.140625" style="2" customWidth="1"/>
    <col min="4104" max="4104" width="26.5703125" style="2" customWidth="1"/>
    <col min="4105" max="4105" width="12.85546875" style="2" customWidth="1"/>
    <col min="4106" max="4106" width="16.28515625" style="2" customWidth="1"/>
    <col min="4107" max="4107" width="18.42578125" style="2" customWidth="1"/>
    <col min="4108" max="4108" width="20.7109375" style="2" customWidth="1"/>
    <col min="4109" max="4109" width="25.140625" style="2" customWidth="1"/>
    <col min="4110" max="4110" width="10.140625" style="2" customWidth="1"/>
    <col min="4111" max="4111" width="22.140625" style="2" customWidth="1"/>
    <col min="4112" max="4112" width="19.5703125" style="2" customWidth="1"/>
    <col min="4113" max="4113" width="21.85546875" style="2" customWidth="1"/>
    <col min="4114" max="4114" width="16.140625" style="2" customWidth="1"/>
    <col min="4115" max="4115" width="24.140625" style="2" customWidth="1"/>
    <col min="4116" max="4116" width="14" style="2" bestFit="1" customWidth="1"/>
    <col min="4117" max="4352" width="8.85546875" style="2"/>
    <col min="4353" max="4353" width="11.28515625" style="2" customWidth="1"/>
    <col min="4354" max="4354" width="19.42578125" style="2" customWidth="1"/>
    <col min="4355" max="4355" width="38.85546875" style="2" customWidth="1"/>
    <col min="4356" max="4356" width="34" style="2" customWidth="1"/>
    <col min="4357" max="4357" width="22.5703125" style="2" customWidth="1"/>
    <col min="4358" max="4358" width="13.5703125" style="2" customWidth="1"/>
    <col min="4359" max="4359" width="14.140625" style="2" customWidth="1"/>
    <col min="4360" max="4360" width="26.5703125" style="2" customWidth="1"/>
    <col min="4361" max="4361" width="12.85546875" style="2" customWidth="1"/>
    <col min="4362" max="4362" width="16.28515625" style="2" customWidth="1"/>
    <col min="4363" max="4363" width="18.42578125" style="2" customWidth="1"/>
    <col min="4364" max="4364" width="20.7109375" style="2" customWidth="1"/>
    <col min="4365" max="4365" width="25.140625" style="2" customWidth="1"/>
    <col min="4366" max="4366" width="10.140625" style="2" customWidth="1"/>
    <col min="4367" max="4367" width="22.140625" style="2" customWidth="1"/>
    <col min="4368" max="4368" width="19.5703125" style="2" customWidth="1"/>
    <col min="4369" max="4369" width="21.85546875" style="2" customWidth="1"/>
    <col min="4370" max="4370" width="16.140625" style="2" customWidth="1"/>
    <col min="4371" max="4371" width="24.140625" style="2" customWidth="1"/>
    <col min="4372" max="4372" width="14" style="2" bestFit="1" customWidth="1"/>
    <col min="4373" max="4608" width="8.85546875" style="2"/>
    <col min="4609" max="4609" width="11.28515625" style="2" customWidth="1"/>
    <col min="4610" max="4610" width="19.42578125" style="2" customWidth="1"/>
    <col min="4611" max="4611" width="38.85546875" style="2" customWidth="1"/>
    <col min="4612" max="4612" width="34" style="2" customWidth="1"/>
    <col min="4613" max="4613" width="22.5703125" style="2" customWidth="1"/>
    <col min="4614" max="4614" width="13.5703125" style="2" customWidth="1"/>
    <col min="4615" max="4615" width="14.140625" style="2" customWidth="1"/>
    <col min="4616" max="4616" width="26.5703125" style="2" customWidth="1"/>
    <col min="4617" max="4617" width="12.85546875" style="2" customWidth="1"/>
    <col min="4618" max="4618" width="16.28515625" style="2" customWidth="1"/>
    <col min="4619" max="4619" width="18.42578125" style="2" customWidth="1"/>
    <col min="4620" max="4620" width="20.7109375" style="2" customWidth="1"/>
    <col min="4621" max="4621" width="25.140625" style="2" customWidth="1"/>
    <col min="4622" max="4622" width="10.140625" style="2" customWidth="1"/>
    <col min="4623" max="4623" width="22.140625" style="2" customWidth="1"/>
    <col min="4624" max="4624" width="19.5703125" style="2" customWidth="1"/>
    <col min="4625" max="4625" width="21.85546875" style="2" customWidth="1"/>
    <col min="4626" max="4626" width="16.140625" style="2" customWidth="1"/>
    <col min="4627" max="4627" width="24.140625" style="2" customWidth="1"/>
    <col min="4628" max="4628" width="14" style="2" bestFit="1" customWidth="1"/>
    <col min="4629" max="4864" width="8.85546875" style="2"/>
    <col min="4865" max="4865" width="11.28515625" style="2" customWidth="1"/>
    <col min="4866" max="4866" width="19.42578125" style="2" customWidth="1"/>
    <col min="4867" max="4867" width="38.85546875" style="2" customWidth="1"/>
    <col min="4868" max="4868" width="34" style="2" customWidth="1"/>
    <col min="4869" max="4869" width="22.5703125" style="2" customWidth="1"/>
    <col min="4870" max="4870" width="13.5703125" style="2" customWidth="1"/>
    <col min="4871" max="4871" width="14.140625" style="2" customWidth="1"/>
    <col min="4872" max="4872" width="26.5703125" style="2" customWidth="1"/>
    <col min="4873" max="4873" width="12.85546875" style="2" customWidth="1"/>
    <col min="4874" max="4874" width="16.28515625" style="2" customWidth="1"/>
    <col min="4875" max="4875" width="18.42578125" style="2" customWidth="1"/>
    <col min="4876" max="4876" width="20.7109375" style="2" customWidth="1"/>
    <col min="4877" max="4877" width="25.140625" style="2" customWidth="1"/>
    <col min="4878" max="4878" width="10.140625" style="2" customWidth="1"/>
    <col min="4879" max="4879" width="22.140625" style="2" customWidth="1"/>
    <col min="4880" max="4880" width="19.5703125" style="2" customWidth="1"/>
    <col min="4881" max="4881" width="21.85546875" style="2" customWidth="1"/>
    <col min="4882" max="4882" width="16.140625" style="2" customWidth="1"/>
    <col min="4883" max="4883" width="24.140625" style="2" customWidth="1"/>
    <col min="4884" max="4884" width="14" style="2" bestFit="1" customWidth="1"/>
    <col min="4885" max="5120" width="8.85546875" style="2"/>
    <col min="5121" max="5121" width="11.28515625" style="2" customWidth="1"/>
    <col min="5122" max="5122" width="19.42578125" style="2" customWidth="1"/>
    <col min="5123" max="5123" width="38.85546875" style="2" customWidth="1"/>
    <col min="5124" max="5124" width="34" style="2" customWidth="1"/>
    <col min="5125" max="5125" width="22.5703125" style="2" customWidth="1"/>
    <col min="5126" max="5126" width="13.5703125" style="2" customWidth="1"/>
    <col min="5127" max="5127" width="14.140625" style="2" customWidth="1"/>
    <col min="5128" max="5128" width="26.5703125" style="2" customWidth="1"/>
    <col min="5129" max="5129" width="12.85546875" style="2" customWidth="1"/>
    <col min="5130" max="5130" width="16.28515625" style="2" customWidth="1"/>
    <col min="5131" max="5131" width="18.42578125" style="2" customWidth="1"/>
    <col min="5132" max="5132" width="20.7109375" style="2" customWidth="1"/>
    <col min="5133" max="5133" width="25.140625" style="2" customWidth="1"/>
    <col min="5134" max="5134" width="10.140625" style="2" customWidth="1"/>
    <col min="5135" max="5135" width="22.140625" style="2" customWidth="1"/>
    <col min="5136" max="5136" width="19.5703125" style="2" customWidth="1"/>
    <col min="5137" max="5137" width="21.85546875" style="2" customWidth="1"/>
    <col min="5138" max="5138" width="16.140625" style="2" customWidth="1"/>
    <col min="5139" max="5139" width="24.140625" style="2" customWidth="1"/>
    <col min="5140" max="5140" width="14" style="2" bestFit="1" customWidth="1"/>
    <col min="5141" max="5376" width="8.85546875" style="2"/>
    <col min="5377" max="5377" width="11.28515625" style="2" customWidth="1"/>
    <col min="5378" max="5378" width="19.42578125" style="2" customWidth="1"/>
    <col min="5379" max="5379" width="38.85546875" style="2" customWidth="1"/>
    <col min="5380" max="5380" width="34" style="2" customWidth="1"/>
    <col min="5381" max="5381" width="22.5703125" style="2" customWidth="1"/>
    <col min="5382" max="5382" width="13.5703125" style="2" customWidth="1"/>
    <col min="5383" max="5383" width="14.140625" style="2" customWidth="1"/>
    <col min="5384" max="5384" width="26.5703125" style="2" customWidth="1"/>
    <col min="5385" max="5385" width="12.85546875" style="2" customWidth="1"/>
    <col min="5386" max="5386" width="16.28515625" style="2" customWidth="1"/>
    <col min="5387" max="5387" width="18.42578125" style="2" customWidth="1"/>
    <col min="5388" max="5388" width="20.7109375" style="2" customWidth="1"/>
    <col min="5389" max="5389" width="25.140625" style="2" customWidth="1"/>
    <col min="5390" max="5390" width="10.140625" style="2" customWidth="1"/>
    <col min="5391" max="5391" width="22.140625" style="2" customWidth="1"/>
    <col min="5392" max="5392" width="19.5703125" style="2" customWidth="1"/>
    <col min="5393" max="5393" width="21.85546875" style="2" customWidth="1"/>
    <col min="5394" max="5394" width="16.140625" style="2" customWidth="1"/>
    <col min="5395" max="5395" width="24.140625" style="2" customWidth="1"/>
    <col min="5396" max="5396" width="14" style="2" bestFit="1" customWidth="1"/>
    <col min="5397" max="5632" width="8.85546875" style="2"/>
    <col min="5633" max="5633" width="11.28515625" style="2" customWidth="1"/>
    <col min="5634" max="5634" width="19.42578125" style="2" customWidth="1"/>
    <col min="5635" max="5635" width="38.85546875" style="2" customWidth="1"/>
    <col min="5636" max="5636" width="34" style="2" customWidth="1"/>
    <col min="5637" max="5637" width="22.5703125" style="2" customWidth="1"/>
    <col min="5638" max="5638" width="13.5703125" style="2" customWidth="1"/>
    <col min="5639" max="5639" width="14.140625" style="2" customWidth="1"/>
    <col min="5640" max="5640" width="26.5703125" style="2" customWidth="1"/>
    <col min="5641" max="5641" width="12.85546875" style="2" customWidth="1"/>
    <col min="5642" max="5642" width="16.28515625" style="2" customWidth="1"/>
    <col min="5643" max="5643" width="18.42578125" style="2" customWidth="1"/>
    <col min="5644" max="5644" width="20.7109375" style="2" customWidth="1"/>
    <col min="5645" max="5645" width="25.140625" style="2" customWidth="1"/>
    <col min="5646" max="5646" width="10.140625" style="2" customWidth="1"/>
    <col min="5647" max="5647" width="22.140625" style="2" customWidth="1"/>
    <col min="5648" max="5648" width="19.5703125" style="2" customWidth="1"/>
    <col min="5649" max="5649" width="21.85546875" style="2" customWidth="1"/>
    <col min="5650" max="5650" width="16.140625" style="2" customWidth="1"/>
    <col min="5651" max="5651" width="24.140625" style="2" customWidth="1"/>
    <col min="5652" max="5652" width="14" style="2" bestFit="1" customWidth="1"/>
    <col min="5653" max="5888" width="8.85546875" style="2"/>
    <col min="5889" max="5889" width="11.28515625" style="2" customWidth="1"/>
    <col min="5890" max="5890" width="19.42578125" style="2" customWidth="1"/>
    <col min="5891" max="5891" width="38.85546875" style="2" customWidth="1"/>
    <col min="5892" max="5892" width="34" style="2" customWidth="1"/>
    <col min="5893" max="5893" width="22.5703125" style="2" customWidth="1"/>
    <col min="5894" max="5894" width="13.5703125" style="2" customWidth="1"/>
    <col min="5895" max="5895" width="14.140625" style="2" customWidth="1"/>
    <col min="5896" max="5896" width="26.5703125" style="2" customWidth="1"/>
    <col min="5897" max="5897" width="12.85546875" style="2" customWidth="1"/>
    <col min="5898" max="5898" width="16.28515625" style="2" customWidth="1"/>
    <col min="5899" max="5899" width="18.42578125" style="2" customWidth="1"/>
    <col min="5900" max="5900" width="20.7109375" style="2" customWidth="1"/>
    <col min="5901" max="5901" width="25.140625" style="2" customWidth="1"/>
    <col min="5902" max="5902" width="10.140625" style="2" customWidth="1"/>
    <col min="5903" max="5903" width="22.140625" style="2" customWidth="1"/>
    <col min="5904" max="5904" width="19.5703125" style="2" customWidth="1"/>
    <col min="5905" max="5905" width="21.85546875" style="2" customWidth="1"/>
    <col min="5906" max="5906" width="16.140625" style="2" customWidth="1"/>
    <col min="5907" max="5907" width="24.140625" style="2" customWidth="1"/>
    <col min="5908" max="5908" width="14" style="2" bestFit="1" customWidth="1"/>
    <col min="5909" max="6144" width="8.85546875" style="2"/>
    <col min="6145" max="6145" width="11.28515625" style="2" customWidth="1"/>
    <col min="6146" max="6146" width="19.42578125" style="2" customWidth="1"/>
    <col min="6147" max="6147" width="38.85546875" style="2" customWidth="1"/>
    <col min="6148" max="6148" width="34" style="2" customWidth="1"/>
    <col min="6149" max="6149" width="22.5703125" style="2" customWidth="1"/>
    <col min="6150" max="6150" width="13.5703125" style="2" customWidth="1"/>
    <col min="6151" max="6151" width="14.140625" style="2" customWidth="1"/>
    <col min="6152" max="6152" width="26.5703125" style="2" customWidth="1"/>
    <col min="6153" max="6153" width="12.85546875" style="2" customWidth="1"/>
    <col min="6154" max="6154" width="16.28515625" style="2" customWidth="1"/>
    <col min="6155" max="6155" width="18.42578125" style="2" customWidth="1"/>
    <col min="6156" max="6156" width="20.7109375" style="2" customWidth="1"/>
    <col min="6157" max="6157" width="25.140625" style="2" customWidth="1"/>
    <col min="6158" max="6158" width="10.140625" style="2" customWidth="1"/>
    <col min="6159" max="6159" width="22.140625" style="2" customWidth="1"/>
    <col min="6160" max="6160" width="19.5703125" style="2" customWidth="1"/>
    <col min="6161" max="6161" width="21.85546875" style="2" customWidth="1"/>
    <col min="6162" max="6162" width="16.140625" style="2" customWidth="1"/>
    <col min="6163" max="6163" width="24.140625" style="2" customWidth="1"/>
    <col min="6164" max="6164" width="14" style="2" bestFit="1" customWidth="1"/>
    <col min="6165" max="6400" width="8.85546875" style="2"/>
    <col min="6401" max="6401" width="11.28515625" style="2" customWidth="1"/>
    <col min="6402" max="6402" width="19.42578125" style="2" customWidth="1"/>
    <col min="6403" max="6403" width="38.85546875" style="2" customWidth="1"/>
    <col min="6404" max="6404" width="34" style="2" customWidth="1"/>
    <col min="6405" max="6405" width="22.5703125" style="2" customWidth="1"/>
    <col min="6406" max="6406" width="13.5703125" style="2" customWidth="1"/>
    <col min="6407" max="6407" width="14.140625" style="2" customWidth="1"/>
    <col min="6408" max="6408" width="26.5703125" style="2" customWidth="1"/>
    <col min="6409" max="6409" width="12.85546875" style="2" customWidth="1"/>
    <col min="6410" max="6410" width="16.28515625" style="2" customWidth="1"/>
    <col min="6411" max="6411" width="18.42578125" style="2" customWidth="1"/>
    <col min="6412" max="6412" width="20.7109375" style="2" customWidth="1"/>
    <col min="6413" max="6413" width="25.140625" style="2" customWidth="1"/>
    <col min="6414" max="6414" width="10.140625" style="2" customWidth="1"/>
    <col min="6415" max="6415" width="22.140625" style="2" customWidth="1"/>
    <col min="6416" max="6416" width="19.5703125" style="2" customWidth="1"/>
    <col min="6417" max="6417" width="21.85546875" style="2" customWidth="1"/>
    <col min="6418" max="6418" width="16.140625" style="2" customWidth="1"/>
    <col min="6419" max="6419" width="24.140625" style="2" customWidth="1"/>
    <col min="6420" max="6420" width="14" style="2" bestFit="1" customWidth="1"/>
    <col min="6421" max="6656" width="8.85546875" style="2"/>
    <col min="6657" max="6657" width="11.28515625" style="2" customWidth="1"/>
    <col min="6658" max="6658" width="19.42578125" style="2" customWidth="1"/>
    <col min="6659" max="6659" width="38.85546875" style="2" customWidth="1"/>
    <col min="6660" max="6660" width="34" style="2" customWidth="1"/>
    <col min="6661" max="6661" width="22.5703125" style="2" customWidth="1"/>
    <col min="6662" max="6662" width="13.5703125" style="2" customWidth="1"/>
    <col min="6663" max="6663" width="14.140625" style="2" customWidth="1"/>
    <col min="6664" max="6664" width="26.5703125" style="2" customWidth="1"/>
    <col min="6665" max="6665" width="12.85546875" style="2" customWidth="1"/>
    <col min="6666" max="6666" width="16.28515625" style="2" customWidth="1"/>
    <col min="6667" max="6667" width="18.42578125" style="2" customWidth="1"/>
    <col min="6668" max="6668" width="20.7109375" style="2" customWidth="1"/>
    <col min="6669" max="6669" width="25.140625" style="2" customWidth="1"/>
    <col min="6670" max="6670" width="10.140625" style="2" customWidth="1"/>
    <col min="6671" max="6671" width="22.140625" style="2" customWidth="1"/>
    <col min="6672" max="6672" width="19.5703125" style="2" customWidth="1"/>
    <col min="6673" max="6673" width="21.85546875" style="2" customWidth="1"/>
    <col min="6674" max="6674" width="16.140625" style="2" customWidth="1"/>
    <col min="6675" max="6675" width="24.140625" style="2" customWidth="1"/>
    <col min="6676" max="6676" width="14" style="2" bestFit="1" customWidth="1"/>
    <col min="6677" max="6912" width="8.85546875" style="2"/>
    <col min="6913" max="6913" width="11.28515625" style="2" customWidth="1"/>
    <col min="6914" max="6914" width="19.42578125" style="2" customWidth="1"/>
    <col min="6915" max="6915" width="38.85546875" style="2" customWidth="1"/>
    <col min="6916" max="6916" width="34" style="2" customWidth="1"/>
    <col min="6917" max="6917" width="22.5703125" style="2" customWidth="1"/>
    <col min="6918" max="6918" width="13.5703125" style="2" customWidth="1"/>
    <col min="6919" max="6919" width="14.140625" style="2" customWidth="1"/>
    <col min="6920" max="6920" width="26.5703125" style="2" customWidth="1"/>
    <col min="6921" max="6921" width="12.85546875" style="2" customWidth="1"/>
    <col min="6922" max="6922" width="16.28515625" style="2" customWidth="1"/>
    <col min="6923" max="6923" width="18.42578125" style="2" customWidth="1"/>
    <col min="6924" max="6924" width="20.7109375" style="2" customWidth="1"/>
    <col min="6925" max="6925" width="25.140625" style="2" customWidth="1"/>
    <col min="6926" max="6926" width="10.140625" style="2" customWidth="1"/>
    <col min="6927" max="6927" width="22.140625" style="2" customWidth="1"/>
    <col min="6928" max="6928" width="19.5703125" style="2" customWidth="1"/>
    <col min="6929" max="6929" width="21.85546875" style="2" customWidth="1"/>
    <col min="6930" max="6930" width="16.140625" style="2" customWidth="1"/>
    <col min="6931" max="6931" width="24.140625" style="2" customWidth="1"/>
    <col min="6932" max="6932" width="14" style="2" bestFit="1" customWidth="1"/>
    <col min="6933" max="7168" width="8.85546875" style="2"/>
    <col min="7169" max="7169" width="11.28515625" style="2" customWidth="1"/>
    <col min="7170" max="7170" width="19.42578125" style="2" customWidth="1"/>
    <col min="7171" max="7171" width="38.85546875" style="2" customWidth="1"/>
    <col min="7172" max="7172" width="34" style="2" customWidth="1"/>
    <col min="7173" max="7173" width="22.5703125" style="2" customWidth="1"/>
    <col min="7174" max="7174" width="13.5703125" style="2" customWidth="1"/>
    <col min="7175" max="7175" width="14.140625" style="2" customWidth="1"/>
    <col min="7176" max="7176" width="26.5703125" style="2" customWidth="1"/>
    <col min="7177" max="7177" width="12.85546875" style="2" customWidth="1"/>
    <col min="7178" max="7178" width="16.28515625" style="2" customWidth="1"/>
    <col min="7179" max="7179" width="18.42578125" style="2" customWidth="1"/>
    <col min="7180" max="7180" width="20.7109375" style="2" customWidth="1"/>
    <col min="7181" max="7181" width="25.140625" style="2" customWidth="1"/>
    <col min="7182" max="7182" width="10.140625" style="2" customWidth="1"/>
    <col min="7183" max="7183" width="22.140625" style="2" customWidth="1"/>
    <col min="7184" max="7184" width="19.5703125" style="2" customWidth="1"/>
    <col min="7185" max="7185" width="21.85546875" style="2" customWidth="1"/>
    <col min="7186" max="7186" width="16.140625" style="2" customWidth="1"/>
    <col min="7187" max="7187" width="24.140625" style="2" customWidth="1"/>
    <col min="7188" max="7188" width="14" style="2" bestFit="1" customWidth="1"/>
    <col min="7189" max="7424" width="8.85546875" style="2"/>
    <col min="7425" max="7425" width="11.28515625" style="2" customWidth="1"/>
    <col min="7426" max="7426" width="19.42578125" style="2" customWidth="1"/>
    <col min="7427" max="7427" width="38.85546875" style="2" customWidth="1"/>
    <col min="7428" max="7428" width="34" style="2" customWidth="1"/>
    <col min="7429" max="7429" width="22.5703125" style="2" customWidth="1"/>
    <col min="7430" max="7430" width="13.5703125" style="2" customWidth="1"/>
    <col min="7431" max="7431" width="14.140625" style="2" customWidth="1"/>
    <col min="7432" max="7432" width="26.5703125" style="2" customWidth="1"/>
    <col min="7433" max="7433" width="12.85546875" style="2" customWidth="1"/>
    <col min="7434" max="7434" width="16.28515625" style="2" customWidth="1"/>
    <col min="7435" max="7435" width="18.42578125" style="2" customWidth="1"/>
    <col min="7436" max="7436" width="20.7109375" style="2" customWidth="1"/>
    <col min="7437" max="7437" width="25.140625" style="2" customWidth="1"/>
    <col min="7438" max="7438" width="10.140625" style="2" customWidth="1"/>
    <col min="7439" max="7439" width="22.140625" style="2" customWidth="1"/>
    <col min="7440" max="7440" width="19.5703125" style="2" customWidth="1"/>
    <col min="7441" max="7441" width="21.85546875" style="2" customWidth="1"/>
    <col min="7442" max="7442" width="16.140625" style="2" customWidth="1"/>
    <col min="7443" max="7443" width="24.140625" style="2" customWidth="1"/>
    <col min="7444" max="7444" width="14" style="2" bestFit="1" customWidth="1"/>
    <col min="7445" max="7680" width="8.85546875" style="2"/>
    <col min="7681" max="7681" width="11.28515625" style="2" customWidth="1"/>
    <col min="7682" max="7682" width="19.42578125" style="2" customWidth="1"/>
    <col min="7683" max="7683" width="38.85546875" style="2" customWidth="1"/>
    <col min="7684" max="7684" width="34" style="2" customWidth="1"/>
    <col min="7685" max="7685" width="22.5703125" style="2" customWidth="1"/>
    <col min="7686" max="7686" width="13.5703125" style="2" customWidth="1"/>
    <col min="7687" max="7687" width="14.140625" style="2" customWidth="1"/>
    <col min="7688" max="7688" width="26.5703125" style="2" customWidth="1"/>
    <col min="7689" max="7689" width="12.85546875" style="2" customWidth="1"/>
    <col min="7690" max="7690" width="16.28515625" style="2" customWidth="1"/>
    <col min="7691" max="7691" width="18.42578125" style="2" customWidth="1"/>
    <col min="7692" max="7692" width="20.7109375" style="2" customWidth="1"/>
    <col min="7693" max="7693" width="25.140625" style="2" customWidth="1"/>
    <col min="7694" max="7694" width="10.140625" style="2" customWidth="1"/>
    <col min="7695" max="7695" width="22.140625" style="2" customWidth="1"/>
    <col min="7696" max="7696" width="19.5703125" style="2" customWidth="1"/>
    <col min="7697" max="7697" width="21.85546875" style="2" customWidth="1"/>
    <col min="7698" max="7698" width="16.140625" style="2" customWidth="1"/>
    <col min="7699" max="7699" width="24.140625" style="2" customWidth="1"/>
    <col min="7700" max="7700" width="14" style="2" bestFit="1" customWidth="1"/>
    <col min="7701" max="7936" width="8.85546875" style="2"/>
    <col min="7937" max="7937" width="11.28515625" style="2" customWidth="1"/>
    <col min="7938" max="7938" width="19.42578125" style="2" customWidth="1"/>
    <col min="7939" max="7939" width="38.85546875" style="2" customWidth="1"/>
    <col min="7940" max="7940" width="34" style="2" customWidth="1"/>
    <col min="7941" max="7941" width="22.5703125" style="2" customWidth="1"/>
    <col min="7942" max="7942" width="13.5703125" style="2" customWidth="1"/>
    <col min="7943" max="7943" width="14.140625" style="2" customWidth="1"/>
    <col min="7944" max="7944" width="26.5703125" style="2" customWidth="1"/>
    <col min="7945" max="7945" width="12.85546875" style="2" customWidth="1"/>
    <col min="7946" max="7946" width="16.28515625" style="2" customWidth="1"/>
    <col min="7947" max="7947" width="18.42578125" style="2" customWidth="1"/>
    <col min="7948" max="7948" width="20.7109375" style="2" customWidth="1"/>
    <col min="7949" max="7949" width="25.140625" style="2" customWidth="1"/>
    <col min="7950" max="7950" width="10.140625" style="2" customWidth="1"/>
    <col min="7951" max="7951" width="22.140625" style="2" customWidth="1"/>
    <col min="7952" max="7952" width="19.5703125" style="2" customWidth="1"/>
    <col min="7953" max="7953" width="21.85546875" style="2" customWidth="1"/>
    <col min="7954" max="7954" width="16.140625" style="2" customWidth="1"/>
    <col min="7955" max="7955" width="24.140625" style="2" customWidth="1"/>
    <col min="7956" max="7956" width="14" style="2" bestFit="1" customWidth="1"/>
    <col min="7957" max="8192" width="8.85546875" style="2"/>
    <col min="8193" max="8193" width="11.28515625" style="2" customWidth="1"/>
    <col min="8194" max="8194" width="19.42578125" style="2" customWidth="1"/>
    <col min="8195" max="8195" width="38.85546875" style="2" customWidth="1"/>
    <col min="8196" max="8196" width="34" style="2" customWidth="1"/>
    <col min="8197" max="8197" width="22.5703125" style="2" customWidth="1"/>
    <col min="8198" max="8198" width="13.5703125" style="2" customWidth="1"/>
    <col min="8199" max="8199" width="14.140625" style="2" customWidth="1"/>
    <col min="8200" max="8200" width="26.5703125" style="2" customWidth="1"/>
    <col min="8201" max="8201" width="12.85546875" style="2" customWidth="1"/>
    <col min="8202" max="8202" width="16.28515625" style="2" customWidth="1"/>
    <col min="8203" max="8203" width="18.42578125" style="2" customWidth="1"/>
    <col min="8204" max="8204" width="20.7109375" style="2" customWidth="1"/>
    <col min="8205" max="8205" width="25.140625" style="2" customWidth="1"/>
    <col min="8206" max="8206" width="10.140625" style="2" customWidth="1"/>
    <col min="8207" max="8207" width="22.140625" style="2" customWidth="1"/>
    <col min="8208" max="8208" width="19.5703125" style="2" customWidth="1"/>
    <col min="8209" max="8209" width="21.85546875" style="2" customWidth="1"/>
    <col min="8210" max="8210" width="16.140625" style="2" customWidth="1"/>
    <col min="8211" max="8211" width="24.140625" style="2" customWidth="1"/>
    <col min="8212" max="8212" width="14" style="2" bestFit="1" customWidth="1"/>
    <col min="8213" max="8448" width="8.85546875" style="2"/>
    <col min="8449" max="8449" width="11.28515625" style="2" customWidth="1"/>
    <col min="8450" max="8450" width="19.42578125" style="2" customWidth="1"/>
    <col min="8451" max="8451" width="38.85546875" style="2" customWidth="1"/>
    <col min="8452" max="8452" width="34" style="2" customWidth="1"/>
    <col min="8453" max="8453" width="22.5703125" style="2" customWidth="1"/>
    <col min="8454" max="8454" width="13.5703125" style="2" customWidth="1"/>
    <col min="8455" max="8455" width="14.140625" style="2" customWidth="1"/>
    <col min="8456" max="8456" width="26.5703125" style="2" customWidth="1"/>
    <col min="8457" max="8457" width="12.85546875" style="2" customWidth="1"/>
    <col min="8458" max="8458" width="16.28515625" style="2" customWidth="1"/>
    <col min="8459" max="8459" width="18.42578125" style="2" customWidth="1"/>
    <col min="8460" max="8460" width="20.7109375" style="2" customWidth="1"/>
    <col min="8461" max="8461" width="25.140625" style="2" customWidth="1"/>
    <col min="8462" max="8462" width="10.140625" style="2" customWidth="1"/>
    <col min="8463" max="8463" width="22.140625" style="2" customWidth="1"/>
    <col min="8464" max="8464" width="19.5703125" style="2" customWidth="1"/>
    <col min="8465" max="8465" width="21.85546875" style="2" customWidth="1"/>
    <col min="8466" max="8466" width="16.140625" style="2" customWidth="1"/>
    <col min="8467" max="8467" width="24.140625" style="2" customWidth="1"/>
    <col min="8468" max="8468" width="14" style="2" bestFit="1" customWidth="1"/>
    <col min="8469" max="8704" width="8.85546875" style="2"/>
    <col min="8705" max="8705" width="11.28515625" style="2" customWidth="1"/>
    <col min="8706" max="8706" width="19.42578125" style="2" customWidth="1"/>
    <col min="8707" max="8707" width="38.85546875" style="2" customWidth="1"/>
    <col min="8708" max="8708" width="34" style="2" customWidth="1"/>
    <col min="8709" max="8709" width="22.5703125" style="2" customWidth="1"/>
    <col min="8710" max="8710" width="13.5703125" style="2" customWidth="1"/>
    <col min="8711" max="8711" width="14.140625" style="2" customWidth="1"/>
    <col min="8712" max="8712" width="26.5703125" style="2" customWidth="1"/>
    <col min="8713" max="8713" width="12.85546875" style="2" customWidth="1"/>
    <col min="8714" max="8714" width="16.28515625" style="2" customWidth="1"/>
    <col min="8715" max="8715" width="18.42578125" style="2" customWidth="1"/>
    <col min="8716" max="8716" width="20.7109375" style="2" customWidth="1"/>
    <col min="8717" max="8717" width="25.140625" style="2" customWidth="1"/>
    <col min="8718" max="8718" width="10.140625" style="2" customWidth="1"/>
    <col min="8719" max="8719" width="22.140625" style="2" customWidth="1"/>
    <col min="8720" max="8720" width="19.5703125" style="2" customWidth="1"/>
    <col min="8721" max="8721" width="21.85546875" style="2" customWidth="1"/>
    <col min="8722" max="8722" width="16.140625" style="2" customWidth="1"/>
    <col min="8723" max="8723" width="24.140625" style="2" customWidth="1"/>
    <col min="8724" max="8724" width="14" style="2" bestFit="1" customWidth="1"/>
    <col min="8725" max="8960" width="8.85546875" style="2"/>
    <col min="8961" max="8961" width="11.28515625" style="2" customWidth="1"/>
    <col min="8962" max="8962" width="19.42578125" style="2" customWidth="1"/>
    <col min="8963" max="8963" width="38.85546875" style="2" customWidth="1"/>
    <col min="8964" max="8964" width="34" style="2" customWidth="1"/>
    <col min="8965" max="8965" width="22.5703125" style="2" customWidth="1"/>
    <col min="8966" max="8966" width="13.5703125" style="2" customWidth="1"/>
    <col min="8967" max="8967" width="14.140625" style="2" customWidth="1"/>
    <col min="8968" max="8968" width="26.5703125" style="2" customWidth="1"/>
    <col min="8969" max="8969" width="12.85546875" style="2" customWidth="1"/>
    <col min="8970" max="8970" width="16.28515625" style="2" customWidth="1"/>
    <col min="8971" max="8971" width="18.42578125" style="2" customWidth="1"/>
    <col min="8972" max="8972" width="20.7109375" style="2" customWidth="1"/>
    <col min="8973" max="8973" width="25.140625" style="2" customWidth="1"/>
    <col min="8974" max="8974" width="10.140625" style="2" customWidth="1"/>
    <col min="8975" max="8975" width="22.140625" style="2" customWidth="1"/>
    <col min="8976" max="8976" width="19.5703125" style="2" customWidth="1"/>
    <col min="8977" max="8977" width="21.85546875" style="2" customWidth="1"/>
    <col min="8978" max="8978" width="16.140625" style="2" customWidth="1"/>
    <col min="8979" max="8979" width="24.140625" style="2" customWidth="1"/>
    <col min="8980" max="8980" width="14" style="2" bestFit="1" customWidth="1"/>
    <col min="8981" max="9216" width="8.85546875" style="2"/>
    <col min="9217" max="9217" width="11.28515625" style="2" customWidth="1"/>
    <col min="9218" max="9218" width="19.42578125" style="2" customWidth="1"/>
    <col min="9219" max="9219" width="38.85546875" style="2" customWidth="1"/>
    <col min="9220" max="9220" width="34" style="2" customWidth="1"/>
    <col min="9221" max="9221" width="22.5703125" style="2" customWidth="1"/>
    <col min="9222" max="9222" width="13.5703125" style="2" customWidth="1"/>
    <col min="9223" max="9223" width="14.140625" style="2" customWidth="1"/>
    <col min="9224" max="9224" width="26.5703125" style="2" customWidth="1"/>
    <col min="9225" max="9225" width="12.85546875" style="2" customWidth="1"/>
    <col min="9226" max="9226" width="16.28515625" style="2" customWidth="1"/>
    <col min="9227" max="9227" width="18.42578125" style="2" customWidth="1"/>
    <col min="9228" max="9228" width="20.7109375" style="2" customWidth="1"/>
    <col min="9229" max="9229" width="25.140625" style="2" customWidth="1"/>
    <col min="9230" max="9230" width="10.140625" style="2" customWidth="1"/>
    <col min="9231" max="9231" width="22.140625" style="2" customWidth="1"/>
    <col min="9232" max="9232" width="19.5703125" style="2" customWidth="1"/>
    <col min="9233" max="9233" width="21.85546875" style="2" customWidth="1"/>
    <col min="9234" max="9234" width="16.140625" style="2" customWidth="1"/>
    <col min="9235" max="9235" width="24.140625" style="2" customWidth="1"/>
    <col min="9236" max="9236" width="14" style="2" bestFit="1" customWidth="1"/>
    <col min="9237" max="9472" width="8.85546875" style="2"/>
    <col min="9473" max="9473" width="11.28515625" style="2" customWidth="1"/>
    <col min="9474" max="9474" width="19.42578125" style="2" customWidth="1"/>
    <col min="9475" max="9475" width="38.85546875" style="2" customWidth="1"/>
    <col min="9476" max="9476" width="34" style="2" customWidth="1"/>
    <col min="9477" max="9477" width="22.5703125" style="2" customWidth="1"/>
    <col min="9478" max="9478" width="13.5703125" style="2" customWidth="1"/>
    <col min="9479" max="9479" width="14.140625" style="2" customWidth="1"/>
    <col min="9480" max="9480" width="26.5703125" style="2" customWidth="1"/>
    <col min="9481" max="9481" width="12.85546875" style="2" customWidth="1"/>
    <col min="9482" max="9482" width="16.28515625" style="2" customWidth="1"/>
    <col min="9483" max="9483" width="18.42578125" style="2" customWidth="1"/>
    <col min="9484" max="9484" width="20.7109375" style="2" customWidth="1"/>
    <col min="9485" max="9485" width="25.140625" style="2" customWidth="1"/>
    <col min="9486" max="9486" width="10.140625" style="2" customWidth="1"/>
    <col min="9487" max="9487" width="22.140625" style="2" customWidth="1"/>
    <col min="9488" max="9488" width="19.5703125" style="2" customWidth="1"/>
    <col min="9489" max="9489" width="21.85546875" style="2" customWidth="1"/>
    <col min="9490" max="9490" width="16.140625" style="2" customWidth="1"/>
    <col min="9491" max="9491" width="24.140625" style="2" customWidth="1"/>
    <col min="9492" max="9492" width="14" style="2" bestFit="1" customWidth="1"/>
    <col min="9493" max="9728" width="8.85546875" style="2"/>
    <col min="9729" max="9729" width="11.28515625" style="2" customWidth="1"/>
    <col min="9730" max="9730" width="19.42578125" style="2" customWidth="1"/>
    <col min="9731" max="9731" width="38.85546875" style="2" customWidth="1"/>
    <col min="9732" max="9732" width="34" style="2" customWidth="1"/>
    <col min="9733" max="9733" width="22.5703125" style="2" customWidth="1"/>
    <col min="9734" max="9734" width="13.5703125" style="2" customWidth="1"/>
    <col min="9735" max="9735" width="14.140625" style="2" customWidth="1"/>
    <col min="9736" max="9736" width="26.5703125" style="2" customWidth="1"/>
    <col min="9737" max="9737" width="12.85546875" style="2" customWidth="1"/>
    <col min="9738" max="9738" width="16.28515625" style="2" customWidth="1"/>
    <col min="9739" max="9739" width="18.42578125" style="2" customWidth="1"/>
    <col min="9740" max="9740" width="20.7109375" style="2" customWidth="1"/>
    <col min="9741" max="9741" width="25.140625" style="2" customWidth="1"/>
    <col min="9742" max="9742" width="10.140625" style="2" customWidth="1"/>
    <col min="9743" max="9743" width="22.140625" style="2" customWidth="1"/>
    <col min="9744" max="9744" width="19.5703125" style="2" customWidth="1"/>
    <col min="9745" max="9745" width="21.85546875" style="2" customWidth="1"/>
    <col min="9746" max="9746" width="16.140625" style="2" customWidth="1"/>
    <col min="9747" max="9747" width="24.140625" style="2" customWidth="1"/>
    <col min="9748" max="9748" width="14" style="2" bestFit="1" customWidth="1"/>
    <col min="9749" max="9984" width="8.85546875" style="2"/>
    <col min="9985" max="9985" width="11.28515625" style="2" customWidth="1"/>
    <col min="9986" max="9986" width="19.42578125" style="2" customWidth="1"/>
    <col min="9987" max="9987" width="38.85546875" style="2" customWidth="1"/>
    <col min="9988" max="9988" width="34" style="2" customWidth="1"/>
    <col min="9989" max="9989" width="22.5703125" style="2" customWidth="1"/>
    <col min="9990" max="9990" width="13.5703125" style="2" customWidth="1"/>
    <col min="9991" max="9991" width="14.140625" style="2" customWidth="1"/>
    <col min="9992" max="9992" width="26.5703125" style="2" customWidth="1"/>
    <col min="9993" max="9993" width="12.85546875" style="2" customWidth="1"/>
    <col min="9994" max="9994" width="16.28515625" style="2" customWidth="1"/>
    <col min="9995" max="9995" width="18.42578125" style="2" customWidth="1"/>
    <col min="9996" max="9996" width="20.7109375" style="2" customWidth="1"/>
    <col min="9997" max="9997" width="25.140625" style="2" customWidth="1"/>
    <col min="9998" max="9998" width="10.140625" style="2" customWidth="1"/>
    <col min="9999" max="9999" width="22.140625" style="2" customWidth="1"/>
    <col min="10000" max="10000" width="19.5703125" style="2" customWidth="1"/>
    <col min="10001" max="10001" width="21.85546875" style="2" customWidth="1"/>
    <col min="10002" max="10002" width="16.140625" style="2" customWidth="1"/>
    <col min="10003" max="10003" width="24.140625" style="2" customWidth="1"/>
    <col min="10004" max="10004" width="14" style="2" bestFit="1" customWidth="1"/>
    <col min="10005" max="10240" width="8.85546875" style="2"/>
    <col min="10241" max="10241" width="11.28515625" style="2" customWidth="1"/>
    <col min="10242" max="10242" width="19.42578125" style="2" customWidth="1"/>
    <col min="10243" max="10243" width="38.85546875" style="2" customWidth="1"/>
    <col min="10244" max="10244" width="34" style="2" customWidth="1"/>
    <col min="10245" max="10245" width="22.5703125" style="2" customWidth="1"/>
    <col min="10246" max="10246" width="13.5703125" style="2" customWidth="1"/>
    <col min="10247" max="10247" width="14.140625" style="2" customWidth="1"/>
    <col min="10248" max="10248" width="26.5703125" style="2" customWidth="1"/>
    <col min="10249" max="10249" width="12.85546875" style="2" customWidth="1"/>
    <col min="10250" max="10250" width="16.28515625" style="2" customWidth="1"/>
    <col min="10251" max="10251" width="18.42578125" style="2" customWidth="1"/>
    <col min="10252" max="10252" width="20.7109375" style="2" customWidth="1"/>
    <col min="10253" max="10253" width="25.140625" style="2" customWidth="1"/>
    <col min="10254" max="10254" width="10.140625" style="2" customWidth="1"/>
    <col min="10255" max="10255" width="22.140625" style="2" customWidth="1"/>
    <col min="10256" max="10256" width="19.5703125" style="2" customWidth="1"/>
    <col min="10257" max="10257" width="21.85546875" style="2" customWidth="1"/>
    <col min="10258" max="10258" width="16.140625" style="2" customWidth="1"/>
    <col min="10259" max="10259" width="24.140625" style="2" customWidth="1"/>
    <col min="10260" max="10260" width="14" style="2" bestFit="1" customWidth="1"/>
    <col min="10261" max="10496" width="8.85546875" style="2"/>
    <col min="10497" max="10497" width="11.28515625" style="2" customWidth="1"/>
    <col min="10498" max="10498" width="19.42578125" style="2" customWidth="1"/>
    <col min="10499" max="10499" width="38.85546875" style="2" customWidth="1"/>
    <col min="10500" max="10500" width="34" style="2" customWidth="1"/>
    <col min="10501" max="10501" width="22.5703125" style="2" customWidth="1"/>
    <col min="10502" max="10502" width="13.5703125" style="2" customWidth="1"/>
    <col min="10503" max="10503" width="14.140625" style="2" customWidth="1"/>
    <col min="10504" max="10504" width="26.5703125" style="2" customWidth="1"/>
    <col min="10505" max="10505" width="12.85546875" style="2" customWidth="1"/>
    <col min="10506" max="10506" width="16.28515625" style="2" customWidth="1"/>
    <col min="10507" max="10507" width="18.42578125" style="2" customWidth="1"/>
    <col min="10508" max="10508" width="20.7109375" style="2" customWidth="1"/>
    <col min="10509" max="10509" width="25.140625" style="2" customWidth="1"/>
    <col min="10510" max="10510" width="10.140625" style="2" customWidth="1"/>
    <col min="10511" max="10511" width="22.140625" style="2" customWidth="1"/>
    <col min="10512" max="10512" width="19.5703125" style="2" customWidth="1"/>
    <col min="10513" max="10513" width="21.85546875" style="2" customWidth="1"/>
    <col min="10514" max="10514" width="16.140625" style="2" customWidth="1"/>
    <col min="10515" max="10515" width="24.140625" style="2" customWidth="1"/>
    <col min="10516" max="10516" width="14" style="2" bestFit="1" customWidth="1"/>
    <col min="10517" max="10752" width="8.85546875" style="2"/>
    <col min="10753" max="10753" width="11.28515625" style="2" customWidth="1"/>
    <col min="10754" max="10754" width="19.42578125" style="2" customWidth="1"/>
    <col min="10755" max="10755" width="38.85546875" style="2" customWidth="1"/>
    <col min="10756" max="10756" width="34" style="2" customWidth="1"/>
    <col min="10757" max="10757" width="22.5703125" style="2" customWidth="1"/>
    <col min="10758" max="10758" width="13.5703125" style="2" customWidth="1"/>
    <col min="10759" max="10759" width="14.140625" style="2" customWidth="1"/>
    <col min="10760" max="10760" width="26.5703125" style="2" customWidth="1"/>
    <col min="10761" max="10761" width="12.85546875" style="2" customWidth="1"/>
    <col min="10762" max="10762" width="16.28515625" style="2" customWidth="1"/>
    <col min="10763" max="10763" width="18.42578125" style="2" customWidth="1"/>
    <col min="10764" max="10764" width="20.7109375" style="2" customWidth="1"/>
    <col min="10765" max="10765" width="25.140625" style="2" customWidth="1"/>
    <col min="10766" max="10766" width="10.140625" style="2" customWidth="1"/>
    <col min="10767" max="10767" width="22.140625" style="2" customWidth="1"/>
    <col min="10768" max="10768" width="19.5703125" style="2" customWidth="1"/>
    <col min="10769" max="10769" width="21.85546875" style="2" customWidth="1"/>
    <col min="10770" max="10770" width="16.140625" style="2" customWidth="1"/>
    <col min="10771" max="10771" width="24.140625" style="2" customWidth="1"/>
    <col min="10772" max="10772" width="14" style="2" bestFit="1" customWidth="1"/>
    <col min="10773" max="11008" width="8.85546875" style="2"/>
    <col min="11009" max="11009" width="11.28515625" style="2" customWidth="1"/>
    <col min="11010" max="11010" width="19.42578125" style="2" customWidth="1"/>
    <col min="11011" max="11011" width="38.85546875" style="2" customWidth="1"/>
    <col min="11012" max="11012" width="34" style="2" customWidth="1"/>
    <col min="11013" max="11013" width="22.5703125" style="2" customWidth="1"/>
    <col min="11014" max="11014" width="13.5703125" style="2" customWidth="1"/>
    <col min="11015" max="11015" width="14.140625" style="2" customWidth="1"/>
    <col min="11016" max="11016" width="26.5703125" style="2" customWidth="1"/>
    <col min="11017" max="11017" width="12.85546875" style="2" customWidth="1"/>
    <col min="11018" max="11018" width="16.28515625" style="2" customWidth="1"/>
    <col min="11019" max="11019" width="18.42578125" style="2" customWidth="1"/>
    <col min="11020" max="11020" width="20.7109375" style="2" customWidth="1"/>
    <col min="11021" max="11021" width="25.140625" style="2" customWidth="1"/>
    <col min="11022" max="11022" width="10.140625" style="2" customWidth="1"/>
    <col min="11023" max="11023" width="22.140625" style="2" customWidth="1"/>
    <col min="11024" max="11024" width="19.5703125" style="2" customWidth="1"/>
    <col min="11025" max="11025" width="21.85546875" style="2" customWidth="1"/>
    <col min="11026" max="11026" width="16.140625" style="2" customWidth="1"/>
    <col min="11027" max="11027" width="24.140625" style="2" customWidth="1"/>
    <col min="11028" max="11028" width="14" style="2" bestFit="1" customWidth="1"/>
    <col min="11029" max="11264" width="8.85546875" style="2"/>
    <col min="11265" max="11265" width="11.28515625" style="2" customWidth="1"/>
    <col min="11266" max="11266" width="19.42578125" style="2" customWidth="1"/>
    <col min="11267" max="11267" width="38.85546875" style="2" customWidth="1"/>
    <col min="11268" max="11268" width="34" style="2" customWidth="1"/>
    <col min="11269" max="11269" width="22.5703125" style="2" customWidth="1"/>
    <col min="11270" max="11270" width="13.5703125" style="2" customWidth="1"/>
    <col min="11271" max="11271" width="14.140625" style="2" customWidth="1"/>
    <col min="11272" max="11272" width="26.5703125" style="2" customWidth="1"/>
    <col min="11273" max="11273" width="12.85546875" style="2" customWidth="1"/>
    <col min="11274" max="11274" width="16.28515625" style="2" customWidth="1"/>
    <col min="11275" max="11275" width="18.42578125" style="2" customWidth="1"/>
    <col min="11276" max="11276" width="20.7109375" style="2" customWidth="1"/>
    <col min="11277" max="11277" width="25.140625" style="2" customWidth="1"/>
    <col min="11278" max="11278" width="10.140625" style="2" customWidth="1"/>
    <col min="11279" max="11279" width="22.140625" style="2" customWidth="1"/>
    <col min="11280" max="11280" width="19.5703125" style="2" customWidth="1"/>
    <col min="11281" max="11281" width="21.85546875" style="2" customWidth="1"/>
    <col min="11282" max="11282" width="16.140625" style="2" customWidth="1"/>
    <col min="11283" max="11283" width="24.140625" style="2" customWidth="1"/>
    <col min="11284" max="11284" width="14" style="2" bestFit="1" customWidth="1"/>
    <col min="11285" max="11520" width="8.85546875" style="2"/>
    <col min="11521" max="11521" width="11.28515625" style="2" customWidth="1"/>
    <col min="11522" max="11522" width="19.42578125" style="2" customWidth="1"/>
    <col min="11523" max="11523" width="38.85546875" style="2" customWidth="1"/>
    <col min="11524" max="11524" width="34" style="2" customWidth="1"/>
    <col min="11525" max="11525" width="22.5703125" style="2" customWidth="1"/>
    <col min="11526" max="11526" width="13.5703125" style="2" customWidth="1"/>
    <col min="11527" max="11527" width="14.140625" style="2" customWidth="1"/>
    <col min="11528" max="11528" width="26.5703125" style="2" customWidth="1"/>
    <col min="11529" max="11529" width="12.85546875" style="2" customWidth="1"/>
    <col min="11530" max="11530" width="16.28515625" style="2" customWidth="1"/>
    <col min="11531" max="11531" width="18.42578125" style="2" customWidth="1"/>
    <col min="11532" max="11532" width="20.7109375" style="2" customWidth="1"/>
    <col min="11533" max="11533" width="25.140625" style="2" customWidth="1"/>
    <col min="11534" max="11534" width="10.140625" style="2" customWidth="1"/>
    <col min="11535" max="11535" width="22.140625" style="2" customWidth="1"/>
    <col min="11536" max="11536" width="19.5703125" style="2" customWidth="1"/>
    <col min="11537" max="11537" width="21.85546875" style="2" customWidth="1"/>
    <col min="11538" max="11538" width="16.140625" style="2" customWidth="1"/>
    <col min="11539" max="11539" width="24.140625" style="2" customWidth="1"/>
    <col min="11540" max="11540" width="14" style="2" bestFit="1" customWidth="1"/>
    <col min="11541" max="11776" width="8.85546875" style="2"/>
    <col min="11777" max="11777" width="11.28515625" style="2" customWidth="1"/>
    <col min="11778" max="11778" width="19.42578125" style="2" customWidth="1"/>
    <col min="11779" max="11779" width="38.85546875" style="2" customWidth="1"/>
    <col min="11780" max="11780" width="34" style="2" customWidth="1"/>
    <col min="11781" max="11781" width="22.5703125" style="2" customWidth="1"/>
    <col min="11782" max="11782" width="13.5703125" style="2" customWidth="1"/>
    <col min="11783" max="11783" width="14.140625" style="2" customWidth="1"/>
    <col min="11784" max="11784" width="26.5703125" style="2" customWidth="1"/>
    <col min="11785" max="11785" width="12.85546875" style="2" customWidth="1"/>
    <col min="11786" max="11786" width="16.28515625" style="2" customWidth="1"/>
    <col min="11787" max="11787" width="18.42578125" style="2" customWidth="1"/>
    <col min="11788" max="11788" width="20.7109375" style="2" customWidth="1"/>
    <col min="11789" max="11789" width="25.140625" style="2" customWidth="1"/>
    <col min="11790" max="11790" width="10.140625" style="2" customWidth="1"/>
    <col min="11791" max="11791" width="22.140625" style="2" customWidth="1"/>
    <col min="11792" max="11792" width="19.5703125" style="2" customWidth="1"/>
    <col min="11793" max="11793" width="21.85546875" style="2" customWidth="1"/>
    <col min="11794" max="11794" width="16.140625" style="2" customWidth="1"/>
    <col min="11795" max="11795" width="24.140625" style="2" customWidth="1"/>
    <col min="11796" max="11796" width="14" style="2" bestFit="1" customWidth="1"/>
    <col min="11797" max="12032" width="8.85546875" style="2"/>
    <col min="12033" max="12033" width="11.28515625" style="2" customWidth="1"/>
    <col min="12034" max="12034" width="19.42578125" style="2" customWidth="1"/>
    <col min="12035" max="12035" width="38.85546875" style="2" customWidth="1"/>
    <col min="12036" max="12036" width="34" style="2" customWidth="1"/>
    <col min="12037" max="12037" width="22.5703125" style="2" customWidth="1"/>
    <col min="12038" max="12038" width="13.5703125" style="2" customWidth="1"/>
    <col min="12039" max="12039" width="14.140625" style="2" customWidth="1"/>
    <col min="12040" max="12040" width="26.5703125" style="2" customWidth="1"/>
    <col min="12041" max="12041" width="12.85546875" style="2" customWidth="1"/>
    <col min="12042" max="12042" width="16.28515625" style="2" customWidth="1"/>
    <col min="12043" max="12043" width="18.42578125" style="2" customWidth="1"/>
    <col min="12044" max="12044" width="20.7109375" style="2" customWidth="1"/>
    <col min="12045" max="12045" width="25.140625" style="2" customWidth="1"/>
    <col min="12046" max="12046" width="10.140625" style="2" customWidth="1"/>
    <col min="12047" max="12047" width="22.140625" style="2" customWidth="1"/>
    <col min="12048" max="12048" width="19.5703125" style="2" customWidth="1"/>
    <col min="12049" max="12049" width="21.85546875" style="2" customWidth="1"/>
    <col min="12050" max="12050" width="16.140625" style="2" customWidth="1"/>
    <col min="12051" max="12051" width="24.140625" style="2" customWidth="1"/>
    <col min="12052" max="12052" width="14" style="2" bestFit="1" customWidth="1"/>
    <col min="12053" max="12288" width="8.85546875" style="2"/>
    <col min="12289" max="12289" width="11.28515625" style="2" customWidth="1"/>
    <col min="12290" max="12290" width="19.42578125" style="2" customWidth="1"/>
    <col min="12291" max="12291" width="38.85546875" style="2" customWidth="1"/>
    <col min="12292" max="12292" width="34" style="2" customWidth="1"/>
    <col min="12293" max="12293" width="22.5703125" style="2" customWidth="1"/>
    <col min="12294" max="12294" width="13.5703125" style="2" customWidth="1"/>
    <col min="12295" max="12295" width="14.140625" style="2" customWidth="1"/>
    <col min="12296" max="12296" width="26.5703125" style="2" customWidth="1"/>
    <col min="12297" max="12297" width="12.85546875" style="2" customWidth="1"/>
    <col min="12298" max="12298" width="16.28515625" style="2" customWidth="1"/>
    <col min="12299" max="12299" width="18.42578125" style="2" customWidth="1"/>
    <col min="12300" max="12300" width="20.7109375" style="2" customWidth="1"/>
    <col min="12301" max="12301" width="25.140625" style="2" customWidth="1"/>
    <col min="12302" max="12302" width="10.140625" style="2" customWidth="1"/>
    <col min="12303" max="12303" width="22.140625" style="2" customWidth="1"/>
    <col min="12304" max="12304" width="19.5703125" style="2" customWidth="1"/>
    <col min="12305" max="12305" width="21.85546875" style="2" customWidth="1"/>
    <col min="12306" max="12306" width="16.140625" style="2" customWidth="1"/>
    <col min="12307" max="12307" width="24.140625" style="2" customWidth="1"/>
    <col min="12308" max="12308" width="14" style="2" bestFit="1" customWidth="1"/>
    <col min="12309" max="12544" width="8.85546875" style="2"/>
    <col min="12545" max="12545" width="11.28515625" style="2" customWidth="1"/>
    <col min="12546" max="12546" width="19.42578125" style="2" customWidth="1"/>
    <col min="12547" max="12547" width="38.85546875" style="2" customWidth="1"/>
    <col min="12548" max="12548" width="34" style="2" customWidth="1"/>
    <col min="12549" max="12549" width="22.5703125" style="2" customWidth="1"/>
    <col min="12550" max="12550" width="13.5703125" style="2" customWidth="1"/>
    <col min="12551" max="12551" width="14.140625" style="2" customWidth="1"/>
    <col min="12552" max="12552" width="26.5703125" style="2" customWidth="1"/>
    <col min="12553" max="12553" width="12.85546875" style="2" customWidth="1"/>
    <col min="12554" max="12554" width="16.28515625" style="2" customWidth="1"/>
    <col min="12555" max="12555" width="18.42578125" style="2" customWidth="1"/>
    <col min="12556" max="12556" width="20.7109375" style="2" customWidth="1"/>
    <col min="12557" max="12557" width="25.140625" style="2" customWidth="1"/>
    <col min="12558" max="12558" width="10.140625" style="2" customWidth="1"/>
    <col min="12559" max="12559" width="22.140625" style="2" customWidth="1"/>
    <col min="12560" max="12560" width="19.5703125" style="2" customWidth="1"/>
    <col min="12561" max="12561" width="21.85546875" style="2" customWidth="1"/>
    <col min="12562" max="12562" width="16.140625" style="2" customWidth="1"/>
    <col min="12563" max="12563" width="24.140625" style="2" customWidth="1"/>
    <col min="12564" max="12564" width="14" style="2" bestFit="1" customWidth="1"/>
    <col min="12565" max="12800" width="8.85546875" style="2"/>
    <col min="12801" max="12801" width="11.28515625" style="2" customWidth="1"/>
    <col min="12802" max="12802" width="19.42578125" style="2" customWidth="1"/>
    <col min="12803" max="12803" width="38.85546875" style="2" customWidth="1"/>
    <col min="12804" max="12804" width="34" style="2" customWidth="1"/>
    <col min="12805" max="12805" width="22.5703125" style="2" customWidth="1"/>
    <col min="12806" max="12806" width="13.5703125" style="2" customWidth="1"/>
    <col min="12807" max="12807" width="14.140625" style="2" customWidth="1"/>
    <col min="12808" max="12808" width="26.5703125" style="2" customWidth="1"/>
    <col min="12809" max="12809" width="12.85546875" style="2" customWidth="1"/>
    <col min="12810" max="12810" width="16.28515625" style="2" customWidth="1"/>
    <col min="12811" max="12811" width="18.42578125" style="2" customWidth="1"/>
    <col min="12812" max="12812" width="20.7109375" style="2" customWidth="1"/>
    <col min="12813" max="12813" width="25.140625" style="2" customWidth="1"/>
    <col min="12814" max="12814" width="10.140625" style="2" customWidth="1"/>
    <col min="12815" max="12815" width="22.140625" style="2" customWidth="1"/>
    <col min="12816" max="12816" width="19.5703125" style="2" customWidth="1"/>
    <col min="12817" max="12817" width="21.85546875" style="2" customWidth="1"/>
    <col min="12818" max="12818" width="16.140625" style="2" customWidth="1"/>
    <col min="12819" max="12819" width="24.140625" style="2" customWidth="1"/>
    <col min="12820" max="12820" width="14" style="2" bestFit="1" customWidth="1"/>
    <col min="12821" max="13056" width="8.85546875" style="2"/>
    <col min="13057" max="13057" width="11.28515625" style="2" customWidth="1"/>
    <col min="13058" max="13058" width="19.42578125" style="2" customWidth="1"/>
    <col min="13059" max="13059" width="38.85546875" style="2" customWidth="1"/>
    <col min="13060" max="13060" width="34" style="2" customWidth="1"/>
    <col min="13061" max="13061" width="22.5703125" style="2" customWidth="1"/>
    <col min="13062" max="13062" width="13.5703125" style="2" customWidth="1"/>
    <col min="13063" max="13063" width="14.140625" style="2" customWidth="1"/>
    <col min="13064" max="13064" width="26.5703125" style="2" customWidth="1"/>
    <col min="13065" max="13065" width="12.85546875" style="2" customWidth="1"/>
    <col min="13066" max="13066" width="16.28515625" style="2" customWidth="1"/>
    <col min="13067" max="13067" width="18.42578125" style="2" customWidth="1"/>
    <col min="13068" max="13068" width="20.7109375" style="2" customWidth="1"/>
    <col min="13069" max="13069" width="25.140625" style="2" customWidth="1"/>
    <col min="13070" max="13070" width="10.140625" style="2" customWidth="1"/>
    <col min="13071" max="13071" width="22.140625" style="2" customWidth="1"/>
    <col min="13072" max="13072" width="19.5703125" style="2" customWidth="1"/>
    <col min="13073" max="13073" width="21.85546875" style="2" customWidth="1"/>
    <col min="13074" max="13074" width="16.140625" style="2" customWidth="1"/>
    <col min="13075" max="13075" width="24.140625" style="2" customWidth="1"/>
    <col min="13076" max="13076" width="14" style="2" bestFit="1" customWidth="1"/>
    <col min="13077" max="13312" width="8.85546875" style="2"/>
    <col min="13313" max="13313" width="11.28515625" style="2" customWidth="1"/>
    <col min="13314" max="13314" width="19.42578125" style="2" customWidth="1"/>
    <col min="13315" max="13315" width="38.85546875" style="2" customWidth="1"/>
    <col min="13316" max="13316" width="34" style="2" customWidth="1"/>
    <col min="13317" max="13317" width="22.5703125" style="2" customWidth="1"/>
    <col min="13318" max="13318" width="13.5703125" style="2" customWidth="1"/>
    <col min="13319" max="13319" width="14.140625" style="2" customWidth="1"/>
    <col min="13320" max="13320" width="26.5703125" style="2" customWidth="1"/>
    <col min="13321" max="13321" width="12.85546875" style="2" customWidth="1"/>
    <col min="13322" max="13322" width="16.28515625" style="2" customWidth="1"/>
    <col min="13323" max="13323" width="18.42578125" style="2" customWidth="1"/>
    <col min="13324" max="13324" width="20.7109375" style="2" customWidth="1"/>
    <col min="13325" max="13325" width="25.140625" style="2" customWidth="1"/>
    <col min="13326" max="13326" width="10.140625" style="2" customWidth="1"/>
    <col min="13327" max="13327" width="22.140625" style="2" customWidth="1"/>
    <col min="13328" max="13328" width="19.5703125" style="2" customWidth="1"/>
    <col min="13329" max="13329" width="21.85546875" style="2" customWidth="1"/>
    <col min="13330" max="13330" width="16.140625" style="2" customWidth="1"/>
    <col min="13331" max="13331" width="24.140625" style="2" customWidth="1"/>
    <col min="13332" max="13332" width="14" style="2" bestFit="1" customWidth="1"/>
    <col min="13333" max="13568" width="8.85546875" style="2"/>
    <col min="13569" max="13569" width="11.28515625" style="2" customWidth="1"/>
    <col min="13570" max="13570" width="19.42578125" style="2" customWidth="1"/>
    <col min="13571" max="13571" width="38.85546875" style="2" customWidth="1"/>
    <col min="13572" max="13572" width="34" style="2" customWidth="1"/>
    <col min="13573" max="13573" width="22.5703125" style="2" customWidth="1"/>
    <col min="13574" max="13574" width="13.5703125" style="2" customWidth="1"/>
    <col min="13575" max="13575" width="14.140625" style="2" customWidth="1"/>
    <col min="13576" max="13576" width="26.5703125" style="2" customWidth="1"/>
    <col min="13577" max="13577" width="12.85546875" style="2" customWidth="1"/>
    <col min="13578" max="13578" width="16.28515625" style="2" customWidth="1"/>
    <col min="13579" max="13579" width="18.42578125" style="2" customWidth="1"/>
    <col min="13580" max="13580" width="20.7109375" style="2" customWidth="1"/>
    <col min="13581" max="13581" width="25.140625" style="2" customWidth="1"/>
    <col min="13582" max="13582" width="10.140625" style="2" customWidth="1"/>
    <col min="13583" max="13583" width="22.140625" style="2" customWidth="1"/>
    <col min="13584" max="13584" width="19.5703125" style="2" customWidth="1"/>
    <col min="13585" max="13585" width="21.85546875" style="2" customWidth="1"/>
    <col min="13586" max="13586" width="16.140625" style="2" customWidth="1"/>
    <col min="13587" max="13587" width="24.140625" style="2" customWidth="1"/>
    <col min="13588" max="13588" width="14" style="2" bestFit="1" customWidth="1"/>
    <col min="13589" max="13824" width="8.85546875" style="2"/>
    <col min="13825" max="13825" width="11.28515625" style="2" customWidth="1"/>
    <col min="13826" max="13826" width="19.42578125" style="2" customWidth="1"/>
    <col min="13827" max="13827" width="38.85546875" style="2" customWidth="1"/>
    <col min="13828" max="13828" width="34" style="2" customWidth="1"/>
    <col min="13829" max="13829" width="22.5703125" style="2" customWidth="1"/>
    <col min="13830" max="13830" width="13.5703125" style="2" customWidth="1"/>
    <col min="13831" max="13831" width="14.140625" style="2" customWidth="1"/>
    <col min="13832" max="13832" width="26.5703125" style="2" customWidth="1"/>
    <col min="13833" max="13833" width="12.85546875" style="2" customWidth="1"/>
    <col min="13834" max="13834" width="16.28515625" style="2" customWidth="1"/>
    <col min="13835" max="13835" width="18.42578125" style="2" customWidth="1"/>
    <col min="13836" max="13836" width="20.7109375" style="2" customWidth="1"/>
    <col min="13837" max="13837" width="25.140625" style="2" customWidth="1"/>
    <col min="13838" max="13838" width="10.140625" style="2" customWidth="1"/>
    <col min="13839" max="13839" width="22.140625" style="2" customWidth="1"/>
    <col min="13840" max="13840" width="19.5703125" style="2" customWidth="1"/>
    <col min="13841" max="13841" width="21.85546875" style="2" customWidth="1"/>
    <col min="13842" max="13842" width="16.140625" style="2" customWidth="1"/>
    <col min="13843" max="13843" width="24.140625" style="2" customWidth="1"/>
    <col min="13844" max="13844" width="14" style="2" bestFit="1" customWidth="1"/>
    <col min="13845" max="14080" width="8.85546875" style="2"/>
    <col min="14081" max="14081" width="11.28515625" style="2" customWidth="1"/>
    <col min="14082" max="14082" width="19.42578125" style="2" customWidth="1"/>
    <col min="14083" max="14083" width="38.85546875" style="2" customWidth="1"/>
    <col min="14084" max="14084" width="34" style="2" customWidth="1"/>
    <col min="14085" max="14085" width="22.5703125" style="2" customWidth="1"/>
    <col min="14086" max="14086" width="13.5703125" style="2" customWidth="1"/>
    <col min="14087" max="14087" width="14.140625" style="2" customWidth="1"/>
    <col min="14088" max="14088" width="26.5703125" style="2" customWidth="1"/>
    <col min="14089" max="14089" width="12.85546875" style="2" customWidth="1"/>
    <col min="14090" max="14090" width="16.28515625" style="2" customWidth="1"/>
    <col min="14091" max="14091" width="18.42578125" style="2" customWidth="1"/>
    <col min="14092" max="14092" width="20.7109375" style="2" customWidth="1"/>
    <col min="14093" max="14093" width="25.140625" style="2" customWidth="1"/>
    <col min="14094" max="14094" width="10.140625" style="2" customWidth="1"/>
    <col min="14095" max="14095" width="22.140625" style="2" customWidth="1"/>
    <col min="14096" max="14096" width="19.5703125" style="2" customWidth="1"/>
    <col min="14097" max="14097" width="21.85546875" style="2" customWidth="1"/>
    <col min="14098" max="14098" width="16.140625" style="2" customWidth="1"/>
    <col min="14099" max="14099" width="24.140625" style="2" customWidth="1"/>
    <col min="14100" max="14100" width="14" style="2" bestFit="1" customWidth="1"/>
    <col min="14101" max="14336" width="8.85546875" style="2"/>
    <col min="14337" max="14337" width="11.28515625" style="2" customWidth="1"/>
    <col min="14338" max="14338" width="19.42578125" style="2" customWidth="1"/>
    <col min="14339" max="14339" width="38.85546875" style="2" customWidth="1"/>
    <col min="14340" max="14340" width="34" style="2" customWidth="1"/>
    <col min="14341" max="14341" width="22.5703125" style="2" customWidth="1"/>
    <col min="14342" max="14342" width="13.5703125" style="2" customWidth="1"/>
    <col min="14343" max="14343" width="14.140625" style="2" customWidth="1"/>
    <col min="14344" max="14344" width="26.5703125" style="2" customWidth="1"/>
    <col min="14345" max="14345" width="12.85546875" style="2" customWidth="1"/>
    <col min="14346" max="14346" width="16.28515625" style="2" customWidth="1"/>
    <col min="14347" max="14347" width="18.42578125" style="2" customWidth="1"/>
    <col min="14348" max="14348" width="20.7109375" style="2" customWidth="1"/>
    <col min="14349" max="14349" width="25.140625" style="2" customWidth="1"/>
    <col min="14350" max="14350" width="10.140625" style="2" customWidth="1"/>
    <col min="14351" max="14351" width="22.140625" style="2" customWidth="1"/>
    <col min="14352" max="14352" width="19.5703125" style="2" customWidth="1"/>
    <col min="14353" max="14353" width="21.85546875" style="2" customWidth="1"/>
    <col min="14354" max="14354" width="16.140625" style="2" customWidth="1"/>
    <col min="14355" max="14355" width="24.140625" style="2" customWidth="1"/>
    <col min="14356" max="14356" width="14" style="2" bestFit="1" customWidth="1"/>
    <col min="14357" max="14592" width="8.85546875" style="2"/>
    <col min="14593" max="14593" width="11.28515625" style="2" customWidth="1"/>
    <col min="14594" max="14594" width="19.42578125" style="2" customWidth="1"/>
    <col min="14595" max="14595" width="38.85546875" style="2" customWidth="1"/>
    <col min="14596" max="14596" width="34" style="2" customWidth="1"/>
    <col min="14597" max="14597" width="22.5703125" style="2" customWidth="1"/>
    <col min="14598" max="14598" width="13.5703125" style="2" customWidth="1"/>
    <col min="14599" max="14599" width="14.140625" style="2" customWidth="1"/>
    <col min="14600" max="14600" width="26.5703125" style="2" customWidth="1"/>
    <col min="14601" max="14601" width="12.85546875" style="2" customWidth="1"/>
    <col min="14602" max="14602" width="16.28515625" style="2" customWidth="1"/>
    <col min="14603" max="14603" width="18.42578125" style="2" customWidth="1"/>
    <col min="14604" max="14604" width="20.7109375" style="2" customWidth="1"/>
    <col min="14605" max="14605" width="25.140625" style="2" customWidth="1"/>
    <col min="14606" max="14606" width="10.140625" style="2" customWidth="1"/>
    <col min="14607" max="14607" width="22.140625" style="2" customWidth="1"/>
    <col min="14608" max="14608" width="19.5703125" style="2" customWidth="1"/>
    <col min="14609" max="14609" width="21.85546875" style="2" customWidth="1"/>
    <col min="14610" max="14610" width="16.140625" style="2" customWidth="1"/>
    <col min="14611" max="14611" width="24.140625" style="2" customWidth="1"/>
    <col min="14612" max="14612" width="14" style="2" bestFit="1" customWidth="1"/>
    <col min="14613" max="14848" width="8.85546875" style="2"/>
    <col min="14849" max="14849" width="11.28515625" style="2" customWidth="1"/>
    <col min="14850" max="14850" width="19.42578125" style="2" customWidth="1"/>
    <col min="14851" max="14851" width="38.85546875" style="2" customWidth="1"/>
    <col min="14852" max="14852" width="34" style="2" customWidth="1"/>
    <col min="14853" max="14853" width="22.5703125" style="2" customWidth="1"/>
    <col min="14854" max="14854" width="13.5703125" style="2" customWidth="1"/>
    <col min="14855" max="14855" width="14.140625" style="2" customWidth="1"/>
    <col min="14856" max="14856" width="26.5703125" style="2" customWidth="1"/>
    <col min="14857" max="14857" width="12.85546875" style="2" customWidth="1"/>
    <col min="14858" max="14858" width="16.28515625" style="2" customWidth="1"/>
    <col min="14859" max="14859" width="18.42578125" style="2" customWidth="1"/>
    <col min="14860" max="14860" width="20.7109375" style="2" customWidth="1"/>
    <col min="14861" max="14861" width="25.140625" style="2" customWidth="1"/>
    <col min="14862" max="14862" width="10.140625" style="2" customWidth="1"/>
    <col min="14863" max="14863" width="22.140625" style="2" customWidth="1"/>
    <col min="14864" max="14864" width="19.5703125" style="2" customWidth="1"/>
    <col min="14865" max="14865" width="21.85546875" style="2" customWidth="1"/>
    <col min="14866" max="14866" width="16.140625" style="2" customWidth="1"/>
    <col min="14867" max="14867" width="24.140625" style="2" customWidth="1"/>
    <col min="14868" max="14868" width="14" style="2" bestFit="1" customWidth="1"/>
    <col min="14869" max="15104" width="8.85546875" style="2"/>
    <col min="15105" max="15105" width="11.28515625" style="2" customWidth="1"/>
    <col min="15106" max="15106" width="19.42578125" style="2" customWidth="1"/>
    <col min="15107" max="15107" width="38.85546875" style="2" customWidth="1"/>
    <col min="15108" max="15108" width="34" style="2" customWidth="1"/>
    <col min="15109" max="15109" width="22.5703125" style="2" customWidth="1"/>
    <col min="15110" max="15110" width="13.5703125" style="2" customWidth="1"/>
    <col min="15111" max="15111" width="14.140625" style="2" customWidth="1"/>
    <col min="15112" max="15112" width="26.5703125" style="2" customWidth="1"/>
    <col min="15113" max="15113" width="12.85546875" style="2" customWidth="1"/>
    <col min="15114" max="15114" width="16.28515625" style="2" customWidth="1"/>
    <col min="15115" max="15115" width="18.42578125" style="2" customWidth="1"/>
    <col min="15116" max="15116" width="20.7109375" style="2" customWidth="1"/>
    <col min="15117" max="15117" width="25.140625" style="2" customWidth="1"/>
    <col min="15118" max="15118" width="10.140625" style="2" customWidth="1"/>
    <col min="15119" max="15119" width="22.140625" style="2" customWidth="1"/>
    <col min="15120" max="15120" width="19.5703125" style="2" customWidth="1"/>
    <col min="15121" max="15121" width="21.85546875" style="2" customWidth="1"/>
    <col min="15122" max="15122" width="16.140625" style="2" customWidth="1"/>
    <col min="15123" max="15123" width="24.140625" style="2" customWidth="1"/>
    <col min="15124" max="15124" width="14" style="2" bestFit="1" customWidth="1"/>
    <col min="15125" max="15360" width="8.85546875" style="2"/>
    <col min="15361" max="15361" width="11.28515625" style="2" customWidth="1"/>
    <col min="15362" max="15362" width="19.42578125" style="2" customWidth="1"/>
    <col min="15363" max="15363" width="38.85546875" style="2" customWidth="1"/>
    <col min="15364" max="15364" width="34" style="2" customWidth="1"/>
    <col min="15365" max="15365" width="22.5703125" style="2" customWidth="1"/>
    <col min="15366" max="15366" width="13.5703125" style="2" customWidth="1"/>
    <col min="15367" max="15367" width="14.140625" style="2" customWidth="1"/>
    <col min="15368" max="15368" width="26.5703125" style="2" customWidth="1"/>
    <col min="15369" max="15369" width="12.85546875" style="2" customWidth="1"/>
    <col min="15370" max="15370" width="16.28515625" style="2" customWidth="1"/>
    <col min="15371" max="15371" width="18.42578125" style="2" customWidth="1"/>
    <col min="15372" max="15372" width="20.7109375" style="2" customWidth="1"/>
    <col min="15373" max="15373" width="25.140625" style="2" customWidth="1"/>
    <col min="15374" max="15374" width="10.140625" style="2" customWidth="1"/>
    <col min="15375" max="15375" width="22.140625" style="2" customWidth="1"/>
    <col min="15376" max="15376" width="19.5703125" style="2" customWidth="1"/>
    <col min="15377" max="15377" width="21.85546875" style="2" customWidth="1"/>
    <col min="15378" max="15378" width="16.140625" style="2" customWidth="1"/>
    <col min="15379" max="15379" width="24.140625" style="2" customWidth="1"/>
    <col min="15380" max="15380" width="14" style="2" bestFit="1" customWidth="1"/>
    <col min="15381" max="15616" width="8.85546875" style="2"/>
    <col min="15617" max="15617" width="11.28515625" style="2" customWidth="1"/>
    <col min="15618" max="15618" width="19.42578125" style="2" customWidth="1"/>
    <col min="15619" max="15619" width="38.85546875" style="2" customWidth="1"/>
    <col min="15620" max="15620" width="34" style="2" customWidth="1"/>
    <col min="15621" max="15621" width="22.5703125" style="2" customWidth="1"/>
    <col min="15622" max="15622" width="13.5703125" style="2" customWidth="1"/>
    <col min="15623" max="15623" width="14.140625" style="2" customWidth="1"/>
    <col min="15624" max="15624" width="26.5703125" style="2" customWidth="1"/>
    <col min="15625" max="15625" width="12.85546875" style="2" customWidth="1"/>
    <col min="15626" max="15626" width="16.28515625" style="2" customWidth="1"/>
    <col min="15627" max="15627" width="18.42578125" style="2" customWidth="1"/>
    <col min="15628" max="15628" width="20.7109375" style="2" customWidth="1"/>
    <col min="15629" max="15629" width="25.140625" style="2" customWidth="1"/>
    <col min="15630" max="15630" width="10.140625" style="2" customWidth="1"/>
    <col min="15631" max="15631" width="22.140625" style="2" customWidth="1"/>
    <col min="15632" max="15632" width="19.5703125" style="2" customWidth="1"/>
    <col min="15633" max="15633" width="21.85546875" style="2" customWidth="1"/>
    <col min="15634" max="15634" width="16.140625" style="2" customWidth="1"/>
    <col min="15635" max="15635" width="24.140625" style="2" customWidth="1"/>
    <col min="15636" max="15636" width="14" style="2" bestFit="1" customWidth="1"/>
    <col min="15637" max="15872" width="8.85546875" style="2"/>
    <col min="15873" max="15873" width="11.28515625" style="2" customWidth="1"/>
    <col min="15874" max="15874" width="19.42578125" style="2" customWidth="1"/>
    <col min="15875" max="15875" width="38.85546875" style="2" customWidth="1"/>
    <col min="15876" max="15876" width="34" style="2" customWidth="1"/>
    <col min="15877" max="15877" width="22.5703125" style="2" customWidth="1"/>
    <col min="15878" max="15878" width="13.5703125" style="2" customWidth="1"/>
    <col min="15879" max="15879" width="14.140625" style="2" customWidth="1"/>
    <col min="15880" max="15880" width="26.5703125" style="2" customWidth="1"/>
    <col min="15881" max="15881" width="12.85546875" style="2" customWidth="1"/>
    <col min="15882" max="15882" width="16.28515625" style="2" customWidth="1"/>
    <col min="15883" max="15883" width="18.42578125" style="2" customWidth="1"/>
    <col min="15884" max="15884" width="20.7109375" style="2" customWidth="1"/>
    <col min="15885" max="15885" width="25.140625" style="2" customWidth="1"/>
    <col min="15886" max="15886" width="10.140625" style="2" customWidth="1"/>
    <col min="15887" max="15887" width="22.140625" style="2" customWidth="1"/>
    <col min="15888" max="15888" width="19.5703125" style="2" customWidth="1"/>
    <col min="15889" max="15889" width="21.85546875" style="2" customWidth="1"/>
    <col min="15890" max="15890" width="16.140625" style="2" customWidth="1"/>
    <col min="15891" max="15891" width="24.140625" style="2" customWidth="1"/>
    <col min="15892" max="15892" width="14" style="2" bestFit="1" customWidth="1"/>
    <col min="15893" max="16128" width="8.85546875" style="2"/>
    <col min="16129" max="16129" width="11.28515625" style="2" customWidth="1"/>
    <col min="16130" max="16130" width="19.42578125" style="2" customWidth="1"/>
    <col min="16131" max="16131" width="38.85546875" style="2" customWidth="1"/>
    <col min="16132" max="16132" width="34" style="2" customWidth="1"/>
    <col min="16133" max="16133" width="22.5703125" style="2" customWidth="1"/>
    <col min="16134" max="16134" width="13.5703125" style="2" customWidth="1"/>
    <col min="16135" max="16135" width="14.140625" style="2" customWidth="1"/>
    <col min="16136" max="16136" width="26.5703125" style="2" customWidth="1"/>
    <col min="16137" max="16137" width="12.85546875" style="2" customWidth="1"/>
    <col min="16138" max="16138" width="16.28515625" style="2" customWidth="1"/>
    <col min="16139" max="16139" width="18.42578125" style="2" customWidth="1"/>
    <col min="16140" max="16140" width="20.7109375" style="2" customWidth="1"/>
    <col min="16141" max="16141" width="25.140625" style="2" customWidth="1"/>
    <col min="16142" max="16142" width="10.140625" style="2" customWidth="1"/>
    <col min="16143" max="16143" width="22.140625" style="2" customWidth="1"/>
    <col min="16144" max="16144" width="19.5703125" style="2" customWidth="1"/>
    <col min="16145" max="16145" width="21.85546875" style="2" customWidth="1"/>
    <col min="16146" max="16146" width="16.140625" style="2" customWidth="1"/>
    <col min="16147" max="16147" width="24.140625" style="2" customWidth="1"/>
    <col min="16148" max="16148" width="14" style="2" bestFit="1" customWidth="1"/>
    <col min="16149" max="16384" width="8.85546875" style="2"/>
  </cols>
  <sheetData>
    <row r="1" spans="1:18" ht="36.75" customHeight="1" x14ac:dyDescent="0.2">
      <c r="A1" s="68" t="s">
        <v>0</v>
      </c>
      <c r="B1" s="70" t="s">
        <v>1</v>
      </c>
      <c r="C1" s="72" t="s">
        <v>2</v>
      </c>
      <c r="D1" s="72" t="s">
        <v>3</v>
      </c>
      <c r="E1" s="72" t="s">
        <v>4</v>
      </c>
      <c r="F1" s="72" t="s">
        <v>5</v>
      </c>
      <c r="G1" s="72" t="s">
        <v>6</v>
      </c>
      <c r="H1" s="72" t="s">
        <v>7</v>
      </c>
      <c r="I1" s="70" t="s">
        <v>8</v>
      </c>
      <c r="J1" s="70" t="s">
        <v>9</v>
      </c>
      <c r="K1" s="70" t="s">
        <v>10</v>
      </c>
      <c r="L1" s="65" t="s">
        <v>11</v>
      </c>
      <c r="M1" s="66"/>
      <c r="N1" s="66"/>
      <c r="O1" s="66"/>
      <c r="P1" s="66"/>
      <c r="Q1" s="67"/>
      <c r="R1" s="1"/>
    </row>
    <row r="2" spans="1:18" ht="81" customHeight="1" x14ac:dyDescent="0.2">
      <c r="A2" s="69"/>
      <c r="B2" s="71"/>
      <c r="C2" s="73"/>
      <c r="D2" s="73"/>
      <c r="E2" s="73"/>
      <c r="F2" s="73"/>
      <c r="G2" s="73"/>
      <c r="H2" s="73"/>
      <c r="I2" s="71"/>
      <c r="J2" s="71"/>
      <c r="K2" s="71"/>
      <c r="L2" s="3" t="s">
        <v>12</v>
      </c>
      <c r="M2" s="3" t="s">
        <v>13</v>
      </c>
      <c r="N2" s="3" t="s">
        <v>14</v>
      </c>
      <c r="O2" s="3" t="s">
        <v>15</v>
      </c>
      <c r="P2" s="3" t="s">
        <v>16</v>
      </c>
      <c r="Q2" s="3" t="s">
        <v>17</v>
      </c>
      <c r="R2" s="4" t="s">
        <v>18</v>
      </c>
    </row>
    <row r="3" spans="1:18" ht="53.25" customHeight="1" x14ac:dyDescent="0.2">
      <c r="A3" s="5" t="s">
        <v>19</v>
      </c>
      <c r="B3" s="3" t="s">
        <v>20</v>
      </c>
      <c r="C3" s="6" t="s">
        <v>21</v>
      </c>
      <c r="D3" s="6" t="s">
        <v>22</v>
      </c>
      <c r="E3" s="6" t="s">
        <v>23</v>
      </c>
      <c r="F3" s="6" t="s">
        <v>24</v>
      </c>
      <c r="G3" s="6" t="s">
        <v>25</v>
      </c>
      <c r="H3" s="6" t="s">
        <v>26</v>
      </c>
      <c r="I3" s="3" t="s">
        <v>27</v>
      </c>
      <c r="J3" s="3" t="s">
        <v>28</v>
      </c>
      <c r="K3" s="3" t="s">
        <v>29</v>
      </c>
      <c r="L3" s="3" t="s">
        <v>30</v>
      </c>
      <c r="M3" s="3" t="s">
        <v>31</v>
      </c>
      <c r="N3" s="3" t="s">
        <v>32</v>
      </c>
      <c r="O3" s="3" t="s">
        <v>33</v>
      </c>
      <c r="P3" s="3" t="s">
        <v>34</v>
      </c>
      <c r="Q3" s="3" t="s">
        <v>35</v>
      </c>
      <c r="R3" s="7" t="s">
        <v>36</v>
      </c>
    </row>
    <row r="4" spans="1:18" ht="69.75" customHeight="1" x14ac:dyDescent="0.2">
      <c r="A4" s="5" t="s">
        <v>37</v>
      </c>
      <c r="B4" s="3" t="s">
        <v>38</v>
      </c>
      <c r="C4" s="6" t="s">
        <v>39</v>
      </c>
      <c r="D4" s="6" t="s">
        <v>40</v>
      </c>
      <c r="E4" s="6" t="s">
        <v>41</v>
      </c>
      <c r="F4" s="6" t="s">
        <v>42</v>
      </c>
      <c r="G4" s="6" t="s">
        <v>43</v>
      </c>
      <c r="H4" s="6" t="s">
        <v>44</v>
      </c>
      <c r="I4" s="3" t="s">
        <v>45</v>
      </c>
      <c r="J4" s="3" t="s">
        <v>46</v>
      </c>
      <c r="K4" s="3" t="s">
        <v>47</v>
      </c>
      <c r="L4" s="3" t="s">
        <v>48</v>
      </c>
      <c r="M4" s="3" t="s">
        <v>49</v>
      </c>
      <c r="N4" s="3" t="s">
        <v>50</v>
      </c>
      <c r="O4" s="3" t="s">
        <v>51</v>
      </c>
      <c r="P4" s="3" t="s">
        <v>52</v>
      </c>
      <c r="Q4" s="3" t="s">
        <v>53</v>
      </c>
      <c r="R4" s="7" t="s">
        <v>54</v>
      </c>
    </row>
    <row r="5" spans="1:18" ht="29.25" customHeight="1" x14ac:dyDescent="0.2">
      <c r="A5" s="8">
        <v>1</v>
      </c>
      <c r="B5" s="9">
        <v>2</v>
      </c>
      <c r="C5" s="9">
        <v>3</v>
      </c>
      <c r="D5" s="9">
        <v>4</v>
      </c>
      <c r="E5" s="9">
        <v>5</v>
      </c>
      <c r="F5" s="9">
        <v>6</v>
      </c>
      <c r="G5" s="9">
        <v>7</v>
      </c>
      <c r="H5" s="9">
        <v>8</v>
      </c>
      <c r="I5" s="9">
        <v>9</v>
      </c>
      <c r="J5" s="9">
        <v>10</v>
      </c>
      <c r="K5" s="9">
        <v>11</v>
      </c>
      <c r="L5" s="9">
        <v>12</v>
      </c>
      <c r="M5" s="9">
        <v>13</v>
      </c>
      <c r="N5" s="9">
        <v>14</v>
      </c>
      <c r="O5" s="9">
        <v>15</v>
      </c>
      <c r="P5" s="9">
        <v>16</v>
      </c>
      <c r="Q5" s="9">
        <v>17</v>
      </c>
      <c r="R5" s="10">
        <v>18</v>
      </c>
    </row>
    <row r="6" spans="1:18" ht="24" customHeight="1" x14ac:dyDescent="0.2">
      <c r="A6" s="74" t="s">
        <v>84</v>
      </c>
      <c r="B6" s="75"/>
      <c r="C6" s="75"/>
      <c r="D6" s="75"/>
      <c r="E6" s="75"/>
      <c r="F6" s="75"/>
      <c r="G6" s="75"/>
      <c r="H6" s="75"/>
      <c r="I6" s="75"/>
      <c r="J6" s="75"/>
      <c r="K6" s="75"/>
      <c r="L6" s="75"/>
      <c r="M6" s="75"/>
      <c r="N6" s="75"/>
      <c r="O6" s="75"/>
      <c r="P6" s="75"/>
      <c r="Q6" s="75"/>
      <c r="R6" s="76"/>
    </row>
    <row r="7" spans="1:18" ht="24.75" customHeight="1" x14ac:dyDescent="0.2">
      <c r="A7" s="77" t="s">
        <v>85</v>
      </c>
      <c r="B7" s="78"/>
      <c r="C7" s="78"/>
      <c r="D7" s="78"/>
      <c r="E7" s="78"/>
      <c r="F7" s="78"/>
      <c r="G7" s="78"/>
      <c r="H7" s="78"/>
      <c r="I7" s="78"/>
      <c r="J7" s="78"/>
      <c r="K7" s="78"/>
      <c r="L7" s="78"/>
      <c r="M7" s="78"/>
      <c r="N7" s="78"/>
      <c r="O7" s="78"/>
      <c r="P7" s="78"/>
      <c r="Q7" s="78"/>
      <c r="R7" s="79"/>
    </row>
    <row r="8" spans="1:18" ht="33" customHeight="1" x14ac:dyDescent="0.3">
      <c r="A8" s="112">
        <v>1</v>
      </c>
      <c r="B8" s="88" t="s">
        <v>86</v>
      </c>
      <c r="C8" s="84" t="s">
        <v>87</v>
      </c>
      <c r="D8" s="86" t="s">
        <v>88</v>
      </c>
      <c r="E8" s="88">
        <v>24</v>
      </c>
      <c r="F8" s="88" t="s">
        <v>60</v>
      </c>
      <c r="G8" s="88" t="s">
        <v>61</v>
      </c>
      <c r="H8" s="29" t="s">
        <v>89</v>
      </c>
      <c r="I8" s="12" t="s">
        <v>63</v>
      </c>
      <c r="J8" s="18" t="s">
        <v>90</v>
      </c>
      <c r="K8" s="90">
        <v>94</v>
      </c>
      <c r="L8" s="82">
        <v>1481057</v>
      </c>
      <c r="M8" s="82">
        <f>L8*85%</f>
        <v>1258898.45</v>
      </c>
      <c r="N8" s="94">
        <v>0.85</v>
      </c>
      <c r="O8" s="82">
        <f>L8*13%</f>
        <v>192537.41</v>
      </c>
      <c r="P8" s="94">
        <v>0.13</v>
      </c>
      <c r="Q8" s="82">
        <f>L8*2%</f>
        <v>29621.14</v>
      </c>
      <c r="R8" s="114">
        <v>0.02</v>
      </c>
    </row>
    <row r="9" spans="1:18" ht="36" customHeight="1" x14ac:dyDescent="0.3">
      <c r="A9" s="113"/>
      <c r="B9" s="89"/>
      <c r="C9" s="85"/>
      <c r="D9" s="87"/>
      <c r="E9" s="89"/>
      <c r="F9" s="89"/>
      <c r="G9" s="89"/>
      <c r="H9" s="29" t="s">
        <v>91</v>
      </c>
      <c r="I9" s="12" t="s">
        <v>66</v>
      </c>
      <c r="J9" s="18" t="s">
        <v>92</v>
      </c>
      <c r="K9" s="91"/>
      <c r="L9" s="83"/>
      <c r="M9" s="83"/>
      <c r="N9" s="95"/>
      <c r="O9" s="83"/>
      <c r="P9" s="95"/>
      <c r="Q9" s="83"/>
      <c r="R9" s="115"/>
    </row>
    <row r="10" spans="1:18" ht="72.75" customHeight="1" x14ac:dyDescent="0.2">
      <c r="A10" s="112">
        <v>2</v>
      </c>
      <c r="B10" s="88" t="s">
        <v>93</v>
      </c>
      <c r="C10" s="84" t="s">
        <v>94</v>
      </c>
      <c r="D10" s="86" t="s">
        <v>95</v>
      </c>
      <c r="E10" s="88">
        <v>24</v>
      </c>
      <c r="F10" s="88" t="s">
        <v>60</v>
      </c>
      <c r="G10" s="88" t="s">
        <v>61</v>
      </c>
      <c r="H10" s="11" t="s">
        <v>96</v>
      </c>
      <c r="I10" s="12" t="s">
        <v>66</v>
      </c>
      <c r="J10" s="18" t="s">
        <v>92</v>
      </c>
      <c r="K10" s="90">
        <v>94</v>
      </c>
      <c r="L10" s="82">
        <v>334181</v>
      </c>
      <c r="M10" s="82">
        <f>L10*85%</f>
        <v>284053.84999999998</v>
      </c>
      <c r="N10" s="94">
        <v>0.85</v>
      </c>
      <c r="O10" s="82">
        <f>L10*13%</f>
        <v>43443.53</v>
      </c>
      <c r="P10" s="94">
        <v>0.13</v>
      </c>
      <c r="Q10" s="82">
        <f>L10*2%</f>
        <v>6683.62</v>
      </c>
      <c r="R10" s="92">
        <v>0.02</v>
      </c>
    </row>
    <row r="11" spans="1:18" ht="63" customHeight="1" x14ac:dyDescent="0.3">
      <c r="A11" s="113"/>
      <c r="B11" s="89"/>
      <c r="C11" s="85"/>
      <c r="D11" s="87"/>
      <c r="E11" s="89"/>
      <c r="F11" s="89"/>
      <c r="G11" s="89"/>
      <c r="H11" s="29" t="s">
        <v>97</v>
      </c>
      <c r="I11" s="12" t="s">
        <v>63</v>
      </c>
      <c r="J11" s="18" t="s">
        <v>90</v>
      </c>
      <c r="K11" s="91"/>
      <c r="L11" s="83"/>
      <c r="M11" s="83"/>
      <c r="N11" s="95"/>
      <c r="O11" s="83"/>
      <c r="P11" s="95"/>
      <c r="Q11" s="83"/>
      <c r="R11" s="93"/>
    </row>
    <row r="12" spans="1:18" ht="49.5" x14ac:dyDescent="0.3">
      <c r="A12" s="112">
        <v>3</v>
      </c>
      <c r="B12" s="88" t="s">
        <v>98</v>
      </c>
      <c r="C12" s="84" t="s">
        <v>99</v>
      </c>
      <c r="D12" s="86" t="s">
        <v>100</v>
      </c>
      <c r="E12" s="88">
        <v>24</v>
      </c>
      <c r="F12" s="88" t="s">
        <v>60</v>
      </c>
      <c r="G12" s="88" t="s">
        <v>61</v>
      </c>
      <c r="H12" s="29" t="s">
        <v>62</v>
      </c>
      <c r="I12" s="12" t="s">
        <v>63</v>
      </c>
      <c r="J12" s="18" t="s">
        <v>64</v>
      </c>
      <c r="K12" s="90">
        <v>91</v>
      </c>
      <c r="L12" s="82">
        <v>908408.15</v>
      </c>
      <c r="M12" s="82">
        <f>L12*85%</f>
        <v>772146.92749999999</v>
      </c>
      <c r="N12" s="94">
        <v>0.85</v>
      </c>
      <c r="O12" s="82">
        <f>L12*13%</f>
        <v>118093.0595</v>
      </c>
      <c r="P12" s="94">
        <v>0.13</v>
      </c>
      <c r="Q12" s="82">
        <f>L12*2%</f>
        <v>18168.163</v>
      </c>
      <c r="R12" s="114">
        <v>0.02</v>
      </c>
    </row>
    <row r="13" spans="1:18" ht="76.5" customHeight="1" x14ac:dyDescent="0.3">
      <c r="A13" s="113"/>
      <c r="B13" s="89"/>
      <c r="C13" s="85"/>
      <c r="D13" s="87"/>
      <c r="E13" s="89"/>
      <c r="F13" s="89"/>
      <c r="G13" s="89"/>
      <c r="H13" s="29" t="s">
        <v>96</v>
      </c>
      <c r="I13" s="12" t="s">
        <v>66</v>
      </c>
      <c r="J13" s="18" t="s">
        <v>92</v>
      </c>
      <c r="K13" s="91"/>
      <c r="L13" s="83"/>
      <c r="M13" s="83"/>
      <c r="N13" s="95"/>
      <c r="O13" s="83"/>
      <c r="P13" s="95"/>
      <c r="Q13" s="83"/>
      <c r="R13" s="115"/>
    </row>
    <row r="14" spans="1:18" ht="66" customHeight="1" x14ac:dyDescent="0.2">
      <c r="A14" s="112">
        <v>4</v>
      </c>
      <c r="B14" s="88" t="s">
        <v>101</v>
      </c>
      <c r="C14" s="84" t="s">
        <v>102</v>
      </c>
      <c r="D14" s="86" t="s">
        <v>103</v>
      </c>
      <c r="E14" s="88">
        <v>24</v>
      </c>
      <c r="F14" s="88" t="s">
        <v>60</v>
      </c>
      <c r="G14" s="88" t="s">
        <v>61</v>
      </c>
      <c r="H14" s="20" t="s">
        <v>62</v>
      </c>
      <c r="I14" s="12" t="s">
        <v>63</v>
      </c>
      <c r="J14" s="18" t="s">
        <v>64</v>
      </c>
      <c r="K14" s="90">
        <v>91</v>
      </c>
      <c r="L14" s="82">
        <v>754518.55</v>
      </c>
      <c r="M14" s="82">
        <f>L14*85%</f>
        <v>641340.76750000007</v>
      </c>
      <c r="N14" s="94">
        <v>0.85</v>
      </c>
      <c r="O14" s="82">
        <f>L14*13%</f>
        <v>98087.411500000017</v>
      </c>
      <c r="P14" s="94">
        <v>0.13</v>
      </c>
      <c r="Q14" s="82">
        <f>L14*2%</f>
        <v>15090.371000000001</v>
      </c>
      <c r="R14" s="92">
        <v>0.02</v>
      </c>
    </row>
    <row r="15" spans="1:18" ht="61.5" customHeight="1" x14ac:dyDescent="0.2">
      <c r="A15" s="113"/>
      <c r="B15" s="89"/>
      <c r="C15" s="85"/>
      <c r="D15" s="87"/>
      <c r="E15" s="89"/>
      <c r="F15" s="89"/>
      <c r="G15" s="89"/>
      <c r="H15" s="20" t="s">
        <v>104</v>
      </c>
      <c r="I15" s="12" t="s">
        <v>66</v>
      </c>
      <c r="J15" s="18" t="s">
        <v>105</v>
      </c>
      <c r="K15" s="91"/>
      <c r="L15" s="83"/>
      <c r="M15" s="83"/>
      <c r="N15" s="95"/>
      <c r="O15" s="83"/>
      <c r="P15" s="95"/>
      <c r="Q15" s="83"/>
      <c r="R15" s="93"/>
    </row>
    <row r="16" spans="1:18" ht="41.25" customHeight="1" x14ac:dyDescent="0.2">
      <c r="A16" s="117">
        <v>5</v>
      </c>
      <c r="B16" s="88" t="s">
        <v>106</v>
      </c>
      <c r="C16" s="84" t="s">
        <v>107</v>
      </c>
      <c r="D16" s="86" t="s">
        <v>108</v>
      </c>
      <c r="E16" s="88">
        <v>24</v>
      </c>
      <c r="F16" s="88" t="s">
        <v>60</v>
      </c>
      <c r="G16" s="88" t="s">
        <v>61</v>
      </c>
      <c r="H16" s="20" t="s">
        <v>109</v>
      </c>
      <c r="I16" s="12" t="s">
        <v>63</v>
      </c>
      <c r="J16" s="18" t="s">
        <v>110</v>
      </c>
      <c r="K16" s="90">
        <v>91</v>
      </c>
      <c r="L16" s="82">
        <v>250198.8</v>
      </c>
      <c r="M16" s="82">
        <f>L16*85%</f>
        <v>212668.97999999998</v>
      </c>
      <c r="N16" s="94">
        <v>0.85</v>
      </c>
      <c r="O16" s="82">
        <f>L16*13%</f>
        <v>32525.844000000001</v>
      </c>
      <c r="P16" s="94">
        <v>0.13</v>
      </c>
      <c r="Q16" s="82">
        <f>L16*2%</f>
        <v>5003.9759999999997</v>
      </c>
      <c r="R16" s="114">
        <v>0.02</v>
      </c>
    </row>
    <row r="17" spans="1:18" ht="69.75" customHeight="1" x14ac:dyDescent="0.2">
      <c r="A17" s="118"/>
      <c r="B17" s="100"/>
      <c r="C17" s="98"/>
      <c r="D17" s="99"/>
      <c r="E17" s="100"/>
      <c r="F17" s="100"/>
      <c r="G17" s="100"/>
      <c r="H17" s="20" t="s">
        <v>111</v>
      </c>
      <c r="I17" s="12" t="s">
        <v>66</v>
      </c>
      <c r="J17" s="18" t="s">
        <v>112</v>
      </c>
      <c r="K17" s="111"/>
      <c r="L17" s="97"/>
      <c r="M17" s="97"/>
      <c r="N17" s="109"/>
      <c r="O17" s="97"/>
      <c r="P17" s="109"/>
      <c r="Q17" s="97"/>
      <c r="R17" s="116"/>
    </row>
    <row r="18" spans="1:18" ht="47.25" customHeight="1" x14ac:dyDescent="0.2">
      <c r="A18" s="119"/>
      <c r="B18" s="89"/>
      <c r="C18" s="85"/>
      <c r="D18" s="87"/>
      <c r="E18" s="89"/>
      <c r="F18" s="89"/>
      <c r="G18" s="89"/>
      <c r="H18" s="20" t="s">
        <v>113</v>
      </c>
      <c r="I18" s="12" t="s">
        <v>63</v>
      </c>
      <c r="J18" s="18" t="s">
        <v>114</v>
      </c>
      <c r="K18" s="91"/>
      <c r="L18" s="83"/>
      <c r="M18" s="83"/>
      <c r="N18" s="95"/>
      <c r="O18" s="83"/>
      <c r="P18" s="95"/>
      <c r="Q18" s="83"/>
      <c r="R18" s="115"/>
    </row>
    <row r="19" spans="1:18" ht="75.75" customHeight="1" x14ac:dyDescent="0.2">
      <c r="A19" s="117">
        <v>6</v>
      </c>
      <c r="B19" s="88" t="s">
        <v>115</v>
      </c>
      <c r="C19" s="84" t="s">
        <v>116</v>
      </c>
      <c r="D19" s="120" t="s">
        <v>117</v>
      </c>
      <c r="E19" s="88">
        <v>24</v>
      </c>
      <c r="F19" s="88" t="s">
        <v>71</v>
      </c>
      <c r="G19" s="88" t="s">
        <v>72</v>
      </c>
      <c r="H19" s="20" t="s">
        <v>118</v>
      </c>
      <c r="I19" s="12" t="s">
        <v>63</v>
      </c>
      <c r="J19" s="18" t="s">
        <v>74</v>
      </c>
      <c r="K19" s="90">
        <v>91</v>
      </c>
      <c r="L19" s="82">
        <v>1387448.53</v>
      </c>
      <c r="M19" s="82">
        <f>L19*85%</f>
        <v>1179331.2505000001</v>
      </c>
      <c r="N19" s="94">
        <v>0.85</v>
      </c>
      <c r="O19" s="82">
        <f>L19*13%</f>
        <v>180368.3089</v>
      </c>
      <c r="P19" s="94">
        <v>0.13</v>
      </c>
      <c r="Q19" s="82">
        <f>L19*2%</f>
        <v>27748.970600000001</v>
      </c>
      <c r="R19" s="92">
        <v>0.02</v>
      </c>
    </row>
    <row r="20" spans="1:18" ht="33" x14ac:dyDescent="0.2">
      <c r="A20" s="118"/>
      <c r="B20" s="100"/>
      <c r="C20" s="98"/>
      <c r="D20" s="121"/>
      <c r="E20" s="100"/>
      <c r="F20" s="100"/>
      <c r="G20" s="100"/>
      <c r="H20" s="20" t="s">
        <v>119</v>
      </c>
      <c r="I20" s="12" t="s">
        <v>66</v>
      </c>
      <c r="J20" s="18" t="s">
        <v>67</v>
      </c>
      <c r="K20" s="111"/>
      <c r="L20" s="97"/>
      <c r="M20" s="97"/>
      <c r="N20" s="109"/>
      <c r="O20" s="97"/>
      <c r="P20" s="109"/>
      <c r="Q20" s="97"/>
      <c r="R20" s="110"/>
    </row>
    <row r="21" spans="1:18" ht="46.5" customHeight="1" x14ac:dyDescent="0.2">
      <c r="A21" s="118"/>
      <c r="B21" s="100"/>
      <c r="C21" s="98"/>
      <c r="D21" s="121"/>
      <c r="E21" s="100"/>
      <c r="F21" s="100"/>
      <c r="G21" s="100"/>
      <c r="H21" s="20" t="s">
        <v>120</v>
      </c>
      <c r="I21" s="12" t="s">
        <v>63</v>
      </c>
      <c r="J21" s="18" t="s">
        <v>114</v>
      </c>
      <c r="K21" s="111"/>
      <c r="L21" s="97"/>
      <c r="M21" s="97"/>
      <c r="N21" s="109"/>
      <c r="O21" s="97"/>
      <c r="P21" s="109"/>
      <c r="Q21" s="97"/>
      <c r="R21" s="110"/>
    </row>
    <row r="22" spans="1:18" ht="30" customHeight="1" x14ac:dyDescent="0.2">
      <c r="A22" s="119"/>
      <c r="B22" s="89"/>
      <c r="C22" s="85"/>
      <c r="D22" s="122"/>
      <c r="E22" s="89"/>
      <c r="F22" s="89"/>
      <c r="G22" s="89"/>
      <c r="H22" s="20" t="s">
        <v>121</v>
      </c>
      <c r="I22" s="12" t="s">
        <v>63</v>
      </c>
      <c r="J22" s="18" t="s">
        <v>122</v>
      </c>
      <c r="K22" s="91"/>
      <c r="L22" s="83"/>
      <c r="M22" s="83"/>
      <c r="N22" s="95"/>
      <c r="O22" s="83"/>
      <c r="P22" s="95"/>
      <c r="Q22" s="83"/>
      <c r="R22" s="93"/>
    </row>
    <row r="23" spans="1:18" ht="49.5" x14ac:dyDescent="0.2">
      <c r="A23" s="117">
        <v>7</v>
      </c>
      <c r="B23" s="88" t="s">
        <v>123</v>
      </c>
      <c r="C23" s="84" t="s">
        <v>124</v>
      </c>
      <c r="D23" s="86" t="s">
        <v>125</v>
      </c>
      <c r="E23" s="88">
        <v>18</v>
      </c>
      <c r="F23" s="88" t="s">
        <v>60</v>
      </c>
      <c r="G23" s="88" t="s">
        <v>126</v>
      </c>
      <c r="H23" s="20" t="s">
        <v>127</v>
      </c>
      <c r="I23" s="18" t="s">
        <v>63</v>
      </c>
      <c r="J23" s="18" t="s">
        <v>128</v>
      </c>
      <c r="K23" s="90">
        <v>94</v>
      </c>
      <c r="L23" s="82">
        <v>693880.93</v>
      </c>
      <c r="M23" s="82">
        <f>L23*85%</f>
        <v>589798.7905</v>
      </c>
      <c r="N23" s="94">
        <v>0.85</v>
      </c>
      <c r="O23" s="82">
        <f>L23*13%</f>
        <v>90204.520900000003</v>
      </c>
      <c r="P23" s="94">
        <v>0.13</v>
      </c>
      <c r="Q23" s="82">
        <f>L23*2%</f>
        <v>13877.618600000002</v>
      </c>
      <c r="R23" s="114">
        <v>0.02</v>
      </c>
    </row>
    <row r="24" spans="1:18" ht="86.25" customHeight="1" x14ac:dyDescent="0.2">
      <c r="A24" s="119"/>
      <c r="B24" s="89"/>
      <c r="C24" s="85"/>
      <c r="D24" s="87"/>
      <c r="E24" s="89"/>
      <c r="F24" s="89"/>
      <c r="G24" s="89"/>
      <c r="H24" s="20" t="s">
        <v>129</v>
      </c>
      <c r="I24" s="18" t="s">
        <v>130</v>
      </c>
      <c r="J24" s="18" t="s">
        <v>67</v>
      </c>
      <c r="K24" s="91"/>
      <c r="L24" s="83"/>
      <c r="M24" s="83"/>
      <c r="N24" s="95"/>
      <c r="O24" s="83"/>
      <c r="P24" s="95"/>
      <c r="Q24" s="83"/>
      <c r="R24" s="115"/>
    </row>
    <row r="25" spans="1:18" ht="63.75" customHeight="1" x14ac:dyDescent="0.2">
      <c r="A25" s="117">
        <v>8</v>
      </c>
      <c r="B25" s="88" t="s">
        <v>131</v>
      </c>
      <c r="C25" s="84" t="s">
        <v>132</v>
      </c>
      <c r="D25" s="86" t="s">
        <v>133</v>
      </c>
      <c r="E25" s="88">
        <v>24</v>
      </c>
      <c r="F25" s="88" t="s">
        <v>71</v>
      </c>
      <c r="G25" s="88" t="s">
        <v>72</v>
      </c>
      <c r="H25" s="20" t="s">
        <v>134</v>
      </c>
      <c r="I25" s="18" t="s">
        <v>63</v>
      </c>
      <c r="J25" s="18" t="s">
        <v>74</v>
      </c>
      <c r="K25" s="90">
        <v>91</v>
      </c>
      <c r="L25" s="82">
        <v>485460</v>
      </c>
      <c r="M25" s="82">
        <f>L25*85%</f>
        <v>412641</v>
      </c>
      <c r="N25" s="94">
        <v>0.85</v>
      </c>
      <c r="O25" s="82">
        <f>L25*13%</f>
        <v>63109.8</v>
      </c>
      <c r="P25" s="94">
        <v>0.13</v>
      </c>
      <c r="Q25" s="82">
        <f>L25*2%</f>
        <v>9709.2000000000007</v>
      </c>
      <c r="R25" s="92">
        <v>0.02</v>
      </c>
    </row>
    <row r="26" spans="1:18" ht="60.75" customHeight="1" x14ac:dyDescent="0.2">
      <c r="A26" s="118"/>
      <c r="B26" s="100"/>
      <c r="C26" s="98"/>
      <c r="D26" s="99"/>
      <c r="E26" s="100"/>
      <c r="F26" s="100"/>
      <c r="G26" s="100"/>
      <c r="H26" s="30" t="s">
        <v>135</v>
      </c>
      <c r="I26" s="18" t="s">
        <v>63</v>
      </c>
      <c r="J26" s="18" t="s">
        <v>128</v>
      </c>
      <c r="K26" s="111"/>
      <c r="L26" s="97"/>
      <c r="M26" s="97"/>
      <c r="N26" s="109"/>
      <c r="O26" s="97"/>
      <c r="P26" s="109"/>
      <c r="Q26" s="97"/>
      <c r="R26" s="110"/>
    </row>
    <row r="27" spans="1:18" ht="67.5" customHeight="1" x14ac:dyDescent="0.2">
      <c r="A27" s="119"/>
      <c r="B27" s="89"/>
      <c r="C27" s="85"/>
      <c r="D27" s="87"/>
      <c r="E27" s="89"/>
      <c r="F27" s="89"/>
      <c r="G27" s="89"/>
      <c r="H27" s="20" t="s">
        <v>136</v>
      </c>
      <c r="I27" s="18" t="s">
        <v>130</v>
      </c>
      <c r="J27" s="18" t="s">
        <v>67</v>
      </c>
      <c r="K27" s="91"/>
      <c r="L27" s="83"/>
      <c r="M27" s="83"/>
      <c r="N27" s="95"/>
      <c r="O27" s="83"/>
      <c r="P27" s="95"/>
      <c r="Q27" s="83"/>
      <c r="R27" s="93"/>
    </row>
    <row r="28" spans="1:18" ht="43.5" customHeight="1" x14ac:dyDescent="0.2">
      <c r="A28" s="117">
        <v>9</v>
      </c>
      <c r="B28" s="88" t="s">
        <v>137</v>
      </c>
      <c r="C28" s="84" t="s">
        <v>138</v>
      </c>
      <c r="D28" s="86" t="s">
        <v>139</v>
      </c>
      <c r="E28" s="88">
        <v>20</v>
      </c>
      <c r="F28" s="88" t="s">
        <v>71</v>
      </c>
      <c r="G28" s="88" t="s">
        <v>140</v>
      </c>
      <c r="H28" s="20" t="s">
        <v>141</v>
      </c>
      <c r="I28" s="18" t="s">
        <v>130</v>
      </c>
      <c r="J28" s="18" t="s">
        <v>142</v>
      </c>
      <c r="K28" s="90">
        <v>91</v>
      </c>
      <c r="L28" s="82">
        <v>400468.18</v>
      </c>
      <c r="M28" s="82">
        <f>L28*85%</f>
        <v>340397.95299999998</v>
      </c>
      <c r="N28" s="94">
        <v>0.85</v>
      </c>
      <c r="O28" s="82">
        <f>L28*13%</f>
        <v>52060.863400000002</v>
      </c>
      <c r="P28" s="94">
        <v>0.13</v>
      </c>
      <c r="Q28" s="82">
        <f>L28*2%</f>
        <v>8009.3635999999997</v>
      </c>
      <c r="R28" s="92">
        <v>0.02</v>
      </c>
    </row>
    <row r="29" spans="1:18" ht="120" customHeight="1" x14ac:dyDescent="0.2">
      <c r="A29" s="119"/>
      <c r="B29" s="89"/>
      <c r="C29" s="85"/>
      <c r="D29" s="87"/>
      <c r="E29" s="89"/>
      <c r="F29" s="89"/>
      <c r="G29" s="89"/>
      <c r="H29" s="20" t="s">
        <v>118</v>
      </c>
      <c r="I29" s="18" t="s">
        <v>63</v>
      </c>
      <c r="J29" s="18" t="s">
        <v>74</v>
      </c>
      <c r="K29" s="91"/>
      <c r="L29" s="83"/>
      <c r="M29" s="83"/>
      <c r="N29" s="95"/>
      <c r="O29" s="83"/>
      <c r="P29" s="95"/>
      <c r="Q29" s="83"/>
      <c r="R29" s="93"/>
    </row>
    <row r="30" spans="1:18" ht="61.5" customHeight="1" x14ac:dyDescent="0.2">
      <c r="A30" s="117">
        <v>10</v>
      </c>
      <c r="B30" s="88" t="s">
        <v>143</v>
      </c>
      <c r="C30" s="84" t="s">
        <v>144</v>
      </c>
      <c r="D30" s="86" t="s">
        <v>145</v>
      </c>
      <c r="E30" s="88">
        <v>18</v>
      </c>
      <c r="F30" s="88" t="s">
        <v>71</v>
      </c>
      <c r="G30" s="88" t="s">
        <v>146</v>
      </c>
      <c r="H30" s="20" t="s">
        <v>118</v>
      </c>
      <c r="I30" s="18" t="s">
        <v>63</v>
      </c>
      <c r="J30" s="18" t="s">
        <v>74</v>
      </c>
      <c r="K30" s="90">
        <v>91</v>
      </c>
      <c r="L30" s="82">
        <v>414300.35</v>
      </c>
      <c r="M30" s="82">
        <f>L30*85%</f>
        <v>352155.29749999999</v>
      </c>
      <c r="N30" s="94">
        <v>0.85</v>
      </c>
      <c r="O30" s="82">
        <f>L30*13%</f>
        <v>53859.0455</v>
      </c>
      <c r="P30" s="94">
        <v>0.13</v>
      </c>
      <c r="Q30" s="82">
        <f>L30*2%</f>
        <v>8286.0069999999996</v>
      </c>
      <c r="R30" s="114">
        <v>0.02</v>
      </c>
    </row>
    <row r="31" spans="1:18" ht="48" customHeight="1" x14ac:dyDescent="0.2">
      <c r="A31" s="118"/>
      <c r="B31" s="100"/>
      <c r="C31" s="98"/>
      <c r="D31" s="99"/>
      <c r="E31" s="100"/>
      <c r="F31" s="100"/>
      <c r="G31" s="100"/>
      <c r="H31" s="20" t="s">
        <v>147</v>
      </c>
      <c r="I31" s="18" t="s">
        <v>130</v>
      </c>
      <c r="J31" s="18" t="s">
        <v>67</v>
      </c>
      <c r="K31" s="111"/>
      <c r="L31" s="97"/>
      <c r="M31" s="97"/>
      <c r="N31" s="109"/>
      <c r="O31" s="97"/>
      <c r="P31" s="109"/>
      <c r="Q31" s="97"/>
      <c r="R31" s="116"/>
    </row>
    <row r="32" spans="1:18" ht="78.75" customHeight="1" x14ac:dyDescent="0.2">
      <c r="A32" s="119"/>
      <c r="B32" s="89"/>
      <c r="C32" s="85"/>
      <c r="D32" s="87"/>
      <c r="E32" s="89"/>
      <c r="F32" s="89"/>
      <c r="G32" s="89"/>
      <c r="H32" s="20" t="s">
        <v>135</v>
      </c>
      <c r="I32" s="18" t="s">
        <v>63</v>
      </c>
      <c r="J32" s="18" t="s">
        <v>128</v>
      </c>
      <c r="K32" s="91"/>
      <c r="L32" s="83"/>
      <c r="M32" s="83"/>
      <c r="N32" s="95"/>
      <c r="O32" s="83"/>
      <c r="P32" s="95"/>
      <c r="Q32" s="83"/>
      <c r="R32" s="115"/>
    </row>
    <row r="33" spans="1:18" ht="101.25" customHeight="1" x14ac:dyDescent="0.2">
      <c r="A33" s="126">
        <v>11</v>
      </c>
      <c r="B33" s="88" t="s">
        <v>148</v>
      </c>
      <c r="C33" s="129" t="s">
        <v>149</v>
      </c>
      <c r="D33" s="86" t="s">
        <v>150</v>
      </c>
      <c r="E33" s="88">
        <v>24</v>
      </c>
      <c r="F33" s="88" t="s">
        <v>151</v>
      </c>
      <c r="G33" s="88" t="s">
        <v>152</v>
      </c>
      <c r="H33" s="20" t="s">
        <v>153</v>
      </c>
      <c r="I33" s="18" t="s">
        <v>130</v>
      </c>
      <c r="J33" s="18" t="s">
        <v>112</v>
      </c>
      <c r="K33" s="90">
        <v>91</v>
      </c>
      <c r="L33" s="82">
        <v>689759.63</v>
      </c>
      <c r="M33" s="82">
        <f>L33*N33</f>
        <v>586295.68550000002</v>
      </c>
      <c r="N33" s="94">
        <v>0.85</v>
      </c>
      <c r="O33" s="82">
        <f>L33*P33</f>
        <v>89668.751900000003</v>
      </c>
      <c r="P33" s="94">
        <v>0.13</v>
      </c>
      <c r="Q33" s="82">
        <f>L33*R33</f>
        <v>13795.1926</v>
      </c>
      <c r="R33" s="123">
        <v>0.02</v>
      </c>
    </row>
    <row r="34" spans="1:18" ht="91.5" customHeight="1" x14ac:dyDescent="0.2">
      <c r="A34" s="127"/>
      <c r="B34" s="100"/>
      <c r="C34" s="130"/>
      <c r="D34" s="99"/>
      <c r="E34" s="100"/>
      <c r="F34" s="100"/>
      <c r="G34" s="100"/>
      <c r="H34" s="20" t="s">
        <v>109</v>
      </c>
      <c r="I34" s="18" t="s">
        <v>154</v>
      </c>
      <c r="J34" s="18" t="s">
        <v>110</v>
      </c>
      <c r="K34" s="111"/>
      <c r="L34" s="97"/>
      <c r="M34" s="97"/>
      <c r="N34" s="109"/>
      <c r="O34" s="97"/>
      <c r="P34" s="109"/>
      <c r="Q34" s="97"/>
      <c r="R34" s="124"/>
    </row>
    <row r="35" spans="1:18" ht="105.75" customHeight="1" x14ac:dyDescent="0.2">
      <c r="A35" s="128"/>
      <c r="B35" s="89"/>
      <c r="C35" s="131"/>
      <c r="D35" s="87"/>
      <c r="E35" s="89"/>
      <c r="F35" s="89"/>
      <c r="G35" s="89"/>
      <c r="H35" s="20" t="s">
        <v>113</v>
      </c>
      <c r="I35" s="18" t="s">
        <v>154</v>
      </c>
      <c r="J35" s="18" t="s">
        <v>114</v>
      </c>
      <c r="K35" s="91"/>
      <c r="L35" s="83"/>
      <c r="M35" s="83"/>
      <c r="N35" s="95"/>
      <c r="O35" s="83"/>
      <c r="P35" s="95"/>
      <c r="Q35" s="83"/>
      <c r="R35" s="125"/>
    </row>
    <row r="36" spans="1:18" ht="33.75" customHeight="1" x14ac:dyDescent="0.2">
      <c r="A36" s="126">
        <v>12</v>
      </c>
      <c r="B36" s="88" t="s">
        <v>155</v>
      </c>
      <c r="C36" s="129" t="s">
        <v>156</v>
      </c>
      <c r="D36" s="86" t="s">
        <v>157</v>
      </c>
      <c r="E36" s="88">
        <v>18</v>
      </c>
      <c r="F36" s="88" t="s">
        <v>158</v>
      </c>
      <c r="G36" s="88" t="s">
        <v>159</v>
      </c>
      <c r="H36" s="20" t="s">
        <v>160</v>
      </c>
      <c r="I36" s="18" t="s">
        <v>161</v>
      </c>
      <c r="J36" s="18" t="s">
        <v>162</v>
      </c>
      <c r="K36" s="90">
        <v>94</v>
      </c>
      <c r="L36" s="82">
        <v>1297423.74</v>
      </c>
      <c r="M36" s="82">
        <f>L36*N36</f>
        <v>1102810.179</v>
      </c>
      <c r="N36" s="94">
        <v>0.85</v>
      </c>
      <c r="O36" s="82">
        <f>L36*P36</f>
        <v>168665.08619999999</v>
      </c>
      <c r="P36" s="94">
        <v>0.13</v>
      </c>
      <c r="Q36" s="82">
        <f>L36*R36</f>
        <v>25948.4748</v>
      </c>
      <c r="R36" s="123">
        <v>0.02</v>
      </c>
    </row>
    <row r="37" spans="1:18" ht="49.5" x14ac:dyDescent="0.2">
      <c r="A37" s="127"/>
      <c r="B37" s="100"/>
      <c r="C37" s="130"/>
      <c r="D37" s="99"/>
      <c r="E37" s="100"/>
      <c r="F37" s="100"/>
      <c r="G37" s="100"/>
      <c r="H37" s="20" t="s">
        <v>163</v>
      </c>
      <c r="I37" s="18" t="s">
        <v>130</v>
      </c>
      <c r="J37" s="18" t="s">
        <v>164</v>
      </c>
      <c r="K37" s="111"/>
      <c r="L37" s="97"/>
      <c r="M37" s="97"/>
      <c r="N37" s="109"/>
      <c r="O37" s="97"/>
      <c r="P37" s="109"/>
      <c r="Q37" s="97"/>
      <c r="R37" s="124"/>
    </row>
    <row r="38" spans="1:18" ht="33.75" customHeight="1" x14ac:dyDescent="0.2">
      <c r="A38" s="127"/>
      <c r="B38" s="100"/>
      <c r="C38" s="130"/>
      <c r="D38" s="99"/>
      <c r="E38" s="100"/>
      <c r="F38" s="100"/>
      <c r="G38" s="100"/>
      <c r="H38" s="20" t="s">
        <v>165</v>
      </c>
      <c r="I38" s="18" t="s">
        <v>161</v>
      </c>
      <c r="J38" s="18" t="s">
        <v>166</v>
      </c>
      <c r="K38" s="111"/>
      <c r="L38" s="97"/>
      <c r="M38" s="97"/>
      <c r="N38" s="109"/>
      <c r="O38" s="97"/>
      <c r="P38" s="109"/>
      <c r="Q38" s="97"/>
      <c r="R38" s="124"/>
    </row>
    <row r="39" spans="1:18" ht="49.5" x14ac:dyDescent="0.2">
      <c r="A39" s="128"/>
      <c r="B39" s="89"/>
      <c r="C39" s="131"/>
      <c r="D39" s="87"/>
      <c r="E39" s="89"/>
      <c r="F39" s="89"/>
      <c r="G39" s="89"/>
      <c r="H39" s="20" t="s">
        <v>167</v>
      </c>
      <c r="I39" s="18" t="s">
        <v>161</v>
      </c>
      <c r="J39" s="18" t="s">
        <v>162</v>
      </c>
      <c r="K39" s="91"/>
      <c r="L39" s="83"/>
      <c r="M39" s="83"/>
      <c r="N39" s="95"/>
      <c r="O39" s="83"/>
      <c r="P39" s="95"/>
      <c r="Q39" s="83"/>
      <c r="R39" s="125"/>
    </row>
    <row r="40" spans="1:18" ht="92.25" customHeight="1" x14ac:dyDescent="0.2">
      <c r="A40" s="126">
        <v>13</v>
      </c>
      <c r="B40" s="88" t="s">
        <v>168</v>
      </c>
      <c r="C40" s="88" t="s">
        <v>169</v>
      </c>
      <c r="D40" s="86" t="s">
        <v>170</v>
      </c>
      <c r="E40" s="88">
        <v>24</v>
      </c>
      <c r="F40" s="88" t="s">
        <v>171</v>
      </c>
      <c r="G40" s="88" t="s">
        <v>172</v>
      </c>
      <c r="H40" s="20" t="s">
        <v>173</v>
      </c>
      <c r="I40" s="18" t="s">
        <v>161</v>
      </c>
      <c r="J40" s="18" t="s">
        <v>64</v>
      </c>
      <c r="K40" s="90">
        <v>91</v>
      </c>
      <c r="L40" s="82">
        <v>1318347.68</v>
      </c>
      <c r="M40" s="82">
        <f>N40*L40</f>
        <v>1120595.5279999999</v>
      </c>
      <c r="N40" s="94">
        <v>0.85</v>
      </c>
      <c r="O40" s="82">
        <f>P40*L40</f>
        <v>171385.19839999999</v>
      </c>
      <c r="P40" s="94">
        <v>0.13</v>
      </c>
      <c r="Q40" s="82">
        <f>R40*L40</f>
        <v>26366.953600000001</v>
      </c>
      <c r="R40" s="123">
        <v>0.02</v>
      </c>
    </row>
    <row r="41" spans="1:18" ht="94.5" customHeight="1" x14ac:dyDescent="0.2">
      <c r="A41" s="128"/>
      <c r="B41" s="89"/>
      <c r="C41" s="89"/>
      <c r="D41" s="87"/>
      <c r="E41" s="89"/>
      <c r="F41" s="89"/>
      <c r="G41" s="89"/>
      <c r="H41" s="20" t="s">
        <v>174</v>
      </c>
      <c r="I41" s="18" t="s">
        <v>130</v>
      </c>
      <c r="J41" s="18" t="s">
        <v>67</v>
      </c>
      <c r="K41" s="91"/>
      <c r="L41" s="83"/>
      <c r="M41" s="83"/>
      <c r="N41" s="95"/>
      <c r="O41" s="83"/>
      <c r="P41" s="95"/>
      <c r="Q41" s="83"/>
      <c r="R41" s="125"/>
    </row>
    <row r="42" spans="1:18" ht="128.25" customHeight="1" x14ac:dyDescent="0.2">
      <c r="A42" s="126">
        <v>14</v>
      </c>
      <c r="B42" s="88" t="s">
        <v>175</v>
      </c>
      <c r="C42" s="88" t="s">
        <v>176</v>
      </c>
      <c r="D42" s="86" t="s">
        <v>177</v>
      </c>
      <c r="E42" s="88">
        <v>24</v>
      </c>
      <c r="F42" s="88" t="s">
        <v>178</v>
      </c>
      <c r="G42" s="88" t="s">
        <v>179</v>
      </c>
      <c r="H42" s="20" t="s">
        <v>180</v>
      </c>
      <c r="I42" s="18" t="s">
        <v>154</v>
      </c>
      <c r="J42" s="18" t="s">
        <v>64</v>
      </c>
      <c r="K42" s="90">
        <v>94</v>
      </c>
      <c r="L42" s="82">
        <v>305525.96999999997</v>
      </c>
      <c r="M42" s="82">
        <f>L42*N42</f>
        <v>259697.07449999996</v>
      </c>
      <c r="N42" s="94">
        <v>0.85</v>
      </c>
      <c r="O42" s="82">
        <f>L42*P42</f>
        <v>39718.376100000001</v>
      </c>
      <c r="P42" s="94">
        <v>0.13</v>
      </c>
      <c r="Q42" s="82">
        <f>L42*R42</f>
        <v>6110.5193999999992</v>
      </c>
      <c r="R42" s="123">
        <v>0.02</v>
      </c>
    </row>
    <row r="43" spans="1:18" ht="118.5" customHeight="1" x14ac:dyDescent="0.2">
      <c r="A43" s="128"/>
      <c r="B43" s="89"/>
      <c r="C43" s="89"/>
      <c r="D43" s="87"/>
      <c r="E43" s="89"/>
      <c r="F43" s="89"/>
      <c r="G43" s="89"/>
      <c r="H43" s="20" t="s">
        <v>119</v>
      </c>
      <c r="I43" s="18" t="s">
        <v>130</v>
      </c>
      <c r="J43" s="18" t="s">
        <v>67</v>
      </c>
      <c r="K43" s="91"/>
      <c r="L43" s="83"/>
      <c r="M43" s="83"/>
      <c r="N43" s="95"/>
      <c r="O43" s="83"/>
      <c r="P43" s="95"/>
      <c r="Q43" s="83"/>
      <c r="R43" s="125"/>
    </row>
    <row r="44" spans="1:18" ht="34.5" customHeight="1" x14ac:dyDescent="0.2">
      <c r="A44" s="126">
        <v>15</v>
      </c>
      <c r="B44" s="88" t="s">
        <v>181</v>
      </c>
      <c r="C44" s="88" t="s">
        <v>182</v>
      </c>
      <c r="D44" s="120" t="s">
        <v>183</v>
      </c>
      <c r="E44" s="88">
        <v>18</v>
      </c>
      <c r="F44" s="88" t="s">
        <v>184</v>
      </c>
      <c r="G44" s="132">
        <v>43012</v>
      </c>
      <c r="H44" s="20" t="s">
        <v>185</v>
      </c>
      <c r="I44" s="18" t="s">
        <v>154</v>
      </c>
      <c r="J44" s="18" t="s">
        <v>114</v>
      </c>
      <c r="K44" s="90">
        <v>94</v>
      </c>
      <c r="L44" s="82">
        <v>494928.67000000004</v>
      </c>
      <c r="M44" s="82">
        <f>L44*N44</f>
        <v>420689.36950000003</v>
      </c>
      <c r="N44" s="94">
        <v>0.85</v>
      </c>
      <c r="O44" s="82">
        <f>L44*P44</f>
        <v>64340.727100000011</v>
      </c>
      <c r="P44" s="94">
        <v>0.13</v>
      </c>
      <c r="Q44" s="82">
        <f>L44*R44</f>
        <v>9898.5734000000011</v>
      </c>
      <c r="R44" s="123">
        <v>0.02</v>
      </c>
    </row>
    <row r="45" spans="1:18" ht="34.5" customHeight="1" x14ac:dyDescent="0.2">
      <c r="A45" s="127"/>
      <c r="B45" s="100"/>
      <c r="C45" s="100"/>
      <c r="D45" s="121"/>
      <c r="E45" s="100"/>
      <c r="F45" s="100"/>
      <c r="G45" s="100"/>
      <c r="H45" s="20" t="s">
        <v>186</v>
      </c>
      <c r="I45" s="18" t="s">
        <v>154</v>
      </c>
      <c r="J45" s="18" t="s">
        <v>114</v>
      </c>
      <c r="K45" s="111"/>
      <c r="L45" s="97"/>
      <c r="M45" s="97"/>
      <c r="N45" s="109"/>
      <c r="O45" s="97"/>
      <c r="P45" s="109"/>
      <c r="Q45" s="97"/>
      <c r="R45" s="124"/>
    </row>
    <row r="46" spans="1:18" ht="49.5" customHeight="1" x14ac:dyDescent="0.2">
      <c r="A46" s="128"/>
      <c r="B46" s="89"/>
      <c r="C46" s="89"/>
      <c r="D46" s="122"/>
      <c r="E46" s="89"/>
      <c r="F46" s="89"/>
      <c r="G46" s="89"/>
      <c r="H46" s="20" t="s">
        <v>187</v>
      </c>
      <c r="I46" s="18" t="s">
        <v>130</v>
      </c>
      <c r="J46" s="18" t="s">
        <v>92</v>
      </c>
      <c r="K46" s="91"/>
      <c r="L46" s="83"/>
      <c r="M46" s="83"/>
      <c r="N46" s="95"/>
      <c r="O46" s="83"/>
      <c r="P46" s="95"/>
      <c r="Q46" s="83"/>
      <c r="R46" s="125"/>
    </row>
    <row r="47" spans="1:18" ht="16.5" x14ac:dyDescent="0.2">
      <c r="A47" s="77" t="s">
        <v>188</v>
      </c>
      <c r="B47" s="78"/>
      <c r="C47" s="78"/>
      <c r="D47" s="78"/>
      <c r="E47" s="78"/>
      <c r="F47" s="78"/>
      <c r="G47" s="78"/>
      <c r="H47" s="78"/>
      <c r="I47" s="78"/>
      <c r="J47" s="104"/>
      <c r="K47" s="22"/>
      <c r="L47" s="31">
        <f>SUM(L8:L46)</f>
        <v>11215907.18</v>
      </c>
      <c r="M47" s="22">
        <f>SUM(M8:M46)</f>
        <v>9533521.103000002</v>
      </c>
      <c r="N47" s="22"/>
      <c r="O47" s="22">
        <f>SUM(O8:O46)</f>
        <v>1458067.9334000002</v>
      </c>
      <c r="P47" s="22"/>
      <c r="Q47" s="22">
        <f>SUM(Q8:Q46)</f>
        <v>224318.14360000001</v>
      </c>
      <c r="R47" s="32"/>
    </row>
    <row r="48" spans="1:18" ht="16.5" x14ac:dyDescent="0.2">
      <c r="A48" s="77" t="s">
        <v>189</v>
      </c>
      <c r="B48" s="78"/>
      <c r="C48" s="78"/>
      <c r="D48" s="78"/>
      <c r="E48" s="78"/>
      <c r="F48" s="78"/>
      <c r="G48" s="78"/>
      <c r="H48" s="78"/>
      <c r="I48" s="78"/>
      <c r="J48" s="78"/>
      <c r="K48" s="78"/>
      <c r="L48" s="78"/>
      <c r="M48" s="78"/>
      <c r="N48" s="78"/>
      <c r="O48" s="78"/>
      <c r="P48" s="78"/>
      <c r="Q48" s="78"/>
      <c r="R48" s="79"/>
    </row>
    <row r="49" spans="1:18" ht="33" x14ac:dyDescent="0.2">
      <c r="A49" s="80">
        <v>1</v>
      </c>
      <c r="B49" s="88" t="s">
        <v>190</v>
      </c>
      <c r="C49" s="84" t="s">
        <v>191</v>
      </c>
      <c r="D49" s="86" t="s">
        <v>192</v>
      </c>
      <c r="E49" s="88">
        <v>18</v>
      </c>
      <c r="F49" s="88" t="s">
        <v>71</v>
      </c>
      <c r="G49" s="88" t="s">
        <v>146</v>
      </c>
      <c r="H49" s="20" t="s">
        <v>193</v>
      </c>
      <c r="I49" s="18" t="s">
        <v>63</v>
      </c>
      <c r="J49" s="18" t="s">
        <v>74</v>
      </c>
      <c r="K49" s="90">
        <v>86</v>
      </c>
      <c r="L49" s="82">
        <v>258191.52</v>
      </c>
      <c r="M49" s="82">
        <f>L49*85%</f>
        <v>219462.79199999999</v>
      </c>
      <c r="N49" s="94">
        <v>0.85</v>
      </c>
      <c r="O49" s="82">
        <f>L49*13%</f>
        <v>33564.897599999997</v>
      </c>
      <c r="P49" s="94">
        <v>0.13</v>
      </c>
      <c r="Q49" s="82">
        <f>L49*2%</f>
        <v>5163.8303999999998</v>
      </c>
      <c r="R49" s="92">
        <v>0.02</v>
      </c>
    </row>
    <row r="50" spans="1:18" ht="32.25" customHeight="1" x14ac:dyDescent="0.2">
      <c r="A50" s="96"/>
      <c r="B50" s="100"/>
      <c r="C50" s="98"/>
      <c r="D50" s="99"/>
      <c r="E50" s="100"/>
      <c r="F50" s="100"/>
      <c r="G50" s="100"/>
      <c r="H50" s="20" t="s">
        <v>194</v>
      </c>
      <c r="I50" s="18" t="s">
        <v>130</v>
      </c>
      <c r="J50" s="18" t="s">
        <v>142</v>
      </c>
      <c r="K50" s="111"/>
      <c r="L50" s="97"/>
      <c r="M50" s="97"/>
      <c r="N50" s="109"/>
      <c r="O50" s="97"/>
      <c r="P50" s="109"/>
      <c r="Q50" s="97"/>
      <c r="R50" s="110"/>
    </row>
    <row r="51" spans="1:18" ht="70.5" customHeight="1" x14ac:dyDescent="0.2">
      <c r="A51" s="81"/>
      <c r="B51" s="89"/>
      <c r="C51" s="85"/>
      <c r="D51" s="87"/>
      <c r="E51" s="89"/>
      <c r="F51" s="89"/>
      <c r="G51" s="89"/>
      <c r="H51" s="20" t="s">
        <v>118</v>
      </c>
      <c r="I51" s="18" t="s">
        <v>63</v>
      </c>
      <c r="J51" s="18" t="s">
        <v>74</v>
      </c>
      <c r="K51" s="91"/>
      <c r="L51" s="83"/>
      <c r="M51" s="83"/>
      <c r="N51" s="95"/>
      <c r="O51" s="83"/>
      <c r="P51" s="95"/>
      <c r="Q51" s="83"/>
      <c r="R51" s="93"/>
    </row>
    <row r="52" spans="1:18" ht="62.25" customHeight="1" x14ac:dyDescent="0.2">
      <c r="A52" s="88">
        <v>2</v>
      </c>
      <c r="B52" s="88" t="s">
        <v>195</v>
      </c>
      <c r="C52" s="129" t="s">
        <v>196</v>
      </c>
      <c r="D52" s="86" t="s">
        <v>197</v>
      </c>
      <c r="E52" s="88">
        <v>24</v>
      </c>
      <c r="F52" s="88" t="s">
        <v>198</v>
      </c>
      <c r="G52" s="88" t="s">
        <v>199</v>
      </c>
      <c r="H52" s="20" t="s">
        <v>200</v>
      </c>
      <c r="I52" s="18" t="s">
        <v>130</v>
      </c>
      <c r="J52" s="18" t="s">
        <v>164</v>
      </c>
      <c r="K52" s="90">
        <v>86</v>
      </c>
      <c r="L52" s="82">
        <v>1162818.31</v>
      </c>
      <c r="M52" s="82">
        <f>L52*N52</f>
        <v>988395.56350000005</v>
      </c>
      <c r="N52" s="94">
        <v>0.85</v>
      </c>
      <c r="O52" s="82">
        <f>L52*P52</f>
        <v>151166.38030000002</v>
      </c>
      <c r="P52" s="94">
        <v>0.13</v>
      </c>
      <c r="Q52" s="82">
        <f>L52*R52</f>
        <v>23256.3662</v>
      </c>
      <c r="R52" s="94">
        <v>0.02</v>
      </c>
    </row>
    <row r="53" spans="1:18" ht="55.5" customHeight="1" x14ac:dyDescent="0.2">
      <c r="A53" s="89"/>
      <c r="B53" s="89"/>
      <c r="C53" s="131"/>
      <c r="D53" s="87"/>
      <c r="E53" s="89"/>
      <c r="F53" s="89"/>
      <c r="G53" s="89"/>
      <c r="H53" s="20" t="s">
        <v>201</v>
      </c>
      <c r="I53" s="18" t="s">
        <v>154</v>
      </c>
      <c r="J53" s="18" t="s">
        <v>202</v>
      </c>
      <c r="K53" s="91"/>
      <c r="L53" s="83"/>
      <c r="M53" s="83"/>
      <c r="N53" s="95"/>
      <c r="O53" s="83"/>
      <c r="P53" s="95"/>
      <c r="Q53" s="83"/>
      <c r="R53" s="95"/>
    </row>
    <row r="54" spans="1:18" ht="16.5" x14ac:dyDescent="0.2">
      <c r="A54" s="77" t="s">
        <v>203</v>
      </c>
      <c r="B54" s="78"/>
      <c r="C54" s="78"/>
      <c r="D54" s="78"/>
      <c r="E54" s="78"/>
      <c r="F54" s="78"/>
      <c r="G54" s="78"/>
      <c r="H54" s="78"/>
      <c r="I54" s="78"/>
      <c r="J54" s="104"/>
      <c r="K54" s="22"/>
      <c r="L54" s="31">
        <f>SUM(L48:L53)</f>
        <v>1421009.83</v>
      </c>
      <c r="M54" s="22">
        <f>SUM(M48:M53)</f>
        <v>1207858.3555000001</v>
      </c>
      <c r="N54" s="22"/>
      <c r="O54" s="22">
        <f>SUM(O48:O53)</f>
        <v>184731.27790000002</v>
      </c>
      <c r="P54" s="22"/>
      <c r="Q54" s="22">
        <f>SUM(Q48:Q53)</f>
        <v>28420.196599999999</v>
      </c>
      <c r="R54" s="33"/>
    </row>
    <row r="55" spans="1:18" ht="17.25" thickBot="1" x14ac:dyDescent="0.35">
      <c r="A55" s="133" t="s">
        <v>204</v>
      </c>
      <c r="B55" s="134"/>
      <c r="C55" s="134"/>
      <c r="D55" s="134"/>
      <c r="E55" s="134"/>
      <c r="F55" s="134"/>
      <c r="G55" s="134"/>
      <c r="H55" s="134"/>
      <c r="I55" s="134"/>
      <c r="J55" s="135"/>
      <c r="K55" s="34"/>
      <c r="L55" s="34">
        <f>L47+L54</f>
        <v>12636917.01</v>
      </c>
      <c r="M55" s="34">
        <f>M47+M54</f>
        <v>10741379.458500002</v>
      </c>
      <c r="N55" s="35"/>
      <c r="O55" s="34">
        <f>O47+O54</f>
        <v>1642799.2113000003</v>
      </c>
      <c r="P55" s="35"/>
      <c r="Q55" s="34">
        <f>Q47+Q54</f>
        <v>252738.34020000001</v>
      </c>
      <c r="R55" s="36"/>
    </row>
    <row r="57" spans="1:18" x14ac:dyDescent="0.2">
      <c r="A57" s="108" t="s">
        <v>83</v>
      </c>
      <c r="B57" s="136"/>
      <c r="C57" s="136"/>
      <c r="D57" s="136"/>
      <c r="E57" s="136"/>
      <c r="F57" s="136"/>
      <c r="G57" s="136"/>
      <c r="H57" s="136"/>
      <c r="I57" s="136"/>
      <c r="J57" s="136"/>
      <c r="K57" s="136"/>
      <c r="L57" s="136"/>
      <c r="M57" s="136"/>
      <c r="N57" s="136"/>
      <c r="O57" s="136"/>
      <c r="P57" s="136"/>
      <c r="Q57" s="136"/>
      <c r="R57" s="136"/>
    </row>
    <row r="58" spans="1:18" x14ac:dyDescent="0.2">
      <c r="A58" s="136"/>
      <c r="B58" s="136"/>
      <c r="C58" s="136"/>
      <c r="D58" s="136"/>
      <c r="E58" s="136"/>
      <c r="F58" s="136"/>
      <c r="G58" s="136"/>
      <c r="H58" s="136"/>
      <c r="I58" s="136"/>
      <c r="J58" s="136"/>
      <c r="K58" s="136"/>
      <c r="L58" s="136"/>
      <c r="M58" s="136"/>
      <c r="N58" s="136"/>
      <c r="O58" s="136"/>
      <c r="P58" s="136"/>
      <c r="Q58" s="136"/>
      <c r="R58" s="136"/>
    </row>
    <row r="64" spans="1:18" x14ac:dyDescent="0.2">
      <c r="R64" s="28"/>
    </row>
    <row r="71" spans="15:15" x14ac:dyDescent="0.2">
      <c r="O71" s="28"/>
    </row>
  </sheetData>
  <autoFilter ref="A1:R55"/>
  <mergeCells count="274">
    <mergeCell ref="A54:J54"/>
    <mergeCell ref="A55:J55"/>
    <mergeCell ref="A57:R58"/>
    <mergeCell ref="G52:G53"/>
    <mergeCell ref="K52:K53"/>
    <mergeCell ref="L52:L53"/>
    <mergeCell ref="M52:M53"/>
    <mergeCell ref="N52:N53"/>
    <mergeCell ref="O52:O53"/>
    <mergeCell ref="O49:O51"/>
    <mergeCell ref="P49:P51"/>
    <mergeCell ref="Q49:Q51"/>
    <mergeCell ref="R49:R51"/>
    <mergeCell ref="A52:A53"/>
    <mergeCell ref="B52:B53"/>
    <mergeCell ref="C52:C53"/>
    <mergeCell ref="D52:D53"/>
    <mergeCell ref="E52:E53"/>
    <mergeCell ref="F52:F53"/>
    <mergeCell ref="F49:F51"/>
    <mergeCell ref="G49:G51"/>
    <mergeCell ref="K49:K51"/>
    <mergeCell ref="L49:L51"/>
    <mergeCell ref="M49:M51"/>
    <mergeCell ref="N49:N51"/>
    <mergeCell ref="P52:P53"/>
    <mergeCell ref="Q52:Q53"/>
    <mergeCell ref="R52:R53"/>
    <mergeCell ref="A49:A51"/>
    <mergeCell ref="B49:B51"/>
    <mergeCell ref="C49:C51"/>
    <mergeCell ref="D49:D51"/>
    <mergeCell ref="E49:E51"/>
    <mergeCell ref="R40:R41"/>
    <mergeCell ref="A42:A43"/>
    <mergeCell ref="B42:B43"/>
    <mergeCell ref="C42:C43"/>
    <mergeCell ref="D42:D43"/>
    <mergeCell ref="E42:E43"/>
    <mergeCell ref="F42:F43"/>
    <mergeCell ref="G44:G46"/>
    <mergeCell ref="K44:K46"/>
    <mergeCell ref="L44:L46"/>
    <mergeCell ref="M44:M46"/>
    <mergeCell ref="A44:A46"/>
    <mergeCell ref="B44:B46"/>
    <mergeCell ref="C44:C46"/>
    <mergeCell ref="D44:D46"/>
    <mergeCell ref="E44:E46"/>
    <mergeCell ref="F44:F46"/>
    <mergeCell ref="R44:R46"/>
    <mergeCell ref="N40:N41"/>
    <mergeCell ref="O40:O41"/>
    <mergeCell ref="P40:P41"/>
    <mergeCell ref="Q40:Q41"/>
    <mergeCell ref="C40:C41"/>
    <mergeCell ref="D40:D41"/>
    <mergeCell ref="A47:J47"/>
    <mergeCell ref="A48:R48"/>
    <mergeCell ref="N44:N46"/>
    <mergeCell ref="O44:O46"/>
    <mergeCell ref="M42:M43"/>
    <mergeCell ref="N42:N43"/>
    <mergeCell ref="O42:O43"/>
    <mergeCell ref="P42:P43"/>
    <mergeCell ref="Q42:Q43"/>
    <mergeCell ref="R42:R43"/>
    <mergeCell ref="E40:E41"/>
    <mergeCell ref="F40:F41"/>
    <mergeCell ref="P44:P46"/>
    <mergeCell ref="Q44:Q46"/>
    <mergeCell ref="A33:A35"/>
    <mergeCell ref="B33:B35"/>
    <mergeCell ref="C33:C35"/>
    <mergeCell ref="D33:D35"/>
    <mergeCell ref="E33:E35"/>
    <mergeCell ref="L36:L39"/>
    <mergeCell ref="M36:M39"/>
    <mergeCell ref="G42:G43"/>
    <mergeCell ref="K42:K43"/>
    <mergeCell ref="L42:L43"/>
    <mergeCell ref="L40:L41"/>
    <mergeCell ref="M40:M41"/>
    <mergeCell ref="O28:O29"/>
    <mergeCell ref="P28:P29"/>
    <mergeCell ref="Q28:Q29"/>
    <mergeCell ref="A28:A29"/>
    <mergeCell ref="B28:B29"/>
    <mergeCell ref="C28:C29"/>
    <mergeCell ref="G40:G41"/>
    <mergeCell ref="K40:K41"/>
    <mergeCell ref="K36:K39"/>
    <mergeCell ref="P33:P35"/>
    <mergeCell ref="Q33:Q35"/>
    <mergeCell ref="A36:A39"/>
    <mergeCell ref="B36:B39"/>
    <mergeCell ref="C36:C39"/>
    <mergeCell ref="D36:D39"/>
    <mergeCell ref="E36:E39"/>
    <mergeCell ref="F36:F39"/>
    <mergeCell ref="G36:G39"/>
    <mergeCell ref="G33:G35"/>
    <mergeCell ref="K33:K35"/>
    <mergeCell ref="L33:L35"/>
    <mergeCell ref="M33:M35"/>
    <mergeCell ref="A40:A41"/>
    <mergeCell ref="B40:B41"/>
    <mergeCell ref="A30:A32"/>
    <mergeCell ref="B30:B32"/>
    <mergeCell ref="C30:C32"/>
    <mergeCell ref="D30:D32"/>
    <mergeCell ref="E30:E32"/>
    <mergeCell ref="F30:F32"/>
    <mergeCell ref="G30:G32"/>
    <mergeCell ref="K30:K32"/>
    <mergeCell ref="L30:L32"/>
    <mergeCell ref="P30:P32"/>
    <mergeCell ref="F33:F35"/>
    <mergeCell ref="Q36:Q39"/>
    <mergeCell ref="R36:R39"/>
    <mergeCell ref="Q30:Q32"/>
    <mergeCell ref="R30:R32"/>
    <mergeCell ref="R33:R35"/>
    <mergeCell ref="P36:P39"/>
    <mergeCell ref="D28:D29"/>
    <mergeCell ref="E28:E29"/>
    <mergeCell ref="F28:F29"/>
    <mergeCell ref="G28:G29"/>
    <mergeCell ref="K28:K29"/>
    <mergeCell ref="R28:R29"/>
    <mergeCell ref="L28:L29"/>
    <mergeCell ref="M28:M29"/>
    <mergeCell ref="N28:N29"/>
    <mergeCell ref="N33:N35"/>
    <mergeCell ref="O33:O35"/>
    <mergeCell ref="M30:M32"/>
    <mergeCell ref="N30:N32"/>
    <mergeCell ref="O30:O32"/>
    <mergeCell ref="N36:N39"/>
    <mergeCell ref="O36:O39"/>
    <mergeCell ref="P23:P24"/>
    <mergeCell ref="Q23:Q24"/>
    <mergeCell ref="R23:R24"/>
    <mergeCell ref="L23:L24"/>
    <mergeCell ref="M23:M24"/>
    <mergeCell ref="N23:N24"/>
    <mergeCell ref="O23:O24"/>
    <mergeCell ref="Q25:Q27"/>
    <mergeCell ref="R25:R27"/>
    <mergeCell ref="L25:L27"/>
    <mergeCell ref="M25:M27"/>
    <mergeCell ref="N25:N27"/>
    <mergeCell ref="O25:O27"/>
    <mergeCell ref="P25:P27"/>
    <mergeCell ref="G25:G27"/>
    <mergeCell ref="G23:G24"/>
    <mergeCell ref="K23:K24"/>
    <mergeCell ref="A23:A24"/>
    <mergeCell ref="B23:B24"/>
    <mergeCell ref="C23:C24"/>
    <mergeCell ref="D23:D24"/>
    <mergeCell ref="E23:E24"/>
    <mergeCell ref="F23:F24"/>
    <mergeCell ref="K25:K27"/>
    <mergeCell ref="C16:C18"/>
    <mergeCell ref="D16:D18"/>
    <mergeCell ref="E16:E18"/>
    <mergeCell ref="F16:F18"/>
    <mergeCell ref="A25:A27"/>
    <mergeCell ref="B25:B27"/>
    <mergeCell ref="C25:C27"/>
    <mergeCell ref="D25:D27"/>
    <mergeCell ref="E25:E27"/>
    <mergeCell ref="F25:F27"/>
    <mergeCell ref="M19:M22"/>
    <mergeCell ref="N19:N22"/>
    <mergeCell ref="O19:O22"/>
    <mergeCell ref="P19:P22"/>
    <mergeCell ref="Q19:Q22"/>
    <mergeCell ref="R19:R22"/>
    <mergeCell ref="R16:R18"/>
    <mergeCell ref="A19:A22"/>
    <mergeCell ref="B19:B22"/>
    <mergeCell ref="C19:C22"/>
    <mergeCell ref="D19:D22"/>
    <mergeCell ref="E19:E22"/>
    <mergeCell ref="F19:F22"/>
    <mergeCell ref="G19:G22"/>
    <mergeCell ref="K19:K22"/>
    <mergeCell ref="L19:L22"/>
    <mergeCell ref="L16:L18"/>
    <mergeCell ref="M16:M18"/>
    <mergeCell ref="N16:N18"/>
    <mergeCell ref="O16:O18"/>
    <mergeCell ref="P16:P18"/>
    <mergeCell ref="Q16:Q18"/>
    <mergeCell ref="A16:A18"/>
    <mergeCell ref="B16:B18"/>
    <mergeCell ref="G16:G18"/>
    <mergeCell ref="K16:K18"/>
    <mergeCell ref="K14:K15"/>
    <mergeCell ref="P12:P13"/>
    <mergeCell ref="Q12:Q13"/>
    <mergeCell ref="R12:R13"/>
    <mergeCell ref="A14:A15"/>
    <mergeCell ref="B14:B15"/>
    <mergeCell ref="C14:C15"/>
    <mergeCell ref="D14:D15"/>
    <mergeCell ref="E14:E15"/>
    <mergeCell ref="F14:F15"/>
    <mergeCell ref="G14:G15"/>
    <mergeCell ref="G12:G13"/>
    <mergeCell ref="K12:K13"/>
    <mergeCell ref="L12:L13"/>
    <mergeCell ref="M12:M13"/>
    <mergeCell ref="N12:N13"/>
    <mergeCell ref="O12:O13"/>
    <mergeCell ref="A12:A13"/>
    <mergeCell ref="B12:B13"/>
    <mergeCell ref="C12:C13"/>
    <mergeCell ref="D12:D13"/>
    <mergeCell ref="E12:E13"/>
    <mergeCell ref="F12:F13"/>
    <mergeCell ref="Q14:Q15"/>
    <mergeCell ref="R14:R15"/>
    <mergeCell ref="M10:M11"/>
    <mergeCell ref="N10:N11"/>
    <mergeCell ref="O10:O11"/>
    <mergeCell ref="P10:P11"/>
    <mergeCell ref="Q10:Q11"/>
    <mergeCell ref="R10:R11"/>
    <mergeCell ref="L14:L15"/>
    <mergeCell ref="M14:M15"/>
    <mergeCell ref="N14:N15"/>
    <mergeCell ref="O14:O15"/>
    <mergeCell ref="P14:P15"/>
    <mergeCell ref="A10:A11"/>
    <mergeCell ref="B10:B11"/>
    <mergeCell ref="C10:C11"/>
    <mergeCell ref="D10:D11"/>
    <mergeCell ref="E10:E11"/>
    <mergeCell ref="F10:F11"/>
    <mergeCell ref="G10:G11"/>
    <mergeCell ref="K10:K11"/>
    <mergeCell ref="L10:L11"/>
    <mergeCell ref="A6:R6"/>
    <mergeCell ref="A7:R7"/>
    <mergeCell ref="A8:A9"/>
    <mergeCell ref="B8:B9"/>
    <mergeCell ref="C8:C9"/>
    <mergeCell ref="D8:D9"/>
    <mergeCell ref="E8:E9"/>
    <mergeCell ref="F8:F9"/>
    <mergeCell ref="G8:G9"/>
    <mergeCell ref="K8:K9"/>
    <mergeCell ref="R8:R9"/>
    <mergeCell ref="L8:L9"/>
    <mergeCell ref="M8:M9"/>
    <mergeCell ref="N8:N9"/>
    <mergeCell ref="O8:O9"/>
    <mergeCell ref="P8:P9"/>
    <mergeCell ref="Q8:Q9"/>
    <mergeCell ref="G1:G2"/>
    <mergeCell ref="H1:H2"/>
    <mergeCell ref="I1:I2"/>
    <mergeCell ref="J1:J2"/>
    <mergeCell ref="K1:K2"/>
    <mergeCell ref="L1:Q1"/>
    <mergeCell ref="A1:A2"/>
    <mergeCell ref="B1:B2"/>
    <mergeCell ref="C1:C2"/>
    <mergeCell ref="D1:D2"/>
    <mergeCell ref="E1:E2"/>
    <mergeCell ref="F1:F2"/>
  </mergeCells>
  <pageMargins left="0.7" right="0.7" top="0.49" bottom="0.53" header="0.3" footer="0.3"/>
  <pageSetup paperSize="9" scale="35" fitToHeight="0" orientation="landscape" r:id="rId1"/>
  <headerFooter>
    <oddHeader xml:space="preserve">&amp;C&amp;"Trebuchet MS,Bold"&amp;12List of contracted projects/Lista proiectelor contractate 
</oddHeader>
    <oddFooter>&amp;L&amp;P/&amp;N</oddFooter>
  </headerFooter>
  <rowBreaks count="2" manualBreakCount="2">
    <brk id="13" max="17" man="1"/>
    <brk id="35"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topLeftCell="A25" zoomScale="75" zoomScaleNormal="100" zoomScaleSheetLayoutView="75" zoomScalePageLayoutView="82" workbookViewId="0">
      <selection activeCell="L33" sqref="L33"/>
    </sheetView>
  </sheetViews>
  <sheetFormatPr defaultRowHeight="12.75" x14ac:dyDescent="0.2"/>
  <cols>
    <col min="1" max="1" width="11.28515625" style="2" customWidth="1"/>
    <col min="2" max="2" width="19.42578125" style="2" customWidth="1"/>
    <col min="3" max="3" width="38.85546875" style="25" customWidth="1"/>
    <col min="4" max="4" width="34" style="26" customWidth="1"/>
    <col min="5" max="5" width="22.5703125" style="2" customWidth="1"/>
    <col min="6" max="6" width="13.5703125" style="2" customWidth="1"/>
    <col min="7" max="7" width="14.140625" style="2" customWidth="1"/>
    <col min="8" max="8" width="26.5703125" style="27" customWidth="1"/>
    <col min="9" max="9" width="12.85546875" style="2" customWidth="1"/>
    <col min="10" max="10" width="16.28515625" style="2" customWidth="1"/>
    <col min="11" max="11" width="18.42578125" style="2" customWidth="1"/>
    <col min="12" max="12" width="20.7109375" style="2" customWidth="1"/>
    <col min="13" max="13" width="25.140625" style="2" customWidth="1"/>
    <col min="14" max="14" width="10.140625" style="2" customWidth="1"/>
    <col min="15" max="15" width="22.140625" style="2" customWidth="1"/>
    <col min="16" max="16" width="19.5703125" style="2" customWidth="1"/>
    <col min="17" max="17" width="21.85546875" style="2" customWidth="1"/>
    <col min="18" max="18" width="16.140625" style="2" customWidth="1"/>
    <col min="19" max="19" width="24.140625" style="2" customWidth="1"/>
    <col min="20" max="20" width="14" style="2" bestFit="1" customWidth="1"/>
    <col min="21" max="256" width="8.85546875" style="2"/>
    <col min="257" max="257" width="11.28515625" style="2" customWidth="1"/>
    <col min="258" max="258" width="19.42578125" style="2" customWidth="1"/>
    <col min="259" max="259" width="38.85546875" style="2" customWidth="1"/>
    <col min="260" max="260" width="34" style="2" customWidth="1"/>
    <col min="261" max="261" width="22.5703125" style="2" customWidth="1"/>
    <col min="262" max="262" width="13.5703125" style="2" customWidth="1"/>
    <col min="263" max="263" width="14.140625" style="2" customWidth="1"/>
    <col min="264" max="264" width="26.5703125" style="2" customWidth="1"/>
    <col min="265" max="265" width="12.85546875" style="2" customWidth="1"/>
    <col min="266" max="266" width="16.28515625" style="2" customWidth="1"/>
    <col min="267" max="267" width="18.42578125" style="2" customWidth="1"/>
    <col min="268" max="268" width="20.7109375" style="2" customWidth="1"/>
    <col min="269" max="269" width="25.140625" style="2" customWidth="1"/>
    <col min="270" max="270" width="10.140625" style="2" customWidth="1"/>
    <col min="271" max="271" width="22.140625" style="2" customWidth="1"/>
    <col min="272" max="272" width="19.5703125" style="2" customWidth="1"/>
    <col min="273" max="273" width="21.85546875" style="2" customWidth="1"/>
    <col min="274" max="274" width="16.140625" style="2" customWidth="1"/>
    <col min="275" max="275" width="24.140625" style="2" customWidth="1"/>
    <col min="276" max="276" width="14" style="2" bestFit="1" customWidth="1"/>
    <col min="277" max="512" width="8.85546875" style="2"/>
    <col min="513" max="513" width="11.28515625" style="2" customWidth="1"/>
    <col min="514" max="514" width="19.42578125" style="2" customWidth="1"/>
    <col min="515" max="515" width="38.85546875" style="2" customWidth="1"/>
    <col min="516" max="516" width="34" style="2" customWidth="1"/>
    <col min="517" max="517" width="22.5703125" style="2" customWidth="1"/>
    <col min="518" max="518" width="13.5703125" style="2" customWidth="1"/>
    <col min="519" max="519" width="14.140625" style="2" customWidth="1"/>
    <col min="520" max="520" width="26.5703125" style="2" customWidth="1"/>
    <col min="521" max="521" width="12.85546875" style="2" customWidth="1"/>
    <col min="522" max="522" width="16.28515625" style="2" customWidth="1"/>
    <col min="523" max="523" width="18.42578125" style="2" customWidth="1"/>
    <col min="524" max="524" width="20.7109375" style="2" customWidth="1"/>
    <col min="525" max="525" width="25.140625" style="2" customWidth="1"/>
    <col min="526" max="526" width="10.140625" style="2" customWidth="1"/>
    <col min="527" max="527" width="22.140625" style="2" customWidth="1"/>
    <col min="528" max="528" width="19.5703125" style="2" customWidth="1"/>
    <col min="529" max="529" width="21.85546875" style="2" customWidth="1"/>
    <col min="530" max="530" width="16.140625" style="2" customWidth="1"/>
    <col min="531" max="531" width="24.140625" style="2" customWidth="1"/>
    <col min="532" max="532" width="14" style="2" bestFit="1" customWidth="1"/>
    <col min="533" max="768" width="8.85546875" style="2"/>
    <col min="769" max="769" width="11.28515625" style="2" customWidth="1"/>
    <col min="770" max="770" width="19.42578125" style="2" customWidth="1"/>
    <col min="771" max="771" width="38.85546875" style="2" customWidth="1"/>
    <col min="772" max="772" width="34" style="2" customWidth="1"/>
    <col min="773" max="773" width="22.5703125" style="2" customWidth="1"/>
    <col min="774" max="774" width="13.5703125" style="2" customWidth="1"/>
    <col min="775" max="775" width="14.140625" style="2" customWidth="1"/>
    <col min="776" max="776" width="26.5703125" style="2" customWidth="1"/>
    <col min="777" max="777" width="12.85546875" style="2" customWidth="1"/>
    <col min="778" max="778" width="16.28515625" style="2" customWidth="1"/>
    <col min="779" max="779" width="18.42578125" style="2" customWidth="1"/>
    <col min="780" max="780" width="20.7109375" style="2" customWidth="1"/>
    <col min="781" max="781" width="25.140625" style="2" customWidth="1"/>
    <col min="782" max="782" width="10.140625" style="2" customWidth="1"/>
    <col min="783" max="783" width="22.140625" style="2" customWidth="1"/>
    <col min="784" max="784" width="19.5703125" style="2" customWidth="1"/>
    <col min="785" max="785" width="21.85546875" style="2" customWidth="1"/>
    <col min="786" max="786" width="16.140625" style="2" customWidth="1"/>
    <col min="787" max="787" width="24.140625" style="2" customWidth="1"/>
    <col min="788" max="788" width="14" style="2" bestFit="1" customWidth="1"/>
    <col min="789" max="1024" width="8.85546875" style="2"/>
    <col min="1025" max="1025" width="11.28515625" style="2" customWidth="1"/>
    <col min="1026" max="1026" width="19.42578125" style="2" customWidth="1"/>
    <col min="1027" max="1027" width="38.85546875" style="2" customWidth="1"/>
    <col min="1028" max="1028" width="34" style="2" customWidth="1"/>
    <col min="1029" max="1029" width="22.5703125" style="2" customWidth="1"/>
    <col min="1030" max="1030" width="13.5703125" style="2" customWidth="1"/>
    <col min="1031" max="1031" width="14.140625" style="2" customWidth="1"/>
    <col min="1032" max="1032" width="26.5703125" style="2" customWidth="1"/>
    <col min="1033" max="1033" width="12.85546875" style="2" customWidth="1"/>
    <col min="1034" max="1034" width="16.28515625" style="2" customWidth="1"/>
    <col min="1035" max="1035" width="18.42578125" style="2" customWidth="1"/>
    <col min="1036" max="1036" width="20.7109375" style="2" customWidth="1"/>
    <col min="1037" max="1037" width="25.140625" style="2" customWidth="1"/>
    <col min="1038" max="1038" width="10.140625" style="2" customWidth="1"/>
    <col min="1039" max="1039" width="22.140625" style="2" customWidth="1"/>
    <col min="1040" max="1040" width="19.5703125" style="2" customWidth="1"/>
    <col min="1041" max="1041" width="21.85546875" style="2" customWidth="1"/>
    <col min="1042" max="1042" width="16.140625" style="2" customWidth="1"/>
    <col min="1043" max="1043" width="24.140625" style="2" customWidth="1"/>
    <col min="1044" max="1044" width="14" style="2" bestFit="1" customWidth="1"/>
    <col min="1045" max="1280" width="8.85546875" style="2"/>
    <col min="1281" max="1281" width="11.28515625" style="2" customWidth="1"/>
    <col min="1282" max="1282" width="19.42578125" style="2" customWidth="1"/>
    <col min="1283" max="1283" width="38.85546875" style="2" customWidth="1"/>
    <col min="1284" max="1284" width="34" style="2" customWidth="1"/>
    <col min="1285" max="1285" width="22.5703125" style="2" customWidth="1"/>
    <col min="1286" max="1286" width="13.5703125" style="2" customWidth="1"/>
    <col min="1287" max="1287" width="14.140625" style="2" customWidth="1"/>
    <col min="1288" max="1288" width="26.5703125" style="2" customWidth="1"/>
    <col min="1289" max="1289" width="12.85546875" style="2" customWidth="1"/>
    <col min="1290" max="1290" width="16.28515625" style="2" customWidth="1"/>
    <col min="1291" max="1291" width="18.42578125" style="2" customWidth="1"/>
    <col min="1292" max="1292" width="20.7109375" style="2" customWidth="1"/>
    <col min="1293" max="1293" width="25.140625" style="2" customWidth="1"/>
    <col min="1294" max="1294" width="10.140625" style="2" customWidth="1"/>
    <col min="1295" max="1295" width="22.140625" style="2" customWidth="1"/>
    <col min="1296" max="1296" width="19.5703125" style="2" customWidth="1"/>
    <col min="1297" max="1297" width="21.85546875" style="2" customWidth="1"/>
    <col min="1298" max="1298" width="16.140625" style="2" customWidth="1"/>
    <col min="1299" max="1299" width="24.140625" style="2" customWidth="1"/>
    <col min="1300" max="1300" width="14" style="2" bestFit="1" customWidth="1"/>
    <col min="1301" max="1536" width="8.85546875" style="2"/>
    <col min="1537" max="1537" width="11.28515625" style="2" customWidth="1"/>
    <col min="1538" max="1538" width="19.42578125" style="2" customWidth="1"/>
    <col min="1539" max="1539" width="38.85546875" style="2" customWidth="1"/>
    <col min="1540" max="1540" width="34" style="2" customWidth="1"/>
    <col min="1541" max="1541" width="22.5703125" style="2" customWidth="1"/>
    <col min="1542" max="1542" width="13.5703125" style="2" customWidth="1"/>
    <col min="1543" max="1543" width="14.140625" style="2" customWidth="1"/>
    <col min="1544" max="1544" width="26.5703125" style="2" customWidth="1"/>
    <col min="1545" max="1545" width="12.85546875" style="2" customWidth="1"/>
    <col min="1546" max="1546" width="16.28515625" style="2" customWidth="1"/>
    <col min="1547" max="1547" width="18.42578125" style="2" customWidth="1"/>
    <col min="1548" max="1548" width="20.7109375" style="2" customWidth="1"/>
    <col min="1549" max="1549" width="25.140625" style="2" customWidth="1"/>
    <col min="1550" max="1550" width="10.140625" style="2" customWidth="1"/>
    <col min="1551" max="1551" width="22.140625" style="2" customWidth="1"/>
    <col min="1552" max="1552" width="19.5703125" style="2" customWidth="1"/>
    <col min="1553" max="1553" width="21.85546875" style="2" customWidth="1"/>
    <col min="1554" max="1554" width="16.140625" style="2" customWidth="1"/>
    <col min="1555" max="1555" width="24.140625" style="2" customWidth="1"/>
    <col min="1556" max="1556" width="14" style="2" bestFit="1" customWidth="1"/>
    <col min="1557" max="1792" width="8.85546875" style="2"/>
    <col min="1793" max="1793" width="11.28515625" style="2" customWidth="1"/>
    <col min="1794" max="1794" width="19.42578125" style="2" customWidth="1"/>
    <col min="1795" max="1795" width="38.85546875" style="2" customWidth="1"/>
    <col min="1796" max="1796" width="34" style="2" customWidth="1"/>
    <col min="1797" max="1797" width="22.5703125" style="2" customWidth="1"/>
    <col min="1798" max="1798" width="13.5703125" style="2" customWidth="1"/>
    <col min="1799" max="1799" width="14.140625" style="2" customWidth="1"/>
    <col min="1800" max="1800" width="26.5703125" style="2" customWidth="1"/>
    <col min="1801" max="1801" width="12.85546875" style="2" customWidth="1"/>
    <col min="1802" max="1802" width="16.28515625" style="2" customWidth="1"/>
    <col min="1803" max="1803" width="18.42578125" style="2" customWidth="1"/>
    <col min="1804" max="1804" width="20.7109375" style="2" customWidth="1"/>
    <col min="1805" max="1805" width="25.140625" style="2" customWidth="1"/>
    <col min="1806" max="1806" width="10.140625" style="2" customWidth="1"/>
    <col min="1807" max="1807" width="22.140625" style="2" customWidth="1"/>
    <col min="1808" max="1808" width="19.5703125" style="2" customWidth="1"/>
    <col min="1809" max="1809" width="21.85546875" style="2" customWidth="1"/>
    <col min="1810" max="1810" width="16.140625" style="2" customWidth="1"/>
    <col min="1811" max="1811" width="24.140625" style="2" customWidth="1"/>
    <col min="1812" max="1812" width="14" style="2" bestFit="1" customWidth="1"/>
    <col min="1813" max="2048" width="8.85546875" style="2"/>
    <col min="2049" max="2049" width="11.28515625" style="2" customWidth="1"/>
    <col min="2050" max="2050" width="19.42578125" style="2" customWidth="1"/>
    <col min="2051" max="2051" width="38.85546875" style="2" customWidth="1"/>
    <col min="2052" max="2052" width="34" style="2" customWidth="1"/>
    <col min="2053" max="2053" width="22.5703125" style="2" customWidth="1"/>
    <col min="2054" max="2054" width="13.5703125" style="2" customWidth="1"/>
    <col min="2055" max="2055" width="14.140625" style="2" customWidth="1"/>
    <col min="2056" max="2056" width="26.5703125" style="2" customWidth="1"/>
    <col min="2057" max="2057" width="12.85546875" style="2" customWidth="1"/>
    <col min="2058" max="2058" width="16.28515625" style="2" customWidth="1"/>
    <col min="2059" max="2059" width="18.42578125" style="2" customWidth="1"/>
    <col min="2060" max="2060" width="20.7109375" style="2" customWidth="1"/>
    <col min="2061" max="2061" width="25.140625" style="2" customWidth="1"/>
    <col min="2062" max="2062" width="10.140625" style="2" customWidth="1"/>
    <col min="2063" max="2063" width="22.140625" style="2" customWidth="1"/>
    <col min="2064" max="2064" width="19.5703125" style="2" customWidth="1"/>
    <col min="2065" max="2065" width="21.85546875" style="2" customWidth="1"/>
    <col min="2066" max="2066" width="16.140625" style="2" customWidth="1"/>
    <col min="2067" max="2067" width="24.140625" style="2" customWidth="1"/>
    <col min="2068" max="2068" width="14" style="2" bestFit="1" customWidth="1"/>
    <col min="2069" max="2304" width="8.85546875" style="2"/>
    <col min="2305" max="2305" width="11.28515625" style="2" customWidth="1"/>
    <col min="2306" max="2306" width="19.42578125" style="2" customWidth="1"/>
    <col min="2307" max="2307" width="38.85546875" style="2" customWidth="1"/>
    <col min="2308" max="2308" width="34" style="2" customWidth="1"/>
    <col min="2309" max="2309" width="22.5703125" style="2" customWidth="1"/>
    <col min="2310" max="2310" width="13.5703125" style="2" customWidth="1"/>
    <col min="2311" max="2311" width="14.140625" style="2" customWidth="1"/>
    <col min="2312" max="2312" width="26.5703125" style="2" customWidth="1"/>
    <col min="2313" max="2313" width="12.85546875" style="2" customWidth="1"/>
    <col min="2314" max="2314" width="16.28515625" style="2" customWidth="1"/>
    <col min="2315" max="2315" width="18.42578125" style="2" customWidth="1"/>
    <col min="2316" max="2316" width="20.7109375" style="2" customWidth="1"/>
    <col min="2317" max="2317" width="25.140625" style="2" customWidth="1"/>
    <col min="2318" max="2318" width="10.140625" style="2" customWidth="1"/>
    <col min="2319" max="2319" width="22.140625" style="2" customWidth="1"/>
    <col min="2320" max="2320" width="19.5703125" style="2" customWidth="1"/>
    <col min="2321" max="2321" width="21.85546875" style="2" customWidth="1"/>
    <col min="2322" max="2322" width="16.140625" style="2" customWidth="1"/>
    <col min="2323" max="2323" width="24.140625" style="2" customWidth="1"/>
    <col min="2324" max="2324" width="14" style="2" bestFit="1" customWidth="1"/>
    <col min="2325" max="2560" width="8.85546875" style="2"/>
    <col min="2561" max="2561" width="11.28515625" style="2" customWidth="1"/>
    <col min="2562" max="2562" width="19.42578125" style="2" customWidth="1"/>
    <col min="2563" max="2563" width="38.85546875" style="2" customWidth="1"/>
    <col min="2564" max="2564" width="34" style="2" customWidth="1"/>
    <col min="2565" max="2565" width="22.5703125" style="2" customWidth="1"/>
    <col min="2566" max="2566" width="13.5703125" style="2" customWidth="1"/>
    <col min="2567" max="2567" width="14.140625" style="2" customWidth="1"/>
    <col min="2568" max="2568" width="26.5703125" style="2" customWidth="1"/>
    <col min="2569" max="2569" width="12.85546875" style="2" customWidth="1"/>
    <col min="2570" max="2570" width="16.28515625" style="2" customWidth="1"/>
    <col min="2571" max="2571" width="18.42578125" style="2" customWidth="1"/>
    <col min="2572" max="2572" width="20.7109375" style="2" customWidth="1"/>
    <col min="2573" max="2573" width="25.140625" style="2" customWidth="1"/>
    <col min="2574" max="2574" width="10.140625" style="2" customWidth="1"/>
    <col min="2575" max="2575" width="22.140625" style="2" customWidth="1"/>
    <col min="2576" max="2576" width="19.5703125" style="2" customWidth="1"/>
    <col min="2577" max="2577" width="21.85546875" style="2" customWidth="1"/>
    <col min="2578" max="2578" width="16.140625" style="2" customWidth="1"/>
    <col min="2579" max="2579" width="24.140625" style="2" customWidth="1"/>
    <col min="2580" max="2580" width="14" style="2" bestFit="1" customWidth="1"/>
    <col min="2581" max="2816" width="8.85546875" style="2"/>
    <col min="2817" max="2817" width="11.28515625" style="2" customWidth="1"/>
    <col min="2818" max="2818" width="19.42578125" style="2" customWidth="1"/>
    <col min="2819" max="2819" width="38.85546875" style="2" customWidth="1"/>
    <col min="2820" max="2820" width="34" style="2" customWidth="1"/>
    <col min="2821" max="2821" width="22.5703125" style="2" customWidth="1"/>
    <col min="2822" max="2822" width="13.5703125" style="2" customWidth="1"/>
    <col min="2823" max="2823" width="14.140625" style="2" customWidth="1"/>
    <col min="2824" max="2824" width="26.5703125" style="2" customWidth="1"/>
    <col min="2825" max="2825" width="12.85546875" style="2" customWidth="1"/>
    <col min="2826" max="2826" width="16.28515625" style="2" customWidth="1"/>
    <col min="2827" max="2827" width="18.42578125" style="2" customWidth="1"/>
    <col min="2828" max="2828" width="20.7109375" style="2" customWidth="1"/>
    <col min="2829" max="2829" width="25.140625" style="2" customWidth="1"/>
    <col min="2830" max="2830" width="10.140625" style="2" customWidth="1"/>
    <col min="2831" max="2831" width="22.140625" style="2" customWidth="1"/>
    <col min="2832" max="2832" width="19.5703125" style="2" customWidth="1"/>
    <col min="2833" max="2833" width="21.85546875" style="2" customWidth="1"/>
    <col min="2834" max="2834" width="16.140625" style="2" customWidth="1"/>
    <col min="2835" max="2835" width="24.140625" style="2" customWidth="1"/>
    <col min="2836" max="2836" width="14" style="2" bestFit="1" customWidth="1"/>
    <col min="2837" max="3072" width="8.85546875" style="2"/>
    <col min="3073" max="3073" width="11.28515625" style="2" customWidth="1"/>
    <col min="3074" max="3074" width="19.42578125" style="2" customWidth="1"/>
    <col min="3075" max="3075" width="38.85546875" style="2" customWidth="1"/>
    <col min="3076" max="3076" width="34" style="2" customWidth="1"/>
    <col min="3077" max="3077" width="22.5703125" style="2" customWidth="1"/>
    <col min="3078" max="3078" width="13.5703125" style="2" customWidth="1"/>
    <col min="3079" max="3079" width="14.140625" style="2" customWidth="1"/>
    <col min="3080" max="3080" width="26.5703125" style="2" customWidth="1"/>
    <col min="3081" max="3081" width="12.85546875" style="2" customWidth="1"/>
    <col min="3082" max="3082" width="16.28515625" style="2" customWidth="1"/>
    <col min="3083" max="3083" width="18.42578125" style="2" customWidth="1"/>
    <col min="3084" max="3084" width="20.7109375" style="2" customWidth="1"/>
    <col min="3085" max="3085" width="25.140625" style="2" customWidth="1"/>
    <col min="3086" max="3086" width="10.140625" style="2" customWidth="1"/>
    <col min="3087" max="3087" width="22.140625" style="2" customWidth="1"/>
    <col min="3088" max="3088" width="19.5703125" style="2" customWidth="1"/>
    <col min="3089" max="3089" width="21.85546875" style="2" customWidth="1"/>
    <col min="3090" max="3090" width="16.140625" style="2" customWidth="1"/>
    <col min="3091" max="3091" width="24.140625" style="2" customWidth="1"/>
    <col min="3092" max="3092" width="14" style="2" bestFit="1" customWidth="1"/>
    <col min="3093" max="3328" width="8.85546875" style="2"/>
    <col min="3329" max="3329" width="11.28515625" style="2" customWidth="1"/>
    <col min="3330" max="3330" width="19.42578125" style="2" customWidth="1"/>
    <col min="3331" max="3331" width="38.85546875" style="2" customWidth="1"/>
    <col min="3332" max="3332" width="34" style="2" customWidth="1"/>
    <col min="3333" max="3333" width="22.5703125" style="2" customWidth="1"/>
    <col min="3334" max="3334" width="13.5703125" style="2" customWidth="1"/>
    <col min="3335" max="3335" width="14.140625" style="2" customWidth="1"/>
    <col min="3336" max="3336" width="26.5703125" style="2" customWidth="1"/>
    <col min="3337" max="3337" width="12.85546875" style="2" customWidth="1"/>
    <col min="3338" max="3338" width="16.28515625" style="2" customWidth="1"/>
    <col min="3339" max="3339" width="18.42578125" style="2" customWidth="1"/>
    <col min="3340" max="3340" width="20.7109375" style="2" customWidth="1"/>
    <col min="3341" max="3341" width="25.140625" style="2" customWidth="1"/>
    <col min="3342" max="3342" width="10.140625" style="2" customWidth="1"/>
    <col min="3343" max="3343" width="22.140625" style="2" customWidth="1"/>
    <col min="3344" max="3344" width="19.5703125" style="2" customWidth="1"/>
    <col min="3345" max="3345" width="21.85546875" style="2" customWidth="1"/>
    <col min="3346" max="3346" width="16.140625" style="2" customWidth="1"/>
    <col min="3347" max="3347" width="24.140625" style="2" customWidth="1"/>
    <col min="3348" max="3348" width="14" style="2" bestFit="1" customWidth="1"/>
    <col min="3349" max="3584" width="8.85546875" style="2"/>
    <col min="3585" max="3585" width="11.28515625" style="2" customWidth="1"/>
    <col min="3586" max="3586" width="19.42578125" style="2" customWidth="1"/>
    <col min="3587" max="3587" width="38.85546875" style="2" customWidth="1"/>
    <col min="3588" max="3588" width="34" style="2" customWidth="1"/>
    <col min="3589" max="3589" width="22.5703125" style="2" customWidth="1"/>
    <col min="3590" max="3590" width="13.5703125" style="2" customWidth="1"/>
    <col min="3591" max="3591" width="14.140625" style="2" customWidth="1"/>
    <col min="3592" max="3592" width="26.5703125" style="2" customWidth="1"/>
    <col min="3593" max="3593" width="12.85546875" style="2" customWidth="1"/>
    <col min="3594" max="3594" width="16.28515625" style="2" customWidth="1"/>
    <col min="3595" max="3595" width="18.42578125" style="2" customWidth="1"/>
    <col min="3596" max="3596" width="20.7109375" style="2" customWidth="1"/>
    <col min="3597" max="3597" width="25.140625" style="2" customWidth="1"/>
    <col min="3598" max="3598" width="10.140625" style="2" customWidth="1"/>
    <col min="3599" max="3599" width="22.140625" style="2" customWidth="1"/>
    <col min="3600" max="3600" width="19.5703125" style="2" customWidth="1"/>
    <col min="3601" max="3601" width="21.85546875" style="2" customWidth="1"/>
    <col min="3602" max="3602" width="16.140625" style="2" customWidth="1"/>
    <col min="3603" max="3603" width="24.140625" style="2" customWidth="1"/>
    <col min="3604" max="3604" width="14" style="2" bestFit="1" customWidth="1"/>
    <col min="3605" max="3840" width="8.85546875" style="2"/>
    <col min="3841" max="3841" width="11.28515625" style="2" customWidth="1"/>
    <col min="3842" max="3842" width="19.42578125" style="2" customWidth="1"/>
    <col min="3843" max="3843" width="38.85546875" style="2" customWidth="1"/>
    <col min="3844" max="3844" width="34" style="2" customWidth="1"/>
    <col min="3845" max="3845" width="22.5703125" style="2" customWidth="1"/>
    <col min="3846" max="3846" width="13.5703125" style="2" customWidth="1"/>
    <col min="3847" max="3847" width="14.140625" style="2" customWidth="1"/>
    <col min="3848" max="3848" width="26.5703125" style="2" customWidth="1"/>
    <col min="3849" max="3849" width="12.85546875" style="2" customWidth="1"/>
    <col min="3850" max="3850" width="16.28515625" style="2" customWidth="1"/>
    <col min="3851" max="3851" width="18.42578125" style="2" customWidth="1"/>
    <col min="3852" max="3852" width="20.7109375" style="2" customWidth="1"/>
    <col min="3853" max="3853" width="25.140625" style="2" customWidth="1"/>
    <col min="3854" max="3854" width="10.140625" style="2" customWidth="1"/>
    <col min="3855" max="3855" width="22.140625" style="2" customWidth="1"/>
    <col min="3856" max="3856" width="19.5703125" style="2" customWidth="1"/>
    <col min="3857" max="3857" width="21.85546875" style="2" customWidth="1"/>
    <col min="3858" max="3858" width="16.140625" style="2" customWidth="1"/>
    <col min="3859" max="3859" width="24.140625" style="2" customWidth="1"/>
    <col min="3860" max="3860" width="14" style="2" bestFit="1" customWidth="1"/>
    <col min="3861" max="4096" width="8.85546875" style="2"/>
    <col min="4097" max="4097" width="11.28515625" style="2" customWidth="1"/>
    <col min="4098" max="4098" width="19.42578125" style="2" customWidth="1"/>
    <col min="4099" max="4099" width="38.85546875" style="2" customWidth="1"/>
    <col min="4100" max="4100" width="34" style="2" customWidth="1"/>
    <col min="4101" max="4101" width="22.5703125" style="2" customWidth="1"/>
    <col min="4102" max="4102" width="13.5703125" style="2" customWidth="1"/>
    <col min="4103" max="4103" width="14.140625" style="2" customWidth="1"/>
    <col min="4104" max="4104" width="26.5703125" style="2" customWidth="1"/>
    <col min="4105" max="4105" width="12.85546875" style="2" customWidth="1"/>
    <col min="4106" max="4106" width="16.28515625" style="2" customWidth="1"/>
    <col min="4107" max="4107" width="18.42578125" style="2" customWidth="1"/>
    <col min="4108" max="4108" width="20.7109375" style="2" customWidth="1"/>
    <col min="4109" max="4109" width="25.140625" style="2" customWidth="1"/>
    <col min="4110" max="4110" width="10.140625" style="2" customWidth="1"/>
    <col min="4111" max="4111" width="22.140625" style="2" customWidth="1"/>
    <col min="4112" max="4112" width="19.5703125" style="2" customWidth="1"/>
    <col min="4113" max="4113" width="21.85546875" style="2" customWidth="1"/>
    <col min="4114" max="4114" width="16.140625" style="2" customWidth="1"/>
    <col min="4115" max="4115" width="24.140625" style="2" customWidth="1"/>
    <col min="4116" max="4116" width="14" style="2" bestFit="1" customWidth="1"/>
    <col min="4117" max="4352" width="8.85546875" style="2"/>
    <col min="4353" max="4353" width="11.28515625" style="2" customWidth="1"/>
    <col min="4354" max="4354" width="19.42578125" style="2" customWidth="1"/>
    <col min="4355" max="4355" width="38.85546875" style="2" customWidth="1"/>
    <col min="4356" max="4356" width="34" style="2" customWidth="1"/>
    <col min="4357" max="4357" width="22.5703125" style="2" customWidth="1"/>
    <col min="4358" max="4358" width="13.5703125" style="2" customWidth="1"/>
    <col min="4359" max="4359" width="14.140625" style="2" customWidth="1"/>
    <col min="4360" max="4360" width="26.5703125" style="2" customWidth="1"/>
    <col min="4361" max="4361" width="12.85546875" style="2" customWidth="1"/>
    <col min="4362" max="4362" width="16.28515625" style="2" customWidth="1"/>
    <col min="4363" max="4363" width="18.42578125" style="2" customWidth="1"/>
    <col min="4364" max="4364" width="20.7109375" style="2" customWidth="1"/>
    <col min="4365" max="4365" width="25.140625" style="2" customWidth="1"/>
    <col min="4366" max="4366" width="10.140625" style="2" customWidth="1"/>
    <col min="4367" max="4367" width="22.140625" style="2" customWidth="1"/>
    <col min="4368" max="4368" width="19.5703125" style="2" customWidth="1"/>
    <col min="4369" max="4369" width="21.85546875" style="2" customWidth="1"/>
    <col min="4370" max="4370" width="16.140625" style="2" customWidth="1"/>
    <col min="4371" max="4371" width="24.140625" style="2" customWidth="1"/>
    <col min="4372" max="4372" width="14" style="2" bestFit="1" customWidth="1"/>
    <col min="4373" max="4608" width="8.85546875" style="2"/>
    <col min="4609" max="4609" width="11.28515625" style="2" customWidth="1"/>
    <col min="4610" max="4610" width="19.42578125" style="2" customWidth="1"/>
    <col min="4611" max="4611" width="38.85546875" style="2" customWidth="1"/>
    <col min="4612" max="4612" width="34" style="2" customWidth="1"/>
    <col min="4613" max="4613" width="22.5703125" style="2" customWidth="1"/>
    <col min="4614" max="4614" width="13.5703125" style="2" customWidth="1"/>
    <col min="4615" max="4615" width="14.140625" style="2" customWidth="1"/>
    <col min="4616" max="4616" width="26.5703125" style="2" customWidth="1"/>
    <col min="4617" max="4617" width="12.85546875" style="2" customWidth="1"/>
    <col min="4618" max="4618" width="16.28515625" style="2" customWidth="1"/>
    <col min="4619" max="4619" width="18.42578125" style="2" customWidth="1"/>
    <col min="4620" max="4620" width="20.7109375" style="2" customWidth="1"/>
    <col min="4621" max="4621" width="25.140625" style="2" customWidth="1"/>
    <col min="4622" max="4622" width="10.140625" style="2" customWidth="1"/>
    <col min="4623" max="4623" width="22.140625" style="2" customWidth="1"/>
    <col min="4624" max="4624" width="19.5703125" style="2" customWidth="1"/>
    <col min="4625" max="4625" width="21.85546875" style="2" customWidth="1"/>
    <col min="4626" max="4626" width="16.140625" style="2" customWidth="1"/>
    <col min="4627" max="4627" width="24.140625" style="2" customWidth="1"/>
    <col min="4628" max="4628" width="14" style="2" bestFit="1" customWidth="1"/>
    <col min="4629" max="4864" width="8.85546875" style="2"/>
    <col min="4865" max="4865" width="11.28515625" style="2" customWidth="1"/>
    <col min="4866" max="4866" width="19.42578125" style="2" customWidth="1"/>
    <col min="4867" max="4867" width="38.85546875" style="2" customWidth="1"/>
    <col min="4868" max="4868" width="34" style="2" customWidth="1"/>
    <col min="4869" max="4869" width="22.5703125" style="2" customWidth="1"/>
    <col min="4870" max="4870" width="13.5703125" style="2" customWidth="1"/>
    <col min="4871" max="4871" width="14.140625" style="2" customWidth="1"/>
    <col min="4872" max="4872" width="26.5703125" style="2" customWidth="1"/>
    <col min="4873" max="4873" width="12.85546875" style="2" customWidth="1"/>
    <col min="4874" max="4874" width="16.28515625" style="2" customWidth="1"/>
    <col min="4875" max="4875" width="18.42578125" style="2" customWidth="1"/>
    <col min="4876" max="4876" width="20.7109375" style="2" customWidth="1"/>
    <col min="4877" max="4877" width="25.140625" style="2" customWidth="1"/>
    <col min="4878" max="4878" width="10.140625" style="2" customWidth="1"/>
    <col min="4879" max="4879" width="22.140625" style="2" customWidth="1"/>
    <col min="4880" max="4880" width="19.5703125" style="2" customWidth="1"/>
    <col min="4881" max="4881" width="21.85546875" style="2" customWidth="1"/>
    <col min="4882" max="4882" width="16.140625" style="2" customWidth="1"/>
    <col min="4883" max="4883" width="24.140625" style="2" customWidth="1"/>
    <col min="4884" max="4884" width="14" style="2" bestFit="1" customWidth="1"/>
    <col min="4885" max="5120" width="8.85546875" style="2"/>
    <col min="5121" max="5121" width="11.28515625" style="2" customWidth="1"/>
    <col min="5122" max="5122" width="19.42578125" style="2" customWidth="1"/>
    <col min="5123" max="5123" width="38.85546875" style="2" customWidth="1"/>
    <col min="5124" max="5124" width="34" style="2" customWidth="1"/>
    <col min="5125" max="5125" width="22.5703125" style="2" customWidth="1"/>
    <col min="5126" max="5126" width="13.5703125" style="2" customWidth="1"/>
    <col min="5127" max="5127" width="14.140625" style="2" customWidth="1"/>
    <col min="5128" max="5128" width="26.5703125" style="2" customWidth="1"/>
    <col min="5129" max="5129" width="12.85546875" style="2" customWidth="1"/>
    <col min="5130" max="5130" width="16.28515625" style="2" customWidth="1"/>
    <col min="5131" max="5131" width="18.42578125" style="2" customWidth="1"/>
    <col min="5132" max="5132" width="20.7109375" style="2" customWidth="1"/>
    <col min="5133" max="5133" width="25.140625" style="2" customWidth="1"/>
    <col min="5134" max="5134" width="10.140625" style="2" customWidth="1"/>
    <col min="5135" max="5135" width="22.140625" style="2" customWidth="1"/>
    <col min="5136" max="5136" width="19.5703125" style="2" customWidth="1"/>
    <col min="5137" max="5137" width="21.85546875" style="2" customWidth="1"/>
    <col min="5138" max="5138" width="16.140625" style="2" customWidth="1"/>
    <col min="5139" max="5139" width="24.140625" style="2" customWidth="1"/>
    <col min="5140" max="5140" width="14" style="2" bestFit="1" customWidth="1"/>
    <col min="5141" max="5376" width="8.85546875" style="2"/>
    <col min="5377" max="5377" width="11.28515625" style="2" customWidth="1"/>
    <col min="5378" max="5378" width="19.42578125" style="2" customWidth="1"/>
    <col min="5379" max="5379" width="38.85546875" style="2" customWidth="1"/>
    <col min="5380" max="5380" width="34" style="2" customWidth="1"/>
    <col min="5381" max="5381" width="22.5703125" style="2" customWidth="1"/>
    <col min="5382" max="5382" width="13.5703125" style="2" customWidth="1"/>
    <col min="5383" max="5383" width="14.140625" style="2" customWidth="1"/>
    <col min="5384" max="5384" width="26.5703125" style="2" customWidth="1"/>
    <col min="5385" max="5385" width="12.85546875" style="2" customWidth="1"/>
    <col min="5386" max="5386" width="16.28515625" style="2" customWidth="1"/>
    <col min="5387" max="5387" width="18.42578125" style="2" customWidth="1"/>
    <col min="5388" max="5388" width="20.7109375" style="2" customWidth="1"/>
    <col min="5389" max="5389" width="25.140625" style="2" customWidth="1"/>
    <col min="5390" max="5390" width="10.140625" style="2" customWidth="1"/>
    <col min="5391" max="5391" width="22.140625" style="2" customWidth="1"/>
    <col min="5392" max="5392" width="19.5703125" style="2" customWidth="1"/>
    <col min="5393" max="5393" width="21.85546875" style="2" customWidth="1"/>
    <col min="5394" max="5394" width="16.140625" style="2" customWidth="1"/>
    <col min="5395" max="5395" width="24.140625" style="2" customWidth="1"/>
    <col min="5396" max="5396" width="14" style="2" bestFit="1" customWidth="1"/>
    <col min="5397" max="5632" width="8.85546875" style="2"/>
    <col min="5633" max="5633" width="11.28515625" style="2" customWidth="1"/>
    <col min="5634" max="5634" width="19.42578125" style="2" customWidth="1"/>
    <col min="5635" max="5635" width="38.85546875" style="2" customWidth="1"/>
    <col min="5636" max="5636" width="34" style="2" customWidth="1"/>
    <col min="5637" max="5637" width="22.5703125" style="2" customWidth="1"/>
    <col min="5638" max="5638" width="13.5703125" style="2" customWidth="1"/>
    <col min="5639" max="5639" width="14.140625" style="2" customWidth="1"/>
    <col min="5640" max="5640" width="26.5703125" style="2" customWidth="1"/>
    <col min="5641" max="5641" width="12.85546875" style="2" customWidth="1"/>
    <col min="5642" max="5642" width="16.28515625" style="2" customWidth="1"/>
    <col min="5643" max="5643" width="18.42578125" style="2" customWidth="1"/>
    <col min="5644" max="5644" width="20.7109375" style="2" customWidth="1"/>
    <col min="5645" max="5645" width="25.140625" style="2" customWidth="1"/>
    <col min="5646" max="5646" width="10.140625" style="2" customWidth="1"/>
    <col min="5647" max="5647" width="22.140625" style="2" customWidth="1"/>
    <col min="5648" max="5648" width="19.5703125" style="2" customWidth="1"/>
    <col min="5649" max="5649" width="21.85546875" style="2" customWidth="1"/>
    <col min="5650" max="5650" width="16.140625" style="2" customWidth="1"/>
    <col min="5651" max="5651" width="24.140625" style="2" customWidth="1"/>
    <col min="5652" max="5652" width="14" style="2" bestFit="1" customWidth="1"/>
    <col min="5653" max="5888" width="8.85546875" style="2"/>
    <col min="5889" max="5889" width="11.28515625" style="2" customWidth="1"/>
    <col min="5890" max="5890" width="19.42578125" style="2" customWidth="1"/>
    <col min="5891" max="5891" width="38.85546875" style="2" customWidth="1"/>
    <col min="5892" max="5892" width="34" style="2" customWidth="1"/>
    <col min="5893" max="5893" width="22.5703125" style="2" customWidth="1"/>
    <col min="5894" max="5894" width="13.5703125" style="2" customWidth="1"/>
    <col min="5895" max="5895" width="14.140625" style="2" customWidth="1"/>
    <col min="5896" max="5896" width="26.5703125" style="2" customWidth="1"/>
    <col min="5897" max="5897" width="12.85546875" style="2" customWidth="1"/>
    <col min="5898" max="5898" width="16.28515625" style="2" customWidth="1"/>
    <col min="5899" max="5899" width="18.42578125" style="2" customWidth="1"/>
    <col min="5900" max="5900" width="20.7109375" style="2" customWidth="1"/>
    <col min="5901" max="5901" width="25.140625" style="2" customWidth="1"/>
    <col min="5902" max="5902" width="10.140625" style="2" customWidth="1"/>
    <col min="5903" max="5903" width="22.140625" style="2" customWidth="1"/>
    <col min="5904" max="5904" width="19.5703125" style="2" customWidth="1"/>
    <col min="5905" max="5905" width="21.85546875" style="2" customWidth="1"/>
    <col min="5906" max="5906" width="16.140625" style="2" customWidth="1"/>
    <col min="5907" max="5907" width="24.140625" style="2" customWidth="1"/>
    <col min="5908" max="5908" width="14" style="2" bestFit="1" customWidth="1"/>
    <col min="5909" max="6144" width="8.85546875" style="2"/>
    <col min="6145" max="6145" width="11.28515625" style="2" customWidth="1"/>
    <col min="6146" max="6146" width="19.42578125" style="2" customWidth="1"/>
    <col min="6147" max="6147" width="38.85546875" style="2" customWidth="1"/>
    <col min="6148" max="6148" width="34" style="2" customWidth="1"/>
    <col min="6149" max="6149" width="22.5703125" style="2" customWidth="1"/>
    <col min="6150" max="6150" width="13.5703125" style="2" customWidth="1"/>
    <col min="6151" max="6151" width="14.140625" style="2" customWidth="1"/>
    <col min="6152" max="6152" width="26.5703125" style="2" customWidth="1"/>
    <col min="6153" max="6153" width="12.85546875" style="2" customWidth="1"/>
    <col min="6154" max="6154" width="16.28515625" style="2" customWidth="1"/>
    <col min="6155" max="6155" width="18.42578125" style="2" customWidth="1"/>
    <col min="6156" max="6156" width="20.7109375" style="2" customWidth="1"/>
    <col min="6157" max="6157" width="25.140625" style="2" customWidth="1"/>
    <col min="6158" max="6158" width="10.140625" style="2" customWidth="1"/>
    <col min="6159" max="6159" width="22.140625" style="2" customWidth="1"/>
    <col min="6160" max="6160" width="19.5703125" style="2" customWidth="1"/>
    <col min="6161" max="6161" width="21.85546875" style="2" customWidth="1"/>
    <col min="6162" max="6162" width="16.140625" style="2" customWidth="1"/>
    <col min="6163" max="6163" width="24.140625" style="2" customWidth="1"/>
    <col min="6164" max="6164" width="14" style="2" bestFit="1" customWidth="1"/>
    <col min="6165" max="6400" width="8.85546875" style="2"/>
    <col min="6401" max="6401" width="11.28515625" style="2" customWidth="1"/>
    <col min="6402" max="6402" width="19.42578125" style="2" customWidth="1"/>
    <col min="6403" max="6403" width="38.85546875" style="2" customWidth="1"/>
    <col min="6404" max="6404" width="34" style="2" customWidth="1"/>
    <col min="6405" max="6405" width="22.5703125" style="2" customWidth="1"/>
    <col min="6406" max="6406" width="13.5703125" style="2" customWidth="1"/>
    <col min="6407" max="6407" width="14.140625" style="2" customWidth="1"/>
    <col min="6408" max="6408" width="26.5703125" style="2" customWidth="1"/>
    <col min="6409" max="6409" width="12.85546875" style="2" customWidth="1"/>
    <col min="6410" max="6410" width="16.28515625" style="2" customWidth="1"/>
    <col min="6411" max="6411" width="18.42578125" style="2" customWidth="1"/>
    <col min="6412" max="6412" width="20.7109375" style="2" customWidth="1"/>
    <col min="6413" max="6413" width="25.140625" style="2" customWidth="1"/>
    <col min="6414" max="6414" width="10.140625" style="2" customWidth="1"/>
    <col min="6415" max="6415" width="22.140625" style="2" customWidth="1"/>
    <col min="6416" max="6416" width="19.5703125" style="2" customWidth="1"/>
    <col min="6417" max="6417" width="21.85546875" style="2" customWidth="1"/>
    <col min="6418" max="6418" width="16.140625" style="2" customWidth="1"/>
    <col min="6419" max="6419" width="24.140625" style="2" customWidth="1"/>
    <col min="6420" max="6420" width="14" style="2" bestFit="1" customWidth="1"/>
    <col min="6421" max="6656" width="8.85546875" style="2"/>
    <col min="6657" max="6657" width="11.28515625" style="2" customWidth="1"/>
    <col min="6658" max="6658" width="19.42578125" style="2" customWidth="1"/>
    <col min="6659" max="6659" width="38.85546875" style="2" customWidth="1"/>
    <col min="6660" max="6660" width="34" style="2" customWidth="1"/>
    <col min="6661" max="6661" width="22.5703125" style="2" customWidth="1"/>
    <col min="6662" max="6662" width="13.5703125" style="2" customWidth="1"/>
    <col min="6663" max="6663" width="14.140625" style="2" customWidth="1"/>
    <col min="6664" max="6664" width="26.5703125" style="2" customWidth="1"/>
    <col min="6665" max="6665" width="12.85546875" style="2" customWidth="1"/>
    <col min="6666" max="6666" width="16.28515625" style="2" customWidth="1"/>
    <col min="6667" max="6667" width="18.42578125" style="2" customWidth="1"/>
    <col min="6668" max="6668" width="20.7109375" style="2" customWidth="1"/>
    <col min="6669" max="6669" width="25.140625" style="2" customWidth="1"/>
    <col min="6670" max="6670" width="10.140625" style="2" customWidth="1"/>
    <col min="6671" max="6671" width="22.140625" style="2" customWidth="1"/>
    <col min="6672" max="6672" width="19.5703125" style="2" customWidth="1"/>
    <col min="6673" max="6673" width="21.85546875" style="2" customWidth="1"/>
    <col min="6674" max="6674" width="16.140625" style="2" customWidth="1"/>
    <col min="6675" max="6675" width="24.140625" style="2" customWidth="1"/>
    <col min="6676" max="6676" width="14" style="2" bestFit="1" customWidth="1"/>
    <col min="6677" max="6912" width="8.85546875" style="2"/>
    <col min="6913" max="6913" width="11.28515625" style="2" customWidth="1"/>
    <col min="6914" max="6914" width="19.42578125" style="2" customWidth="1"/>
    <col min="6915" max="6915" width="38.85546875" style="2" customWidth="1"/>
    <col min="6916" max="6916" width="34" style="2" customWidth="1"/>
    <col min="6917" max="6917" width="22.5703125" style="2" customWidth="1"/>
    <col min="6918" max="6918" width="13.5703125" style="2" customWidth="1"/>
    <col min="6919" max="6919" width="14.140625" style="2" customWidth="1"/>
    <col min="6920" max="6920" width="26.5703125" style="2" customWidth="1"/>
    <col min="6921" max="6921" width="12.85546875" style="2" customWidth="1"/>
    <col min="6922" max="6922" width="16.28515625" style="2" customWidth="1"/>
    <col min="6923" max="6923" width="18.42578125" style="2" customWidth="1"/>
    <col min="6924" max="6924" width="20.7109375" style="2" customWidth="1"/>
    <col min="6925" max="6925" width="25.140625" style="2" customWidth="1"/>
    <col min="6926" max="6926" width="10.140625" style="2" customWidth="1"/>
    <col min="6927" max="6927" width="22.140625" style="2" customWidth="1"/>
    <col min="6928" max="6928" width="19.5703125" style="2" customWidth="1"/>
    <col min="6929" max="6929" width="21.85546875" style="2" customWidth="1"/>
    <col min="6930" max="6930" width="16.140625" style="2" customWidth="1"/>
    <col min="6931" max="6931" width="24.140625" style="2" customWidth="1"/>
    <col min="6932" max="6932" width="14" style="2" bestFit="1" customWidth="1"/>
    <col min="6933" max="7168" width="8.85546875" style="2"/>
    <col min="7169" max="7169" width="11.28515625" style="2" customWidth="1"/>
    <col min="7170" max="7170" width="19.42578125" style="2" customWidth="1"/>
    <col min="7171" max="7171" width="38.85546875" style="2" customWidth="1"/>
    <col min="7172" max="7172" width="34" style="2" customWidth="1"/>
    <col min="7173" max="7173" width="22.5703125" style="2" customWidth="1"/>
    <col min="7174" max="7174" width="13.5703125" style="2" customWidth="1"/>
    <col min="7175" max="7175" width="14.140625" style="2" customWidth="1"/>
    <col min="7176" max="7176" width="26.5703125" style="2" customWidth="1"/>
    <col min="7177" max="7177" width="12.85546875" style="2" customWidth="1"/>
    <col min="7178" max="7178" width="16.28515625" style="2" customWidth="1"/>
    <col min="7179" max="7179" width="18.42578125" style="2" customWidth="1"/>
    <col min="7180" max="7180" width="20.7109375" style="2" customWidth="1"/>
    <col min="7181" max="7181" width="25.140625" style="2" customWidth="1"/>
    <col min="7182" max="7182" width="10.140625" style="2" customWidth="1"/>
    <col min="7183" max="7183" width="22.140625" style="2" customWidth="1"/>
    <col min="7184" max="7184" width="19.5703125" style="2" customWidth="1"/>
    <col min="7185" max="7185" width="21.85546875" style="2" customWidth="1"/>
    <col min="7186" max="7186" width="16.140625" style="2" customWidth="1"/>
    <col min="7187" max="7187" width="24.140625" style="2" customWidth="1"/>
    <col min="7188" max="7188" width="14" style="2" bestFit="1" customWidth="1"/>
    <col min="7189" max="7424" width="8.85546875" style="2"/>
    <col min="7425" max="7425" width="11.28515625" style="2" customWidth="1"/>
    <col min="7426" max="7426" width="19.42578125" style="2" customWidth="1"/>
    <col min="7427" max="7427" width="38.85546875" style="2" customWidth="1"/>
    <col min="7428" max="7428" width="34" style="2" customWidth="1"/>
    <col min="7429" max="7429" width="22.5703125" style="2" customWidth="1"/>
    <col min="7430" max="7430" width="13.5703125" style="2" customWidth="1"/>
    <col min="7431" max="7431" width="14.140625" style="2" customWidth="1"/>
    <col min="7432" max="7432" width="26.5703125" style="2" customWidth="1"/>
    <col min="7433" max="7433" width="12.85546875" style="2" customWidth="1"/>
    <col min="7434" max="7434" width="16.28515625" style="2" customWidth="1"/>
    <col min="7435" max="7435" width="18.42578125" style="2" customWidth="1"/>
    <col min="7436" max="7436" width="20.7109375" style="2" customWidth="1"/>
    <col min="7437" max="7437" width="25.140625" style="2" customWidth="1"/>
    <col min="7438" max="7438" width="10.140625" style="2" customWidth="1"/>
    <col min="7439" max="7439" width="22.140625" style="2" customWidth="1"/>
    <col min="7440" max="7440" width="19.5703125" style="2" customWidth="1"/>
    <col min="7441" max="7441" width="21.85546875" style="2" customWidth="1"/>
    <col min="7442" max="7442" width="16.140625" style="2" customWidth="1"/>
    <col min="7443" max="7443" width="24.140625" style="2" customWidth="1"/>
    <col min="7444" max="7444" width="14" style="2" bestFit="1" customWidth="1"/>
    <col min="7445" max="7680" width="8.85546875" style="2"/>
    <col min="7681" max="7681" width="11.28515625" style="2" customWidth="1"/>
    <col min="7682" max="7682" width="19.42578125" style="2" customWidth="1"/>
    <col min="7683" max="7683" width="38.85546875" style="2" customWidth="1"/>
    <col min="7684" max="7684" width="34" style="2" customWidth="1"/>
    <col min="7685" max="7685" width="22.5703125" style="2" customWidth="1"/>
    <col min="7686" max="7686" width="13.5703125" style="2" customWidth="1"/>
    <col min="7687" max="7687" width="14.140625" style="2" customWidth="1"/>
    <col min="7688" max="7688" width="26.5703125" style="2" customWidth="1"/>
    <col min="7689" max="7689" width="12.85546875" style="2" customWidth="1"/>
    <col min="7690" max="7690" width="16.28515625" style="2" customWidth="1"/>
    <col min="7691" max="7691" width="18.42578125" style="2" customWidth="1"/>
    <col min="7692" max="7692" width="20.7109375" style="2" customWidth="1"/>
    <col min="7693" max="7693" width="25.140625" style="2" customWidth="1"/>
    <col min="7694" max="7694" width="10.140625" style="2" customWidth="1"/>
    <col min="7695" max="7695" width="22.140625" style="2" customWidth="1"/>
    <col min="7696" max="7696" width="19.5703125" style="2" customWidth="1"/>
    <col min="7697" max="7697" width="21.85546875" style="2" customWidth="1"/>
    <col min="7698" max="7698" width="16.140625" style="2" customWidth="1"/>
    <col min="7699" max="7699" width="24.140625" style="2" customWidth="1"/>
    <col min="7700" max="7700" width="14" style="2" bestFit="1" customWidth="1"/>
    <col min="7701" max="7936" width="8.85546875" style="2"/>
    <col min="7937" max="7937" width="11.28515625" style="2" customWidth="1"/>
    <col min="7938" max="7938" width="19.42578125" style="2" customWidth="1"/>
    <col min="7939" max="7939" width="38.85546875" style="2" customWidth="1"/>
    <col min="7940" max="7940" width="34" style="2" customWidth="1"/>
    <col min="7941" max="7941" width="22.5703125" style="2" customWidth="1"/>
    <col min="7942" max="7942" width="13.5703125" style="2" customWidth="1"/>
    <col min="7943" max="7943" width="14.140625" style="2" customWidth="1"/>
    <col min="7944" max="7944" width="26.5703125" style="2" customWidth="1"/>
    <col min="7945" max="7945" width="12.85546875" style="2" customWidth="1"/>
    <col min="7946" max="7946" width="16.28515625" style="2" customWidth="1"/>
    <col min="7947" max="7947" width="18.42578125" style="2" customWidth="1"/>
    <col min="7948" max="7948" width="20.7109375" style="2" customWidth="1"/>
    <col min="7949" max="7949" width="25.140625" style="2" customWidth="1"/>
    <col min="7950" max="7950" width="10.140625" style="2" customWidth="1"/>
    <col min="7951" max="7951" width="22.140625" style="2" customWidth="1"/>
    <col min="7952" max="7952" width="19.5703125" style="2" customWidth="1"/>
    <col min="7953" max="7953" width="21.85546875" style="2" customWidth="1"/>
    <col min="7954" max="7954" width="16.140625" style="2" customWidth="1"/>
    <col min="7955" max="7955" width="24.140625" style="2" customWidth="1"/>
    <col min="7956" max="7956" width="14" style="2" bestFit="1" customWidth="1"/>
    <col min="7957" max="8192" width="8.85546875" style="2"/>
    <col min="8193" max="8193" width="11.28515625" style="2" customWidth="1"/>
    <col min="8194" max="8194" width="19.42578125" style="2" customWidth="1"/>
    <col min="8195" max="8195" width="38.85546875" style="2" customWidth="1"/>
    <col min="8196" max="8196" width="34" style="2" customWidth="1"/>
    <col min="8197" max="8197" width="22.5703125" style="2" customWidth="1"/>
    <col min="8198" max="8198" width="13.5703125" style="2" customWidth="1"/>
    <col min="8199" max="8199" width="14.140625" style="2" customWidth="1"/>
    <col min="8200" max="8200" width="26.5703125" style="2" customWidth="1"/>
    <col min="8201" max="8201" width="12.85546875" style="2" customWidth="1"/>
    <col min="8202" max="8202" width="16.28515625" style="2" customWidth="1"/>
    <col min="8203" max="8203" width="18.42578125" style="2" customWidth="1"/>
    <col min="8204" max="8204" width="20.7109375" style="2" customWidth="1"/>
    <col min="8205" max="8205" width="25.140625" style="2" customWidth="1"/>
    <col min="8206" max="8206" width="10.140625" style="2" customWidth="1"/>
    <col min="8207" max="8207" width="22.140625" style="2" customWidth="1"/>
    <col min="8208" max="8208" width="19.5703125" style="2" customWidth="1"/>
    <col min="8209" max="8209" width="21.85546875" style="2" customWidth="1"/>
    <col min="8210" max="8210" width="16.140625" style="2" customWidth="1"/>
    <col min="8211" max="8211" width="24.140625" style="2" customWidth="1"/>
    <col min="8212" max="8212" width="14" style="2" bestFit="1" customWidth="1"/>
    <col min="8213" max="8448" width="8.85546875" style="2"/>
    <col min="8449" max="8449" width="11.28515625" style="2" customWidth="1"/>
    <col min="8450" max="8450" width="19.42578125" style="2" customWidth="1"/>
    <col min="8451" max="8451" width="38.85546875" style="2" customWidth="1"/>
    <col min="8452" max="8452" width="34" style="2" customWidth="1"/>
    <col min="8453" max="8453" width="22.5703125" style="2" customWidth="1"/>
    <col min="8454" max="8454" width="13.5703125" style="2" customWidth="1"/>
    <col min="8455" max="8455" width="14.140625" style="2" customWidth="1"/>
    <col min="8456" max="8456" width="26.5703125" style="2" customWidth="1"/>
    <col min="8457" max="8457" width="12.85546875" style="2" customWidth="1"/>
    <col min="8458" max="8458" width="16.28515625" style="2" customWidth="1"/>
    <col min="8459" max="8459" width="18.42578125" style="2" customWidth="1"/>
    <col min="8460" max="8460" width="20.7109375" style="2" customWidth="1"/>
    <col min="8461" max="8461" width="25.140625" style="2" customWidth="1"/>
    <col min="8462" max="8462" width="10.140625" style="2" customWidth="1"/>
    <col min="8463" max="8463" width="22.140625" style="2" customWidth="1"/>
    <col min="8464" max="8464" width="19.5703125" style="2" customWidth="1"/>
    <col min="8465" max="8465" width="21.85546875" style="2" customWidth="1"/>
    <col min="8466" max="8466" width="16.140625" style="2" customWidth="1"/>
    <col min="8467" max="8467" width="24.140625" style="2" customWidth="1"/>
    <col min="8468" max="8468" width="14" style="2" bestFit="1" customWidth="1"/>
    <col min="8469" max="8704" width="8.85546875" style="2"/>
    <col min="8705" max="8705" width="11.28515625" style="2" customWidth="1"/>
    <col min="8706" max="8706" width="19.42578125" style="2" customWidth="1"/>
    <col min="8707" max="8707" width="38.85546875" style="2" customWidth="1"/>
    <col min="8708" max="8708" width="34" style="2" customWidth="1"/>
    <col min="8709" max="8709" width="22.5703125" style="2" customWidth="1"/>
    <col min="8710" max="8710" width="13.5703125" style="2" customWidth="1"/>
    <col min="8711" max="8711" width="14.140625" style="2" customWidth="1"/>
    <col min="8712" max="8712" width="26.5703125" style="2" customWidth="1"/>
    <col min="8713" max="8713" width="12.85546875" style="2" customWidth="1"/>
    <col min="8714" max="8714" width="16.28515625" style="2" customWidth="1"/>
    <col min="8715" max="8715" width="18.42578125" style="2" customWidth="1"/>
    <col min="8716" max="8716" width="20.7109375" style="2" customWidth="1"/>
    <col min="8717" max="8717" width="25.140625" style="2" customWidth="1"/>
    <col min="8718" max="8718" width="10.140625" style="2" customWidth="1"/>
    <col min="8719" max="8719" width="22.140625" style="2" customWidth="1"/>
    <col min="8720" max="8720" width="19.5703125" style="2" customWidth="1"/>
    <col min="8721" max="8721" width="21.85546875" style="2" customWidth="1"/>
    <col min="8722" max="8722" width="16.140625" style="2" customWidth="1"/>
    <col min="8723" max="8723" width="24.140625" style="2" customWidth="1"/>
    <col min="8724" max="8724" width="14" style="2" bestFit="1" customWidth="1"/>
    <col min="8725" max="8960" width="8.85546875" style="2"/>
    <col min="8961" max="8961" width="11.28515625" style="2" customWidth="1"/>
    <col min="8962" max="8962" width="19.42578125" style="2" customWidth="1"/>
    <col min="8963" max="8963" width="38.85546875" style="2" customWidth="1"/>
    <col min="8964" max="8964" width="34" style="2" customWidth="1"/>
    <col min="8965" max="8965" width="22.5703125" style="2" customWidth="1"/>
    <col min="8966" max="8966" width="13.5703125" style="2" customWidth="1"/>
    <col min="8967" max="8967" width="14.140625" style="2" customWidth="1"/>
    <col min="8968" max="8968" width="26.5703125" style="2" customWidth="1"/>
    <col min="8969" max="8969" width="12.85546875" style="2" customWidth="1"/>
    <col min="8970" max="8970" width="16.28515625" style="2" customWidth="1"/>
    <col min="8971" max="8971" width="18.42578125" style="2" customWidth="1"/>
    <col min="8972" max="8972" width="20.7109375" style="2" customWidth="1"/>
    <col min="8973" max="8973" width="25.140625" style="2" customWidth="1"/>
    <col min="8974" max="8974" width="10.140625" style="2" customWidth="1"/>
    <col min="8975" max="8975" width="22.140625" style="2" customWidth="1"/>
    <col min="8976" max="8976" width="19.5703125" style="2" customWidth="1"/>
    <col min="8977" max="8977" width="21.85546875" style="2" customWidth="1"/>
    <col min="8978" max="8978" width="16.140625" style="2" customWidth="1"/>
    <col min="8979" max="8979" width="24.140625" style="2" customWidth="1"/>
    <col min="8980" max="8980" width="14" style="2" bestFit="1" customWidth="1"/>
    <col min="8981" max="9216" width="8.85546875" style="2"/>
    <col min="9217" max="9217" width="11.28515625" style="2" customWidth="1"/>
    <col min="9218" max="9218" width="19.42578125" style="2" customWidth="1"/>
    <col min="9219" max="9219" width="38.85546875" style="2" customWidth="1"/>
    <col min="9220" max="9220" width="34" style="2" customWidth="1"/>
    <col min="9221" max="9221" width="22.5703125" style="2" customWidth="1"/>
    <col min="9222" max="9222" width="13.5703125" style="2" customWidth="1"/>
    <col min="9223" max="9223" width="14.140625" style="2" customWidth="1"/>
    <col min="9224" max="9224" width="26.5703125" style="2" customWidth="1"/>
    <col min="9225" max="9225" width="12.85546875" style="2" customWidth="1"/>
    <col min="9226" max="9226" width="16.28515625" style="2" customWidth="1"/>
    <col min="9227" max="9227" width="18.42578125" style="2" customWidth="1"/>
    <col min="9228" max="9228" width="20.7109375" style="2" customWidth="1"/>
    <col min="9229" max="9229" width="25.140625" style="2" customWidth="1"/>
    <col min="9230" max="9230" width="10.140625" style="2" customWidth="1"/>
    <col min="9231" max="9231" width="22.140625" style="2" customWidth="1"/>
    <col min="9232" max="9232" width="19.5703125" style="2" customWidth="1"/>
    <col min="9233" max="9233" width="21.85546875" style="2" customWidth="1"/>
    <col min="9234" max="9234" width="16.140625" style="2" customWidth="1"/>
    <col min="9235" max="9235" width="24.140625" style="2" customWidth="1"/>
    <col min="9236" max="9236" width="14" style="2" bestFit="1" customWidth="1"/>
    <col min="9237" max="9472" width="8.85546875" style="2"/>
    <col min="9473" max="9473" width="11.28515625" style="2" customWidth="1"/>
    <col min="9474" max="9474" width="19.42578125" style="2" customWidth="1"/>
    <col min="9475" max="9475" width="38.85546875" style="2" customWidth="1"/>
    <col min="9476" max="9476" width="34" style="2" customWidth="1"/>
    <col min="9477" max="9477" width="22.5703125" style="2" customWidth="1"/>
    <col min="9478" max="9478" width="13.5703125" style="2" customWidth="1"/>
    <col min="9479" max="9479" width="14.140625" style="2" customWidth="1"/>
    <col min="9480" max="9480" width="26.5703125" style="2" customWidth="1"/>
    <col min="9481" max="9481" width="12.85546875" style="2" customWidth="1"/>
    <col min="9482" max="9482" width="16.28515625" style="2" customWidth="1"/>
    <col min="9483" max="9483" width="18.42578125" style="2" customWidth="1"/>
    <col min="9484" max="9484" width="20.7109375" style="2" customWidth="1"/>
    <col min="9485" max="9485" width="25.140625" style="2" customWidth="1"/>
    <col min="9486" max="9486" width="10.140625" style="2" customWidth="1"/>
    <col min="9487" max="9487" width="22.140625" style="2" customWidth="1"/>
    <col min="9488" max="9488" width="19.5703125" style="2" customWidth="1"/>
    <col min="9489" max="9489" width="21.85546875" style="2" customWidth="1"/>
    <col min="9490" max="9490" width="16.140625" style="2" customWidth="1"/>
    <col min="9491" max="9491" width="24.140625" style="2" customWidth="1"/>
    <col min="9492" max="9492" width="14" style="2" bestFit="1" customWidth="1"/>
    <col min="9493" max="9728" width="8.85546875" style="2"/>
    <col min="9729" max="9729" width="11.28515625" style="2" customWidth="1"/>
    <col min="9730" max="9730" width="19.42578125" style="2" customWidth="1"/>
    <col min="9731" max="9731" width="38.85546875" style="2" customWidth="1"/>
    <col min="9732" max="9732" width="34" style="2" customWidth="1"/>
    <col min="9733" max="9733" width="22.5703125" style="2" customWidth="1"/>
    <col min="9734" max="9734" width="13.5703125" style="2" customWidth="1"/>
    <col min="9735" max="9735" width="14.140625" style="2" customWidth="1"/>
    <col min="9736" max="9736" width="26.5703125" style="2" customWidth="1"/>
    <col min="9737" max="9737" width="12.85546875" style="2" customWidth="1"/>
    <col min="9738" max="9738" width="16.28515625" style="2" customWidth="1"/>
    <col min="9739" max="9739" width="18.42578125" style="2" customWidth="1"/>
    <col min="9740" max="9740" width="20.7109375" style="2" customWidth="1"/>
    <col min="9741" max="9741" width="25.140625" style="2" customWidth="1"/>
    <col min="9742" max="9742" width="10.140625" style="2" customWidth="1"/>
    <col min="9743" max="9743" width="22.140625" style="2" customWidth="1"/>
    <col min="9744" max="9744" width="19.5703125" style="2" customWidth="1"/>
    <col min="9745" max="9745" width="21.85546875" style="2" customWidth="1"/>
    <col min="9746" max="9746" width="16.140625" style="2" customWidth="1"/>
    <col min="9747" max="9747" width="24.140625" style="2" customWidth="1"/>
    <col min="9748" max="9748" width="14" style="2" bestFit="1" customWidth="1"/>
    <col min="9749" max="9984" width="8.85546875" style="2"/>
    <col min="9985" max="9985" width="11.28515625" style="2" customWidth="1"/>
    <col min="9986" max="9986" width="19.42578125" style="2" customWidth="1"/>
    <col min="9987" max="9987" width="38.85546875" style="2" customWidth="1"/>
    <col min="9988" max="9988" width="34" style="2" customWidth="1"/>
    <col min="9989" max="9989" width="22.5703125" style="2" customWidth="1"/>
    <col min="9990" max="9990" width="13.5703125" style="2" customWidth="1"/>
    <col min="9991" max="9991" width="14.140625" style="2" customWidth="1"/>
    <col min="9992" max="9992" width="26.5703125" style="2" customWidth="1"/>
    <col min="9993" max="9993" width="12.85546875" style="2" customWidth="1"/>
    <col min="9994" max="9994" width="16.28515625" style="2" customWidth="1"/>
    <col min="9995" max="9995" width="18.42578125" style="2" customWidth="1"/>
    <col min="9996" max="9996" width="20.7109375" style="2" customWidth="1"/>
    <col min="9997" max="9997" width="25.140625" style="2" customWidth="1"/>
    <col min="9998" max="9998" width="10.140625" style="2" customWidth="1"/>
    <col min="9999" max="9999" width="22.140625" style="2" customWidth="1"/>
    <col min="10000" max="10000" width="19.5703125" style="2" customWidth="1"/>
    <col min="10001" max="10001" width="21.85546875" style="2" customWidth="1"/>
    <col min="10002" max="10002" width="16.140625" style="2" customWidth="1"/>
    <col min="10003" max="10003" width="24.140625" style="2" customWidth="1"/>
    <col min="10004" max="10004" width="14" style="2" bestFit="1" customWidth="1"/>
    <col min="10005" max="10240" width="8.85546875" style="2"/>
    <col min="10241" max="10241" width="11.28515625" style="2" customWidth="1"/>
    <col min="10242" max="10242" width="19.42578125" style="2" customWidth="1"/>
    <col min="10243" max="10243" width="38.85546875" style="2" customWidth="1"/>
    <col min="10244" max="10244" width="34" style="2" customWidth="1"/>
    <col min="10245" max="10245" width="22.5703125" style="2" customWidth="1"/>
    <col min="10246" max="10246" width="13.5703125" style="2" customWidth="1"/>
    <col min="10247" max="10247" width="14.140625" style="2" customWidth="1"/>
    <col min="10248" max="10248" width="26.5703125" style="2" customWidth="1"/>
    <col min="10249" max="10249" width="12.85546875" style="2" customWidth="1"/>
    <col min="10250" max="10250" width="16.28515625" style="2" customWidth="1"/>
    <col min="10251" max="10251" width="18.42578125" style="2" customWidth="1"/>
    <col min="10252" max="10252" width="20.7109375" style="2" customWidth="1"/>
    <col min="10253" max="10253" width="25.140625" style="2" customWidth="1"/>
    <col min="10254" max="10254" width="10.140625" style="2" customWidth="1"/>
    <col min="10255" max="10255" width="22.140625" style="2" customWidth="1"/>
    <col min="10256" max="10256" width="19.5703125" style="2" customWidth="1"/>
    <col min="10257" max="10257" width="21.85546875" style="2" customWidth="1"/>
    <col min="10258" max="10258" width="16.140625" style="2" customWidth="1"/>
    <col min="10259" max="10259" width="24.140625" style="2" customWidth="1"/>
    <col min="10260" max="10260" width="14" style="2" bestFit="1" customWidth="1"/>
    <col min="10261" max="10496" width="8.85546875" style="2"/>
    <col min="10497" max="10497" width="11.28515625" style="2" customWidth="1"/>
    <col min="10498" max="10498" width="19.42578125" style="2" customWidth="1"/>
    <col min="10499" max="10499" width="38.85546875" style="2" customWidth="1"/>
    <col min="10500" max="10500" width="34" style="2" customWidth="1"/>
    <col min="10501" max="10501" width="22.5703125" style="2" customWidth="1"/>
    <col min="10502" max="10502" width="13.5703125" style="2" customWidth="1"/>
    <col min="10503" max="10503" width="14.140625" style="2" customWidth="1"/>
    <col min="10504" max="10504" width="26.5703125" style="2" customWidth="1"/>
    <col min="10505" max="10505" width="12.85546875" style="2" customWidth="1"/>
    <col min="10506" max="10506" width="16.28515625" style="2" customWidth="1"/>
    <col min="10507" max="10507" width="18.42578125" style="2" customWidth="1"/>
    <col min="10508" max="10508" width="20.7109375" style="2" customWidth="1"/>
    <col min="10509" max="10509" width="25.140625" style="2" customWidth="1"/>
    <col min="10510" max="10510" width="10.140625" style="2" customWidth="1"/>
    <col min="10511" max="10511" width="22.140625" style="2" customWidth="1"/>
    <col min="10512" max="10512" width="19.5703125" style="2" customWidth="1"/>
    <col min="10513" max="10513" width="21.85546875" style="2" customWidth="1"/>
    <col min="10514" max="10514" width="16.140625" style="2" customWidth="1"/>
    <col min="10515" max="10515" width="24.140625" style="2" customWidth="1"/>
    <col min="10516" max="10516" width="14" style="2" bestFit="1" customWidth="1"/>
    <col min="10517" max="10752" width="8.85546875" style="2"/>
    <col min="10753" max="10753" width="11.28515625" style="2" customWidth="1"/>
    <col min="10754" max="10754" width="19.42578125" style="2" customWidth="1"/>
    <col min="10755" max="10755" width="38.85546875" style="2" customWidth="1"/>
    <col min="10756" max="10756" width="34" style="2" customWidth="1"/>
    <col min="10757" max="10757" width="22.5703125" style="2" customWidth="1"/>
    <col min="10758" max="10758" width="13.5703125" style="2" customWidth="1"/>
    <col min="10759" max="10759" width="14.140625" style="2" customWidth="1"/>
    <col min="10760" max="10760" width="26.5703125" style="2" customWidth="1"/>
    <col min="10761" max="10761" width="12.85546875" style="2" customWidth="1"/>
    <col min="10762" max="10762" width="16.28515625" style="2" customWidth="1"/>
    <col min="10763" max="10763" width="18.42578125" style="2" customWidth="1"/>
    <col min="10764" max="10764" width="20.7109375" style="2" customWidth="1"/>
    <col min="10765" max="10765" width="25.140625" style="2" customWidth="1"/>
    <col min="10766" max="10766" width="10.140625" style="2" customWidth="1"/>
    <col min="10767" max="10767" width="22.140625" style="2" customWidth="1"/>
    <col min="10768" max="10768" width="19.5703125" style="2" customWidth="1"/>
    <col min="10769" max="10769" width="21.85546875" style="2" customWidth="1"/>
    <col min="10770" max="10770" width="16.140625" style="2" customWidth="1"/>
    <col min="10771" max="10771" width="24.140625" style="2" customWidth="1"/>
    <col min="10772" max="10772" width="14" style="2" bestFit="1" customWidth="1"/>
    <col min="10773" max="11008" width="8.85546875" style="2"/>
    <col min="11009" max="11009" width="11.28515625" style="2" customWidth="1"/>
    <col min="11010" max="11010" width="19.42578125" style="2" customWidth="1"/>
    <col min="11011" max="11011" width="38.85546875" style="2" customWidth="1"/>
    <col min="11012" max="11012" width="34" style="2" customWidth="1"/>
    <col min="11013" max="11013" width="22.5703125" style="2" customWidth="1"/>
    <col min="11014" max="11014" width="13.5703125" style="2" customWidth="1"/>
    <col min="11015" max="11015" width="14.140625" style="2" customWidth="1"/>
    <col min="11016" max="11016" width="26.5703125" style="2" customWidth="1"/>
    <col min="11017" max="11017" width="12.85546875" style="2" customWidth="1"/>
    <col min="11018" max="11018" width="16.28515625" style="2" customWidth="1"/>
    <col min="11019" max="11019" width="18.42578125" style="2" customWidth="1"/>
    <col min="11020" max="11020" width="20.7109375" style="2" customWidth="1"/>
    <col min="11021" max="11021" width="25.140625" style="2" customWidth="1"/>
    <col min="11022" max="11022" width="10.140625" style="2" customWidth="1"/>
    <col min="11023" max="11023" width="22.140625" style="2" customWidth="1"/>
    <col min="11024" max="11024" width="19.5703125" style="2" customWidth="1"/>
    <col min="11025" max="11025" width="21.85546875" style="2" customWidth="1"/>
    <col min="11026" max="11026" width="16.140625" style="2" customWidth="1"/>
    <col min="11027" max="11027" width="24.140625" style="2" customWidth="1"/>
    <col min="11028" max="11028" width="14" style="2" bestFit="1" customWidth="1"/>
    <col min="11029" max="11264" width="8.85546875" style="2"/>
    <col min="11265" max="11265" width="11.28515625" style="2" customWidth="1"/>
    <col min="11266" max="11266" width="19.42578125" style="2" customWidth="1"/>
    <col min="11267" max="11267" width="38.85546875" style="2" customWidth="1"/>
    <col min="11268" max="11268" width="34" style="2" customWidth="1"/>
    <col min="11269" max="11269" width="22.5703125" style="2" customWidth="1"/>
    <col min="11270" max="11270" width="13.5703125" style="2" customWidth="1"/>
    <col min="11271" max="11271" width="14.140625" style="2" customWidth="1"/>
    <col min="11272" max="11272" width="26.5703125" style="2" customWidth="1"/>
    <col min="11273" max="11273" width="12.85546875" style="2" customWidth="1"/>
    <col min="11274" max="11274" width="16.28515625" style="2" customWidth="1"/>
    <col min="11275" max="11275" width="18.42578125" style="2" customWidth="1"/>
    <col min="11276" max="11276" width="20.7109375" style="2" customWidth="1"/>
    <col min="11277" max="11277" width="25.140625" style="2" customWidth="1"/>
    <col min="11278" max="11278" width="10.140625" style="2" customWidth="1"/>
    <col min="11279" max="11279" width="22.140625" style="2" customWidth="1"/>
    <col min="11280" max="11280" width="19.5703125" style="2" customWidth="1"/>
    <col min="11281" max="11281" width="21.85546875" style="2" customWidth="1"/>
    <col min="11282" max="11282" width="16.140625" style="2" customWidth="1"/>
    <col min="11283" max="11283" width="24.140625" style="2" customWidth="1"/>
    <col min="11284" max="11284" width="14" style="2" bestFit="1" customWidth="1"/>
    <col min="11285" max="11520" width="8.85546875" style="2"/>
    <col min="11521" max="11521" width="11.28515625" style="2" customWidth="1"/>
    <col min="11522" max="11522" width="19.42578125" style="2" customWidth="1"/>
    <col min="11523" max="11523" width="38.85546875" style="2" customWidth="1"/>
    <col min="11524" max="11524" width="34" style="2" customWidth="1"/>
    <col min="11525" max="11525" width="22.5703125" style="2" customWidth="1"/>
    <col min="11526" max="11526" width="13.5703125" style="2" customWidth="1"/>
    <col min="11527" max="11527" width="14.140625" style="2" customWidth="1"/>
    <col min="11528" max="11528" width="26.5703125" style="2" customWidth="1"/>
    <col min="11529" max="11529" width="12.85546875" style="2" customWidth="1"/>
    <col min="11530" max="11530" width="16.28515625" style="2" customWidth="1"/>
    <col min="11531" max="11531" width="18.42578125" style="2" customWidth="1"/>
    <col min="11532" max="11532" width="20.7109375" style="2" customWidth="1"/>
    <col min="11533" max="11533" width="25.140625" style="2" customWidth="1"/>
    <col min="11534" max="11534" width="10.140625" style="2" customWidth="1"/>
    <col min="11535" max="11535" width="22.140625" style="2" customWidth="1"/>
    <col min="11536" max="11536" width="19.5703125" style="2" customWidth="1"/>
    <col min="11537" max="11537" width="21.85546875" style="2" customWidth="1"/>
    <col min="11538" max="11538" width="16.140625" style="2" customWidth="1"/>
    <col min="11539" max="11539" width="24.140625" style="2" customWidth="1"/>
    <col min="11540" max="11540" width="14" style="2" bestFit="1" customWidth="1"/>
    <col min="11541" max="11776" width="8.85546875" style="2"/>
    <col min="11777" max="11777" width="11.28515625" style="2" customWidth="1"/>
    <col min="11778" max="11778" width="19.42578125" style="2" customWidth="1"/>
    <col min="11779" max="11779" width="38.85546875" style="2" customWidth="1"/>
    <col min="11780" max="11780" width="34" style="2" customWidth="1"/>
    <col min="11781" max="11781" width="22.5703125" style="2" customWidth="1"/>
    <col min="11782" max="11782" width="13.5703125" style="2" customWidth="1"/>
    <col min="11783" max="11783" width="14.140625" style="2" customWidth="1"/>
    <col min="11784" max="11784" width="26.5703125" style="2" customWidth="1"/>
    <col min="11785" max="11785" width="12.85546875" style="2" customWidth="1"/>
    <col min="11786" max="11786" width="16.28515625" style="2" customWidth="1"/>
    <col min="11787" max="11787" width="18.42578125" style="2" customWidth="1"/>
    <col min="11788" max="11788" width="20.7109375" style="2" customWidth="1"/>
    <col min="11789" max="11789" width="25.140625" style="2" customWidth="1"/>
    <col min="11790" max="11790" width="10.140625" style="2" customWidth="1"/>
    <col min="11791" max="11791" width="22.140625" style="2" customWidth="1"/>
    <col min="11792" max="11792" width="19.5703125" style="2" customWidth="1"/>
    <col min="11793" max="11793" width="21.85546875" style="2" customWidth="1"/>
    <col min="11794" max="11794" width="16.140625" style="2" customWidth="1"/>
    <col min="11795" max="11795" width="24.140625" style="2" customWidth="1"/>
    <col min="11796" max="11796" width="14" style="2" bestFit="1" customWidth="1"/>
    <col min="11797" max="12032" width="8.85546875" style="2"/>
    <col min="12033" max="12033" width="11.28515625" style="2" customWidth="1"/>
    <col min="12034" max="12034" width="19.42578125" style="2" customWidth="1"/>
    <col min="12035" max="12035" width="38.85546875" style="2" customWidth="1"/>
    <col min="12036" max="12036" width="34" style="2" customWidth="1"/>
    <col min="12037" max="12037" width="22.5703125" style="2" customWidth="1"/>
    <col min="12038" max="12038" width="13.5703125" style="2" customWidth="1"/>
    <col min="12039" max="12039" width="14.140625" style="2" customWidth="1"/>
    <col min="12040" max="12040" width="26.5703125" style="2" customWidth="1"/>
    <col min="12041" max="12041" width="12.85546875" style="2" customWidth="1"/>
    <col min="12042" max="12042" width="16.28515625" style="2" customWidth="1"/>
    <col min="12043" max="12043" width="18.42578125" style="2" customWidth="1"/>
    <col min="12044" max="12044" width="20.7109375" style="2" customWidth="1"/>
    <col min="12045" max="12045" width="25.140625" style="2" customWidth="1"/>
    <col min="12046" max="12046" width="10.140625" style="2" customWidth="1"/>
    <col min="12047" max="12047" width="22.140625" style="2" customWidth="1"/>
    <col min="12048" max="12048" width="19.5703125" style="2" customWidth="1"/>
    <col min="12049" max="12049" width="21.85546875" style="2" customWidth="1"/>
    <col min="12050" max="12050" width="16.140625" style="2" customWidth="1"/>
    <col min="12051" max="12051" width="24.140625" style="2" customWidth="1"/>
    <col min="12052" max="12052" width="14" style="2" bestFit="1" customWidth="1"/>
    <col min="12053" max="12288" width="8.85546875" style="2"/>
    <col min="12289" max="12289" width="11.28515625" style="2" customWidth="1"/>
    <col min="12290" max="12290" width="19.42578125" style="2" customWidth="1"/>
    <col min="12291" max="12291" width="38.85546875" style="2" customWidth="1"/>
    <col min="12292" max="12292" width="34" style="2" customWidth="1"/>
    <col min="12293" max="12293" width="22.5703125" style="2" customWidth="1"/>
    <col min="12294" max="12294" width="13.5703125" style="2" customWidth="1"/>
    <col min="12295" max="12295" width="14.140625" style="2" customWidth="1"/>
    <col min="12296" max="12296" width="26.5703125" style="2" customWidth="1"/>
    <col min="12297" max="12297" width="12.85546875" style="2" customWidth="1"/>
    <col min="12298" max="12298" width="16.28515625" style="2" customWidth="1"/>
    <col min="12299" max="12299" width="18.42578125" style="2" customWidth="1"/>
    <col min="12300" max="12300" width="20.7109375" style="2" customWidth="1"/>
    <col min="12301" max="12301" width="25.140625" style="2" customWidth="1"/>
    <col min="12302" max="12302" width="10.140625" style="2" customWidth="1"/>
    <col min="12303" max="12303" width="22.140625" style="2" customWidth="1"/>
    <col min="12304" max="12304" width="19.5703125" style="2" customWidth="1"/>
    <col min="12305" max="12305" width="21.85546875" style="2" customWidth="1"/>
    <col min="12306" max="12306" width="16.140625" style="2" customWidth="1"/>
    <col min="12307" max="12307" width="24.140625" style="2" customWidth="1"/>
    <col min="12308" max="12308" width="14" style="2" bestFit="1" customWidth="1"/>
    <col min="12309" max="12544" width="8.85546875" style="2"/>
    <col min="12545" max="12545" width="11.28515625" style="2" customWidth="1"/>
    <col min="12546" max="12546" width="19.42578125" style="2" customWidth="1"/>
    <col min="12547" max="12547" width="38.85546875" style="2" customWidth="1"/>
    <col min="12548" max="12548" width="34" style="2" customWidth="1"/>
    <col min="12549" max="12549" width="22.5703125" style="2" customWidth="1"/>
    <col min="12550" max="12550" width="13.5703125" style="2" customWidth="1"/>
    <col min="12551" max="12551" width="14.140625" style="2" customWidth="1"/>
    <col min="12552" max="12552" width="26.5703125" style="2" customWidth="1"/>
    <col min="12553" max="12553" width="12.85546875" style="2" customWidth="1"/>
    <col min="12554" max="12554" width="16.28515625" style="2" customWidth="1"/>
    <col min="12555" max="12555" width="18.42578125" style="2" customWidth="1"/>
    <col min="12556" max="12556" width="20.7109375" style="2" customWidth="1"/>
    <col min="12557" max="12557" width="25.140625" style="2" customWidth="1"/>
    <col min="12558" max="12558" width="10.140625" style="2" customWidth="1"/>
    <col min="12559" max="12559" width="22.140625" style="2" customWidth="1"/>
    <col min="12560" max="12560" width="19.5703125" style="2" customWidth="1"/>
    <col min="12561" max="12561" width="21.85546875" style="2" customWidth="1"/>
    <col min="12562" max="12562" width="16.140625" style="2" customWidth="1"/>
    <col min="12563" max="12563" width="24.140625" style="2" customWidth="1"/>
    <col min="12564" max="12564" width="14" style="2" bestFit="1" customWidth="1"/>
    <col min="12565" max="12800" width="8.85546875" style="2"/>
    <col min="12801" max="12801" width="11.28515625" style="2" customWidth="1"/>
    <col min="12802" max="12802" width="19.42578125" style="2" customWidth="1"/>
    <col min="12803" max="12803" width="38.85546875" style="2" customWidth="1"/>
    <col min="12804" max="12804" width="34" style="2" customWidth="1"/>
    <col min="12805" max="12805" width="22.5703125" style="2" customWidth="1"/>
    <col min="12806" max="12806" width="13.5703125" style="2" customWidth="1"/>
    <col min="12807" max="12807" width="14.140625" style="2" customWidth="1"/>
    <col min="12808" max="12808" width="26.5703125" style="2" customWidth="1"/>
    <col min="12809" max="12809" width="12.85546875" style="2" customWidth="1"/>
    <col min="12810" max="12810" width="16.28515625" style="2" customWidth="1"/>
    <col min="12811" max="12811" width="18.42578125" style="2" customWidth="1"/>
    <col min="12812" max="12812" width="20.7109375" style="2" customWidth="1"/>
    <col min="12813" max="12813" width="25.140625" style="2" customWidth="1"/>
    <col min="12814" max="12814" width="10.140625" style="2" customWidth="1"/>
    <col min="12815" max="12815" width="22.140625" style="2" customWidth="1"/>
    <col min="12816" max="12816" width="19.5703125" style="2" customWidth="1"/>
    <col min="12817" max="12817" width="21.85546875" style="2" customWidth="1"/>
    <col min="12818" max="12818" width="16.140625" style="2" customWidth="1"/>
    <col min="12819" max="12819" width="24.140625" style="2" customWidth="1"/>
    <col min="12820" max="12820" width="14" style="2" bestFit="1" customWidth="1"/>
    <col min="12821" max="13056" width="8.85546875" style="2"/>
    <col min="13057" max="13057" width="11.28515625" style="2" customWidth="1"/>
    <col min="13058" max="13058" width="19.42578125" style="2" customWidth="1"/>
    <col min="13059" max="13059" width="38.85546875" style="2" customWidth="1"/>
    <col min="13060" max="13060" width="34" style="2" customWidth="1"/>
    <col min="13061" max="13061" width="22.5703125" style="2" customWidth="1"/>
    <col min="13062" max="13062" width="13.5703125" style="2" customWidth="1"/>
    <col min="13063" max="13063" width="14.140625" style="2" customWidth="1"/>
    <col min="13064" max="13064" width="26.5703125" style="2" customWidth="1"/>
    <col min="13065" max="13065" width="12.85546875" style="2" customWidth="1"/>
    <col min="13066" max="13066" width="16.28515625" style="2" customWidth="1"/>
    <col min="13067" max="13067" width="18.42578125" style="2" customWidth="1"/>
    <col min="13068" max="13068" width="20.7109375" style="2" customWidth="1"/>
    <col min="13069" max="13069" width="25.140625" style="2" customWidth="1"/>
    <col min="13070" max="13070" width="10.140625" style="2" customWidth="1"/>
    <col min="13071" max="13071" width="22.140625" style="2" customWidth="1"/>
    <col min="13072" max="13072" width="19.5703125" style="2" customWidth="1"/>
    <col min="13073" max="13073" width="21.85546875" style="2" customWidth="1"/>
    <col min="13074" max="13074" width="16.140625" style="2" customWidth="1"/>
    <col min="13075" max="13075" width="24.140625" style="2" customWidth="1"/>
    <col min="13076" max="13076" width="14" style="2" bestFit="1" customWidth="1"/>
    <col min="13077" max="13312" width="8.85546875" style="2"/>
    <col min="13313" max="13313" width="11.28515625" style="2" customWidth="1"/>
    <col min="13314" max="13314" width="19.42578125" style="2" customWidth="1"/>
    <col min="13315" max="13315" width="38.85546875" style="2" customWidth="1"/>
    <col min="13316" max="13316" width="34" style="2" customWidth="1"/>
    <col min="13317" max="13317" width="22.5703125" style="2" customWidth="1"/>
    <col min="13318" max="13318" width="13.5703125" style="2" customWidth="1"/>
    <col min="13319" max="13319" width="14.140625" style="2" customWidth="1"/>
    <col min="13320" max="13320" width="26.5703125" style="2" customWidth="1"/>
    <col min="13321" max="13321" width="12.85546875" style="2" customWidth="1"/>
    <col min="13322" max="13322" width="16.28515625" style="2" customWidth="1"/>
    <col min="13323" max="13323" width="18.42578125" style="2" customWidth="1"/>
    <col min="13324" max="13324" width="20.7109375" style="2" customWidth="1"/>
    <col min="13325" max="13325" width="25.140625" style="2" customWidth="1"/>
    <col min="13326" max="13326" width="10.140625" style="2" customWidth="1"/>
    <col min="13327" max="13327" width="22.140625" style="2" customWidth="1"/>
    <col min="13328" max="13328" width="19.5703125" style="2" customWidth="1"/>
    <col min="13329" max="13329" width="21.85546875" style="2" customWidth="1"/>
    <col min="13330" max="13330" width="16.140625" style="2" customWidth="1"/>
    <col min="13331" max="13331" width="24.140625" style="2" customWidth="1"/>
    <col min="13332" max="13332" width="14" style="2" bestFit="1" customWidth="1"/>
    <col min="13333" max="13568" width="8.85546875" style="2"/>
    <col min="13569" max="13569" width="11.28515625" style="2" customWidth="1"/>
    <col min="13570" max="13570" width="19.42578125" style="2" customWidth="1"/>
    <col min="13571" max="13571" width="38.85546875" style="2" customWidth="1"/>
    <col min="13572" max="13572" width="34" style="2" customWidth="1"/>
    <col min="13573" max="13573" width="22.5703125" style="2" customWidth="1"/>
    <col min="13574" max="13574" width="13.5703125" style="2" customWidth="1"/>
    <col min="13575" max="13575" width="14.140625" style="2" customWidth="1"/>
    <col min="13576" max="13576" width="26.5703125" style="2" customWidth="1"/>
    <col min="13577" max="13577" width="12.85546875" style="2" customWidth="1"/>
    <col min="13578" max="13578" width="16.28515625" style="2" customWidth="1"/>
    <col min="13579" max="13579" width="18.42578125" style="2" customWidth="1"/>
    <col min="13580" max="13580" width="20.7109375" style="2" customWidth="1"/>
    <col min="13581" max="13581" width="25.140625" style="2" customWidth="1"/>
    <col min="13582" max="13582" width="10.140625" style="2" customWidth="1"/>
    <col min="13583" max="13583" width="22.140625" style="2" customWidth="1"/>
    <col min="13584" max="13584" width="19.5703125" style="2" customWidth="1"/>
    <col min="13585" max="13585" width="21.85546875" style="2" customWidth="1"/>
    <col min="13586" max="13586" width="16.140625" style="2" customWidth="1"/>
    <col min="13587" max="13587" width="24.140625" style="2" customWidth="1"/>
    <col min="13588" max="13588" width="14" style="2" bestFit="1" customWidth="1"/>
    <col min="13589" max="13824" width="8.85546875" style="2"/>
    <col min="13825" max="13825" width="11.28515625" style="2" customWidth="1"/>
    <col min="13826" max="13826" width="19.42578125" style="2" customWidth="1"/>
    <col min="13827" max="13827" width="38.85546875" style="2" customWidth="1"/>
    <col min="13828" max="13828" width="34" style="2" customWidth="1"/>
    <col min="13829" max="13829" width="22.5703125" style="2" customWidth="1"/>
    <col min="13830" max="13830" width="13.5703125" style="2" customWidth="1"/>
    <col min="13831" max="13831" width="14.140625" style="2" customWidth="1"/>
    <col min="13832" max="13832" width="26.5703125" style="2" customWidth="1"/>
    <col min="13833" max="13833" width="12.85546875" style="2" customWidth="1"/>
    <col min="13834" max="13834" width="16.28515625" style="2" customWidth="1"/>
    <col min="13835" max="13835" width="18.42578125" style="2" customWidth="1"/>
    <col min="13836" max="13836" width="20.7109375" style="2" customWidth="1"/>
    <col min="13837" max="13837" width="25.140625" style="2" customWidth="1"/>
    <col min="13838" max="13838" width="10.140625" style="2" customWidth="1"/>
    <col min="13839" max="13839" width="22.140625" style="2" customWidth="1"/>
    <col min="13840" max="13840" width="19.5703125" style="2" customWidth="1"/>
    <col min="13841" max="13841" width="21.85546875" style="2" customWidth="1"/>
    <col min="13842" max="13842" width="16.140625" style="2" customWidth="1"/>
    <col min="13843" max="13843" width="24.140625" style="2" customWidth="1"/>
    <col min="13844" max="13844" width="14" style="2" bestFit="1" customWidth="1"/>
    <col min="13845" max="14080" width="8.85546875" style="2"/>
    <col min="14081" max="14081" width="11.28515625" style="2" customWidth="1"/>
    <col min="14082" max="14082" width="19.42578125" style="2" customWidth="1"/>
    <col min="14083" max="14083" width="38.85546875" style="2" customWidth="1"/>
    <col min="14084" max="14084" width="34" style="2" customWidth="1"/>
    <col min="14085" max="14085" width="22.5703125" style="2" customWidth="1"/>
    <col min="14086" max="14086" width="13.5703125" style="2" customWidth="1"/>
    <col min="14087" max="14087" width="14.140625" style="2" customWidth="1"/>
    <col min="14088" max="14088" width="26.5703125" style="2" customWidth="1"/>
    <col min="14089" max="14089" width="12.85546875" style="2" customWidth="1"/>
    <col min="14090" max="14090" width="16.28515625" style="2" customWidth="1"/>
    <col min="14091" max="14091" width="18.42578125" style="2" customWidth="1"/>
    <col min="14092" max="14092" width="20.7109375" style="2" customWidth="1"/>
    <col min="14093" max="14093" width="25.140625" style="2" customWidth="1"/>
    <col min="14094" max="14094" width="10.140625" style="2" customWidth="1"/>
    <col min="14095" max="14095" width="22.140625" style="2" customWidth="1"/>
    <col min="14096" max="14096" width="19.5703125" style="2" customWidth="1"/>
    <col min="14097" max="14097" width="21.85546875" style="2" customWidth="1"/>
    <col min="14098" max="14098" width="16.140625" style="2" customWidth="1"/>
    <col min="14099" max="14099" width="24.140625" style="2" customWidth="1"/>
    <col min="14100" max="14100" width="14" style="2" bestFit="1" customWidth="1"/>
    <col min="14101" max="14336" width="8.85546875" style="2"/>
    <col min="14337" max="14337" width="11.28515625" style="2" customWidth="1"/>
    <col min="14338" max="14338" width="19.42578125" style="2" customWidth="1"/>
    <col min="14339" max="14339" width="38.85546875" style="2" customWidth="1"/>
    <col min="14340" max="14340" width="34" style="2" customWidth="1"/>
    <col min="14341" max="14341" width="22.5703125" style="2" customWidth="1"/>
    <col min="14342" max="14342" width="13.5703125" style="2" customWidth="1"/>
    <col min="14343" max="14343" width="14.140625" style="2" customWidth="1"/>
    <col min="14344" max="14344" width="26.5703125" style="2" customWidth="1"/>
    <col min="14345" max="14345" width="12.85546875" style="2" customWidth="1"/>
    <col min="14346" max="14346" width="16.28515625" style="2" customWidth="1"/>
    <col min="14347" max="14347" width="18.42578125" style="2" customWidth="1"/>
    <col min="14348" max="14348" width="20.7109375" style="2" customWidth="1"/>
    <col min="14349" max="14349" width="25.140625" style="2" customWidth="1"/>
    <col min="14350" max="14350" width="10.140625" style="2" customWidth="1"/>
    <col min="14351" max="14351" width="22.140625" style="2" customWidth="1"/>
    <col min="14352" max="14352" width="19.5703125" style="2" customWidth="1"/>
    <col min="14353" max="14353" width="21.85546875" style="2" customWidth="1"/>
    <col min="14354" max="14354" width="16.140625" style="2" customWidth="1"/>
    <col min="14355" max="14355" width="24.140625" style="2" customWidth="1"/>
    <col min="14356" max="14356" width="14" style="2" bestFit="1" customWidth="1"/>
    <col min="14357" max="14592" width="8.85546875" style="2"/>
    <col min="14593" max="14593" width="11.28515625" style="2" customWidth="1"/>
    <col min="14594" max="14594" width="19.42578125" style="2" customWidth="1"/>
    <col min="14595" max="14595" width="38.85546875" style="2" customWidth="1"/>
    <col min="14596" max="14596" width="34" style="2" customWidth="1"/>
    <col min="14597" max="14597" width="22.5703125" style="2" customWidth="1"/>
    <col min="14598" max="14598" width="13.5703125" style="2" customWidth="1"/>
    <col min="14599" max="14599" width="14.140625" style="2" customWidth="1"/>
    <col min="14600" max="14600" width="26.5703125" style="2" customWidth="1"/>
    <col min="14601" max="14601" width="12.85546875" style="2" customWidth="1"/>
    <col min="14602" max="14602" width="16.28515625" style="2" customWidth="1"/>
    <col min="14603" max="14603" width="18.42578125" style="2" customWidth="1"/>
    <col min="14604" max="14604" width="20.7109375" style="2" customWidth="1"/>
    <col min="14605" max="14605" width="25.140625" style="2" customWidth="1"/>
    <col min="14606" max="14606" width="10.140625" style="2" customWidth="1"/>
    <col min="14607" max="14607" width="22.140625" style="2" customWidth="1"/>
    <col min="14608" max="14608" width="19.5703125" style="2" customWidth="1"/>
    <col min="14609" max="14609" width="21.85546875" style="2" customWidth="1"/>
    <col min="14610" max="14610" width="16.140625" style="2" customWidth="1"/>
    <col min="14611" max="14611" width="24.140625" style="2" customWidth="1"/>
    <col min="14612" max="14612" width="14" style="2" bestFit="1" customWidth="1"/>
    <col min="14613" max="14848" width="8.85546875" style="2"/>
    <col min="14849" max="14849" width="11.28515625" style="2" customWidth="1"/>
    <col min="14850" max="14850" width="19.42578125" style="2" customWidth="1"/>
    <col min="14851" max="14851" width="38.85546875" style="2" customWidth="1"/>
    <col min="14852" max="14852" width="34" style="2" customWidth="1"/>
    <col min="14853" max="14853" width="22.5703125" style="2" customWidth="1"/>
    <col min="14854" max="14854" width="13.5703125" style="2" customWidth="1"/>
    <col min="14855" max="14855" width="14.140625" style="2" customWidth="1"/>
    <col min="14856" max="14856" width="26.5703125" style="2" customWidth="1"/>
    <col min="14857" max="14857" width="12.85546875" style="2" customWidth="1"/>
    <col min="14858" max="14858" width="16.28515625" style="2" customWidth="1"/>
    <col min="14859" max="14859" width="18.42578125" style="2" customWidth="1"/>
    <col min="14860" max="14860" width="20.7109375" style="2" customWidth="1"/>
    <col min="14861" max="14861" width="25.140625" style="2" customWidth="1"/>
    <col min="14862" max="14862" width="10.140625" style="2" customWidth="1"/>
    <col min="14863" max="14863" width="22.140625" style="2" customWidth="1"/>
    <col min="14864" max="14864" width="19.5703125" style="2" customWidth="1"/>
    <col min="14865" max="14865" width="21.85546875" style="2" customWidth="1"/>
    <col min="14866" max="14866" width="16.140625" style="2" customWidth="1"/>
    <col min="14867" max="14867" width="24.140625" style="2" customWidth="1"/>
    <col min="14868" max="14868" width="14" style="2" bestFit="1" customWidth="1"/>
    <col min="14869" max="15104" width="8.85546875" style="2"/>
    <col min="15105" max="15105" width="11.28515625" style="2" customWidth="1"/>
    <col min="15106" max="15106" width="19.42578125" style="2" customWidth="1"/>
    <col min="15107" max="15107" width="38.85546875" style="2" customWidth="1"/>
    <col min="15108" max="15108" width="34" style="2" customWidth="1"/>
    <col min="15109" max="15109" width="22.5703125" style="2" customWidth="1"/>
    <col min="15110" max="15110" width="13.5703125" style="2" customWidth="1"/>
    <col min="15111" max="15111" width="14.140625" style="2" customWidth="1"/>
    <col min="15112" max="15112" width="26.5703125" style="2" customWidth="1"/>
    <col min="15113" max="15113" width="12.85546875" style="2" customWidth="1"/>
    <col min="15114" max="15114" width="16.28515625" style="2" customWidth="1"/>
    <col min="15115" max="15115" width="18.42578125" style="2" customWidth="1"/>
    <col min="15116" max="15116" width="20.7109375" style="2" customWidth="1"/>
    <col min="15117" max="15117" width="25.140625" style="2" customWidth="1"/>
    <col min="15118" max="15118" width="10.140625" style="2" customWidth="1"/>
    <col min="15119" max="15119" width="22.140625" style="2" customWidth="1"/>
    <col min="15120" max="15120" width="19.5703125" style="2" customWidth="1"/>
    <col min="15121" max="15121" width="21.85546875" style="2" customWidth="1"/>
    <col min="15122" max="15122" width="16.140625" style="2" customWidth="1"/>
    <col min="15123" max="15123" width="24.140625" style="2" customWidth="1"/>
    <col min="15124" max="15124" width="14" style="2" bestFit="1" customWidth="1"/>
    <col min="15125" max="15360" width="8.85546875" style="2"/>
    <col min="15361" max="15361" width="11.28515625" style="2" customWidth="1"/>
    <col min="15362" max="15362" width="19.42578125" style="2" customWidth="1"/>
    <col min="15363" max="15363" width="38.85546875" style="2" customWidth="1"/>
    <col min="15364" max="15364" width="34" style="2" customWidth="1"/>
    <col min="15365" max="15365" width="22.5703125" style="2" customWidth="1"/>
    <col min="15366" max="15366" width="13.5703125" style="2" customWidth="1"/>
    <col min="15367" max="15367" width="14.140625" style="2" customWidth="1"/>
    <col min="15368" max="15368" width="26.5703125" style="2" customWidth="1"/>
    <col min="15369" max="15369" width="12.85546875" style="2" customWidth="1"/>
    <col min="15370" max="15370" width="16.28515625" style="2" customWidth="1"/>
    <col min="15371" max="15371" width="18.42578125" style="2" customWidth="1"/>
    <col min="15372" max="15372" width="20.7109375" style="2" customWidth="1"/>
    <col min="15373" max="15373" width="25.140625" style="2" customWidth="1"/>
    <col min="15374" max="15374" width="10.140625" style="2" customWidth="1"/>
    <col min="15375" max="15375" width="22.140625" style="2" customWidth="1"/>
    <col min="15376" max="15376" width="19.5703125" style="2" customWidth="1"/>
    <col min="15377" max="15377" width="21.85546875" style="2" customWidth="1"/>
    <col min="15378" max="15378" width="16.140625" style="2" customWidth="1"/>
    <col min="15379" max="15379" width="24.140625" style="2" customWidth="1"/>
    <col min="15380" max="15380" width="14" style="2" bestFit="1" customWidth="1"/>
    <col min="15381" max="15616" width="8.85546875" style="2"/>
    <col min="15617" max="15617" width="11.28515625" style="2" customWidth="1"/>
    <col min="15618" max="15618" width="19.42578125" style="2" customWidth="1"/>
    <col min="15619" max="15619" width="38.85546875" style="2" customWidth="1"/>
    <col min="15620" max="15620" width="34" style="2" customWidth="1"/>
    <col min="15621" max="15621" width="22.5703125" style="2" customWidth="1"/>
    <col min="15622" max="15622" width="13.5703125" style="2" customWidth="1"/>
    <col min="15623" max="15623" width="14.140625" style="2" customWidth="1"/>
    <col min="15624" max="15624" width="26.5703125" style="2" customWidth="1"/>
    <col min="15625" max="15625" width="12.85546875" style="2" customWidth="1"/>
    <col min="15626" max="15626" width="16.28515625" style="2" customWidth="1"/>
    <col min="15627" max="15627" width="18.42578125" style="2" customWidth="1"/>
    <col min="15628" max="15628" width="20.7109375" style="2" customWidth="1"/>
    <col min="15629" max="15629" width="25.140625" style="2" customWidth="1"/>
    <col min="15630" max="15630" width="10.140625" style="2" customWidth="1"/>
    <col min="15631" max="15631" width="22.140625" style="2" customWidth="1"/>
    <col min="15632" max="15632" width="19.5703125" style="2" customWidth="1"/>
    <col min="15633" max="15633" width="21.85546875" style="2" customWidth="1"/>
    <col min="15634" max="15634" width="16.140625" style="2" customWidth="1"/>
    <col min="15635" max="15635" width="24.140625" style="2" customWidth="1"/>
    <col min="15636" max="15636" width="14" style="2" bestFit="1" customWidth="1"/>
    <col min="15637" max="15872" width="8.85546875" style="2"/>
    <col min="15873" max="15873" width="11.28515625" style="2" customWidth="1"/>
    <col min="15874" max="15874" width="19.42578125" style="2" customWidth="1"/>
    <col min="15875" max="15875" width="38.85546875" style="2" customWidth="1"/>
    <col min="15876" max="15876" width="34" style="2" customWidth="1"/>
    <col min="15877" max="15877" width="22.5703125" style="2" customWidth="1"/>
    <col min="15878" max="15878" width="13.5703125" style="2" customWidth="1"/>
    <col min="15879" max="15879" width="14.140625" style="2" customWidth="1"/>
    <col min="15880" max="15880" width="26.5703125" style="2" customWidth="1"/>
    <col min="15881" max="15881" width="12.85546875" style="2" customWidth="1"/>
    <col min="15882" max="15882" width="16.28515625" style="2" customWidth="1"/>
    <col min="15883" max="15883" width="18.42578125" style="2" customWidth="1"/>
    <col min="15884" max="15884" width="20.7109375" style="2" customWidth="1"/>
    <col min="15885" max="15885" width="25.140625" style="2" customWidth="1"/>
    <col min="15886" max="15886" width="10.140625" style="2" customWidth="1"/>
    <col min="15887" max="15887" width="22.140625" style="2" customWidth="1"/>
    <col min="15888" max="15888" width="19.5703125" style="2" customWidth="1"/>
    <col min="15889" max="15889" width="21.85546875" style="2" customWidth="1"/>
    <col min="15890" max="15890" width="16.140625" style="2" customWidth="1"/>
    <col min="15891" max="15891" width="24.140625" style="2" customWidth="1"/>
    <col min="15892" max="15892" width="14" style="2" bestFit="1" customWidth="1"/>
    <col min="15893" max="16128" width="8.85546875" style="2"/>
    <col min="16129" max="16129" width="11.28515625" style="2" customWidth="1"/>
    <col min="16130" max="16130" width="19.42578125" style="2" customWidth="1"/>
    <col min="16131" max="16131" width="38.85546875" style="2" customWidth="1"/>
    <col min="16132" max="16132" width="34" style="2" customWidth="1"/>
    <col min="16133" max="16133" width="22.5703125" style="2" customWidth="1"/>
    <col min="16134" max="16134" width="13.5703125" style="2" customWidth="1"/>
    <col min="16135" max="16135" width="14.140625" style="2" customWidth="1"/>
    <col min="16136" max="16136" width="26.5703125" style="2" customWidth="1"/>
    <col min="16137" max="16137" width="12.85546875" style="2" customWidth="1"/>
    <col min="16138" max="16138" width="16.28515625" style="2" customWidth="1"/>
    <col min="16139" max="16139" width="18.42578125" style="2" customWidth="1"/>
    <col min="16140" max="16140" width="20.7109375" style="2" customWidth="1"/>
    <col min="16141" max="16141" width="25.140625" style="2" customWidth="1"/>
    <col min="16142" max="16142" width="10.140625" style="2" customWidth="1"/>
    <col min="16143" max="16143" width="22.140625" style="2" customWidth="1"/>
    <col min="16144" max="16144" width="19.5703125" style="2" customWidth="1"/>
    <col min="16145" max="16145" width="21.85546875" style="2" customWidth="1"/>
    <col min="16146" max="16146" width="16.140625" style="2" customWidth="1"/>
    <col min="16147" max="16147" width="24.140625" style="2" customWidth="1"/>
    <col min="16148" max="16148" width="14" style="2" bestFit="1" customWidth="1"/>
    <col min="16149" max="16384" width="8.85546875" style="2"/>
  </cols>
  <sheetData>
    <row r="1" spans="1:18" ht="36.75" customHeight="1" x14ac:dyDescent="0.2">
      <c r="A1" s="68" t="s">
        <v>0</v>
      </c>
      <c r="B1" s="70" t="s">
        <v>1</v>
      </c>
      <c r="C1" s="72" t="s">
        <v>2</v>
      </c>
      <c r="D1" s="72" t="s">
        <v>3</v>
      </c>
      <c r="E1" s="72" t="s">
        <v>4</v>
      </c>
      <c r="F1" s="72" t="s">
        <v>5</v>
      </c>
      <c r="G1" s="72" t="s">
        <v>6</v>
      </c>
      <c r="H1" s="72" t="s">
        <v>7</v>
      </c>
      <c r="I1" s="70" t="s">
        <v>8</v>
      </c>
      <c r="J1" s="70" t="s">
        <v>9</v>
      </c>
      <c r="K1" s="70" t="s">
        <v>10</v>
      </c>
      <c r="L1" s="65" t="s">
        <v>11</v>
      </c>
      <c r="M1" s="66"/>
      <c r="N1" s="66"/>
      <c r="O1" s="66"/>
      <c r="P1" s="66"/>
      <c r="Q1" s="67"/>
      <c r="R1" s="1"/>
    </row>
    <row r="2" spans="1:18" ht="81" customHeight="1" x14ac:dyDescent="0.2">
      <c r="A2" s="69"/>
      <c r="B2" s="71"/>
      <c r="C2" s="73"/>
      <c r="D2" s="73"/>
      <c r="E2" s="73"/>
      <c r="F2" s="73"/>
      <c r="G2" s="73"/>
      <c r="H2" s="73"/>
      <c r="I2" s="71"/>
      <c r="J2" s="71"/>
      <c r="K2" s="71"/>
      <c r="L2" s="3" t="s">
        <v>12</v>
      </c>
      <c r="M2" s="3" t="s">
        <v>13</v>
      </c>
      <c r="N2" s="3" t="s">
        <v>14</v>
      </c>
      <c r="O2" s="3" t="s">
        <v>15</v>
      </c>
      <c r="P2" s="3" t="s">
        <v>16</v>
      </c>
      <c r="Q2" s="3" t="s">
        <v>17</v>
      </c>
      <c r="R2" s="4" t="s">
        <v>18</v>
      </c>
    </row>
    <row r="3" spans="1:18" ht="53.25" customHeight="1" x14ac:dyDescent="0.2">
      <c r="A3" s="5" t="s">
        <v>19</v>
      </c>
      <c r="B3" s="3" t="s">
        <v>20</v>
      </c>
      <c r="C3" s="6" t="s">
        <v>21</v>
      </c>
      <c r="D3" s="6" t="s">
        <v>22</v>
      </c>
      <c r="E3" s="6" t="s">
        <v>23</v>
      </c>
      <c r="F3" s="6" t="s">
        <v>24</v>
      </c>
      <c r="G3" s="6" t="s">
        <v>25</v>
      </c>
      <c r="H3" s="6" t="s">
        <v>26</v>
      </c>
      <c r="I3" s="3" t="s">
        <v>27</v>
      </c>
      <c r="J3" s="3" t="s">
        <v>28</v>
      </c>
      <c r="K3" s="3" t="s">
        <v>29</v>
      </c>
      <c r="L3" s="3" t="s">
        <v>30</v>
      </c>
      <c r="M3" s="3" t="s">
        <v>31</v>
      </c>
      <c r="N3" s="3" t="s">
        <v>32</v>
      </c>
      <c r="O3" s="3" t="s">
        <v>33</v>
      </c>
      <c r="P3" s="3" t="s">
        <v>34</v>
      </c>
      <c r="Q3" s="3" t="s">
        <v>35</v>
      </c>
      <c r="R3" s="7" t="s">
        <v>36</v>
      </c>
    </row>
    <row r="4" spans="1:18" ht="69.75" customHeight="1" x14ac:dyDescent="0.2">
      <c r="A4" s="5" t="s">
        <v>37</v>
      </c>
      <c r="B4" s="3" t="s">
        <v>38</v>
      </c>
      <c r="C4" s="6" t="s">
        <v>39</v>
      </c>
      <c r="D4" s="6" t="s">
        <v>40</v>
      </c>
      <c r="E4" s="6" t="s">
        <v>41</v>
      </c>
      <c r="F4" s="6" t="s">
        <v>42</v>
      </c>
      <c r="G4" s="6" t="s">
        <v>43</v>
      </c>
      <c r="H4" s="6" t="s">
        <v>44</v>
      </c>
      <c r="I4" s="3" t="s">
        <v>45</v>
      </c>
      <c r="J4" s="3" t="s">
        <v>46</v>
      </c>
      <c r="K4" s="3" t="s">
        <v>47</v>
      </c>
      <c r="L4" s="3" t="s">
        <v>48</v>
      </c>
      <c r="M4" s="3" t="s">
        <v>49</v>
      </c>
      <c r="N4" s="3" t="s">
        <v>50</v>
      </c>
      <c r="O4" s="3" t="s">
        <v>51</v>
      </c>
      <c r="P4" s="3" t="s">
        <v>52</v>
      </c>
      <c r="Q4" s="3" t="s">
        <v>53</v>
      </c>
      <c r="R4" s="7" t="s">
        <v>54</v>
      </c>
    </row>
    <row r="5" spans="1:18" ht="29.25" customHeight="1" x14ac:dyDescent="0.2">
      <c r="A5" s="8">
        <v>1</v>
      </c>
      <c r="B5" s="9">
        <v>2</v>
      </c>
      <c r="C5" s="9">
        <v>3</v>
      </c>
      <c r="D5" s="9">
        <v>4</v>
      </c>
      <c r="E5" s="9">
        <v>5</v>
      </c>
      <c r="F5" s="9">
        <v>6</v>
      </c>
      <c r="G5" s="9">
        <v>7</v>
      </c>
      <c r="H5" s="9">
        <v>8</v>
      </c>
      <c r="I5" s="9">
        <v>9</v>
      </c>
      <c r="J5" s="9">
        <v>10</v>
      </c>
      <c r="K5" s="9">
        <v>11</v>
      </c>
      <c r="L5" s="9">
        <v>12</v>
      </c>
      <c r="M5" s="9">
        <v>13</v>
      </c>
      <c r="N5" s="9">
        <v>14</v>
      </c>
      <c r="O5" s="9">
        <v>15</v>
      </c>
      <c r="P5" s="9">
        <v>16</v>
      </c>
      <c r="Q5" s="9">
        <v>17</v>
      </c>
      <c r="R5" s="10">
        <v>18</v>
      </c>
    </row>
    <row r="6" spans="1:18" ht="21.75" customHeight="1" x14ac:dyDescent="0.2">
      <c r="A6" s="74" t="s">
        <v>205</v>
      </c>
      <c r="B6" s="75"/>
      <c r="C6" s="75"/>
      <c r="D6" s="75"/>
      <c r="E6" s="75"/>
      <c r="F6" s="75"/>
      <c r="G6" s="75"/>
      <c r="H6" s="75"/>
      <c r="I6" s="75"/>
      <c r="J6" s="75"/>
      <c r="K6" s="75"/>
      <c r="L6" s="75"/>
      <c r="M6" s="75"/>
      <c r="N6" s="75"/>
      <c r="O6" s="75"/>
      <c r="P6" s="75"/>
      <c r="Q6" s="75"/>
      <c r="R6" s="76"/>
    </row>
    <row r="7" spans="1:18" ht="20.25" customHeight="1" x14ac:dyDescent="0.2">
      <c r="A7" s="77" t="s">
        <v>206</v>
      </c>
      <c r="B7" s="78"/>
      <c r="C7" s="78"/>
      <c r="D7" s="78"/>
      <c r="E7" s="78"/>
      <c r="F7" s="78"/>
      <c r="G7" s="78"/>
      <c r="H7" s="78"/>
      <c r="I7" s="78"/>
      <c r="J7" s="78"/>
      <c r="K7" s="78"/>
      <c r="L7" s="78"/>
      <c r="M7" s="78"/>
      <c r="N7" s="78"/>
      <c r="O7" s="78"/>
      <c r="P7" s="78"/>
      <c r="Q7" s="78"/>
      <c r="R7" s="79"/>
    </row>
    <row r="8" spans="1:18" ht="62.25" customHeight="1" x14ac:dyDescent="0.2">
      <c r="A8" s="80">
        <v>1</v>
      </c>
      <c r="B8" s="88" t="s">
        <v>207</v>
      </c>
      <c r="C8" s="148" t="s">
        <v>208</v>
      </c>
      <c r="D8" s="153" t="s">
        <v>209</v>
      </c>
      <c r="E8" s="142">
        <v>24</v>
      </c>
      <c r="F8" s="82" t="s">
        <v>60</v>
      </c>
      <c r="G8" s="82" t="s">
        <v>61</v>
      </c>
      <c r="H8" s="37" t="s">
        <v>62</v>
      </c>
      <c r="I8" s="18" t="s">
        <v>63</v>
      </c>
      <c r="J8" s="18" t="s">
        <v>64</v>
      </c>
      <c r="K8" s="150">
        <v>87</v>
      </c>
      <c r="L8" s="137">
        <v>1347194.38</v>
      </c>
      <c r="M8" s="82">
        <f>L8*85%</f>
        <v>1145115.2229999998</v>
      </c>
      <c r="N8" s="94">
        <v>0.85</v>
      </c>
      <c r="O8" s="82">
        <f>L8*13%</f>
        <v>175135.26939999999</v>
      </c>
      <c r="P8" s="94">
        <v>0.13</v>
      </c>
      <c r="Q8" s="82">
        <f>L8*2%</f>
        <v>26943.887599999998</v>
      </c>
      <c r="R8" s="92">
        <v>0.02</v>
      </c>
    </row>
    <row r="9" spans="1:18" ht="48" customHeight="1" x14ac:dyDescent="0.2">
      <c r="A9" s="81"/>
      <c r="B9" s="89"/>
      <c r="C9" s="149"/>
      <c r="D9" s="155"/>
      <c r="E9" s="144"/>
      <c r="F9" s="83"/>
      <c r="G9" s="83"/>
      <c r="H9" s="20" t="s">
        <v>210</v>
      </c>
      <c r="I9" s="18" t="s">
        <v>130</v>
      </c>
      <c r="J9" s="18" t="s">
        <v>105</v>
      </c>
      <c r="K9" s="151"/>
      <c r="L9" s="139"/>
      <c r="M9" s="83"/>
      <c r="N9" s="95"/>
      <c r="O9" s="83"/>
      <c r="P9" s="95"/>
      <c r="Q9" s="83"/>
      <c r="R9" s="93"/>
    </row>
    <row r="10" spans="1:18" ht="16.5" x14ac:dyDescent="0.2">
      <c r="A10" s="80">
        <v>2</v>
      </c>
      <c r="B10" s="88" t="s">
        <v>211</v>
      </c>
      <c r="C10" s="148" t="s">
        <v>212</v>
      </c>
      <c r="D10" s="153" t="s">
        <v>213</v>
      </c>
      <c r="E10" s="38"/>
      <c r="F10" s="82" t="s">
        <v>60</v>
      </c>
      <c r="G10" s="82" t="s">
        <v>61</v>
      </c>
      <c r="H10" s="37" t="s">
        <v>214</v>
      </c>
      <c r="I10" s="12" t="s">
        <v>130</v>
      </c>
      <c r="J10" s="18" t="s">
        <v>67</v>
      </c>
      <c r="K10" s="90">
        <v>87</v>
      </c>
      <c r="L10" s="137">
        <v>280566.42</v>
      </c>
      <c r="M10" s="82">
        <f>L10*85%</f>
        <v>238481.45699999997</v>
      </c>
      <c r="N10" s="94">
        <v>0.85</v>
      </c>
      <c r="O10" s="82">
        <f>L10*13%</f>
        <v>36473.634599999998</v>
      </c>
      <c r="P10" s="94">
        <v>0.13</v>
      </c>
      <c r="Q10" s="82">
        <f>L10*2%</f>
        <v>5611.3283999999994</v>
      </c>
      <c r="R10" s="92">
        <v>0.02</v>
      </c>
    </row>
    <row r="11" spans="1:18" ht="16.5" x14ac:dyDescent="0.2">
      <c r="A11" s="96"/>
      <c r="B11" s="100"/>
      <c r="C11" s="152"/>
      <c r="D11" s="154"/>
      <c r="E11" s="39"/>
      <c r="F11" s="97"/>
      <c r="G11" s="97"/>
      <c r="H11" s="37" t="s">
        <v>215</v>
      </c>
      <c r="I11" s="12" t="s">
        <v>130</v>
      </c>
      <c r="J11" s="18" t="s">
        <v>67</v>
      </c>
      <c r="K11" s="111"/>
      <c r="L11" s="138"/>
      <c r="M11" s="97"/>
      <c r="N11" s="109"/>
      <c r="O11" s="97"/>
      <c r="P11" s="109"/>
      <c r="Q11" s="97"/>
      <c r="R11" s="110"/>
    </row>
    <row r="12" spans="1:18" ht="21.75" customHeight="1" x14ac:dyDescent="0.2">
      <c r="A12" s="96"/>
      <c r="B12" s="100"/>
      <c r="C12" s="152"/>
      <c r="D12" s="154"/>
      <c r="E12" s="39">
        <v>24</v>
      </c>
      <c r="F12" s="97"/>
      <c r="G12" s="97"/>
      <c r="H12" s="40" t="s">
        <v>216</v>
      </c>
      <c r="I12" s="12" t="s">
        <v>63</v>
      </c>
      <c r="J12" s="18" t="s">
        <v>74</v>
      </c>
      <c r="K12" s="111"/>
      <c r="L12" s="138"/>
      <c r="M12" s="97"/>
      <c r="N12" s="109"/>
      <c r="O12" s="97"/>
      <c r="P12" s="109"/>
      <c r="Q12" s="97"/>
      <c r="R12" s="110"/>
    </row>
    <row r="13" spans="1:18" ht="41.25" customHeight="1" x14ac:dyDescent="0.2">
      <c r="A13" s="81"/>
      <c r="B13" s="89"/>
      <c r="C13" s="149"/>
      <c r="D13" s="155"/>
      <c r="E13" s="41"/>
      <c r="F13" s="83"/>
      <c r="G13" s="83"/>
      <c r="H13" s="11" t="s">
        <v>217</v>
      </c>
      <c r="I13" s="12" t="s">
        <v>63</v>
      </c>
      <c r="J13" s="18" t="s">
        <v>162</v>
      </c>
      <c r="K13" s="91"/>
      <c r="L13" s="139"/>
      <c r="M13" s="83"/>
      <c r="N13" s="95"/>
      <c r="O13" s="83"/>
      <c r="P13" s="95"/>
      <c r="Q13" s="83"/>
      <c r="R13" s="93"/>
    </row>
    <row r="14" spans="1:18" ht="16.5" x14ac:dyDescent="0.2">
      <c r="A14" s="80">
        <v>3</v>
      </c>
      <c r="B14" s="88" t="s">
        <v>218</v>
      </c>
      <c r="C14" s="148" t="s">
        <v>219</v>
      </c>
      <c r="D14" s="153" t="s">
        <v>220</v>
      </c>
      <c r="E14" s="142">
        <v>24</v>
      </c>
      <c r="F14" s="82" t="s">
        <v>60</v>
      </c>
      <c r="G14" s="82" t="s">
        <v>61</v>
      </c>
      <c r="H14" s="37" t="s">
        <v>221</v>
      </c>
      <c r="I14" s="12" t="s">
        <v>63</v>
      </c>
      <c r="J14" s="18" t="s">
        <v>74</v>
      </c>
      <c r="K14" s="90">
        <v>88</v>
      </c>
      <c r="L14" s="137">
        <v>288084.21000000002</v>
      </c>
      <c r="M14" s="82">
        <f>L14*85%</f>
        <v>244871.5785</v>
      </c>
      <c r="N14" s="94">
        <v>0.85</v>
      </c>
      <c r="O14" s="82">
        <f>L14*13%</f>
        <v>37450.947300000007</v>
      </c>
      <c r="P14" s="94">
        <v>0.13</v>
      </c>
      <c r="Q14" s="82">
        <f>L14*2%</f>
        <v>5761.6842000000006</v>
      </c>
      <c r="R14" s="92">
        <v>0.02</v>
      </c>
    </row>
    <row r="15" spans="1:18" ht="29.25" customHeight="1" x14ac:dyDescent="0.2">
      <c r="A15" s="96"/>
      <c r="B15" s="100"/>
      <c r="C15" s="152"/>
      <c r="D15" s="154"/>
      <c r="E15" s="143"/>
      <c r="F15" s="97"/>
      <c r="G15" s="97"/>
      <c r="H15" s="37" t="s">
        <v>214</v>
      </c>
      <c r="I15" s="12" t="s">
        <v>130</v>
      </c>
      <c r="J15" s="18" t="s">
        <v>67</v>
      </c>
      <c r="K15" s="111"/>
      <c r="L15" s="138"/>
      <c r="M15" s="97"/>
      <c r="N15" s="109"/>
      <c r="O15" s="97"/>
      <c r="P15" s="109"/>
      <c r="Q15" s="97"/>
      <c r="R15" s="110"/>
    </row>
    <row r="16" spans="1:18" ht="50.25" customHeight="1" x14ac:dyDescent="0.2">
      <c r="A16" s="81"/>
      <c r="B16" s="89"/>
      <c r="C16" s="149"/>
      <c r="D16" s="155"/>
      <c r="E16" s="144"/>
      <c r="F16" s="83"/>
      <c r="G16" s="83"/>
      <c r="H16" s="20" t="s">
        <v>222</v>
      </c>
      <c r="I16" s="12" t="s">
        <v>63</v>
      </c>
      <c r="J16" s="18" t="s">
        <v>74</v>
      </c>
      <c r="K16" s="91"/>
      <c r="L16" s="139"/>
      <c r="M16" s="83"/>
      <c r="N16" s="95"/>
      <c r="O16" s="83"/>
      <c r="P16" s="95"/>
      <c r="Q16" s="83"/>
      <c r="R16" s="93"/>
    </row>
    <row r="17" spans="1:20" ht="82.5" x14ac:dyDescent="0.2">
      <c r="A17" s="80">
        <v>4</v>
      </c>
      <c r="B17" s="88" t="s">
        <v>223</v>
      </c>
      <c r="C17" s="148" t="s">
        <v>224</v>
      </c>
      <c r="D17" s="153" t="s">
        <v>253</v>
      </c>
      <c r="E17" s="142">
        <v>24</v>
      </c>
      <c r="F17" s="82" t="s">
        <v>60</v>
      </c>
      <c r="G17" s="82" t="s">
        <v>61</v>
      </c>
      <c r="H17" s="37" t="s">
        <v>225</v>
      </c>
      <c r="I17" s="12" t="s">
        <v>66</v>
      </c>
      <c r="J17" s="18" t="s">
        <v>226</v>
      </c>
      <c r="K17" s="90">
        <v>88</v>
      </c>
      <c r="L17" s="137">
        <v>810183.41</v>
      </c>
      <c r="M17" s="82">
        <f>L17*85%</f>
        <v>688655.89850000001</v>
      </c>
      <c r="N17" s="94">
        <v>0.85</v>
      </c>
      <c r="O17" s="82">
        <f>L17*13%</f>
        <v>105323.84330000001</v>
      </c>
      <c r="P17" s="94">
        <v>0.13</v>
      </c>
      <c r="Q17" s="82">
        <f>L17*2%</f>
        <v>16203.668200000002</v>
      </c>
      <c r="R17" s="92">
        <v>0.02</v>
      </c>
    </row>
    <row r="18" spans="1:20" ht="47.25" customHeight="1" x14ac:dyDescent="0.2">
      <c r="A18" s="96"/>
      <c r="B18" s="100"/>
      <c r="C18" s="152"/>
      <c r="D18" s="154"/>
      <c r="E18" s="143"/>
      <c r="F18" s="97"/>
      <c r="G18" s="97"/>
      <c r="H18" s="37" t="s">
        <v>227</v>
      </c>
      <c r="I18" s="12" t="s">
        <v>130</v>
      </c>
      <c r="J18" s="18" t="s">
        <v>67</v>
      </c>
      <c r="K18" s="111"/>
      <c r="L18" s="138"/>
      <c r="M18" s="97"/>
      <c r="N18" s="109"/>
      <c r="O18" s="97"/>
      <c r="P18" s="109"/>
      <c r="Q18" s="97"/>
      <c r="R18" s="110"/>
    </row>
    <row r="19" spans="1:20" ht="65.25" customHeight="1" x14ac:dyDescent="0.2">
      <c r="A19" s="96"/>
      <c r="B19" s="100"/>
      <c r="C19" s="152"/>
      <c r="D19" s="154"/>
      <c r="E19" s="143"/>
      <c r="F19" s="97"/>
      <c r="G19" s="97"/>
      <c r="H19" s="13" t="s">
        <v>228</v>
      </c>
      <c r="I19" s="12" t="s">
        <v>130</v>
      </c>
      <c r="J19" s="18" t="s">
        <v>67</v>
      </c>
      <c r="K19" s="111"/>
      <c r="L19" s="138"/>
      <c r="M19" s="97"/>
      <c r="N19" s="109"/>
      <c r="O19" s="97"/>
      <c r="P19" s="109"/>
      <c r="Q19" s="97"/>
      <c r="R19" s="110"/>
    </row>
    <row r="20" spans="1:20" ht="32.25" customHeight="1" x14ac:dyDescent="0.2">
      <c r="A20" s="96"/>
      <c r="B20" s="100"/>
      <c r="C20" s="152"/>
      <c r="D20" s="154"/>
      <c r="E20" s="143"/>
      <c r="F20" s="97"/>
      <c r="G20" s="97"/>
      <c r="H20" s="20" t="s">
        <v>256</v>
      </c>
      <c r="I20" s="12" t="s">
        <v>63</v>
      </c>
      <c r="J20" s="18" t="s">
        <v>114</v>
      </c>
      <c r="K20" s="111"/>
      <c r="L20" s="138"/>
      <c r="M20" s="97"/>
      <c r="N20" s="109"/>
      <c r="O20" s="97"/>
      <c r="P20" s="109"/>
      <c r="Q20" s="97"/>
      <c r="R20" s="110"/>
    </row>
    <row r="21" spans="1:20" ht="39.75" customHeight="1" x14ac:dyDescent="0.3">
      <c r="A21" s="81"/>
      <c r="B21" s="89"/>
      <c r="C21" s="149"/>
      <c r="D21" s="155"/>
      <c r="E21" s="144"/>
      <c r="F21" s="83"/>
      <c r="G21" s="83"/>
      <c r="H21" s="29" t="s">
        <v>229</v>
      </c>
      <c r="I21" s="12" t="s">
        <v>63</v>
      </c>
      <c r="J21" s="18" t="s">
        <v>114</v>
      </c>
      <c r="K21" s="91"/>
      <c r="L21" s="139"/>
      <c r="M21" s="83"/>
      <c r="N21" s="95"/>
      <c r="O21" s="83"/>
      <c r="P21" s="95"/>
      <c r="Q21" s="83"/>
      <c r="R21" s="93"/>
    </row>
    <row r="22" spans="1:20" ht="67.900000000000006" customHeight="1" x14ac:dyDescent="0.2">
      <c r="A22" s="88">
        <v>5</v>
      </c>
      <c r="B22" s="88" t="s">
        <v>230</v>
      </c>
      <c r="C22" s="82" t="s">
        <v>231</v>
      </c>
      <c r="D22" s="145" t="s">
        <v>252</v>
      </c>
      <c r="E22" s="142">
        <v>18</v>
      </c>
      <c r="F22" s="132">
        <v>42734</v>
      </c>
      <c r="G22" s="132">
        <v>43280</v>
      </c>
      <c r="H22" s="20" t="s">
        <v>255</v>
      </c>
      <c r="I22" s="12" t="s">
        <v>130</v>
      </c>
      <c r="J22" s="48" t="s">
        <v>226</v>
      </c>
      <c r="K22" s="90">
        <v>88</v>
      </c>
      <c r="L22" s="137">
        <v>5999095.9800000004</v>
      </c>
      <c r="M22" s="82">
        <f>L22*N22+0.01</f>
        <v>5099231.5930000003</v>
      </c>
      <c r="N22" s="94">
        <v>0.85</v>
      </c>
      <c r="O22" s="82">
        <f>L22*P22-0.02</f>
        <v>779882.45740000007</v>
      </c>
      <c r="P22" s="94">
        <v>0.13</v>
      </c>
      <c r="Q22" s="82">
        <f>L22*R22+0.01</f>
        <v>119981.9296</v>
      </c>
      <c r="R22" s="94">
        <v>0.02</v>
      </c>
    </row>
    <row r="23" spans="1:20" ht="67.900000000000006" customHeight="1" x14ac:dyDescent="0.2">
      <c r="A23" s="100"/>
      <c r="B23" s="100"/>
      <c r="C23" s="97"/>
      <c r="D23" s="146"/>
      <c r="E23" s="143"/>
      <c r="F23" s="140"/>
      <c r="G23" s="140"/>
      <c r="H23" s="20" t="s">
        <v>257</v>
      </c>
      <c r="I23" s="12" t="s">
        <v>130</v>
      </c>
      <c r="J23" s="48" t="s">
        <v>164</v>
      </c>
      <c r="K23" s="111"/>
      <c r="L23" s="138"/>
      <c r="M23" s="97"/>
      <c r="N23" s="109"/>
      <c r="O23" s="97"/>
      <c r="P23" s="109"/>
      <c r="Q23" s="97"/>
      <c r="R23" s="109"/>
    </row>
    <row r="24" spans="1:20" ht="67.900000000000006" customHeight="1" x14ac:dyDescent="0.2">
      <c r="A24" s="89"/>
      <c r="B24" s="89"/>
      <c r="C24" s="83"/>
      <c r="D24" s="147"/>
      <c r="E24" s="144"/>
      <c r="F24" s="141"/>
      <c r="G24" s="141"/>
      <c r="H24" s="20" t="s">
        <v>258</v>
      </c>
      <c r="I24" s="12" t="s">
        <v>154</v>
      </c>
      <c r="J24" s="48" t="s">
        <v>162</v>
      </c>
      <c r="K24" s="91"/>
      <c r="L24" s="139"/>
      <c r="M24" s="83"/>
      <c r="N24" s="95"/>
      <c r="O24" s="83"/>
      <c r="P24" s="95"/>
      <c r="Q24" s="83"/>
      <c r="R24" s="95"/>
    </row>
    <row r="25" spans="1:20" ht="39.75" customHeight="1" x14ac:dyDescent="0.2">
      <c r="A25" s="88">
        <v>6</v>
      </c>
      <c r="B25" s="88" t="s">
        <v>232</v>
      </c>
      <c r="C25" s="82" t="s">
        <v>233</v>
      </c>
      <c r="D25" s="145" t="s">
        <v>254</v>
      </c>
      <c r="E25" s="142">
        <v>18</v>
      </c>
      <c r="F25" s="132">
        <v>42734</v>
      </c>
      <c r="G25" s="132">
        <v>43280</v>
      </c>
      <c r="H25" s="20" t="s">
        <v>255</v>
      </c>
      <c r="I25" s="12" t="s">
        <v>130</v>
      </c>
      <c r="J25" s="48" t="s">
        <v>226</v>
      </c>
      <c r="K25" s="90">
        <v>88</v>
      </c>
      <c r="L25" s="137">
        <v>5954370.3411764698</v>
      </c>
      <c r="M25" s="82">
        <f>L25*N25</f>
        <v>5061214.7899999991</v>
      </c>
      <c r="N25" s="94">
        <v>0.85</v>
      </c>
      <c r="O25" s="82">
        <f>L25*P25</f>
        <v>774068.14435294108</v>
      </c>
      <c r="P25" s="94">
        <v>0.13</v>
      </c>
      <c r="Q25" s="82">
        <f>L25*R25</f>
        <v>119087.4068235294</v>
      </c>
      <c r="R25" s="94">
        <v>0.02</v>
      </c>
    </row>
    <row r="26" spans="1:20" ht="39.75" customHeight="1" x14ac:dyDescent="0.2">
      <c r="A26" s="100"/>
      <c r="B26" s="100"/>
      <c r="C26" s="97"/>
      <c r="D26" s="146"/>
      <c r="E26" s="143"/>
      <c r="F26" s="140"/>
      <c r="G26" s="140"/>
      <c r="H26" s="20" t="s">
        <v>259</v>
      </c>
      <c r="I26" s="12" t="s">
        <v>130</v>
      </c>
      <c r="J26" s="48" t="s">
        <v>164</v>
      </c>
      <c r="K26" s="111"/>
      <c r="L26" s="138"/>
      <c r="M26" s="97"/>
      <c r="N26" s="109"/>
      <c r="O26" s="97"/>
      <c r="P26" s="109"/>
      <c r="Q26" s="97"/>
      <c r="R26" s="109"/>
    </row>
    <row r="27" spans="1:20" ht="52.5" customHeight="1" x14ac:dyDescent="0.2">
      <c r="A27" s="89"/>
      <c r="B27" s="89"/>
      <c r="C27" s="83"/>
      <c r="D27" s="147"/>
      <c r="E27" s="144"/>
      <c r="F27" s="141"/>
      <c r="G27" s="141"/>
      <c r="H27" s="20" t="s">
        <v>260</v>
      </c>
      <c r="I27" s="12" t="s">
        <v>154</v>
      </c>
      <c r="J27" s="48" t="s">
        <v>162</v>
      </c>
      <c r="K27" s="91"/>
      <c r="L27" s="139"/>
      <c r="M27" s="83"/>
      <c r="N27" s="95"/>
      <c r="O27" s="83"/>
      <c r="P27" s="95"/>
      <c r="Q27" s="83"/>
      <c r="R27" s="95"/>
    </row>
    <row r="28" spans="1:20" ht="39.75" customHeight="1" x14ac:dyDescent="0.2">
      <c r="A28" s="156">
        <v>7</v>
      </c>
      <c r="B28" s="156" t="s">
        <v>261</v>
      </c>
      <c r="C28" s="165" t="s">
        <v>262</v>
      </c>
      <c r="D28" s="163" t="s">
        <v>267</v>
      </c>
      <c r="E28" s="162">
        <v>20</v>
      </c>
      <c r="F28" s="157">
        <v>42735</v>
      </c>
      <c r="G28" s="157">
        <v>43342</v>
      </c>
      <c r="H28" s="51" t="s">
        <v>264</v>
      </c>
      <c r="I28" s="12" t="s">
        <v>130</v>
      </c>
      <c r="J28" s="48" t="s">
        <v>266</v>
      </c>
      <c r="K28" s="90">
        <v>87</v>
      </c>
      <c r="L28" s="137">
        <v>705521.22352941195</v>
      </c>
      <c r="M28" s="82">
        <f>L28*N28</f>
        <v>599693.04000000015</v>
      </c>
      <c r="N28" s="94">
        <v>0.85</v>
      </c>
      <c r="O28" s="82">
        <f>L28*P28</f>
        <v>91717.759058823562</v>
      </c>
      <c r="P28" s="94">
        <v>0.13</v>
      </c>
      <c r="Q28" s="82">
        <f>L28*R28</f>
        <v>14110.424470588239</v>
      </c>
      <c r="R28" s="159">
        <v>0.02</v>
      </c>
    </row>
    <row r="29" spans="1:20" ht="39.75" customHeight="1" x14ac:dyDescent="0.2">
      <c r="A29" s="156"/>
      <c r="B29" s="156"/>
      <c r="C29" s="165"/>
      <c r="D29" s="164"/>
      <c r="E29" s="162"/>
      <c r="F29" s="158"/>
      <c r="G29" s="158"/>
      <c r="H29" s="51" t="s">
        <v>263</v>
      </c>
      <c r="I29" s="12" t="s">
        <v>130</v>
      </c>
      <c r="J29" s="48" t="s">
        <v>266</v>
      </c>
      <c r="K29" s="111"/>
      <c r="L29" s="138"/>
      <c r="M29" s="97"/>
      <c r="N29" s="109"/>
      <c r="O29" s="97"/>
      <c r="P29" s="109"/>
      <c r="Q29" s="97"/>
      <c r="R29" s="160"/>
    </row>
    <row r="30" spans="1:20" ht="39.75" customHeight="1" x14ac:dyDescent="0.2">
      <c r="A30" s="156"/>
      <c r="B30" s="156"/>
      <c r="C30" s="165"/>
      <c r="D30" s="164"/>
      <c r="E30" s="162"/>
      <c r="F30" s="158"/>
      <c r="G30" s="158"/>
      <c r="H30" s="20" t="s">
        <v>265</v>
      </c>
      <c r="I30" s="12" t="s">
        <v>154</v>
      </c>
      <c r="J30" s="48" t="s">
        <v>114</v>
      </c>
      <c r="K30" s="91"/>
      <c r="L30" s="139"/>
      <c r="M30" s="83"/>
      <c r="N30" s="95"/>
      <c r="O30" s="83"/>
      <c r="P30" s="95"/>
      <c r="Q30" s="83"/>
      <c r="R30" s="161"/>
    </row>
    <row r="31" spans="1:20" ht="42" customHeight="1" x14ac:dyDescent="0.2">
      <c r="A31" s="77" t="s">
        <v>234</v>
      </c>
      <c r="B31" s="78"/>
      <c r="C31" s="78"/>
      <c r="D31" s="78"/>
      <c r="E31" s="78"/>
      <c r="F31" s="78"/>
      <c r="G31" s="78"/>
      <c r="H31" s="78"/>
      <c r="I31" s="78"/>
      <c r="J31" s="104"/>
      <c r="K31" s="22"/>
      <c r="L31" s="31">
        <f>SUM(L8:L30)</f>
        <v>15385015.964705883</v>
      </c>
      <c r="M31" s="22">
        <f>SUM(M8:M30)</f>
        <v>13077263.58</v>
      </c>
      <c r="N31" s="22"/>
      <c r="O31" s="22">
        <f>SUM(O8:O30)</f>
        <v>2000052.0554117647</v>
      </c>
      <c r="P31" s="22"/>
      <c r="Q31" s="22">
        <f>SUM(Q8:Q30)</f>
        <v>307700.32929411763</v>
      </c>
      <c r="R31" s="33"/>
    </row>
    <row r="32" spans="1:20" ht="21" customHeight="1" thickBot="1" x14ac:dyDescent="0.35">
      <c r="A32" s="133" t="s">
        <v>235</v>
      </c>
      <c r="B32" s="134"/>
      <c r="C32" s="134"/>
      <c r="D32" s="134"/>
      <c r="E32" s="134"/>
      <c r="F32" s="134"/>
      <c r="G32" s="134"/>
      <c r="H32" s="134"/>
      <c r="I32" s="134"/>
      <c r="J32" s="135"/>
      <c r="K32" s="34"/>
      <c r="L32" s="34">
        <f>L31</f>
        <v>15385015.964705883</v>
      </c>
      <c r="M32" s="34">
        <f>M31</f>
        <v>13077263.58</v>
      </c>
      <c r="N32" s="35"/>
      <c r="O32" s="34">
        <f>O31</f>
        <v>2000052.0554117647</v>
      </c>
      <c r="P32" s="35"/>
      <c r="Q32" s="34">
        <f>Q31</f>
        <v>307700.32929411763</v>
      </c>
      <c r="R32" s="36"/>
      <c r="S32" s="28"/>
      <c r="T32" s="28"/>
    </row>
    <row r="33" spans="1:18" x14ac:dyDescent="0.2">
      <c r="L33" s="28">
        <f>'PA 1'!M18+'PA 2'!M55+'PA 3'!M32</f>
        <v>25680866.770500004</v>
      </c>
      <c r="M33" s="28"/>
    </row>
    <row r="34" spans="1:18" x14ac:dyDescent="0.2">
      <c r="A34" s="108" t="s">
        <v>268</v>
      </c>
      <c r="B34" s="136"/>
      <c r="C34" s="136"/>
      <c r="D34" s="136"/>
      <c r="E34" s="136"/>
      <c r="F34" s="136"/>
      <c r="G34" s="136"/>
      <c r="H34" s="136"/>
      <c r="I34" s="136"/>
      <c r="J34" s="136"/>
      <c r="K34" s="136"/>
      <c r="L34" s="136"/>
      <c r="M34" s="136"/>
      <c r="N34" s="136"/>
      <c r="O34" s="136"/>
      <c r="P34" s="136"/>
      <c r="Q34" s="136"/>
      <c r="R34" s="136"/>
    </row>
    <row r="35" spans="1:18" x14ac:dyDescent="0.2">
      <c r="A35" s="136"/>
      <c r="B35" s="136"/>
      <c r="C35" s="136"/>
      <c r="D35" s="136"/>
      <c r="E35" s="136"/>
      <c r="F35" s="136"/>
      <c r="G35" s="136"/>
      <c r="H35" s="136"/>
      <c r="I35" s="136"/>
      <c r="J35" s="136"/>
      <c r="K35" s="136"/>
      <c r="L35" s="136"/>
      <c r="M35" s="136"/>
      <c r="N35" s="136"/>
      <c r="O35" s="136"/>
      <c r="P35" s="136"/>
      <c r="Q35" s="136"/>
      <c r="R35" s="136"/>
    </row>
    <row r="41" spans="1:18" x14ac:dyDescent="0.2">
      <c r="R41" s="28"/>
    </row>
    <row r="48" spans="1:18" x14ac:dyDescent="0.2">
      <c r="O48" s="28"/>
    </row>
  </sheetData>
  <autoFilter ref="A1:R32"/>
  <mergeCells count="121">
    <mergeCell ref="R28:R30"/>
    <mergeCell ref="Q28:Q30"/>
    <mergeCell ref="P28:P30"/>
    <mergeCell ref="O28:O30"/>
    <mergeCell ref="N28:N30"/>
    <mergeCell ref="F28:F30"/>
    <mergeCell ref="E28:E30"/>
    <mergeCell ref="D28:D30"/>
    <mergeCell ref="C28:C30"/>
    <mergeCell ref="B28:B30"/>
    <mergeCell ref="A28:A30"/>
    <mergeCell ref="M28:M30"/>
    <mergeCell ref="L28:L30"/>
    <mergeCell ref="K28:K30"/>
    <mergeCell ref="A31:J31"/>
    <mergeCell ref="A32:J32"/>
    <mergeCell ref="A34:R35"/>
    <mergeCell ref="M17:M21"/>
    <mergeCell ref="N17:N21"/>
    <mergeCell ref="O17:O21"/>
    <mergeCell ref="P17:P21"/>
    <mergeCell ref="Q17:Q21"/>
    <mergeCell ref="R17:R21"/>
    <mergeCell ref="G22:G24"/>
    <mergeCell ref="F22:F24"/>
    <mergeCell ref="E22:E24"/>
    <mergeCell ref="D22:D24"/>
    <mergeCell ref="C22:C24"/>
    <mergeCell ref="B22:B24"/>
    <mergeCell ref="A22:A24"/>
    <mergeCell ref="G28:G30"/>
    <mergeCell ref="A17:A21"/>
    <mergeCell ref="B17:B21"/>
    <mergeCell ref="L17:L21"/>
    <mergeCell ref="Q10:Q13"/>
    <mergeCell ref="R10:R13"/>
    <mergeCell ref="L10:L13"/>
    <mergeCell ref="M10:M13"/>
    <mergeCell ref="N10:N13"/>
    <mergeCell ref="O10:O13"/>
    <mergeCell ref="P10:P13"/>
    <mergeCell ref="R14:R16"/>
    <mergeCell ref="L14:L16"/>
    <mergeCell ref="M14:M16"/>
    <mergeCell ref="N14:N16"/>
    <mergeCell ref="O14:O16"/>
    <mergeCell ref="P14:P16"/>
    <mergeCell ref="Q14:Q16"/>
    <mergeCell ref="G14:G16"/>
    <mergeCell ref="K14:K16"/>
    <mergeCell ref="K10:K13"/>
    <mergeCell ref="G10:G13"/>
    <mergeCell ref="C17:C21"/>
    <mergeCell ref="D17:D21"/>
    <mergeCell ref="E17:E21"/>
    <mergeCell ref="F17:F21"/>
    <mergeCell ref="G17:G21"/>
    <mergeCell ref="K17:K21"/>
    <mergeCell ref="A10:A13"/>
    <mergeCell ref="B10:B13"/>
    <mergeCell ref="C10:C13"/>
    <mergeCell ref="D10:D13"/>
    <mergeCell ref="F10:F13"/>
    <mergeCell ref="D8:D9"/>
    <mergeCell ref="A14:A16"/>
    <mergeCell ref="B14:B16"/>
    <mergeCell ref="C14:C16"/>
    <mergeCell ref="D14:D16"/>
    <mergeCell ref="E14:E16"/>
    <mergeCell ref="F14:F16"/>
    <mergeCell ref="Q8:Q9"/>
    <mergeCell ref="R8:R9"/>
    <mergeCell ref="A6:R6"/>
    <mergeCell ref="A7:R7"/>
    <mergeCell ref="A8:A9"/>
    <mergeCell ref="B8:B9"/>
    <mergeCell ref="C8:C9"/>
    <mergeCell ref="E8:E9"/>
    <mergeCell ref="F8:F9"/>
    <mergeCell ref="G8:G9"/>
    <mergeCell ref="K8:K9"/>
    <mergeCell ref="L8:L9"/>
    <mergeCell ref="M8:M9"/>
    <mergeCell ref="N8:N9"/>
    <mergeCell ref="O8:O9"/>
    <mergeCell ref="P8:P9"/>
    <mergeCell ref="L1:Q1"/>
    <mergeCell ref="A1:A2"/>
    <mergeCell ref="B1:B2"/>
    <mergeCell ref="C1:C2"/>
    <mergeCell ref="D1:D2"/>
    <mergeCell ref="E1:E2"/>
    <mergeCell ref="F1:F2"/>
    <mergeCell ref="G1:G2"/>
    <mergeCell ref="H1:H2"/>
    <mergeCell ref="I1:I2"/>
    <mergeCell ref="J1:J2"/>
    <mergeCell ref="K1:K2"/>
    <mergeCell ref="B25:B27"/>
    <mergeCell ref="A25:A27"/>
    <mergeCell ref="P25:P27"/>
    <mergeCell ref="O25:O27"/>
    <mergeCell ref="N25:N27"/>
    <mergeCell ref="M25:M27"/>
    <mergeCell ref="L25:L27"/>
    <mergeCell ref="K25:K27"/>
    <mergeCell ref="G25:G27"/>
    <mergeCell ref="F25:F27"/>
    <mergeCell ref="E25:E27"/>
    <mergeCell ref="D25:D27"/>
    <mergeCell ref="C25:C27"/>
    <mergeCell ref="K22:K24"/>
    <mergeCell ref="R25:R27"/>
    <mergeCell ref="Q25:Q27"/>
    <mergeCell ref="R22:R24"/>
    <mergeCell ref="Q22:Q24"/>
    <mergeCell ref="P22:P24"/>
    <mergeCell ref="O22:O24"/>
    <mergeCell ref="N22:N24"/>
    <mergeCell ref="M22:M24"/>
    <mergeCell ref="L22:L24"/>
  </mergeCells>
  <pageMargins left="0.7" right="0.7" top="0.49" bottom="0.53" header="0.3" footer="0.3"/>
  <pageSetup paperSize="9" scale="35" fitToHeight="0" orientation="landscape" r:id="rId1"/>
  <headerFooter>
    <oddHeader xml:space="preserve">&amp;C&amp;"Trebuchet MS,Bold"&amp;12List of contracted projects/Lista proiectelor contractate 
</oddHeader>
    <oddFooter>&amp;L&amp;P/&amp;N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tabSelected="1" view="pageBreakPreview" topLeftCell="A4" zoomScale="66" zoomScaleNormal="100" zoomScaleSheetLayoutView="66" zoomScalePageLayoutView="82" workbookViewId="0">
      <selection activeCell="L17" sqref="L17"/>
    </sheetView>
  </sheetViews>
  <sheetFormatPr defaultRowHeight="12.75" x14ac:dyDescent="0.2"/>
  <cols>
    <col min="1" max="1" width="11.28515625" style="2" customWidth="1"/>
    <col min="2" max="2" width="19.42578125" style="2" customWidth="1"/>
    <col min="3" max="3" width="64.28515625" style="25" customWidth="1"/>
    <col min="4" max="4" width="46.42578125" style="26" customWidth="1"/>
    <col min="5" max="5" width="22.5703125" style="2" customWidth="1"/>
    <col min="6" max="6" width="13.5703125" style="2" customWidth="1"/>
    <col min="7" max="7" width="14.140625" style="2" customWidth="1"/>
    <col min="8" max="8" width="26.5703125" style="27" customWidth="1"/>
    <col min="9" max="9" width="12.85546875" style="2" customWidth="1"/>
    <col min="10" max="10" width="16.28515625" style="2" customWidth="1"/>
    <col min="11" max="11" width="18.42578125" style="2" customWidth="1"/>
    <col min="12" max="12" width="20.7109375" style="2" customWidth="1"/>
    <col min="13" max="13" width="25.140625" style="2" customWidth="1"/>
    <col min="14" max="14" width="10.140625" style="2" customWidth="1"/>
    <col min="15" max="15" width="22.140625" style="2" customWidth="1"/>
    <col min="16" max="16" width="19.5703125" style="2" customWidth="1"/>
    <col min="17" max="17" width="24.140625" style="2" customWidth="1"/>
    <col min="18" max="18" width="14" style="2" bestFit="1" customWidth="1"/>
    <col min="19" max="256" width="8.85546875" style="2"/>
    <col min="257" max="257" width="11.28515625" style="2" customWidth="1"/>
    <col min="258" max="258" width="19.42578125" style="2" customWidth="1"/>
    <col min="259" max="259" width="64.28515625" style="2" customWidth="1"/>
    <col min="260" max="260" width="46.42578125" style="2" customWidth="1"/>
    <col min="261" max="261" width="22.5703125" style="2" customWidth="1"/>
    <col min="262" max="262" width="13.5703125" style="2" customWidth="1"/>
    <col min="263" max="263" width="14.140625" style="2" customWidth="1"/>
    <col min="264" max="264" width="26.5703125" style="2" customWidth="1"/>
    <col min="265" max="265" width="12.85546875" style="2" customWidth="1"/>
    <col min="266" max="266" width="16.28515625" style="2" customWidth="1"/>
    <col min="267" max="267" width="18.42578125" style="2" customWidth="1"/>
    <col min="268" max="268" width="20.7109375" style="2" customWidth="1"/>
    <col min="269" max="269" width="25.140625" style="2" customWidth="1"/>
    <col min="270" max="270" width="10.140625" style="2" customWidth="1"/>
    <col min="271" max="271" width="22.140625" style="2" customWidth="1"/>
    <col min="272" max="272" width="19.5703125" style="2" customWidth="1"/>
    <col min="273" max="273" width="24.140625" style="2" customWidth="1"/>
    <col min="274" max="274" width="14" style="2" bestFit="1" customWidth="1"/>
    <col min="275" max="512" width="8.85546875" style="2"/>
    <col min="513" max="513" width="11.28515625" style="2" customWidth="1"/>
    <col min="514" max="514" width="19.42578125" style="2" customWidth="1"/>
    <col min="515" max="515" width="64.28515625" style="2" customWidth="1"/>
    <col min="516" max="516" width="46.42578125" style="2" customWidth="1"/>
    <col min="517" max="517" width="22.5703125" style="2" customWidth="1"/>
    <col min="518" max="518" width="13.5703125" style="2" customWidth="1"/>
    <col min="519" max="519" width="14.140625" style="2" customWidth="1"/>
    <col min="520" max="520" width="26.5703125" style="2" customWidth="1"/>
    <col min="521" max="521" width="12.85546875" style="2" customWidth="1"/>
    <col min="522" max="522" width="16.28515625" style="2" customWidth="1"/>
    <col min="523" max="523" width="18.42578125" style="2" customWidth="1"/>
    <col min="524" max="524" width="20.7109375" style="2" customWidth="1"/>
    <col min="525" max="525" width="25.140625" style="2" customWidth="1"/>
    <col min="526" max="526" width="10.140625" style="2" customWidth="1"/>
    <col min="527" max="527" width="22.140625" style="2" customWidth="1"/>
    <col min="528" max="528" width="19.5703125" style="2" customWidth="1"/>
    <col min="529" max="529" width="24.140625" style="2" customWidth="1"/>
    <col min="530" max="530" width="14" style="2" bestFit="1" customWidth="1"/>
    <col min="531" max="768" width="8.85546875" style="2"/>
    <col min="769" max="769" width="11.28515625" style="2" customWidth="1"/>
    <col min="770" max="770" width="19.42578125" style="2" customWidth="1"/>
    <col min="771" max="771" width="64.28515625" style="2" customWidth="1"/>
    <col min="772" max="772" width="46.42578125" style="2" customWidth="1"/>
    <col min="773" max="773" width="22.5703125" style="2" customWidth="1"/>
    <col min="774" max="774" width="13.5703125" style="2" customWidth="1"/>
    <col min="775" max="775" width="14.140625" style="2" customWidth="1"/>
    <col min="776" max="776" width="26.5703125" style="2" customWidth="1"/>
    <col min="777" max="777" width="12.85546875" style="2" customWidth="1"/>
    <col min="778" max="778" width="16.28515625" style="2" customWidth="1"/>
    <col min="779" max="779" width="18.42578125" style="2" customWidth="1"/>
    <col min="780" max="780" width="20.7109375" style="2" customWidth="1"/>
    <col min="781" max="781" width="25.140625" style="2" customWidth="1"/>
    <col min="782" max="782" width="10.140625" style="2" customWidth="1"/>
    <col min="783" max="783" width="22.140625" style="2" customWidth="1"/>
    <col min="784" max="784" width="19.5703125" style="2" customWidth="1"/>
    <col min="785" max="785" width="24.140625" style="2" customWidth="1"/>
    <col min="786" max="786" width="14" style="2" bestFit="1" customWidth="1"/>
    <col min="787" max="1024" width="8.85546875" style="2"/>
    <col min="1025" max="1025" width="11.28515625" style="2" customWidth="1"/>
    <col min="1026" max="1026" width="19.42578125" style="2" customWidth="1"/>
    <col min="1027" max="1027" width="64.28515625" style="2" customWidth="1"/>
    <col min="1028" max="1028" width="46.42578125" style="2" customWidth="1"/>
    <col min="1029" max="1029" width="22.5703125" style="2" customWidth="1"/>
    <col min="1030" max="1030" width="13.5703125" style="2" customWidth="1"/>
    <col min="1031" max="1031" width="14.140625" style="2" customWidth="1"/>
    <col min="1032" max="1032" width="26.5703125" style="2" customWidth="1"/>
    <col min="1033" max="1033" width="12.85546875" style="2" customWidth="1"/>
    <col min="1034" max="1034" width="16.28515625" style="2" customWidth="1"/>
    <col min="1035" max="1035" width="18.42578125" style="2" customWidth="1"/>
    <col min="1036" max="1036" width="20.7109375" style="2" customWidth="1"/>
    <col min="1037" max="1037" width="25.140625" style="2" customWidth="1"/>
    <col min="1038" max="1038" width="10.140625" style="2" customWidth="1"/>
    <col min="1039" max="1039" width="22.140625" style="2" customWidth="1"/>
    <col min="1040" max="1040" width="19.5703125" style="2" customWidth="1"/>
    <col min="1041" max="1041" width="24.140625" style="2" customWidth="1"/>
    <col min="1042" max="1042" width="14" style="2" bestFit="1" customWidth="1"/>
    <col min="1043" max="1280" width="8.85546875" style="2"/>
    <col min="1281" max="1281" width="11.28515625" style="2" customWidth="1"/>
    <col min="1282" max="1282" width="19.42578125" style="2" customWidth="1"/>
    <col min="1283" max="1283" width="64.28515625" style="2" customWidth="1"/>
    <col min="1284" max="1284" width="46.42578125" style="2" customWidth="1"/>
    <col min="1285" max="1285" width="22.5703125" style="2" customWidth="1"/>
    <col min="1286" max="1286" width="13.5703125" style="2" customWidth="1"/>
    <col min="1287" max="1287" width="14.140625" style="2" customWidth="1"/>
    <col min="1288" max="1288" width="26.5703125" style="2" customWidth="1"/>
    <col min="1289" max="1289" width="12.85546875" style="2" customWidth="1"/>
    <col min="1290" max="1290" width="16.28515625" style="2" customWidth="1"/>
    <col min="1291" max="1291" width="18.42578125" style="2" customWidth="1"/>
    <col min="1292" max="1292" width="20.7109375" style="2" customWidth="1"/>
    <col min="1293" max="1293" width="25.140625" style="2" customWidth="1"/>
    <col min="1294" max="1294" width="10.140625" style="2" customWidth="1"/>
    <col min="1295" max="1295" width="22.140625" style="2" customWidth="1"/>
    <col min="1296" max="1296" width="19.5703125" style="2" customWidth="1"/>
    <col min="1297" max="1297" width="24.140625" style="2" customWidth="1"/>
    <col min="1298" max="1298" width="14" style="2" bestFit="1" customWidth="1"/>
    <col min="1299" max="1536" width="8.85546875" style="2"/>
    <col min="1537" max="1537" width="11.28515625" style="2" customWidth="1"/>
    <col min="1538" max="1538" width="19.42578125" style="2" customWidth="1"/>
    <col min="1539" max="1539" width="64.28515625" style="2" customWidth="1"/>
    <col min="1540" max="1540" width="46.42578125" style="2" customWidth="1"/>
    <col min="1541" max="1541" width="22.5703125" style="2" customWidth="1"/>
    <col min="1542" max="1542" width="13.5703125" style="2" customWidth="1"/>
    <col min="1543" max="1543" width="14.140625" style="2" customWidth="1"/>
    <col min="1544" max="1544" width="26.5703125" style="2" customWidth="1"/>
    <col min="1545" max="1545" width="12.85546875" style="2" customWidth="1"/>
    <col min="1546" max="1546" width="16.28515625" style="2" customWidth="1"/>
    <col min="1547" max="1547" width="18.42578125" style="2" customWidth="1"/>
    <col min="1548" max="1548" width="20.7109375" style="2" customWidth="1"/>
    <col min="1549" max="1549" width="25.140625" style="2" customWidth="1"/>
    <col min="1550" max="1550" width="10.140625" style="2" customWidth="1"/>
    <col min="1551" max="1551" width="22.140625" style="2" customWidth="1"/>
    <col min="1552" max="1552" width="19.5703125" style="2" customWidth="1"/>
    <col min="1553" max="1553" width="24.140625" style="2" customWidth="1"/>
    <col min="1554" max="1554" width="14" style="2" bestFit="1" customWidth="1"/>
    <col min="1555" max="1792" width="8.85546875" style="2"/>
    <col min="1793" max="1793" width="11.28515625" style="2" customWidth="1"/>
    <col min="1794" max="1794" width="19.42578125" style="2" customWidth="1"/>
    <col min="1795" max="1795" width="64.28515625" style="2" customWidth="1"/>
    <col min="1796" max="1796" width="46.42578125" style="2" customWidth="1"/>
    <col min="1797" max="1797" width="22.5703125" style="2" customWidth="1"/>
    <col min="1798" max="1798" width="13.5703125" style="2" customWidth="1"/>
    <col min="1799" max="1799" width="14.140625" style="2" customWidth="1"/>
    <col min="1800" max="1800" width="26.5703125" style="2" customWidth="1"/>
    <col min="1801" max="1801" width="12.85546875" style="2" customWidth="1"/>
    <col min="1802" max="1802" width="16.28515625" style="2" customWidth="1"/>
    <col min="1803" max="1803" width="18.42578125" style="2" customWidth="1"/>
    <col min="1804" max="1804" width="20.7109375" style="2" customWidth="1"/>
    <col min="1805" max="1805" width="25.140625" style="2" customWidth="1"/>
    <col min="1806" max="1806" width="10.140625" style="2" customWidth="1"/>
    <col min="1807" max="1807" width="22.140625" style="2" customWidth="1"/>
    <col min="1808" max="1808" width="19.5703125" style="2" customWidth="1"/>
    <col min="1809" max="1809" width="24.140625" style="2" customWidth="1"/>
    <col min="1810" max="1810" width="14" style="2" bestFit="1" customWidth="1"/>
    <col min="1811" max="2048" width="8.85546875" style="2"/>
    <col min="2049" max="2049" width="11.28515625" style="2" customWidth="1"/>
    <col min="2050" max="2050" width="19.42578125" style="2" customWidth="1"/>
    <col min="2051" max="2051" width="64.28515625" style="2" customWidth="1"/>
    <col min="2052" max="2052" width="46.42578125" style="2" customWidth="1"/>
    <col min="2053" max="2053" width="22.5703125" style="2" customWidth="1"/>
    <col min="2054" max="2054" width="13.5703125" style="2" customWidth="1"/>
    <col min="2055" max="2055" width="14.140625" style="2" customWidth="1"/>
    <col min="2056" max="2056" width="26.5703125" style="2" customWidth="1"/>
    <col min="2057" max="2057" width="12.85546875" style="2" customWidth="1"/>
    <col min="2058" max="2058" width="16.28515625" style="2" customWidth="1"/>
    <col min="2059" max="2059" width="18.42578125" style="2" customWidth="1"/>
    <col min="2060" max="2060" width="20.7109375" style="2" customWidth="1"/>
    <col min="2061" max="2061" width="25.140625" style="2" customWidth="1"/>
    <col min="2062" max="2062" width="10.140625" style="2" customWidth="1"/>
    <col min="2063" max="2063" width="22.140625" style="2" customWidth="1"/>
    <col min="2064" max="2064" width="19.5703125" style="2" customWidth="1"/>
    <col min="2065" max="2065" width="24.140625" style="2" customWidth="1"/>
    <col min="2066" max="2066" width="14" style="2" bestFit="1" customWidth="1"/>
    <col min="2067" max="2304" width="8.85546875" style="2"/>
    <col min="2305" max="2305" width="11.28515625" style="2" customWidth="1"/>
    <col min="2306" max="2306" width="19.42578125" style="2" customWidth="1"/>
    <col min="2307" max="2307" width="64.28515625" style="2" customWidth="1"/>
    <col min="2308" max="2308" width="46.42578125" style="2" customWidth="1"/>
    <col min="2309" max="2309" width="22.5703125" style="2" customWidth="1"/>
    <col min="2310" max="2310" width="13.5703125" style="2" customWidth="1"/>
    <col min="2311" max="2311" width="14.140625" style="2" customWidth="1"/>
    <col min="2312" max="2312" width="26.5703125" style="2" customWidth="1"/>
    <col min="2313" max="2313" width="12.85546875" style="2" customWidth="1"/>
    <col min="2314" max="2314" width="16.28515625" style="2" customWidth="1"/>
    <col min="2315" max="2315" width="18.42578125" style="2" customWidth="1"/>
    <col min="2316" max="2316" width="20.7109375" style="2" customWidth="1"/>
    <col min="2317" max="2317" width="25.140625" style="2" customWidth="1"/>
    <col min="2318" max="2318" width="10.140625" style="2" customWidth="1"/>
    <col min="2319" max="2319" width="22.140625" style="2" customWidth="1"/>
    <col min="2320" max="2320" width="19.5703125" style="2" customWidth="1"/>
    <col min="2321" max="2321" width="24.140625" style="2" customWidth="1"/>
    <col min="2322" max="2322" width="14" style="2" bestFit="1" customWidth="1"/>
    <col min="2323" max="2560" width="8.85546875" style="2"/>
    <col min="2561" max="2561" width="11.28515625" style="2" customWidth="1"/>
    <col min="2562" max="2562" width="19.42578125" style="2" customWidth="1"/>
    <col min="2563" max="2563" width="64.28515625" style="2" customWidth="1"/>
    <col min="2564" max="2564" width="46.42578125" style="2" customWidth="1"/>
    <col min="2565" max="2565" width="22.5703125" style="2" customWidth="1"/>
    <col min="2566" max="2566" width="13.5703125" style="2" customWidth="1"/>
    <col min="2567" max="2567" width="14.140625" style="2" customWidth="1"/>
    <col min="2568" max="2568" width="26.5703125" style="2" customWidth="1"/>
    <col min="2569" max="2569" width="12.85546875" style="2" customWidth="1"/>
    <col min="2570" max="2570" width="16.28515625" style="2" customWidth="1"/>
    <col min="2571" max="2571" width="18.42578125" style="2" customWidth="1"/>
    <col min="2572" max="2572" width="20.7109375" style="2" customWidth="1"/>
    <col min="2573" max="2573" width="25.140625" style="2" customWidth="1"/>
    <col min="2574" max="2574" width="10.140625" style="2" customWidth="1"/>
    <col min="2575" max="2575" width="22.140625" style="2" customWidth="1"/>
    <col min="2576" max="2576" width="19.5703125" style="2" customWidth="1"/>
    <col min="2577" max="2577" width="24.140625" style="2" customWidth="1"/>
    <col min="2578" max="2578" width="14" style="2" bestFit="1" customWidth="1"/>
    <col min="2579" max="2816" width="8.85546875" style="2"/>
    <col min="2817" max="2817" width="11.28515625" style="2" customWidth="1"/>
    <col min="2818" max="2818" width="19.42578125" style="2" customWidth="1"/>
    <col min="2819" max="2819" width="64.28515625" style="2" customWidth="1"/>
    <col min="2820" max="2820" width="46.42578125" style="2" customWidth="1"/>
    <col min="2821" max="2821" width="22.5703125" style="2" customWidth="1"/>
    <col min="2822" max="2822" width="13.5703125" style="2" customWidth="1"/>
    <col min="2823" max="2823" width="14.140625" style="2" customWidth="1"/>
    <col min="2824" max="2824" width="26.5703125" style="2" customWidth="1"/>
    <col min="2825" max="2825" width="12.85546875" style="2" customWidth="1"/>
    <col min="2826" max="2826" width="16.28515625" style="2" customWidth="1"/>
    <col min="2827" max="2827" width="18.42578125" style="2" customWidth="1"/>
    <col min="2828" max="2828" width="20.7109375" style="2" customWidth="1"/>
    <col min="2829" max="2829" width="25.140625" style="2" customWidth="1"/>
    <col min="2830" max="2830" width="10.140625" style="2" customWidth="1"/>
    <col min="2831" max="2831" width="22.140625" style="2" customWidth="1"/>
    <col min="2832" max="2832" width="19.5703125" style="2" customWidth="1"/>
    <col min="2833" max="2833" width="24.140625" style="2" customWidth="1"/>
    <col min="2834" max="2834" width="14" style="2" bestFit="1" customWidth="1"/>
    <col min="2835" max="3072" width="8.85546875" style="2"/>
    <col min="3073" max="3073" width="11.28515625" style="2" customWidth="1"/>
    <col min="3074" max="3074" width="19.42578125" style="2" customWidth="1"/>
    <col min="3075" max="3075" width="64.28515625" style="2" customWidth="1"/>
    <col min="3076" max="3076" width="46.42578125" style="2" customWidth="1"/>
    <col min="3077" max="3077" width="22.5703125" style="2" customWidth="1"/>
    <col min="3078" max="3078" width="13.5703125" style="2" customWidth="1"/>
    <col min="3079" max="3079" width="14.140625" style="2" customWidth="1"/>
    <col min="3080" max="3080" width="26.5703125" style="2" customWidth="1"/>
    <col min="3081" max="3081" width="12.85546875" style="2" customWidth="1"/>
    <col min="3082" max="3082" width="16.28515625" style="2" customWidth="1"/>
    <col min="3083" max="3083" width="18.42578125" style="2" customWidth="1"/>
    <col min="3084" max="3084" width="20.7109375" style="2" customWidth="1"/>
    <col min="3085" max="3085" width="25.140625" style="2" customWidth="1"/>
    <col min="3086" max="3086" width="10.140625" style="2" customWidth="1"/>
    <col min="3087" max="3087" width="22.140625" style="2" customWidth="1"/>
    <col min="3088" max="3088" width="19.5703125" style="2" customWidth="1"/>
    <col min="3089" max="3089" width="24.140625" style="2" customWidth="1"/>
    <col min="3090" max="3090" width="14" style="2" bestFit="1" customWidth="1"/>
    <col min="3091" max="3328" width="8.85546875" style="2"/>
    <col min="3329" max="3329" width="11.28515625" style="2" customWidth="1"/>
    <col min="3330" max="3330" width="19.42578125" style="2" customWidth="1"/>
    <col min="3331" max="3331" width="64.28515625" style="2" customWidth="1"/>
    <col min="3332" max="3332" width="46.42578125" style="2" customWidth="1"/>
    <col min="3333" max="3333" width="22.5703125" style="2" customWidth="1"/>
    <col min="3334" max="3334" width="13.5703125" style="2" customWidth="1"/>
    <col min="3335" max="3335" width="14.140625" style="2" customWidth="1"/>
    <col min="3336" max="3336" width="26.5703125" style="2" customWidth="1"/>
    <col min="3337" max="3337" width="12.85546875" style="2" customWidth="1"/>
    <col min="3338" max="3338" width="16.28515625" style="2" customWidth="1"/>
    <col min="3339" max="3339" width="18.42578125" style="2" customWidth="1"/>
    <col min="3340" max="3340" width="20.7109375" style="2" customWidth="1"/>
    <col min="3341" max="3341" width="25.140625" style="2" customWidth="1"/>
    <col min="3342" max="3342" width="10.140625" style="2" customWidth="1"/>
    <col min="3343" max="3343" width="22.140625" style="2" customWidth="1"/>
    <col min="3344" max="3344" width="19.5703125" style="2" customWidth="1"/>
    <col min="3345" max="3345" width="24.140625" style="2" customWidth="1"/>
    <col min="3346" max="3346" width="14" style="2" bestFit="1" customWidth="1"/>
    <col min="3347" max="3584" width="8.85546875" style="2"/>
    <col min="3585" max="3585" width="11.28515625" style="2" customWidth="1"/>
    <col min="3586" max="3586" width="19.42578125" style="2" customWidth="1"/>
    <col min="3587" max="3587" width="64.28515625" style="2" customWidth="1"/>
    <col min="3588" max="3588" width="46.42578125" style="2" customWidth="1"/>
    <col min="3589" max="3589" width="22.5703125" style="2" customWidth="1"/>
    <col min="3590" max="3590" width="13.5703125" style="2" customWidth="1"/>
    <col min="3591" max="3591" width="14.140625" style="2" customWidth="1"/>
    <col min="3592" max="3592" width="26.5703125" style="2" customWidth="1"/>
    <col min="3593" max="3593" width="12.85546875" style="2" customWidth="1"/>
    <col min="3594" max="3594" width="16.28515625" style="2" customWidth="1"/>
    <col min="3595" max="3595" width="18.42578125" style="2" customWidth="1"/>
    <col min="3596" max="3596" width="20.7109375" style="2" customWidth="1"/>
    <col min="3597" max="3597" width="25.140625" style="2" customWidth="1"/>
    <col min="3598" max="3598" width="10.140625" style="2" customWidth="1"/>
    <col min="3599" max="3599" width="22.140625" style="2" customWidth="1"/>
    <col min="3600" max="3600" width="19.5703125" style="2" customWidth="1"/>
    <col min="3601" max="3601" width="24.140625" style="2" customWidth="1"/>
    <col min="3602" max="3602" width="14" style="2" bestFit="1" customWidth="1"/>
    <col min="3603" max="3840" width="8.85546875" style="2"/>
    <col min="3841" max="3841" width="11.28515625" style="2" customWidth="1"/>
    <col min="3842" max="3842" width="19.42578125" style="2" customWidth="1"/>
    <col min="3843" max="3843" width="64.28515625" style="2" customWidth="1"/>
    <col min="3844" max="3844" width="46.42578125" style="2" customWidth="1"/>
    <col min="3845" max="3845" width="22.5703125" style="2" customWidth="1"/>
    <col min="3846" max="3846" width="13.5703125" style="2" customWidth="1"/>
    <col min="3847" max="3847" width="14.140625" style="2" customWidth="1"/>
    <col min="3848" max="3848" width="26.5703125" style="2" customWidth="1"/>
    <col min="3849" max="3849" width="12.85546875" style="2" customWidth="1"/>
    <col min="3850" max="3850" width="16.28515625" style="2" customWidth="1"/>
    <col min="3851" max="3851" width="18.42578125" style="2" customWidth="1"/>
    <col min="3852" max="3852" width="20.7109375" style="2" customWidth="1"/>
    <col min="3853" max="3853" width="25.140625" style="2" customWidth="1"/>
    <col min="3854" max="3854" width="10.140625" style="2" customWidth="1"/>
    <col min="3855" max="3855" width="22.140625" style="2" customWidth="1"/>
    <col min="3856" max="3856" width="19.5703125" style="2" customWidth="1"/>
    <col min="3857" max="3857" width="24.140625" style="2" customWidth="1"/>
    <col min="3858" max="3858" width="14" style="2" bestFit="1" customWidth="1"/>
    <col min="3859" max="4096" width="8.85546875" style="2"/>
    <col min="4097" max="4097" width="11.28515625" style="2" customWidth="1"/>
    <col min="4098" max="4098" width="19.42578125" style="2" customWidth="1"/>
    <col min="4099" max="4099" width="64.28515625" style="2" customWidth="1"/>
    <col min="4100" max="4100" width="46.42578125" style="2" customWidth="1"/>
    <col min="4101" max="4101" width="22.5703125" style="2" customWidth="1"/>
    <col min="4102" max="4102" width="13.5703125" style="2" customWidth="1"/>
    <col min="4103" max="4103" width="14.140625" style="2" customWidth="1"/>
    <col min="4104" max="4104" width="26.5703125" style="2" customWidth="1"/>
    <col min="4105" max="4105" width="12.85546875" style="2" customWidth="1"/>
    <col min="4106" max="4106" width="16.28515625" style="2" customWidth="1"/>
    <col min="4107" max="4107" width="18.42578125" style="2" customWidth="1"/>
    <col min="4108" max="4108" width="20.7109375" style="2" customWidth="1"/>
    <col min="4109" max="4109" width="25.140625" style="2" customWidth="1"/>
    <col min="4110" max="4110" width="10.140625" style="2" customWidth="1"/>
    <col min="4111" max="4111" width="22.140625" style="2" customWidth="1"/>
    <col min="4112" max="4112" width="19.5703125" style="2" customWidth="1"/>
    <col min="4113" max="4113" width="24.140625" style="2" customWidth="1"/>
    <col min="4114" max="4114" width="14" style="2" bestFit="1" customWidth="1"/>
    <col min="4115" max="4352" width="8.85546875" style="2"/>
    <col min="4353" max="4353" width="11.28515625" style="2" customWidth="1"/>
    <col min="4354" max="4354" width="19.42578125" style="2" customWidth="1"/>
    <col min="4355" max="4355" width="64.28515625" style="2" customWidth="1"/>
    <col min="4356" max="4356" width="46.42578125" style="2" customWidth="1"/>
    <col min="4357" max="4357" width="22.5703125" style="2" customWidth="1"/>
    <col min="4358" max="4358" width="13.5703125" style="2" customWidth="1"/>
    <col min="4359" max="4359" width="14.140625" style="2" customWidth="1"/>
    <col min="4360" max="4360" width="26.5703125" style="2" customWidth="1"/>
    <col min="4361" max="4361" width="12.85546875" style="2" customWidth="1"/>
    <col min="4362" max="4362" width="16.28515625" style="2" customWidth="1"/>
    <col min="4363" max="4363" width="18.42578125" style="2" customWidth="1"/>
    <col min="4364" max="4364" width="20.7109375" style="2" customWidth="1"/>
    <col min="4365" max="4365" width="25.140625" style="2" customWidth="1"/>
    <col min="4366" max="4366" width="10.140625" style="2" customWidth="1"/>
    <col min="4367" max="4367" width="22.140625" style="2" customWidth="1"/>
    <col min="4368" max="4368" width="19.5703125" style="2" customWidth="1"/>
    <col min="4369" max="4369" width="24.140625" style="2" customWidth="1"/>
    <col min="4370" max="4370" width="14" style="2" bestFit="1" customWidth="1"/>
    <col min="4371" max="4608" width="8.85546875" style="2"/>
    <col min="4609" max="4609" width="11.28515625" style="2" customWidth="1"/>
    <col min="4610" max="4610" width="19.42578125" style="2" customWidth="1"/>
    <col min="4611" max="4611" width="64.28515625" style="2" customWidth="1"/>
    <col min="4612" max="4612" width="46.42578125" style="2" customWidth="1"/>
    <col min="4613" max="4613" width="22.5703125" style="2" customWidth="1"/>
    <col min="4614" max="4614" width="13.5703125" style="2" customWidth="1"/>
    <col min="4615" max="4615" width="14.140625" style="2" customWidth="1"/>
    <col min="4616" max="4616" width="26.5703125" style="2" customWidth="1"/>
    <col min="4617" max="4617" width="12.85546875" style="2" customWidth="1"/>
    <col min="4618" max="4618" width="16.28515625" style="2" customWidth="1"/>
    <col min="4619" max="4619" width="18.42578125" style="2" customWidth="1"/>
    <col min="4620" max="4620" width="20.7109375" style="2" customWidth="1"/>
    <col min="4621" max="4621" width="25.140625" style="2" customWidth="1"/>
    <col min="4622" max="4622" width="10.140625" style="2" customWidth="1"/>
    <col min="4623" max="4623" width="22.140625" style="2" customWidth="1"/>
    <col min="4624" max="4624" width="19.5703125" style="2" customWidth="1"/>
    <col min="4625" max="4625" width="24.140625" style="2" customWidth="1"/>
    <col min="4626" max="4626" width="14" style="2" bestFit="1" customWidth="1"/>
    <col min="4627" max="4864" width="8.85546875" style="2"/>
    <col min="4865" max="4865" width="11.28515625" style="2" customWidth="1"/>
    <col min="4866" max="4866" width="19.42578125" style="2" customWidth="1"/>
    <col min="4867" max="4867" width="64.28515625" style="2" customWidth="1"/>
    <col min="4868" max="4868" width="46.42578125" style="2" customWidth="1"/>
    <col min="4869" max="4869" width="22.5703125" style="2" customWidth="1"/>
    <col min="4870" max="4870" width="13.5703125" style="2" customWidth="1"/>
    <col min="4871" max="4871" width="14.140625" style="2" customWidth="1"/>
    <col min="4872" max="4872" width="26.5703125" style="2" customWidth="1"/>
    <col min="4873" max="4873" width="12.85546875" style="2" customWidth="1"/>
    <col min="4874" max="4874" width="16.28515625" style="2" customWidth="1"/>
    <col min="4875" max="4875" width="18.42578125" style="2" customWidth="1"/>
    <col min="4876" max="4876" width="20.7109375" style="2" customWidth="1"/>
    <col min="4877" max="4877" width="25.140625" style="2" customWidth="1"/>
    <col min="4878" max="4878" width="10.140625" style="2" customWidth="1"/>
    <col min="4879" max="4879" width="22.140625" style="2" customWidth="1"/>
    <col min="4880" max="4880" width="19.5703125" style="2" customWidth="1"/>
    <col min="4881" max="4881" width="24.140625" style="2" customWidth="1"/>
    <col min="4882" max="4882" width="14" style="2" bestFit="1" customWidth="1"/>
    <col min="4883" max="5120" width="8.85546875" style="2"/>
    <col min="5121" max="5121" width="11.28515625" style="2" customWidth="1"/>
    <col min="5122" max="5122" width="19.42578125" style="2" customWidth="1"/>
    <col min="5123" max="5123" width="64.28515625" style="2" customWidth="1"/>
    <col min="5124" max="5124" width="46.42578125" style="2" customWidth="1"/>
    <col min="5125" max="5125" width="22.5703125" style="2" customWidth="1"/>
    <col min="5126" max="5126" width="13.5703125" style="2" customWidth="1"/>
    <col min="5127" max="5127" width="14.140625" style="2" customWidth="1"/>
    <col min="5128" max="5128" width="26.5703125" style="2" customWidth="1"/>
    <col min="5129" max="5129" width="12.85546875" style="2" customWidth="1"/>
    <col min="5130" max="5130" width="16.28515625" style="2" customWidth="1"/>
    <col min="5131" max="5131" width="18.42578125" style="2" customWidth="1"/>
    <col min="5132" max="5132" width="20.7109375" style="2" customWidth="1"/>
    <col min="5133" max="5133" width="25.140625" style="2" customWidth="1"/>
    <col min="5134" max="5134" width="10.140625" style="2" customWidth="1"/>
    <col min="5135" max="5135" width="22.140625" style="2" customWidth="1"/>
    <col min="5136" max="5136" width="19.5703125" style="2" customWidth="1"/>
    <col min="5137" max="5137" width="24.140625" style="2" customWidth="1"/>
    <col min="5138" max="5138" width="14" style="2" bestFit="1" customWidth="1"/>
    <col min="5139" max="5376" width="8.85546875" style="2"/>
    <col min="5377" max="5377" width="11.28515625" style="2" customWidth="1"/>
    <col min="5378" max="5378" width="19.42578125" style="2" customWidth="1"/>
    <col min="5379" max="5379" width="64.28515625" style="2" customWidth="1"/>
    <col min="5380" max="5380" width="46.42578125" style="2" customWidth="1"/>
    <col min="5381" max="5381" width="22.5703125" style="2" customWidth="1"/>
    <col min="5382" max="5382" width="13.5703125" style="2" customWidth="1"/>
    <col min="5383" max="5383" width="14.140625" style="2" customWidth="1"/>
    <col min="5384" max="5384" width="26.5703125" style="2" customWidth="1"/>
    <col min="5385" max="5385" width="12.85546875" style="2" customWidth="1"/>
    <col min="5386" max="5386" width="16.28515625" style="2" customWidth="1"/>
    <col min="5387" max="5387" width="18.42578125" style="2" customWidth="1"/>
    <col min="5388" max="5388" width="20.7109375" style="2" customWidth="1"/>
    <col min="5389" max="5389" width="25.140625" style="2" customWidth="1"/>
    <col min="5390" max="5390" width="10.140625" style="2" customWidth="1"/>
    <col min="5391" max="5391" width="22.140625" style="2" customWidth="1"/>
    <col min="5392" max="5392" width="19.5703125" style="2" customWidth="1"/>
    <col min="5393" max="5393" width="24.140625" style="2" customWidth="1"/>
    <col min="5394" max="5394" width="14" style="2" bestFit="1" customWidth="1"/>
    <col min="5395" max="5632" width="8.85546875" style="2"/>
    <col min="5633" max="5633" width="11.28515625" style="2" customWidth="1"/>
    <col min="5634" max="5634" width="19.42578125" style="2" customWidth="1"/>
    <col min="5635" max="5635" width="64.28515625" style="2" customWidth="1"/>
    <col min="5636" max="5636" width="46.42578125" style="2" customWidth="1"/>
    <col min="5637" max="5637" width="22.5703125" style="2" customWidth="1"/>
    <col min="5638" max="5638" width="13.5703125" style="2" customWidth="1"/>
    <col min="5639" max="5639" width="14.140625" style="2" customWidth="1"/>
    <col min="5640" max="5640" width="26.5703125" style="2" customWidth="1"/>
    <col min="5641" max="5641" width="12.85546875" style="2" customWidth="1"/>
    <col min="5642" max="5642" width="16.28515625" style="2" customWidth="1"/>
    <col min="5643" max="5643" width="18.42578125" style="2" customWidth="1"/>
    <col min="5644" max="5644" width="20.7109375" style="2" customWidth="1"/>
    <col min="5645" max="5645" width="25.140625" style="2" customWidth="1"/>
    <col min="5646" max="5646" width="10.140625" style="2" customWidth="1"/>
    <col min="5647" max="5647" width="22.140625" style="2" customWidth="1"/>
    <col min="5648" max="5648" width="19.5703125" style="2" customWidth="1"/>
    <col min="5649" max="5649" width="24.140625" style="2" customWidth="1"/>
    <col min="5650" max="5650" width="14" style="2" bestFit="1" customWidth="1"/>
    <col min="5651" max="5888" width="8.85546875" style="2"/>
    <col min="5889" max="5889" width="11.28515625" style="2" customWidth="1"/>
    <col min="5890" max="5890" width="19.42578125" style="2" customWidth="1"/>
    <col min="5891" max="5891" width="64.28515625" style="2" customWidth="1"/>
    <col min="5892" max="5892" width="46.42578125" style="2" customWidth="1"/>
    <col min="5893" max="5893" width="22.5703125" style="2" customWidth="1"/>
    <col min="5894" max="5894" width="13.5703125" style="2" customWidth="1"/>
    <col min="5895" max="5895" width="14.140625" style="2" customWidth="1"/>
    <col min="5896" max="5896" width="26.5703125" style="2" customWidth="1"/>
    <col min="5897" max="5897" width="12.85546875" style="2" customWidth="1"/>
    <col min="5898" max="5898" width="16.28515625" style="2" customWidth="1"/>
    <col min="5899" max="5899" width="18.42578125" style="2" customWidth="1"/>
    <col min="5900" max="5900" width="20.7109375" style="2" customWidth="1"/>
    <col min="5901" max="5901" width="25.140625" style="2" customWidth="1"/>
    <col min="5902" max="5902" width="10.140625" style="2" customWidth="1"/>
    <col min="5903" max="5903" width="22.140625" style="2" customWidth="1"/>
    <col min="5904" max="5904" width="19.5703125" style="2" customWidth="1"/>
    <col min="5905" max="5905" width="24.140625" style="2" customWidth="1"/>
    <col min="5906" max="5906" width="14" style="2" bestFit="1" customWidth="1"/>
    <col min="5907" max="6144" width="8.85546875" style="2"/>
    <col min="6145" max="6145" width="11.28515625" style="2" customWidth="1"/>
    <col min="6146" max="6146" width="19.42578125" style="2" customWidth="1"/>
    <col min="6147" max="6147" width="64.28515625" style="2" customWidth="1"/>
    <col min="6148" max="6148" width="46.42578125" style="2" customWidth="1"/>
    <col min="6149" max="6149" width="22.5703125" style="2" customWidth="1"/>
    <col min="6150" max="6150" width="13.5703125" style="2" customWidth="1"/>
    <col min="6151" max="6151" width="14.140625" style="2" customWidth="1"/>
    <col min="6152" max="6152" width="26.5703125" style="2" customWidth="1"/>
    <col min="6153" max="6153" width="12.85546875" style="2" customWidth="1"/>
    <col min="6154" max="6154" width="16.28515625" style="2" customWidth="1"/>
    <col min="6155" max="6155" width="18.42578125" style="2" customWidth="1"/>
    <col min="6156" max="6156" width="20.7109375" style="2" customWidth="1"/>
    <col min="6157" max="6157" width="25.140625" style="2" customWidth="1"/>
    <col min="6158" max="6158" width="10.140625" style="2" customWidth="1"/>
    <col min="6159" max="6159" width="22.140625" style="2" customWidth="1"/>
    <col min="6160" max="6160" width="19.5703125" style="2" customWidth="1"/>
    <col min="6161" max="6161" width="24.140625" style="2" customWidth="1"/>
    <col min="6162" max="6162" width="14" style="2" bestFit="1" customWidth="1"/>
    <col min="6163" max="6400" width="8.85546875" style="2"/>
    <col min="6401" max="6401" width="11.28515625" style="2" customWidth="1"/>
    <col min="6402" max="6402" width="19.42578125" style="2" customWidth="1"/>
    <col min="6403" max="6403" width="64.28515625" style="2" customWidth="1"/>
    <col min="6404" max="6404" width="46.42578125" style="2" customWidth="1"/>
    <col min="6405" max="6405" width="22.5703125" style="2" customWidth="1"/>
    <col min="6406" max="6406" width="13.5703125" style="2" customWidth="1"/>
    <col min="6407" max="6407" width="14.140625" style="2" customWidth="1"/>
    <col min="6408" max="6408" width="26.5703125" style="2" customWidth="1"/>
    <col min="6409" max="6409" width="12.85546875" style="2" customWidth="1"/>
    <col min="6410" max="6410" width="16.28515625" style="2" customWidth="1"/>
    <col min="6411" max="6411" width="18.42578125" style="2" customWidth="1"/>
    <col min="6412" max="6412" width="20.7109375" style="2" customWidth="1"/>
    <col min="6413" max="6413" width="25.140625" style="2" customWidth="1"/>
    <col min="6414" max="6414" width="10.140625" style="2" customWidth="1"/>
    <col min="6415" max="6415" width="22.140625" style="2" customWidth="1"/>
    <col min="6416" max="6416" width="19.5703125" style="2" customWidth="1"/>
    <col min="6417" max="6417" width="24.140625" style="2" customWidth="1"/>
    <col min="6418" max="6418" width="14" style="2" bestFit="1" customWidth="1"/>
    <col min="6419" max="6656" width="8.85546875" style="2"/>
    <col min="6657" max="6657" width="11.28515625" style="2" customWidth="1"/>
    <col min="6658" max="6658" width="19.42578125" style="2" customWidth="1"/>
    <col min="6659" max="6659" width="64.28515625" style="2" customWidth="1"/>
    <col min="6660" max="6660" width="46.42578125" style="2" customWidth="1"/>
    <col min="6661" max="6661" width="22.5703125" style="2" customWidth="1"/>
    <col min="6662" max="6662" width="13.5703125" style="2" customWidth="1"/>
    <col min="6663" max="6663" width="14.140625" style="2" customWidth="1"/>
    <col min="6664" max="6664" width="26.5703125" style="2" customWidth="1"/>
    <col min="6665" max="6665" width="12.85546875" style="2" customWidth="1"/>
    <col min="6666" max="6666" width="16.28515625" style="2" customWidth="1"/>
    <col min="6667" max="6667" width="18.42578125" style="2" customWidth="1"/>
    <col min="6668" max="6668" width="20.7109375" style="2" customWidth="1"/>
    <col min="6669" max="6669" width="25.140625" style="2" customWidth="1"/>
    <col min="6670" max="6670" width="10.140625" style="2" customWidth="1"/>
    <col min="6671" max="6671" width="22.140625" style="2" customWidth="1"/>
    <col min="6672" max="6672" width="19.5703125" style="2" customWidth="1"/>
    <col min="6673" max="6673" width="24.140625" style="2" customWidth="1"/>
    <col min="6674" max="6674" width="14" style="2" bestFit="1" customWidth="1"/>
    <col min="6675" max="6912" width="8.85546875" style="2"/>
    <col min="6913" max="6913" width="11.28515625" style="2" customWidth="1"/>
    <col min="6914" max="6914" width="19.42578125" style="2" customWidth="1"/>
    <col min="6915" max="6915" width="64.28515625" style="2" customWidth="1"/>
    <col min="6916" max="6916" width="46.42578125" style="2" customWidth="1"/>
    <col min="6917" max="6917" width="22.5703125" style="2" customWidth="1"/>
    <col min="6918" max="6918" width="13.5703125" style="2" customWidth="1"/>
    <col min="6919" max="6919" width="14.140625" style="2" customWidth="1"/>
    <col min="6920" max="6920" width="26.5703125" style="2" customWidth="1"/>
    <col min="6921" max="6921" width="12.85546875" style="2" customWidth="1"/>
    <col min="6922" max="6922" width="16.28515625" style="2" customWidth="1"/>
    <col min="6923" max="6923" width="18.42578125" style="2" customWidth="1"/>
    <col min="6924" max="6924" width="20.7109375" style="2" customWidth="1"/>
    <col min="6925" max="6925" width="25.140625" style="2" customWidth="1"/>
    <col min="6926" max="6926" width="10.140625" style="2" customWidth="1"/>
    <col min="6927" max="6927" width="22.140625" style="2" customWidth="1"/>
    <col min="6928" max="6928" width="19.5703125" style="2" customWidth="1"/>
    <col min="6929" max="6929" width="24.140625" style="2" customWidth="1"/>
    <col min="6930" max="6930" width="14" style="2" bestFit="1" customWidth="1"/>
    <col min="6931" max="7168" width="8.85546875" style="2"/>
    <col min="7169" max="7169" width="11.28515625" style="2" customWidth="1"/>
    <col min="7170" max="7170" width="19.42578125" style="2" customWidth="1"/>
    <col min="7171" max="7171" width="64.28515625" style="2" customWidth="1"/>
    <col min="7172" max="7172" width="46.42578125" style="2" customWidth="1"/>
    <col min="7173" max="7173" width="22.5703125" style="2" customWidth="1"/>
    <col min="7174" max="7174" width="13.5703125" style="2" customWidth="1"/>
    <col min="7175" max="7175" width="14.140625" style="2" customWidth="1"/>
    <col min="7176" max="7176" width="26.5703125" style="2" customWidth="1"/>
    <col min="7177" max="7177" width="12.85546875" style="2" customWidth="1"/>
    <col min="7178" max="7178" width="16.28515625" style="2" customWidth="1"/>
    <col min="7179" max="7179" width="18.42578125" style="2" customWidth="1"/>
    <col min="7180" max="7180" width="20.7109375" style="2" customWidth="1"/>
    <col min="7181" max="7181" width="25.140625" style="2" customWidth="1"/>
    <col min="7182" max="7182" width="10.140625" style="2" customWidth="1"/>
    <col min="7183" max="7183" width="22.140625" style="2" customWidth="1"/>
    <col min="7184" max="7184" width="19.5703125" style="2" customWidth="1"/>
    <col min="7185" max="7185" width="24.140625" style="2" customWidth="1"/>
    <col min="7186" max="7186" width="14" style="2" bestFit="1" customWidth="1"/>
    <col min="7187" max="7424" width="8.85546875" style="2"/>
    <col min="7425" max="7425" width="11.28515625" style="2" customWidth="1"/>
    <col min="7426" max="7426" width="19.42578125" style="2" customWidth="1"/>
    <col min="7427" max="7427" width="64.28515625" style="2" customWidth="1"/>
    <col min="7428" max="7428" width="46.42578125" style="2" customWidth="1"/>
    <col min="7429" max="7429" width="22.5703125" style="2" customWidth="1"/>
    <col min="7430" max="7430" width="13.5703125" style="2" customWidth="1"/>
    <col min="7431" max="7431" width="14.140625" style="2" customWidth="1"/>
    <col min="7432" max="7432" width="26.5703125" style="2" customWidth="1"/>
    <col min="7433" max="7433" width="12.85546875" style="2" customWidth="1"/>
    <col min="7434" max="7434" width="16.28515625" style="2" customWidth="1"/>
    <col min="7435" max="7435" width="18.42578125" style="2" customWidth="1"/>
    <col min="7436" max="7436" width="20.7109375" style="2" customWidth="1"/>
    <col min="7437" max="7437" width="25.140625" style="2" customWidth="1"/>
    <col min="7438" max="7438" width="10.140625" style="2" customWidth="1"/>
    <col min="7439" max="7439" width="22.140625" style="2" customWidth="1"/>
    <col min="7440" max="7440" width="19.5703125" style="2" customWidth="1"/>
    <col min="7441" max="7441" width="24.140625" style="2" customWidth="1"/>
    <col min="7442" max="7442" width="14" style="2" bestFit="1" customWidth="1"/>
    <col min="7443" max="7680" width="8.85546875" style="2"/>
    <col min="7681" max="7681" width="11.28515625" style="2" customWidth="1"/>
    <col min="7682" max="7682" width="19.42578125" style="2" customWidth="1"/>
    <col min="7683" max="7683" width="64.28515625" style="2" customWidth="1"/>
    <col min="7684" max="7684" width="46.42578125" style="2" customWidth="1"/>
    <col min="7685" max="7685" width="22.5703125" style="2" customWidth="1"/>
    <col min="7686" max="7686" width="13.5703125" style="2" customWidth="1"/>
    <col min="7687" max="7687" width="14.140625" style="2" customWidth="1"/>
    <col min="7688" max="7688" width="26.5703125" style="2" customWidth="1"/>
    <col min="7689" max="7689" width="12.85546875" style="2" customWidth="1"/>
    <col min="7690" max="7690" width="16.28515625" style="2" customWidth="1"/>
    <col min="7691" max="7691" width="18.42578125" style="2" customWidth="1"/>
    <col min="7692" max="7692" width="20.7109375" style="2" customWidth="1"/>
    <col min="7693" max="7693" width="25.140625" style="2" customWidth="1"/>
    <col min="7694" max="7694" width="10.140625" style="2" customWidth="1"/>
    <col min="7695" max="7695" width="22.140625" style="2" customWidth="1"/>
    <col min="7696" max="7696" width="19.5703125" style="2" customWidth="1"/>
    <col min="7697" max="7697" width="24.140625" style="2" customWidth="1"/>
    <col min="7698" max="7698" width="14" style="2" bestFit="1" customWidth="1"/>
    <col min="7699" max="7936" width="8.85546875" style="2"/>
    <col min="7937" max="7937" width="11.28515625" style="2" customWidth="1"/>
    <col min="7938" max="7938" width="19.42578125" style="2" customWidth="1"/>
    <col min="7939" max="7939" width="64.28515625" style="2" customWidth="1"/>
    <col min="7940" max="7940" width="46.42578125" style="2" customWidth="1"/>
    <col min="7941" max="7941" width="22.5703125" style="2" customWidth="1"/>
    <col min="7942" max="7942" width="13.5703125" style="2" customWidth="1"/>
    <col min="7943" max="7943" width="14.140625" style="2" customWidth="1"/>
    <col min="7944" max="7944" width="26.5703125" style="2" customWidth="1"/>
    <col min="7945" max="7945" width="12.85546875" style="2" customWidth="1"/>
    <col min="7946" max="7946" width="16.28515625" style="2" customWidth="1"/>
    <col min="7947" max="7947" width="18.42578125" style="2" customWidth="1"/>
    <col min="7948" max="7948" width="20.7109375" style="2" customWidth="1"/>
    <col min="7949" max="7949" width="25.140625" style="2" customWidth="1"/>
    <col min="7950" max="7950" width="10.140625" style="2" customWidth="1"/>
    <col min="7951" max="7951" width="22.140625" style="2" customWidth="1"/>
    <col min="7952" max="7952" width="19.5703125" style="2" customWidth="1"/>
    <col min="7953" max="7953" width="24.140625" style="2" customWidth="1"/>
    <col min="7954" max="7954" width="14" style="2" bestFit="1" customWidth="1"/>
    <col min="7955" max="8192" width="8.85546875" style="2"/>
    <col min="8193" max="8193" width="11.28515625" style="2" customWidth="1"/>
    <col min="8194" max="8194" width="19.42578125" style="2" customWidth="1"/>
    <col min="8195" max="8195" width="64.28515625" style="2" customWidth="1"/>
    <col min="8196" max="8196" width="46.42578125" style="2" customWidth="1"/>
    <col min="8197" max="8197" width="22.5703125" style="2" customWidth="1"/>
    <col min="8198" max="8198" width="13.5703125" style="2" customWidth="1"/>
    <col min="8199" max="8199" width="14.140625" style="2" customWidth="1"/>
    <col min="8200" max="8200" width="26.5703125" style="2" customWidth="1"/>
    <col min="8201" max="8201" width="12.85546875" style="2" customWidth="1"/>
    <col min="8202" max="8202" width="16.28515625" style="2" customWidth="1"/>
    <col min="8203" max="8203" width="18.42578125" style="2" customWidth="1"/>
    <col min="8204" max="8204" width="20.7109375" style="2" customWidth="1"/>
    <col min="8205" max="8205" width="25.140625" style="2" customWidth="1"/>
    <col min="8206" max="8206" width="10.140625" style="2" customWidth="1"/>
    <col min="8207" max="8207" width="22.140625" style="2" customWidth="1"/>
    <col min="8208" max="8208" width="19.5703125" style="2" customWidth="1"/>
    <col min="8209" max="8209" width="24.140625" style="2" customWidth="1"/>
    <col min="8210" max="8210" width="14" style="2" bestFit="1" customWidth="1"/>
    <col min="8211" max="8448" width="8.85546875" style="2"/>
    <col min="8449" max="8449" width="11.28515625" style="2" customWidth="1"/>
    <col min="8450" max="8450" width="19.42578125" style="2" customWidth="1"/>
    <col min="8451" max="8451" width="64.28515625" style="2" customWidth="1"/>
    <col min="8452" max="8452" width="46.42578125" style="2" customWidth="1"/>
    <col min="8453" max="8453" width="22.5703125" style="2" customWidth="1"/>
    <col min="8454" max="8454" width="13.5703125" style="2" customWidth="1"/>
    <col min="8455" max="8455" width="14.140625" style="2" customWidth="1"/>
    <col min="8456" max="8456" width="26.5703125" style="2" customWidth="1"/>
    <col min="8457" max="8457" width="12.85546875" style="2" customWidth="1"/>
    <col min="8458" max="8458" width="16.28515625" style="2" customWidth="1"/>
    <col min="8459" max="8459" width="18.42578125" style="2" customWidth="1"/>
    <col min="8460" max="8460" width="20.7109375" style="2" customWidth="1"/>
    <col min="8461" max="8461" width="25.140625" style="2" customWidth="1"/>
    <col min="8462" max="8462" width="10.140625" style="2" customWidth="1"/>
    <col min="8463" max="8463" width="22.140625" style="2" customWidth="1"/>
    <col min="8464" max="8464" width="19.5703125" style="2" customWidth="1"/>
    <col min="8465" max="8465" width="24.140625" style="2" customWidth="1"/>
    <col min="8466" max="8466" width="14" style="2" bestFit="1" customWidth="1"/>
    <col min="8467" max="8704" width="8.85546875" style="2"/>
    <col min="8705" max="8705" width="11.28515625" style="2" customWidth="1"/>
    <col min="8706" max="8706" width="19.42578125" style="2" customWidth="1"/>
    <col min="8707" max="8707" width="64.28515625" style="2" customWidth="1"/>
    <col min="8708" max="8708" width="46.42578125" style="2" customWidth="1"/>
    <col min="8709" max="8709" width="22.5703125" style="2" customWidth="1"/>
    <col min="8710" max="8710" width="13.5703125" style="2" customWidth="1"/>
    <col min="8711" max="8711" width="14.140625" style="2" customWidth="1"/>
    <col min="8712" max="8712" width="26.5703125" style="2" customWidth="1"/>
    <col min="8713" max="8713" width="12.85546875" style="2" customWidth="1"/>
    <col min="8714" max="8714" width="16.28515625" style="2" customWidth="1"/>
    <col min="8715" max="8715" width="18.42578125" style="2" customWidth="1"/>
    <col min="8716" max="8716" width="20.7109375" style="2" customWidth="1"/>
    <col min="8717" max="8717" width="25.140625" style="2" customWidth="1"/>
    <col min="8718" max="8718" width="10.140625" style="2" customWidth="1"/>
    <col min="8719" max="8719" width="22.140625" style="2" customWidth="1"/>
    <col min="8720" max="8720" width="19.5703125" style="2" customWidth="1"/>
    <col min="8721" max="8721" width="24.140625" style="2" customWidth="1"/>
    <col min="8722" max="8722" width="14" style="2" bestFit="1" customWidth="1"/>
    <col min="8723" max="8960" width="8.85546875" style="2"/>
    <col min="8961" max="8961" width="11.28515625" style="2" customWidth="1"/>
    <col min="8962" max="8962" width="19.42578125" style="2" customWidth="1"/>
    <col min="8963" max="8963" width="64.28515625" style="2" customWidth="1"/>
    <col min="8964" max="8964" width="46.42578125" style="2" customWidth="1"/>
    <col min="8965" max="8965" width="22.5703125" style="2" customWidth="1"/>
    <col min="8966" max="8966" width="13.5703125" style="2" customWidth="1"/>
    <col min="8967" max="8967" width="14.140625" style="2" customWidth="1"/>
    <col min="8968" max="8968" width="26.5703125" style="2" customWidth="1"/>
    <col min="8969" max="8969" width="12.85546875" style="2" customWidth="1"/>
    <col min="8970" max="8970" width="16.28515625" style="2" customWidth="1"/>
    <col min="8971" max="8971" width="18.42578125" style="2" customWidth="1"/>
    <col min="8972" max="8972" width="20.7109375" style="2" customWidth="1"/>
    <col min="8973" max="8973" width="25.140625" style="2" customWidth="1"/>
    <col min="8974" max="8974" width="10.140625" style="2" customWidth="1"/>
    <col min="8975" max="8975" width="22.140625" style="2" customWidth="1"/>
    <col min="8976" max="8976" width="19.5703125" style="2" customWidth="1"/>
    <col min="8977" max="8977" width="24.140625" style="2" customWidth="1"/>
    <col min="8978" max="8978" width="14" style="2" bestFit="1" customWidth="1"/>
    <col min="8979" max="9216" width="8.85546875" style="2"/>
    <col min="9217" max="9217" width="11.28515625" style="2" customWidth="1"/>
    <col min="9218" max="9218" width="19.42578125" style="2" customWidth="1"/>
    <col min="9219" max="9219" width="64.28515625" style="2" customWidth="1"/>
    <col min="9220" max="9220" width="46.42578125" style="2" customWidth="1"/>
    <col min="9221" max="9221" width="22.5703125" style="2" customWidth="1"/>
    <col min="9222" max="9222" width="13.5703125" style="2" customWidth="1"/>
    <col min="9223" max="9223" width="14.140625" style="2" customWidth="1"/>
    <col min="9224" max="9224" width="26.5703125" style="2" customWidth="1"/>
    <col min="9225" max="9225" width="12.85546875" style="2" customWidth="1"/>
    <col min="9226" max="9226" width="16.28515625" style="2" customWidth="1"/>
    <col min="9227" max="9227" width="18.42578125" style="2" customWidth="1"/>
    <col min="9228" max="9228" width="20.7109375" style="2" customWidth="1"/>
    <col min="9229" max="9229" width="25.140625" style="2" customWidth="1"/>
    <col min="9230" max="9230" width="10.140625" style="2" customWidth="1"/>
    <col min="9231" max="9231" width="22.140625" style="2" customWidth="1"/>
    <col min="9232" max="9232" width="19.5703125" style="2" customWidth="1"/>
    <col min="9233" max="9233" width="24.140625" style="2" customWidth="1"/>
    <col min="9234" max="9234" width="14" style="2" bestFit="1" customWidth="1"/>
    <col min="9235" max="9472" width="8.85546875" style="2"/>
    <col min="9473" max="9473" width="11.28515625" style="2" customWidth="1"/>
    <col min="9474" max="9474" width="19.42578125" style="2" customWidth="1"/>
    <col min="9475" max="9475" width="64.28515625" style="2" customWidth="1"/>
    <col min="9476" max="9476" width="46.42578125" style="2" customWidth="1"/>
    <col min="9477" max="9477" width="22.5703125" style="2" customWidth="1"/>
    <col min="9478" max="9478" width="13.5703125" style="2" customWidth="1"/>
    <col min="9479" max="9479" width="14.140625" style="2" customWidth="1"/>
    <col min="9480" max="9480" width="26.5703125" style="2" customWidth="1"/>
    <col min="9481" max="9481" width="12.85546875" style="2" customWidth="1"/>
    <col min="9482" max="9482" width="16.28515625" style="2" customWidth="1"/>
    <col min="9483" max="9483" width="18.42578125" style="2" customWidth="1"/>
    <col min="9484" max="9484" width="20.7109375" style="2" customWidth="1"/>
    <col min="9485" max="9485" width="25.140625" style="2" customWidth="1"/>
    <col min="9486" max="9486" width="10.140625" style="2" customWidth="1"/>
    <col min="9487" max="9487" width="22.140625" style="2" customWidth="1"/>
    <col min="9488" max="9488" width="19.5703125" style="2" customWidth="1"/>
    <col min="9489" max="9489" width="24.140625" style="2" customWidth="1"/>
    <col min="9490" max="9490" width="14" style="2" bestFit="1" customWidth="1"/>
    <col min="9491" max="9728" width="8.85546875" style="2"/>
    <col min="9729" max="9729" width="11.28515625" style="2" customWidth="1"/>
    <col min="9730" max="9730" width="19.42578125" style="2" customWidth="1"/>
    <col min="9731" max="9731" width="64.28515625" style="2" customWidth="1"/>
    <col min="9732" max="9732" width="46.42578125" style="2" customWidth="1"/>
    <col min="9733" max="9733" width="22.5703125" style="2" customWidth="1"/>
    <col min="9734" max="9734" width="13.5703125" style="2" customWidth="1"/>
    <col min="9735" max="9735" width="14.140625" style="2" customWidth="1"/>
    <col min="9736" max="9736" width="26.5703125" style="2" customWidth="1"/>
    <col min="9737" max="9737" width="12.85546875" style="2" customWidth="1"/>
    <col min="9738" max="9738" width="16.28515625" style="2" customWidth="1"/>
    <col min="9739" max="9739" width="18.42578125" style="2" customWidth="1"/>
    <col min="9740" max="9740" width="20.7109375" style="2" customWidth="1"/>
    <col min="9741" max="9741" width="25.140625" style="2" customWidth="1"/>
    <col min="9742" max="9742" width="10.140625" style="2" customWidth="1"/>
    <col min="9743" max="9743" width="22.140625" style="2" customWidth="1"/>
    <col min="9744" max="9744" width="19.5703125" style="2" customWidth="1"/>
    <col min="9745" max="9745" width="24.140625" style="2" customWidth="1"/>
    <col min="9746" max="9746" width="14" style="2" bestFit="1" customWidth="1"/>
    <col min="9747" max="9984" width="8.85546875" style="2"/>
    <col min="9985" max="9985" width="11.28515625" style="2" customWidth="1"/>
    <col min="9986" max="9986" width="19.42578125" style="2" customWidth="1"/>
    <col min="9987" max="9987" width="64.28515625" style="2" customWidth="1"/>
    <col min="9988" max="9988" width="46.42578125" style="2" customWidth="1"/>
    <col min="9989" max="9989" width="22.5703125" style="2" customWidth="1"/>
    <col min="9990" max="9990" width="13.5703125" style="2" customWidth="1"/>
    <col min="9991" max="9991" width="14.140625" style="2" customWidth="1"/>
    <col min="9992" max="9992" width="26.5703125" style="2" customWidth="1"/>
    <col min="9993" max="9993" width="12.85546875" style="2" customWidth="1"/>
    <col min="9994" max="9994" width="16.28515625" style="2" customWidth="1"/>
    <col min="9995" max="9995" width="18.42578125" style="2" customWidth="1"/>
    <col min="9996" max="9996" width="20.7109375" style="2" customWidth="1"/>
    <col min="9997" max="9997" width="25.140625" style="2" customWidth="1"/>
    <col min="9998" max="9998" width="10.140625" style="2" customWidth="1"/>
    <col min="9999" max="9999" width="22.140625" style="2" customWidth="1"/>
    <col min="10000" max="10000" width="19.5703125" style="2" customWidth="1"/>
    <col min="10001" max="10001" width="24.140625" style="2" customWidth="1"/>
    <col min="10002" max="10002" width="14" style="2" bestFit="1" customWidth="1"/>
    <col min="10003" max="10240" width="8.85546875" style="2"/>
    <col min="10241" max="10241" width="11.28515625" style="2" customWidth="1"/>
    <col min="10242" max="10242" width="19.42578125" style="2" customWidth="1"/>
    <col min="10243" max="10243" width="64.28515625" style="2" customWidth="1"/>
    <col min="10244" max="10244" width="46.42578125" style="2" customWidth="1"/>
    <col min="10245" max="10245" width="22.5703125" style="2" customWidth="1"/>
    <col min="10246" max="10246" width="13.5703125" style="2" customWidth="1"/>
    <col min="10247" max="10247" width="14.140625" style="2" customWidth="1"/>
    <col min="10248" max="10248" width="26.5703125" style="2" customWidth="1"/>
    <col min="10249" max="10249" width="12.85546875" style="2" customWidth="1"/>
    <col min="10250" max="10250" width="16.28515625" style="2" customWidth="1"/>
    <col min="10251" max="10251" width="18.42578125" style="2" customWidth="1"/>
    <col min="10252" max="10252" width="20.7109375" style="2" customWidth="1"/>
    <col min="10253" max="10253" width="25.140625" style="2" customWidth="1"/>
    <col min="10254" max="10254" width="10.140625" style="2" customWidth="1"/>
    <col min="10255" max="10255" width="22.140625" style="2" customWidth="1"/>
    <col min="10256" max="10256" width="19.5703125" style="2" customWidth="1"/>
    <col min="10257" max="10257" width="24.140625" style="2" customWidth="1"/>
    <col min="10258" max="10258" width="14" style="2" bestFit="1" customWidth="1"/>
    <col min="10259" max="10496" width="8.85546875" style="2"/>
    <col min="10497" max="10497" width="11.28515625" style="2" customWidth="1"/>
    <col min="10498" max="10498" width="19.42578125" style="2" customWidth="1"/>
    <col min="10499" max="10499" width="64.28515625" style="2" customWidth="1"/>
    <col min="10500" max="10500" width="46.42578125" style="2" customWidth="1"/>
    <col min="10501" max="10501" width="22.5703125" style="2" customWidth="1"/>
    <col min="10502" max="10502" width="13.5703125" style="2" customWidth="1"/>
    <col min="10503" max="10503" width="14.140625" style="2" customWidth="1"/>
    <col min="10504" max="10504" width="26.5703125" style="2" customWidth="1"/>
    <col min="10505" max="10505" width="12.85546875" style="2" customWidth="1"/>
    <col min="10506" max="10506" width="16.28515625" style="2" customWidth="1"/>
    <col min="10507" max="10507" width="18.42578125" style="2" customWidth="1"/>
    <col min="10508" max="10508" width="20.7109375" style="2" customWidth="1"/>
    <col min="10509" max="10509" width="25.140625" style="2" customWidth="1"/>
    <col min="10510" max="10510" width="10.140625" style="2" customWidth="1"/>
    <col min="10511" max="10511" width="22.140625" style="2" customWidth="1"/>
    <col min="10512" max="10512" width="19.5703125" style="2" customWidth="1"/>
    <col min="10513" max="10513" width="24.140625" style="2" customWidth="1"/>
    <col min="10514" max="10514" width="14" style="2" bestFit="1" customWidth="1"/>
    <col min="10515" max="10752" width="8.85546875" style="2"/>
    <col min="10753" max="10753" width="11.28515625" style="2" customWidth="1"/>
    <col min="10754" max="10754" width="19.42578125" style="2" customWidth="1"/>
    <col min="10755" max="10755" width="64.28515625" style="2" customWidth="1"/>
    <col min="10756" max="10756" width="46.42578125" style="2" customWidth="1"/>
    <col min="10757" max="10757" width="22.5703125" style="2" customWidth="1"/>
    <col min="10758" max="10758" width="13.5703125" style="2" customWidth="1"/>
    <col min="10759" max="10759" width="14.140625" style="2" customWidth="1"/>
    <col min="10760" max="10760" width="26.5703125" style="2" customWidth="1"/>
    <col min="10761" max="10761" width="12.85546875" style="2" customWidth="1"/>
    <col min="10762" max="10762" width="16.28515625" style="2" customWidth="1"/>
    <col min="10763" max="10763" width="18.42578125" style="2" customWidth="1"/>
    <col min="10764" max="10764" width="20.7109375" style="2" customWidth="1"/>
    <col min="10765" max="10765" width="25.140625" style="2" customWidth="1"/>
    <col min="10766" max="10766" width="10.140625" style="2" customWidth="1"/>
    <col min="10767" max="10767" width="22.140625" style="2" customWidth="1"/>
    <col min="10768" max="10768" width="19.5703125" style="2" customWidth="1"/>
    <col min="10769" max="10769" width="24.140625" style="2" customWidth="1"/>
    <col min="10770" max="10770" width="14" style="2" bestFit="1" customWidth="1"/>
    <col min="10771" max="11008" width="8.85546875" style="2"/>
    <col min="11009" max="11009" width="11.28515625" style="2" customWidth="1"/>
    <col min="11010" max="11010" width="19.42578125" style="2" customWidth="1"/>
    <col min="11011" max="11011" width="64.28515625" style="2" customWidth="1"/>
    <col min="11012" max="11012" width="46.42578125" style="2" customWidth="1"/>
    <col min="11013" max="11013" width="22.5703125" style="2" customWidth="1"/>
    <col min="11014" max="11014" width="13.5703125" style="2" customWidth="1"/>
    <col min="11015" max="11015" width="14.140625" style="2" customWidth="1"/>
    <col min="11016" max="11016" width="26.5703125" style="2" customWidth="1"/>
    <col min="11017" max="11017" width="12.85546875" style="2" customWidth="1"/>
    <col min="11018" max="11018" width="16.28515625" style="2" customWidth="1"/>
    <col min="11019" max="11019" width="18.42578125" style="2" customWidth="1"/>
    <col min="11020" max="11020" width="20.7109375" style="2" customWidth="1"/>
    <col min="11021" max="11021" width="25.140625" style="2" customWidth="1"/>
    <col min="11022" max="11022" width="10.140625" style="2" customWidth="1"/>
    <col min="11023" max="11023" width="22.140625" style="2" customWidth="1"/>
    <col min="11024" max="11024" width="19.5703125" style="2" customWidth="1"/>
    <col min="11025" max="11025" width="24.140625" style="2" customWidth="1"/>
    <col min="11026" max="11026" width="14" style="2" bestFit="1" customWidth="1"/>
    <col min="11027" max="11264" width="8.85546875" style="2"/>
    <col min="11265" max="11265" width="11.28515625" style="2" customWidth="1"/>
    <col min="11266" max="11266" width="19.42578125" style="2" customWidth="1"/>
    <col min="11267" max="11267" width="64.28515625" style="2" customWidth="1"/>
    <col min="11268" max="11268" width="46.42578125" style="2" customWidth="1"/>
    <col min="11269" max="11269" width="22.5703125" style="2" customWidth="1"/>
    <col min="11270" max="11270" width="13.5703125" style="2" customWidth="1"/>
    <col min="11271" max="11271" width="14.140625" style="2" customWidth="1"/>
    <col min="11272" max="11272" width="26.5703125" style="2" customWidth="1"/>
    <col min="11273" max="11273" width="12.85546875" style="2" customWidth="1"/>
    <col min="11274" max="11274" width="16.28515625" style="2" customWidth="1"/>
    <col min="11275" max="11275" width="18.42578125" style="2" customWidth="1"/>
    <col min="11276" max="11276" width="20.7109375" style="2" customWidth="1"/>
    <col min="11277" max="11277" width="25.140625" style="2" customWidth="1"/>
    <col min="11278" max="11278" width="10.140625" style="2" customWidth="1"/>
    <col min="11279" max="11279" width="22.140625" style="2" customWidth="1"/>
    <col min="11280" max="11280" width="19.5703125" style="2" customWidth="1"/>
    <col min="11281" max="11281" width="24.140625" style="2" customWidth="1"/>
    <col min="11282" max="11282" width="14" style="2" bestFit="1" customWidth="1"/>
    <col min="11283" max="11520" width="8.85546875" style="2"/>
    <col min="11521" max="11521" width="11.28515625" style="2" customWidth="1"/>
    <col min="11522" max="11522" width="19.42578125" style="2" customWidth="1"/>
    <col min="11523" max="11523" width="64.28515625" style="2" customWidth="1"/>
    <col min="11524" max="11524" width="46.42578125" style="2" customWidth="1"/>
    <col min="11525" max="11525" width="22.5703125" style="2" customWidth="1"/>
    <col min="11526" max="11526" width="13.5703125" style="2" customWidth="1"/>
    <col min="11527" max="11527" width="14.140625" style="2" customWidth="1"/>
    <col min="11528" max="11528" width="26.5703125" style="2" customWidth="1"/>
    <col min="11529" max="11529" width="12.85546875" style="2" customWidth="1"/>
    <col min="11530" max="11530" width="16.28515625" style="2" customWidth="1"/>
    <col min="11531" max="11531" width="18.42578125" style="2" customWidth="1"/>
    <col min="11532" max="11532" width="20.7109375" style="2" customWidth="1"/>
    <col min="11533" max="11533" width="25.140625" style="2" customWidth="1"/>
    <col min="11534" max="11534" width="10.140625" style="2" customWidth="1"/>
    <col min="11535" max="11535" width="22.140625" style="2" customWidth="1"/>
    <col min="11536" max="11536" width="19.5703125" style="2" customWidth="1"/>
    <col min="11537" max="11537" width="24.140625" style="2" customWidth="1"/>
    <col min="11538" max="11538" width="14" style="2" bestFit="1" customWidth="1"/>
    <col min="11539" max="11776" width="8.85546875" style="2"/>
    <col min="11777" max="11777" width="11.28515625" style="2" customWidth="1"/>
    <col min="11778" max="11778" width="19.42578125" style="2" customWidth="1"/>
    <col min="11779" max="11779" width="64.28515625" style="2" customWidth="1"/>
    <col min="11780" max="11780" width="46.42578125" style="2" customWidth="1"/>
    <col min="11781" max="11781" width="22.5703125" style="2" customWidth="1"/>
    <col min="11782" max="11782" width="13.5703125" style="2" customWidth="1"/>
    <col min="11783" max="11783" width="14.140625" style="2" customWidth="1"/>
    <col min="11784" max="11784" width="26.5703125" style="2" customWidth="1"/>
    <col min="11785" max="11785" width="12.85546875" style="2" customWidth="1"/>
    <col min="11786" max="11786" width="16.28515625" style="2" customWidth="1"/>
    <col min="11787" max="11787" width="18.42578125" style="2" customWidth="1"/>
    <col min="11788" max="11788" width="20.7109375" style="2" customWidth="1"/>
    <col min="11789" max="11789" width="25.140625" style="2" customWidth="1"/>
    <col min="11790" max="11790" width="10.140625" style="2" customWidth="1"/>
    <col min="11791" max="11791" width="22.140625" style="2" customWidth="1"/>
    <col min="11792" max="11792" width="19.5703125" style="2" customWidth="1"/>
    <col min="11793" max="11793" width="24.140625" style="2" customWidth="1"/>
    <col min="11794" max="11794" width="14" style="2" bestFit="1" customWidth="1"/>
    <col min="11795" max="12032" width="8.85546875" style="2"/>
    <col min="12033" max="12033" width="11.28515625" style="2" customWidth="1"/>
    <col min="12034" max="12034" width="19.42578125" style="2" customWidth="1"/>
    <col min="12035" max="12035" width="64.28515625" style="2" customWidth="1"/>
    <col min="12036" max="12036" width="46.42578125" style="2" customWidth="1"/>
    <col min="12037" max="12037" width="22.5703125" style="2" customWidth="1"/>
    <col min="12038" max="12038" width="13.5703125" style="2" customWidth="1"/>
    <col min="12039" max="12039" width="14.140625" style="2" customWidth="1"/>
    <col min="12040" max="12040" width="26.5703125" style="2" customWidth="1"/>
    <col min="12041" max="12041" width="12.85546875" style="2" customWidth="1"/>
    <col min="12042" max="12042" width="16.28515625" style="2" customWidth="1"/>
    <col min="12043" max="12043" width="18.42578125" style="2" customWidth="1"/>
    <col min="12044" max="12044" width="20.7109375" style="2" customWidth="1"/>
    <col min="12045" max="12045" width="25.140625" style="2" customWidth="1"/>
    <col min="12046" max="12046" width="10.140625" style="2" customWidth="1"/>
    <col min="12047" max="12047" width="22.140625" style="2" customWidth="1"/>
    <col min="12048" max="12048" width="19.5703125" style="2" customWidth="1"/>
    <col min="12049" max="12049" width="24.140625" style="2" customWidth="1"/>
    <col min="12050" max="12050" width="14" style="2" bestFit="1" customWidth="1"/>
    <col min="12051" max="12288" width="8.85546875" style="2"/>
    <col min="12289" max="12289" width="11.28515625" style="2" customWidth="1"/>
    <col min="12290" max="12290" width="19.42578125" style="2" customWidth="1"/>
    <col min="12291" max="12291" width="64.28515625" style="2" customWidth="1"/>
    <col min="12292" max="12292" width="46.42578125" style="2" customWidth="1"/>
    <col min="12293" max="12293" width="22.5703125" style="2" customWidth="1"/>
    <col min="12294" max="12294" width="13.5703125" style="2" customWidth="1"/>
    <col min="12295" max="12295" width="14.140625" style="2" customWidth="1"/>
    <col min="12296" max="12296" width="26.5703125" style="2" customWidth="1"/>
    <col min="12297" max="12297" width="12.85546875" style="2" customWidth="1"/>
    <col min="12298" max="12298" width="16.28515625" style="2" customWidth="1"/>
    <col min="12299" max="12299" width="18.42578125" style="2" customWidth="1"/>
    <col min="12300" max="12300" width="20.7109375" style="2" customWidth="1"/>
    <col min="12301" max="12301" width="25.140625" style="2" customWidth="1"/>
    <col min="12302" max="12302" width="10.140625" style="2" customWidth="1"/>
    <col min="12303" max="12303" width="22.140625" style="2" customWidth="1"/>
    <col min="12304" max="12304" width="19.5703125" style="2" customWidth="1"/>
    <col min="12305" max="12305" width="24.140625" style="2" customWidth="1"/>
    <col min="12306" max="12306" width="14" style="2" bestFit="1" customWidth="1"/>
    <col min="12307" max="12544" width="8.85546875" style="2"/>
    <col min="12545" max="12545" width="11.28515625" style="2" customWidth="1"/>
    <col min="12546" max="12546" width="19.42578125" style="2" customWidth="1"/>
    <col min="12547" max="12547" width="64.28515625" style="2" customWidth="1"/>
    <col min="12548" max="12548" width="46.42578125" style="2" customWidth="1"/>
    <col min="12549" max="12549" width="22.5703125" style="2" customWidth="1"/>
    <col min="12550" max="12550" width="13.5703125" style="2" customWidth="1"/>
    <col min="12551" max="12551" width="14.140625" style="2" customWidth="1"/>
    <col min="12552" max="12552" width="26.5703125" style="2" customWidth="1"/>
    <col min="12553" max="12553" width="12.85546875" style="2" customWidth="1"/>
    <col min="12554" max="12554" width="16.28515625" style="2" customWidth="1"/>
    <col min="12555" max="12555" width="18.42578125" style="2" customWidth="1"/>
    <col min="12556" max="12556" width="20.7109375" style="2" customWidth="1"/>
    <col min="12557" max="12557" width="25.140625" style="2" customWidth="1"/>
    <col min="12558" max="12558" width="10.140625" style="2" customWidth="1"/>
    <col min="12559" max="12559" width="22.140625" style="2" customWidth="1"/>
    <col min="12560" max="12560" width="19.5703125" style="2" customWidth="1"/>
    <col min="12561" max="12561" width="24.140625" style="2" customWidth="1"/>
    <col min="12562" max="12562" width="14" style="2" bestFit="1" customWidth="1"/>
    <col min="12563" max="12800" width="8.85546875" style="2"/>
    <col min="12801" max="12801" width="11.28515625" style="2" customWidth="1"/>
    <col min="12802" max="12802" width="19.42578125" style="2" customWidth="1"/>
    <col min="12803" max="12803" width="64.28515625" style="2" customWidth="1"/>
    <col min="12804" max="12804" width="46.42578125" style="2" customWidth="1"/>
    <col min="12805" max="12805" width="22.5703125" style="2" customWidth="1"/>
    <col min="12806" max="12806" width="13.5703125" style="2" customWidth="1"/>
    <col min="12807" max="12807" width="14.140625" style="2" customWidth="1"/>
    <col min="12808" max="12808" width="26.5703125" style="2" customWidth="1"/>
    <col min="12809" max="12809" width="12.85546875" style="2" customWidth="1"/>
    <col min="12810" max="12810" width="16.28515625" style="2" customWidth="1"/>
    <col min="12811" max="12811" width="18.42578125" style="2" customWidth="1"/>
    <col min="12812" max="12812" width="20.7109375" style="2" customWidth="1"/>
    <col min="12813" max="12813" width="25.140625" style="2" customWidth="1"/>
    <col min="12814" max="12814" width="10.140625" style="2" customWidth="1"/>
    <col min="12815" max="12815" width="22.140625" style="2" customWidth="1"/>
    <col min="12816" max="12816" width="19.5703125" style="2" customWidth="1"/>
    <col min="12817" max="12817" width="24.140625" style="2" customWidth="1"/>
    <col min="12818" max="12818" width="14" style="2" bestFit="1" customWidth="1"/>
    <col min="12819" max="13056" width="8.85546875" style="2"/>
    <col min="13057" max="13057" width="11.28515625" style="2" customWidth="1"/>
    <col min="13058" max="13058" width="19.42578125" style="2" customWidth="1"/>
    <col min="13059" max="13059" width="64.28515625" style="2" customWidth="1"/>
    <col min="13060" max="13060" width="46.42578125" style="2" customWidth="1"/>
    <col min="13061" max="13061" width="22.5703125" style="2" customWidth="1"/>
    <col min="13062" max="13062" width="13.5703125" style="2" customWidth="1"/>
    <col min="13063" max="13063" width="14.140625" style="2" customWidth="1"/>
    <col min="13064" max="13064" width="26.5703125" style="2" customWidth="1"/>
    <col min="13065" max="13065" width="12.85546875" style="2" customWidth="1"/>
    <col min="13066" max="13066" width="16.28515625" style="2" customWidth="1"/>
    <col min="13067" max="13067" width="18.42578125" style="2" customWidth="1"/>
    <col min="13068" max="13068" width="20.7109375" style="2" customWidth="1"/>
    <col min="13069" max="13069" width="25.140625" style="2" customWidth="1"/>
    <col min="13070" max="13070" width="10.140625" style="2" customWidth="1"/>
    <col min="13071" max="13071" width="22.140625" style="2" customWidth="1"/>
    <col min="13072" max="13072" width="19.5703125" style="2" customWidth="1"/>
    <col min="13073" max="13073" width="24.140625" style="2" customWidth="1"/>
    <col min="13074" max="13074" width="14" style="2" bestFit="1" customWidth="1"/>
    <col min="13075" max="13312" width="8.85546875" style="2"/>
    <col min="13313" max="13313" width="11.28515625" style="2" customWidth="1"/>
    <col min="13314" max="13314" width="19.42578125" style="2" customWidth="1"/>
    <col min="13315" max="13315" width="64.28515625" style="2" customWidth="1"/>
    <col min="13316" max="13316" width="46.42578125" style="2" customWidth="1"/>
    <col min="13317" max="13317" width="22.5703125" style="2" customWidth="1"/>
    <col min="13318" max="13318" width="13.5703125" style="2" customWidth="1"/>
    <col min="13319" max="13319" width="14.140625" style="2" customWidth="1"/>
    <col min="13320" max="13320" width="26.5703125" style="2" customWidth="1"/>
    <col min="13321" max="13321" width="12.85546875" style="2" customWidth="1"/>
    <col min="13322" max="13322" width="16.28515625" style="2" customWidth="1"/>
    <col min="13323" max="13323" width="18.42578125" style="2" customWidth="1"/>
    <col min="13324" max="13324" width="20.7109375" style="2" customWidth="1"/>
    <col min="13325" max="13325" width="25.140625" style="2" customWidth="1"/>
    <col min="13326" max="13326" width="10.140625" style="2" customWidth="1"/>
    <col min="13327" max="13327" width="22.140625" style="2" customWidth="1"/>
    <col min="13328" max="13328" width="19.5703125" style="2" customWidth="1"/>
    <col min="13329" max="13329" width="24.140625" style="2" customWidth="1"/>
    <col min="13330" max="13330" width="14" style="2" bestFit="1" customWidth="1"/>
    <col min="13331" max="13568" width="8.85546875" style="2"/>
    <col min="13569" max="13569" width="11.28515625" style="2" customWidth="1"/>
    <col min="13570" max="13570" width="19.42578125" style="2" customWidth="1"/>
    <col min="13571" max="13571" width="64.28515625" style="2" customWidth="1"/>
    <col min="13572" max="13572" width="46.42578125" style="2" customWidth="1"/>
    <col min="13573" max="13573" width="22.5703125" style="2" customWidth="1"/>
    <col min="13574" max="13574" width="13.5703125" style="2" customWidth="1"/>
    <col min="13575" max="13575" width="14.140625" style="2" customWidth="1"/>
    <col min="13576" max="13576" width="26.5703125" style="2" customWidth="1"/>
    <col min="13577" max="13577" width="12.85546875" style="2" customWidth="1"/>
    <col min="13578" max="13578" width="16.28515625" style="2" customWidth="1"/>
    <col min="13579" max="13579" width="18.42578125" style="2" customWidth="1"/>
    <col min="13580" max="13580" width="20.7109375" style="2" customWidth="1"/>
    <col min="13581" max="13581" width="25.140625" style="2" customWidth="1"/>
    <col min="13582" max="13582" width="10.140625" style="2" customWidth="1"/>
    <col min="13583" max="13583" width="22.140625" style="2" customWidth="1"/>
    <col min="13584" max="13584" width="19.5703125" style="2" customWidth="1"/>
    <col min="13585" max="13585" width="24.140625" style="2" customWidth="1"/>
    <col min="13586" max="13586" width="14" style="2" bestFit="1" customWidth="1"/>
    <col min="13587" max="13824" width="8.85546875" style="2"/>
    <col min="13825" max="13825" width="11.28515625" style="2" customWidth="1"/>
    <col min="13826" max="13826" width="19.42578125" style="2" customWidth="1"/>
    <col min="13827" max="13827" width="64.28515625" style="2" customWidth="1"/>
    <col min="13828" max="13828" width="46.42578125" style="2" customWidth="1"/>
    <col min="13829" max="13829" width="22.5703125" style="2" customWidth="1"/>
    <col min="13830" max="13830" width="13.5703125" style="2" customWidth="1"/>
    <col min="13831" max="13831" width="14.140625" style="2" customWidth="1"/>
    <col min="13832" max="13832" width="26.5703125" style="2" customWidth="1"/>
    <col min="13833" max="13833" width="12.85546875" style="2" customWidth="1"/>
    <col min="13834" max="13834" width="16.28515625" style="2" customWidth="1"/>
    <col min="13835" max="13835" width="18.42578125" style="2" customWidth="1"/>
    <col min="13836" max="13836" width="20.7109375" style="2" customWidth="1"/>
    <col min="13837" max="13837" width="25.140625" style="2" customWidth="1"/>
    <col min="13838" max="13838" width="10.140625" style="2" customWidth="1"/>
    <col min="13839" max="13839" width="22.140625" style="2" customWidth="1"/>
    <col min="13840" max="13840" width="19.5703125" style="2" customWidth="1"/>
    <col min="13841" max="13841" width="24.140625" style="2" customWidth="1"/>
    <col min="13842" max="13842" width="14" style="2" bestFit="1" customWidth="1"/>
    <col min="13843" max="14080" width="8.85546875" style="2"/>
    <col min="14081" max="14081" width="11.28515625" style="2" customWidth="1"/>
    <col min="14082" max="14082" width="19.42578125" style="2" customWidth="1"/>
    <col min="14083" max="14083" width="64.28515625" style="2" customWidth="1"/>
    <col min="14084" max="14084" width="46.42578125" style="2" customWidth="1"/>
    <col min="14085" max="14085" width="22.5703125" style="2" customWidth="1"/>
    <col min="14086" max="14086" width="13.5703125" style="2" customWidth="1"/>
    <col min="14087" max="14087" width="14.140625" style="2" customWidth="1"/>
    <col min="14088" max="14088" width="26.5703125" style="2" customWidth="1"/>
    <col min="14089" max="14089" width="12.85546875" style="2" customWidth="1"/>
    <col min="14090" max="14090" width="16.28515625" style="2" customWidth="1"/>
    <col min="14091" max="14091" width="18.42578125" style="2" customWidth="1"/>
    <col min="14092" max="14092" width="20.7109375" style="2" customWidth="1"/>
    <col min="14093" max="14093" width="25.140625" style="2" customWidth="1"/>
    <col min="14094" max="14094" width="10.140625" style="2" customWidth="1"/>
    <col min="14095" max="14095" width="22.140625" style="2" customWidth="1"/>
    <col min="14096" max="14096" width="19.5703125" style="2" customWidth="1"/>
    <col min="14097" max="14097" width="24.140625" style="2" customWidth="1"/>
    <col min="14098" max="14098" width="14" style="2" bestFit="1" customWidth="1"/>
    <col min="14099" max="14336" width="8.85546875" style="2"/>
    <col min="14337" max="14337" width="11.28515625" style="2" customWidth="1"/>
    <col min="14338" max="14338" width="19.42578125" style="2" customWidth="1"/>
    <col min="14339" max="14339" width="64.28515625" style="2" customWidth="1"/>
    <col min="14340" max="14340" width="46.42578125" style="2" customWidth="1"/>
    <col min="14341" max="14341" width="22.5703125" style="2" customWidth="1"/>
    <col min="14342" max="14342" width="13.5703125" style="2" customWidth="1"/>
    <col min="14343" max="14343" width="14.140625" style="2" customWidth="1"/>
    <col min="14344" max="14344" width="26.5703125" style="2" customWidth="1"/>
    <col min="14345" max="14345" width="12.85546875" style="2" customWidth="1"/>
    <col min="14346" max="14346" width="16.28515625" style="2" customWidth="1"/>
    <col min="14347" max="14347" width="18.42578125" style="2" customWidth="1"/>
    <col min="14348" max="14348" width="20.7109375" style="2" customWidth="1"/>
    <col min="14349" max="14349" width="25.140625" style="2" customWidth="1"/>
    <col min="14350" max="14350" width="10.140625" style="2" customWidth="1"/>
    <col min="14351" max="14351" width="22.140625" style="2" customWidth="1"/>
    <col min="14352" max="14352" width="19.5703125" style="2" customWidth="1"/>
    <col min="14353" max="14353" width="24.140625" style="2" customWidth="1"/>
    <col min="14354" max="14354" width="14" style="2" bestFit="1" customWidth="1"/>
    <col min="14355" max="14592" width="8.85546875" style="2"/>
    <col min="14593" max="14593" width="11.28515625" style="2" customWidth="1"/>
    <col min="14594" max="14594" width="19.42578125" style="2" customWidth="1"/>
    <col min="14595" max="14595" width="64.28515625" style="2" customWidth="1"/>
    <col min="14596" max="14596" width="46.42578125" style="2" customWidth="1"/>
    <col min="14597" max="14597" width="22.5703125" style="2" customWidth="1"/>
    <col min="14598" max="14598" width="13.5703125" style="2" customWidth="1"/>
    <col min="14599" max="14599" width="14.140625" style="2" customWidth="1"/>
    <col min="14600" max="14600" width="26.5703125" style="2" customWidth="1"/>
    <col min="14601" max="14601" width="12.85546875" style="2" customWidth="1"/>
    <col min="14602" max="14602" width="16.28515625" style="2" customWidth="1"/>
    <col min="14603" max="14603" width="18.42578125" style="2" customWidth="1"/>
    <col min="14604" max="14604" width="20.7109375" style="2" customWidth="1"/>
    <col min="14605" max="14605" width="25.140625" style="2" customWidth="1"/>
    <col min="14606" max="14606" width="10.140625" style="2" customWidth="1"/>
    <col min="14607" max="14607" width="22.140625" style="2" customWidth="1"/>
    <col min="14608" max="14608" width="19.5703125" style="2" customWidth="1"/>
    <col min="14609" max="14609" width="24.140625" style="2" customWidth="1"/>
    <col min="14610" max="14610" width="14" style="2" bestFit="1" customWidth="1"/>
    <col min="14611" max="14848" width="8.85546875" style="2"/>
    <col min="14849" max="14849" width="11.28515625" style="2" customWidth="1"/>
    <col min="14850" max="14850" width="19.42578125" style="2" customWidth="1"/>
    <col min="14851" max="14851" width="64.28515625" style="2" customWidth="1"/>
    <col min="14852" max="14852" width="46.42578125" style="2" customWidth="1"/>
    <col min="14853" max="14853" width="22.5703125" style="2" customWidth="1"/>
    <col min="14854" max="14854" width="13.5703125" style="2" customWidth="1"/>
    <col min="14855" max="14855" width="14.140625" style="2" customWidth="1"/>
    <col min="14856" max="14856" width="26.5703125" style="2" customWidth="1"/>
    <col min="14857" max="14857" width="12.85546875" style="2" customWidth="1"/>
    <col min="14858" max="14858" width="16.28515625" style="2" customWidth="1"/>
    <col min="14859" max="14859" width="18.42578125" style="2" customWidth="1"/>
    <col min="14860" max="14860" width="20.7109375" style="2" customWidth="1"/>
    <col min="14861" max="14861" width="25.140625" style="2" customWidth="1"/>
    <col min="14862" max="14862" width="10.140625" style="2" customWidth="1"/>
    <col min="14863" max="14863" width="22.140625" style="2" customWidth="1"/>
    <col min="14864" max="14864" width="19.5703125" style="2" customWidth="1"/>
    <col min="14865" max="14865" width="24.140625" style="2" customWidth="1"/>
    <col min="14866" max="14866" width="14" style="2" bestFit="1" customWidth="1"/>
    <col min="14867" max="15104" width="8.85546875" style="2"/>
    <col min="15105" max="15105" width="11.28515625" style="2" customWidth="1"/>
    <col min="15106" max="15106" width="19.42578125" style="2" customWidth="1"/>
    <col min="15107" max="15107" width="64.28515625" style="2" customWidth="1"/>
    <col min="15108" max="15108" width="46.42578125" style="2" customWidth="1"/>
    <col min="15109" max="15109" width="22.5703125" style="2" customWidth="1"/>
    <col min="15110" max="15110" width="13.5703125" style="2" customWidth="1"/>
    <col min="15111" max="15111" width="14.140625" style="2" customWidth="1"/>
    <col min="15112" max="15112" width="26.5703125" style="2" customWidth="1"/>
    <col min="15113" max="15113" width="12.85546875" style="2" customWidth="1"/>
    <col min="15114" max="15114" width="16.28515625" style="2" customWidth="1"/>
    <col min="15115" max="15115" width="18.42578125" style="2" customWidth="1"/>
    <col min="15116" max="15116" width="20.7109375" style="2" customWidth="1"/>
    <col min="15117" max="15117" width="25.140625" style="2" customWidth="1"/>
    <col min="15118" max="15118" width="10.140625" style="2" customWidth="1"/>
    <col min="15119" max="15119" width="22.140625" style="2" customWidth="1"/>
    <col min="15120" max="15120" width="19.5703125" style="2" customWidth="1"/>
    <col min="15121" max="15121" width="24.140625" style="2" customWidth="1"/>
    <col min="15122" max="15122" width="14" style="2" bestFit="1" customWidth="1"/>
    <col min="15123" max="15360" width="8.85546875" style="2"/>
    <col min="15361" max="15361" width="11.28515625" style="2" customWidth="1"/>
    <col min="15362" max="15362" width="19.42578125" style="2" customWidth="1"/>
    <col min="15363" max="15363" width="64.28515625" style="2" customWidth="1"/>
    <col min="15364" max="15364" width="46.42578125" style="2" customWidth="1"/>
    <col min="15365" max="15365" width="22.5703125" style="2" customWidth="1"/>
    <col min="15366" max="15366" width="13.5703125" style="2" customWidth="1"/>
    <col min="15367" max="15367" width="14.140625" style="2" customWidth="1"/>
    <col min="15368" max="15368" width="26.5703125" style="2" customWidth="1"/>
    <col min="15369" max="15369" width="12.85546875" style="2" customWidth="1"/>
    <col min="15370" max="15370" width="16.28515625" style="2" customWidth="1"/>
    <col min="15371" max="15371" width="18.42578125" style="2" customWidth="1"/>
    <col min="15372" max="15372" width="20.7109375" style="2" customWidth="1"/>
    <col min="15373" max="15373" width="25.140625" style="2" customWidth="1"/>
    <col min="15374" max="15374" width="10.140625" style="2" customWidth="1"/>
    <col min="15375" max="15375" width="22.140625" style="2" customWidth="1"/>
    <col min="15376" max="15376" width="19.5703125" style="2" customWidth="1"/>
    <col min="15377" max="15377" width="24.140625" style="2" customWidth="1"/>
    <col min="15378" max="15378" width="14" style="2" bestFit="1" customWidth="1"/>
    <col min="15379" max="15616" width="8.85546875" style="2"/>
    <col min="15617" max="15617" width="11.28515625" style="2" customWidth="1"/>
    <col min="15618" max="15618" width="19.42578125" style="2" customWidth="1"/>
    <col min="15619" max="15619" width="64.28515625" style="2" customWidth="1"/>
    <col min="15620" max="15620" width="46.42578125" style="2" customWidth="1"/>
    <col min="15621" max="15621" width="22.5703125" style="2" customWidth="1"/>
    <col min="15622" max="15622" width="13.5703125" style="2" customWidth="1"/>
    <col min="15623" max="15623" width="14.140625" style="2" customWidth="1"/>
    <col min="15624" max="15624" width="26.5703125" style="2" customWidth="1"/>
    <col min="15625" max="15625" width="12.85546875" style="2" customWidth="1"/>
    <col min="15626" max="15626" width="16.28515625" style="2" customWidth="1"/>
    <col min="15627" max="15627" width="18.42578125" style="2" customWidth="1"/>
    <col min="15628" max="15628" width="20.7109375" style="2" customWidth="1"/>
    <col min="15629" max="15629" width="25.140625" style="2" customWidth="1"/>
    <col min="15630" max="15630" width="10.140625" style="2" customWidth="1"/>
    <col min="15631" max="15631" width="22.140625" style="2" customWidth="1"/>
    <col min="15632" max="15632" width="19.5703125" style="2" customWidth="1"/>
    <col min="15633" max="15633" width="24.140625" style="2" customWidth="1"/>
    <col min="15634" max="15634" width="14" style="2" bestFit="1" customWidth="1"/>
    <col min="15635" max="15872" width="8.85546875" style="2"/>
    <col min="15873" max="15873" width="11.28515625" style="2" customWidth="1"/>
    <col min="15874" max="15874" width="19.42578125" style="2" customWidth="1"/>
    <col min="15875" max="15875" width="64.28515625" style="2" customWidth="1"/>
    <col min="15876" max="15876" width="46.42578125" style="2" customWidth="1"/>
    <col min="15877" max="15877" width="22.5703125" style="2" customWidth="1"/>
    <col min="15878" max="15878" width="13.5703125" style="2" customWidth="1"/>
    <col min="15879" max="15879" width="14.140625" style="2" customWidth="1"/>
    <col min="15880" max="15880" width="26.5703125" style="2" customWidth="1"/>
    <col min="15881" max="15881" width="12.85546875" style="2" customWidth="1"/>
    <col min="15882" max="15882" width="16.28515625" style="2" customWidth="1"/>
    <col min="15883" max="15883" width="18.42578125" style="2" customWidth="1"/>
    <col min="15884" max="15884" width="20.7109375" style="2" customWidth="1"/>
    <col min="15885" max="15885" width="25.140625" style="2" customWidth="1"/>
    <col min="15886" max="15886" width="10.140625" style="2" customWidth="1"/>
    <col min="15887" max="15887" width="22.140625" style="2" customWidth="1"/>
    <col min="15888" max="15888" width="19.5703125" style="2" customWidth="1"/>
    <col min="15889" max="15889" width="24.140625" style="2" customWidth="1"/>
    <col min="15890" max="15890" width="14" style="2" bestFit="1" customWidth="1"/>
    <col min="15891" max="16128" width="8.85546875" style="2"/>
    <col min="16129" max="16129" width="11.28515625" style="2" customWidth="1"/>
    <col min="16130" max="16130" width="19.42578125" style="2" customWidth="1"/>
    <col min="16131" max="16131" width="64.28515625" style="2" customWidth="1"/>
    <col min="16132" max="16132" width="46.42578125" style="2" customWidth="1"/>
    <col min="16133" max="16133" width="22.5703125" style="2" customWidth="1"/>
    <col min="16134" max="16134" width="13.5703125" style="2" customWidth="1"/>
    <col min="16135" max="16135" width="14.140625" style="2" customWidth="1"/>
    <col min="16136" max="16136" width="26.5703125" style="2" customWidth="1"/>
    <col min="16137" max="16137" width="12.85546875" style="2" customWidth="1"/>
    <col min="16138" max="16138" width="16.28515625" style="2" customWidth="1"/>
    <col min="16139" max="16139" width="18.42578125" style="2" customWidth="1"/>
    <col min="16140" max="16140" width="20.7109375" style="2" customWidth="1"/>
    <col min="16141" max="16141" width="25.140625" style="2" customWidth="1"/>
    <col min="16142" max="16142" width="10.140625" style="2" customWidth="1"/>
    <col min="16143" max="16143" width="22.140625" style="2" customWidth="1"/>
    <col min="16144" max="16144" width="19.5703125" style="2" customWidth="1"/>
    <col min="16145" max="16145" width="24.140625" style="2" customWidth="1"/>
    <col min="16146" max="16146" width="14" style="2" bestFit="1" customWidth="1"/>
    <col min="16147" max="16384" width="8.85546875" style="2"/>
  </cols>
  <sheetData>
    <row r="1" spans="1:16" ht="36.75" customHeight="1" x14ac:dyDescent="0.2">
      <c r="A1" s="166" t="s">
        <v>0</v>
      </c>
      <c r="B1" s="72" t="s">
        <v>1</v>
      </c>
      <c r="C1" s="72" t="s">
        <v>2</v>
      </c>
      <c r="D1" s="72" t="s">
        <v>3</v>
      </c>
      <c r="E1" s="72" t="s">
        <v>4</v>
      </c>
      <c r="F1" s="72" t="s">
        <v>5</v>
      </c>
      <c r="G1" s="72" t="s">
        <v>6</v>
      </c>
      <c r="H1" s="72" t="s">
        <v>236</v>
      </c>
      <c r="I1" s="72" t="s">
        <v>8</v>
      </c>
      <c r="J1" s="72" t="s">
        <v>9</v>
      </c>
      <c r="K1" s="72" t="s">
        <v>10</v>
      </c>
      <c r="L1" s="65" t="s">
        <v>11</v>
      </c>
      <c r="M1" s="66"/>
      <c r="N1" s="66"/>
      <c r="O1" s="66"/>
      <c r="P1" s="66"/>
    </row>
    <row r="2" spans="1:16" ht="81" customHeight="1" x14ac:dyDescent="0.2">
      <c r="A2" s="167"/>
      <c r="B2" s="73"/>
      <c r="C2" s="73"/>
      <c r="D2" s="73"/>
      <c r="E2" s="73"/>
      <c r="F2" s="73"/>
      <c r="G2" s="73"/>
      <c r="H2" s="73"/>
      <c r="I2" s="73"/>
      <c r="J2" s="73"/>
      <c r="K2" s="73"/>
      <c r="L2" s="3" t="s">
        <v>12</v>
      </c>
      <c r="M2" s="3" t="s">
        <v>13</v>
      </c>
      <c r="N2" s="3" t="s">
        <v>14</v>
      </c>
      <c r="O2" s="3" t="s">
        <v>15</v>
      </c>
      <c r="P2" s="3" t="s">
        <v>16</v>
      </c>
    </row>
    <row r="3" spans="1:16" ht="53.25" customHeight="1" x14ac:dyDescent="0.2">
      <c r="A3" s="5" t="s">
        <v>19</v>
      </c>
      <c r="B3" s="3" t="s">
        <v>20</v>
      </c>
      <c r="C3" s="6" t="s">
        <v>21</v>
      </c>
      <c r="D3" s="6" t="s">
        <v>22</v>
      </c>
      <c r="E3" s="6" t="s">
        <v>23</v>
      </c>
      <c r="F3" s="6" t="s">
        <v>24</v>
      </c>
      <c r="G3" s="6" t="s">
        <v>25</v>
      </c>
      <c r="H3" s="6" t="s">
        <v>26</v>
      </c>
      <c r="I3" s="3" t="s">
        <v>27</v>
      </c>
      <c r="J3" s="3" t="s">
        <v>28</v>
      </c>
      <c r="K3" s="3" t="s">
        <v>29</v>
      </c>
      <c r="L3" s="3" t="s">
        <v>30</v>
      </c>
      <c r="M3" s="3" t="s">
        <v>31</v>
      </c>
      <c r="N3" s="3" t="s">
        <v>32</v>
      </c>
      <c r="O3" s="3" t="s">
        <v>33</v>
      </c>
      <c r="P3" s="3" t="s">
        <v>34</v>
      </c>
    </row>
    <row r="4" spans="1:16" ht="69.75" customHeight="1" x14ac:dyDescent="0.2">
      <c r="A4" s="5" t="s">
        <v>37</v>
      </c>
      <c r="B4" s="3" t="s">
        <v>38</v>
      </c>
      <c r="C4" s="6" t="s">
        <v>39</v>
      </c>
      <c r="D4" s="6" t="s">
        <v>40</v>
      </c>
      <c r="E4" s="6" t="s">
        <v>41</v>
      </c>
      <c r="F4" s="6" t="s">
        <v>42</v>
      </c>
      <c r="G4" s="6" t="s">
        <v>43</v>
      </c>
      <c r="H4" s="6" t="s">
        <v>44</v>
      </c>
      <c r="I4" s="3" t="s">
        <v>45</v>
      </c>
      <c r="J4" s="3" t="s">
        <v>46</v>
      </c>
      <c r="K4" s="3" t="s">
        <v>47</v>
      </c>
      <c r="L4" s="3" t="s">
        <v>48</v>
      </c>
      <c r="M4" s="3" t="s">
        <v>49</v>
      </c>
      <c r="N4" s="3" t="s">
        <v>50</v>
      </c>
      <c r="O4" s="3" t="s">
        <v>51</v>
      </c>
      <c r="P4" s="3" t="s">
        <v>52</v>
      </c>
    </row>
    <row r="5" spans="1:16" ht="29.25" customHeight="1" x14ac:dyDescent="0.2">
      <c r="A5" s="8">
        <v>1</v>
      </c>
      <c r="B5" s="9">
        <v>2</v>
      </c>
      <c r="C5" s="9">
        <v>3</v>
      </c>
      <c r="D5" s="9">
        <v>4</v>
      </c>
      <c r="E5" s="9">
        <v>5</v>
      </c>
      <c r="F5" s="9">
        <v>6</v>
      </c>
      <c r="G5" s="9">
        <v>7</v>
      </c>
      <c r="H5" s="9">
        <v>8</v>
      </c>
      <c r="I5" s="9">
        <v>9</v>
      </c>
      <c r="J5" s="9">
        <v>10</v>
      </c>
      <c r="K5" s="9">
        <v>11</v>
      </c>
      <c r="L5" s="9">
        <v>12</v>
      </c>
      <c r="M5" s="9">
        <v>13</v>
      </c>
      <c r="N5" s="9">
        <v>14</v>
      </c>
      <c r="O5" s="9">
        <v>15</v>
      </c>
      <c r="P5" s="9">
        <v>16</v>
      </c>
    </row>
    <row r="6" spans="1:16" ht="25.5" customHeight="1" x14ac:dyDescent="0.2">
      <c r="A6" s="74" t="s">
        <v>237</v>
      </c>
      <c r="B6" s="75"/>
      <c r="C6" s="75"/>
      <c r="D6" s="75"/>
      <c r="E6" s="75"/>
      <c r="F6" s="75"/>
      <c r="G6" s="75"/>
      <c r="H6" s="75"/>
      <c r="I6" s="75"/>
      <c r="J6" s="75"/>
      <c r="K6" s="75"/>
      <c r="L6" s="75"/>
      <c r="M6" s="75"/>
      <c r="N6" s="75"/>
      <c r="O6" s="75"/>
      <c r="P6" s="75"/>
    </row>
    <row r="7" spans="1:16" ht="143.25" customHeight="1" x14ac:dyDescent="0.2">
      <c r="A7" s="43">
        <v>1</v>
      </c>
      <c r="B7" s="18" t="s">
        <v>238</v>
      </c>
      <c r="C7" s="44" t="s">
        <v>270</v>
      </c>
      <c r="D7" s="44" t="s">
        <v>239</v>
      </c>
      <c r="E7" s="18">
        <v>12</v>
      </c>
      <c r="F7" s="52">
        <v>42005</v>
      </c>
      <c r="G7" s="45" t="s">
        <v>240</v>
      </c>
      <c r="H7" s="18" t="s">
        <v>277</v>
      </c>
      <c r="I7" s="18" t="s">
        <v>130</v>
      </c>
      <c r="J7" s="18" t="s">
        <v>105</v>
      </c>
      <c r="K7" s="90" t="s">
        <v>241</v>
      </c>
      <c r="L7" s="12">
        <v>260000</v>
      </c>
      <c r="M7" s="12">
        <v>169000</v>
      </c>
      <c r="N7" s="42">
        <v>0.65</v>
      </c>
      <c r="O7" s="46">
        <v>91000</v>
      </c>
      <c r="P7" s="42">
        <v>0.35</v>
      </c>
    </row>
    <row r="8" spans="1:16" ht="135" customHeight="1" x14ac:dyDescent="0.2">
      <c r="A8" s="43">
        <v>2</v>
      </c>
      <c r="B8" s="18" t="s">
        <v>238</v>
      </c>
      <c r="C8" s="44" t="s">
        <v>272</v>
      </c>
      <c r="D8" s="44" t="s">
        <v>242</v>
      </c>
      <c r="E8" s="18">
        <v>12</v>
      </c>
      <c r="F8" s="52">
        <v>42005</v>
      </c>
      <c r="G8" s="45" t="s">
        <v>240</v>
      </c>
      <c r="H8" s="18" t="s">
        <v>276</v>
      </c>
      <c r="I8" s="18" t="s">
        <v>130</v>
      </c>
      <c r="J8" s="18" t="s">
        <v>105</v>
      </c>
      <c r="K8" s="111"/>
      <c r="L8" s="12">
        <v>9100</v>
      </c>
      <c r="M8" s="12">
        <f>L8*0.65</f>
        <v>5915</v>
      </c>
      <c r="N8" s="42">
        <v>0.65</v>
      </c>
      <c r="O8" s="12">
        <f>L8*0.35</f>
        <v>3185</v>
      </c>
      <c r="P8" s="42">
        <v>0.35</v>
      </c>
    </row>
    <row r="9" spans="1:16" ht="70.5" customHeight="1" x14ac:dyDescent="0.2">
      <c r="A9" s="43">
        <v>3</v>
      </c>
      <c r="B9" s="18" t="s">
        <v>238</v>
      </c>
      <c r="C9" s="44" t="s">
        <v>243</v>
      </c>
      <c r="D9" s="44" t="s">
        <v>244</v>
      </c>
      <c r="E9" s="18">
        <v>18</v>
      </c>
      <c r="F9" s="52">
        <v>42005</v>
      </c>
      <c r="G9" s="18" t="s">
        <v>245</v>
      </c>
      <c r="H9" s="18" t="s">
        <v>246</v>
      </c>
      <c r="I9" s="18" t="s">
        <v>130</v>
      </c>
      <c r="J9" s="18" t="s">
        <v>247</v>
      </c>
      <c r="K9" s="111"/>
      <c r="L9" s="12">
        <v>50000</v>
      </c>
      <c r="M9" s="12">
        <f>L9*0.65</f>
        <v>32500</v>
      </c>
      <c r="N9" s="42">
        <v>0.65</v>
      </c>
      <c r="O9" s="12">
        <f>L9*0.35</f>
        <v>17500</v>
      </c>
      <c r="P9" s="42">
        <v>0.35</v>
      </c>
    </row>
    <row r="10" spans="1:16" ht="81.75" customHeight="1" x14ac:dyDescent="0.2">
      <c r="A10" s="43">
        <v>4</v>
      </c>
      <c r="B10" s="18" t="s">
        <v>238</v>
      </c>
      <c r="C10" s="44" t="s">
        <v>248</v>
      </c>
      <c r="D10" s="44" t="s">
        <v>244</v>
      </c>
      <c r="E10" s="18">
        <v>18</v>
      </c>
      <c r="F10" s="52">
        <v>42370</v>
      </c>
      <c r="G10" s="18" t="s">
        <v>249</v>
      </c>
      <c r="H10" s="18" t="s">
        <v>246</v>
      </c>
      <c r="I10" s="18" t="s">
        <v>130</v>
      </c>
      <c r="J10" s="18" t="s">
        <v>247</v>
      </c>
      <c r="K10" s="111"/>
      <c r="L10" s="12">
        <v>1099025</v>
      </c>
      <c r="M10" s="12">
        <f>L10*0.65</f>
        <v>714366.25</v>
      </c>
      <c r="N10" s="42">
        <v>0.65</v>
      </c>
      <c r="O10" s="12">
        <f>L10*0.35</f>
        <v>384658.75</v>
      </c>
      <c r="P10" s="42">
        <v>0.35</v>
      </c>
    </row>
    <row r="11" spans="1:16" ht="141" customHeight="1" x14ac:dyDescent="0.2">
      <c r="A11" s="43">
        <v>5</v>
      </c>
      <c r="B11" s="18" t="s">
        <v>238</v>
      </c>
      <c r="C11" s="44" t="s">
        <v>269</v>
      </c>
      <c r="D11" s="44" t="s">
        <v>239</v>
      </c>
      <c r="E11" s="18">
        <v>12</v>
      </c>
      <c r="F11" s="52">
        <v>42370</v>
      </c>
      <c r="G11" s="18" t="s">
        <v>250</v>
      </c>
      <c r="H11" s="50" t="s">
        <v>277</v>
      </c>
      <c r="I11" s="18" t="s">
        <v>130</v>
      </c>
      <c r="J11" s="18" t="s">
        <v>105</v>
      </c>
      <c r="K11" s="111"/>
      <c r="L11" s="12">
        <f>[1]AT!$H$9</f>
        <v>1548800</v>
      </c>
      <c r="M11" s="12">
        <f>L11*N11</f>
        <v>1006720</v>
      </c>
      <c r="N11" s="42">
        <v>0.65</v>
      </c>
      <c r="O11" s="12">
        <f>L11*P11</f>
        <v>542080</v>
      </c>
      <c r="P11" s="42">
        <v>0.35</v>
      </c>
    </row>
    <row r="12" spans="1:16" ht="141" customHeight="1" x14ac:dyDescent="0.2">
      <c r="A12" s="43">
        <v>6</v>
      </c>
      <c r="B12" s="50" t="s">
        <v>238</v>
      </c>
      <c r="C12" s="19" t="s">
        <v>273</v>
      </c>
      <c r="D12" s="44" t="s">
        <v>242</v>
      </c>
      <c r="E12" s="50">
        <v>12</v>
      </c>
      <c r="F12" s="52">
        <v>42370</v>
      </c>
      <c r="G12" s="50" t="s">
        <v>250</v>
      </c>
      <c r="H12" s="50" t="s">
        <v>276</v>
      </c>
      <c r="I12" s="50" t="s">
        <v>130</v>
      </c>
      <c r="J12" s="50" t="s">
        <v>105</v>
      </c>
      <c r="K12" s="111"/>
      <c r="L12" s="49">
        <f>[1]AT!$H$10</f>
        <v>374608</v>
      </c>
      <c r="M12" s="49">
        <f>L12*N12</f>
        <v>243495.2</v>
      </c>
      <c r="N12" s="42">
        <v>0.65</v>
      </c>
      <c r="O12" s="49">
        <f>L12*P12</f>
        <v>131112.79999999999</v>
      </c>
      <c r="P12" s="42">
        <v>0.35</v>
      </c>
    </row>
    <row r="13" spans="1:16" ht="141" customHeight="1" x14ac:dyDescent="0.2">
      <c r="A13" s="43">
        <v>7</v>
      </c>
      <c r="B13" s="50" t="s">
        <v>238</v>
      </c>
      <c r="C13" s="44" t="s">
        <v>274</v>
      </c>
      <c r="D13" s="44" t="s">
        <v>271</v>
      </c>
      <c r="E13" s="50">
        <v>15</v>
      </c>
      <c r="F13" s="52">
        <v>42736</v>
      </c>
      <c r="G13" s="52">
        <v>43190</v>
      </c>
      <c r="H13" s="50" t="s">
        <v>277</v>
      </c>
      <c r="I13" s="50" t="s">
        <v>130</v>
      </c>
      <c r="J13" s="50" t="s">
        <v>105</v>
      </c>
      <c r="K13" s="111"/>
      <c r="L13" s="49">
        <v>1789020</v>
      </c>
      <c r="M13" s="49">
        <f>L13*N12</f>
        <v>1162863</v>
      </c>
      <c r="N13" s="42">
        <v>0.65</v>
      </c>
      <c r="O13" s="49">
        <f>L13*P13</f>
        <v>626157</v>
      </c>
      <c r="P13" s="42">
        <v>0.35</v>
      </c>
    </row>
    <row r="14" spans="1:16" ht="133.5" customHeight="1" x14ac:dyDescent="0.2">
      <c r="A14" s="61">
        <v>8</v>
      </c>
      <c r="B14" s="55" t="s">
        <v>238</v>
      </c>
      <c r="C14" s="54" t="s">
        <v>275</v>
      </c>
      <c r="D14" s="62" t="s">
        <v>242</v>
      </c>
      <c r="E14" s="55">
        <v>15</v>
      </c>
      <c r="F14" s="57">
        <v>42736</v>
      </c>
      <c r="G14" s="57">
        <v>43190</v>
      </c>
      <c r="H14" s="55" t="s">
        <v>276</v>
      </c>
      <c r="I14" s="55" t="s">
        <v>130</v>
      </c>
      <c r="J14" s="55" t="s">
        <v>105</v>
      </c>
      <c r="K14" s="111"/>
      <c r="L14" s="53">
        <v>541200</v>
      </c>
      <c r="M14" s="53">
        <f>L14*N14</f>
        <v>351780</v>
      </c>
      <c r="N14" s="56">
        <v>0.65</v>
      </c>
      <c r="O14" s="53">
        <f>L14*P14</f>
        <v>189420</v>
      </c>
      <c r="P14" s="56">
        <v>0.35</v>
      </c>
    </row>
    <row r="15" spans="1:16" ht="133.5" customHeight="1" x14ac:dyDescent="0.2">
      <c r="A15" s="63">
        <v>9</v>
      </c>
      <c r="B15" s="55" t="s">
        <v>238</v>
      </c>
      <c r="C15" s="44" t="s">
        <v>278</v>
      </c>
      <c r="D15" s="44" t="s">
        <v>244</v>
      </c>
      <c r="E15" s="58">
        <v>18</v>
      </c>
      <c r="F15" s="59">
        <v>42736</v>
      </c>
      <c r="G15" s="59">
        <v>43281</v>
      </c>
      <c r="H15" s="58" t="s">
        <v>246</v>
      </c>
      <c r="I15" s="58" t="s">
        <v>130</v>
      </c>
      <c r="J15" s="58" t="s">
        <v>247</v>
      </c>
      <c r="K15" s="111"/>
      <c r="L15" s="60">
        <v>585520</v>
      </c>
      <c r="M15" s="53">
        <f>L15*N15</f>
        <v>380588</v>
      </c>
      <c r="N15" s="42">
        <v>0.65</v>
      </c>
      <c r="O15" s="53">
        <f t="shared" ref="O15:O16" si="0">L15*P15</f>
        <v>204932</v>
      </c>
      <c r="P15" s="56">
        <v>0.35</v>
      </c>
    </row>
    <row r="16" spans="1:16" ht="151.5" customHeight="1" x14ac:dyDescent="0.2">
      <c r="A16" s="43">
        <v>10</v>
      </c>
      <c r="B16" s="55" t="s">
        <v>238</v>
      </c>
      <c r="C16" s="44" t="s">
        <v>280</v>
      </c>
      <c r="D16" s="44" t="s">
        <v>244</v>
      </c>
      <c r="E16" s="58">
        <v>12</v>
      </c>
      <c r="F16" s="59">
        <v>42735</v>
      </c>
      <c r="G16" s="59">
        <v>43099</v>
      </c>
      <c r="H16" s="64" t="s">
        <v>279</v>
      </c>
      <c r="I16" s="58" t="s">
        <v>130</v>
      </c>
      <c r="J16" s="58" t="s">
        <v>247</v>
      </c>
      <c r="K16" s="91"/>
      <c r="L16" s="60">
        <v>148000</v>
      </c>
      <c r="M16" s="53">
        <f t="shared" ref="M16" si="1">L16*N16</f>
        <v>96200</v>
      </c>
      <c r="N16" s="56">
        <v>0.65</v>
      </c>
      <c r="O16" s="53">
        <f t="shared" si="0"/>
        <v>51800</v>
      </c>
      <c r="P16" s="56">
        <v>0.35</v>
      </c>
    </row>
    <row r="17" spans="1:16" ht="17.25" thickBot="1" x14ac:dyDescent="0.35">
      <c r="A17" s="133" t="s">
        <v>251</v>
      </c>
      <c r="B17" s="134"/>
      <c r="C17" s="134"/>
      <c r="D17" s="134"/>
      <c r="E17" s="134"/>
      <c r="F17" s="134"/>
      <c r="G17" s="134"/>
      <c r="H17" s="134"/>
      <c r="I17" s="134"/>
      <c r="J17" s="135"/>
      <c r="K17" s="34"/>
      <c r="L17" s="47">
        <f>SUM(L7:L16)</f>
        <v>6405273</v>
      </c>
      <c r="M17" s="47">
        <f>SUM(M7:M16)</f>
        <v>4163427.45</v>
      </c>
      <c r="N17" s="47" t="s">
        <v>238</v>
      </c>
      <c r="O17" s="47">
        <f>SUM(O7:O16)</f>
        <v>2241845.5499999998</v>
      </c>
      <c r="P17" s="47" t="s">
        <v>238</v>
      </c>
    </row>
    <row r="18" spans="1:16" x14ac:dyDescent="0.2">
      <c r="L18" s="28"/>
    </row>
    <row r="19" spans="1:16" x14ac:dyDescent="0.2">
      <c r="A19" s="108" t="s">
        <v>281</v>
      </c>
      <c r="B19" s="136"/>
      <c r="C19" s="136"/>
      <c r="D19" s="136"/>
      <c r="E19" s="136"/>
      <c r="F19" s="136"/>
      <c r="G19" s="136"/>
      <c r="H19" s="136"/>
      <c r="I19" s="136"/>
      <c r="J19" s="136"/>
      <c r="K19" s="136"/>
      <c r="L19" s="136"/>
      <c r="M19" s="136"/>
      <c r="N19" s="136"/>
      <c r="O19" s="136"/>
      <c r="P19" s="136"/>
    </row>
    <row r="20" spans="1:16" x14ac:dyDescent="0.2">
      <c r="A20" s="136"/>
      <c r="B20" s="136"/>
      <c r="C20" s="136"/>
      <c r="D20" s="136"/>
      <c r="E20" s="136"/>
      <c r="F20" s="136"/>
      <c r="G20" s="136"/>
      <c r="H20" s="136"/>
      <c r="I20" s="136"/>
      <c r="J20" s="136"/>
      <c r="K20" s="136"/>
      <c r="L20" s="136"/>
      <c r="M20" s="136"/>
      <c r="N20" s="136"/>
      <c r="O20" s="136"/>
      <c r="P20" s="136"/>
    </row>
    <row r="33" spans="15:15" x14ac:dyDescent="0.2">
      <c r="O33" s="28"/>
    </row>
  </sheetData>
  <autoFilter ref="A1:P17"/>
  <mergeCells count="16">
    <mergeCell ref="K7:K16"/>
    <mergeCell ref="A6:P6"/>
    <mergeCell ref="A17:J17"/>
    <mergeCell ref="A19:P20"/>
    <mergeCell ref="G1:G2"/>
    <mergeCell ref="H1:H2"/>
    <mergeCell ref="I1:I2"/>
    <mergeCell ref="J1:J2"/>
    <mergeCell ref="K1:K2"/>
    <mergeCell ref="L1:P1"/>
    <mergeCell ref="A1:A2"/>
    <mergeCell ref="B1:B2"/>
    <mergeCell ref="C1:C2"/>
    <mergeCell ref="D1:D2"/>
    <mergeCell ref="E1:E2"/>
    <mergeCell ref="F1:F2"/>
  </mergeCells>
  <pageMargins left="0.7" right="0.7" top="0.49" bottom="0.53" header="0.3" footer="0.3"/>
  <pageSetup paperSize="9" scale="35" fitToHeight="0" orientation="landscape" r:id="rId1"/>
  <headerFooter>
    <oddHeader xml:space="preserve">&amp;C&amp;"Trebuchet MS,Bold"&amp;12List of contracted projects/Lista proiectelor contractate 
</oddHeader>
    <oddFooter>&amp;L&amp;P/&amp;N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PA 1</vt:lpstr>
      <vt:lpstr>PA 2</vt:lpstr>
      <vt:lpstr>PA 3</vt:lpstr>
      <vt:lpstr>PA 6 TA</vt:lpstr>
      <vt:lpstr>'PA 1'!Print_Area</vt:lpstr>
      <vt:lpstr>'PA 2'!Print_Area</vt:lpstr>
      <vt:lpstr>'PA 3'!Print_Area</vt:lpstr>
      <vt:lpstr>'PA 6 TA'!Print_Area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2017-01-19T11:28:33Z</dcterms:modified>
</cp:coreProperties>
</file>