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5A0AECD-07D5-446E-8F16-E3ED5D8022A5}" xr6:coauthVersionLast="28" xr6:coauthVersionMax="28" xr10:uidLastSave="{00000000-0000-0000-0000-000000000000}"/>
  <bookViews>
    <workbookView xWindow="0" yWindow="0" windowWidth="28800" windowHeight="12210" xr2:uid="{00000000-000D-0000-FFFF-FFFF00000000}"/>
  </bookViews>
  <sheets>
    <sheet name="INA " sheetId="4" r:id="rId1"/>
  </sheets>
  <externalReferences>
    <externalReference r:id="rId2"/>
  </externalReferences>
  <definedNames>
    <definedName name="_12PROCENT_1" localSheetId="0">#REF!</definedName>
    <definedName name="_12PROCENT_1">#REF!</definedName>
    <definedName name="_12PROCENT_2" localSheetId="0">#REF!</definedName>
    <definedName name="_12PROCENT_2">#REF!</definedName>
    <definedName name="_16PROCENT_2" localSheetId="0">#REF!</definedName>
    <definedName name="_16PROCENT_2">#REF!</definedName>
    <definedName name="_3PR_1" localSheetId="0">'[1]Satu Mare'!#REF!</definedName>
    <definedName name="_3PR_1">'[1]Satu Mare'!#REF!</definedName>
    <definedName name="_4PR_1" localSheetId="0">'[1]Satu Mare'!#REF!</definedName>
    <definedName name="_4PR_1">'[1]Satu Mare'!#REF!</definedName>
    <definedName name="_6PR_2" localSheetId="0">'[1]Satu Mare'!#REF!</definedName>
    <definedName name="_6PR_2">'[1]Satu Mare'!#REF!</definedName>
    <definedName name="_8PR_2" localSheetId="0">'[1]Satu Mare'!#REF!</definedName>
    <definedName name="_8PR_2">'[1]Satu Mare'!#REF!</definedName>
    <definedName name="_9PROCENT_1" localSheetId="0">#REF!</definedName>
    <definedName name="_9PROCENT_1">#REF!</definedName>
    <definedName name="_ina_" localSheetId="0">#REF!</definedName>
    <definedName name="_ina_">#REF!</definedName>
    <definedName name="as" localSheetId="0">'[1]Satu Mare'!#REF!</definedName>
    <definedName name="as">'[1]Satu Mare'!#REF!</definedName>
    <definedName name="b" localSheetId="0">#REF!</definedName>
    <definedName name="b">#REF!</definedName>
    <definedName name="buget_campanie_de_informare_constentizare" localSheetId="0">#REF!</definedName>
    <definedName name="buget_campanie_de_informare_constentizare">#REF!</definedName>
    <definedName name="ina" localSheetId="0">'[1]Satu Mare'!#REF!</definedName>
    <definedName name="ina">'[1]Satu Mare'!#REF!</definedName>
    <definedName name="OCTOMBRIE">#REF!</definedName>
    <definedName name="PR" localSheetId="0">'[1]Satu Mare'!#REF!</definedName>
    <definedName name="PR">'[1]Satu Mare'!#REF!</definedName>
    <definedName name="_xlnm.Print_Area" localSheetId="0">'INA '!$A$1:$AK$224</definedName>
    <definedName name="_xlnm.Print_Titles" localSheetId="0">'INA '!$13:$14</definedName>
    <definedName name="PROCENT" localSheetId="0">#REF!</definedName>
    <definedName name="PROCENT">#REF!</definedName>
    <definedName name="refacut" localSheetId="0">#REF!</definedName>
    <definedName name="refacut">#REF!</definedName>
    <definedName name="x" localSheetId="0">#REF!</definedName>
    <definedName name="x">#REF!</definedName>
    <definedName name="xx" localSheetId="0">#REF!</definedName>
    <definedName name="xx">#REF!</definedName>
  </definedNames>
  <calcPr calcId="171027"/>
</workbook>
</file>

<file path=xl/calcChain.xml><?xml version="1.0" encoding="utf-8"?>
<calcChain xmlns="http://schemas.openxmlformats.org/spreadsheetml/2006/main">
  <c r="AE41" i="4" l="1"/>
  <c r="AF41" i="4"/>
  <c r="AG41" i="4"/>
  <c r="AH41" i="4"/>
  <c r="AI41" i="4"/>
  <c r="AJ41" i="4"/>
  <c r="AK41" i="4"/>
  <c r="AD41" i="4"/>
  <c r="AG26" i="4"/>
  <c r="AH26" i="4"/>
  <c r="AJ26" i="4"/>
  <c r="AK26" i="4"/>
  <c r="Z177" i="4" l="1"/>
  <c r="AF27" i="4"/>
  <c r="AG27" i="4"/>
  <c r="AJ27" i="4"/>
  <c r="AK27" i="4"/>
  <c r="AE28" i="4"/>
  <c r="AI28" i="4"/>
  <c r="AJ28" i="4"/>
  <c r="AK28" i="4"/>
  <c r="AE29" i="4"/>
  <c r="AF29" i="4"/>
  <c r="AG29" i="4"/>
  <c r="AH29" i="4"/>
  <c r="AI29" i="4"/>
  <c r="AJ29" i="4"/>
  <c r="AK29" i="4"/>
  <c r="AE31" i="4"/>
  <c r="AF31" i="4"/>
  <c r="AG31" i="4"/>
  <c r="AH31" i="4"/>
  <c r="AI31" i="4"/>
  <c r="AJ31" i="4"/>
  <c r="AK31" i="4"/>
  <c r="AD31" i="4"/>
  <c r="AF33" i="4"/>
  <c r="AG33" i="4"/>
  <c r="AH33" i="4"/>
  <c r="AJ33" i="4"/>
  <c r="AK33" i="4"/>
  <c r="AE38" i="4"/>
  <c r="AF38" i="4"/>
  <c r="AG38" i="4"/>
  <c r="AH38" i="4"/>
  <c r="AI38" i="4"/>
  <c r="AJ38" i="4"/>
  <c r="AK38" i="4"/>
  <c r="AD38" i="4"/>
  <c r="AF40" i="4"/>
  <c r="AG40" i="4"/>
  <c r="AJ40" i="4"/>
  <c r="AK40" i="4"/>
  <c r="AF42" i="4"/>
  <c r="AG42" i="4"/>
  <c r="AJ42" i="4"/>
  <c r="AK42" i="4"/>
  <c r="AF88" i="4"/>
  <c r="AG88" i="4"/>
  <c r="AH88" i="4"/>
  <c r="AH44" i="4" s="1"/>
  <c r="AJ88" i="4"/>
  <c r="AK88" i="4"/>
  <c r="AF44" i="4"/>
  <c r="AG44" i="4"/>
  <c r="AJ44" i="4"/>
  <c r="AE46" i="4"/>
  <c r="AF46" i="4"/>
  <c r="AG46" i="4"/>
  <c r="AH46" i="4"/>
  <c r="AI46" i="4"/>
  <c r="AJ46" i="4"/>
  <c r="AK46" i="4"/>
  <c r="AD46" i="4"/>
  <c r="AD128" i="4"/>
  <c r="AF134" i="4"/>
  <c r="AG134" i="4"/>
  <c r="AH134" i="4"/>
  <c r="AJ134" i="4"/>
  <c r="AK134" i="4"/>
  <c r="AD134" i="4"/>
  <c r="AF118" i="4"/>
  <c r="AG118" i="4"/>
  <c r="AH118" i="4"/>
  <c r="AJ118" i="4"/>
  <c r="AK118" i="4"/>
  <c r="AF114" i="4"/>
  <c r="AG114" i="4"/>
  <c r="AH114" i="4"/>
  <c r="AJ114" i="4"/>
  <c r="AK114" i="4"/>
  <c r="AD114" i="4"/>
  <c r="AE90" i="4"/>
  <c r="AF90" i="4"/>
  <c r="AG90" i="4"/>
  <c r="AH90" i="4"/>
  <c r="AI90" i="4"/>
  <c r="AJ90" i="4"/>
  <c r="AK90" i="4"/>
  <c r="AD90" i="4"/>
  <c r="AE48" i="4"/>
  <c r="AF48" i="4"/>
  <c r="AG48" i="4"/>
  <c r="AH48" i="4"/>
  <c r="AI48" i="4"/>
  <c r="AJ48" i="4"/>
  <c r="AK48" i="4"/>
  <c r="AD48" i="4"/>
  <c r="AD50" i="4"/>
  <c r="AD52" i="4"/>
  <c r="AI52" i="4"/>
  <c r="AD58" i="4"/>
  <c r="AD56" i="4"/>
  <c r="AD60" i="4" l="1"/>
  <c r="AE68" i="4"/>
  <c r="AF68" i="4"/>
  <c r="AG68" i="4"/>
  <c r="AH68" i="4"/>
  <c r="AI68" i="4"/>
  <c r="AJ68" i="4"/>
  <c r="AK68" i="4"/>
  <c r="AD72" i="4"/>
  <c r="AD68" i="4" s="1"/>
  <c r="AG74" i="4"/>
  <c r="AH74" i="4"/>
  <c r="AI74" i="4"/>
  <c r="AJ74" i="4"/>
  <c r="AK74" i="4"/>
  <c r="AD74" i="4"/>
  <c r="AF74" i="4"/>
  <c r="AD86" i="4"/>
  <c r="AD92" i="4"/>
  <c r="AD94" i="4"/>
  <c r="AD96" i="4"/>
  <c r="AD98" i="4"/>
  <c r="AD100" i="4"/>
  <c r="AD102" i="4"/>
  <c r="AD106" i="4"/>
  <c r="AD108" i="4"/>
  <c r="AD110" i="4"/>
  <c r="AD112" i="4"/>
  <c r="AD116" i="4"/>
  <c r="AD120" i="4"/>
  <c r="AD124" i="4"/>
  <c r="AD126" i="4"/>
  <c r="AD130" i="4"/>
  <c r="AD132" i="4"/>
  <c r="AD138" i="4"/>
  <c r="AD140" i="4"/>
  <c r="AD142" i="4"/>
  <c r="AD144" i="4"/>
  <c r="AD146" i="4"/>
  <c r="AE161" i="4"/>
  <c r="AF161" i="4"/>
  <c r="AG161" i="4"/>
  <c r="AH161" i="4"/>
  <c r="AI161" i="4"/>
  <c r="AJ161" i="4"/>
  <c r="AK161" i="4"/>
  <c r="AD161" i="4"/>
  <c r="AD163" i="4"/>
  <c r="AF165" i="4"/>
  <c r="AG165" i="4"/>
  <c r="AJ165" i="4"/>
  <c r="AK165" i="4"/>
  <c r="AF167" i="4"/>
  <c r="AG167" i="4"/>
  <c r="AJ167" i="4"/>
  <c r="AK167" i="4"/>
  <c r="AF169" i="4"/>
  <c r="AG169" i="4"/>
  <c r="AH169" i="4"/>
  <c r="AH167" i="4" s="1"/>
  <c r="AH165" i="4" s="1"/>
  <c r="AJ169" i="4"/>
  <c r="AK169" i="4"/>
  <c r="AD177" i="4"/>
  <c r="AD169" i="4" s="1"/>
  <c r="AD167" i="4" s="1"/>
  <c r="AD165" i="4" s="1"/>
  <c r="AD40" i="4" s="1"/>
  <c r="AH40" i="4" l="1"/>
  <c r="AH42" i="4"/>
  <c r="AH27" i="4" s="1"/>
  <c r="AF73" i="4"/>
  <c r="T179" i="4"/>
  <c r="X179" i="4"/>
  <c r="Y179" i="4"/>
  <c r="Z179" i="4"/>
  <c r="AB179" i="4"/>
  <c r="AF179" i="4"/>
  <c r="AG179" i="4"/>
  <c r="AH179" i="4"/>
  <c r="AJ179" i="4"/>
  <c r="X177" i="4"/>
  <c r="Y177" i="4"/>
  <c r="AB177" i="4"/>
  <c r="AJ177" i="4"/>
  <c r="T175" i="4"/>
  <c r="X175" i="4"/>
  <c r="Y175" i="4"/>
  <c r="Z175" i="4"/>
  <c r="AB175" i="4"/>
  <c r="AF175" i="4"/>
  <c r="AG175" i="4"/>
  <c r="AH175" i="4"/>
  <c r="AJ175" i="4"/>
  <c r="X173" i="4"/>
  <c r="Y173" i="4"/>
  <c r="Z173" i="4"/>
  <c r="AB173" i="4"/>
  <c r="AF173" i="4"/>
  <c r="AG173" i="4"/>
  <c r="AH173" i="4"/>
  <c r="AJ173" i="4"/>
  <c r="T171" i="4"/>
  <c r="X171" i="4"/>
  <c r="Y171" i="4"/>
  <c r="Z171" i="4"/>
  <c r="AB171" i="4"/>
  <c r="AF171" i="4"/>
  <c r="AG171" i="4"/>
  <c r="AH171" i="4"/>
  <c r="AJ171" i="4"/>
  <c r="S163" i="4"/>
  <c r="U163" i="4"/>
  <c r="X163" i="4"/>
  <c r="Y163" i="4"/>
  <c r="Z163" i="4"/>
  <c r="AA163" i="4"/>
  <c r="AB163" i="4"/>
  <c r="AI163" i="4"/>
  <c r="AK163" i="4"/>
  <c r="AA161" i="4"/>
  <c r="AB161" i="4"/>
  <c r="X146" i="4"/>
  <c r="Y146" i="4"/>
  <c r="Z146" i="4"/>
  <c r="AB146" i="4"/>
  <c r="AJ146" i="4"/>
  <c r="X144" i="4"/>
  <c r="Y144" i="4"/>
  <c r="Z144" i="4"/>
  <c r="AB144" i="4"/>
  <c r="AH144" i="4"/>
  <c r="AJ144" i="4"/>
  <c r="X142" i="4"/>
  <c r="Y142" i="4"/>
  <c r="Z142" i="4"/>
  <c r="AB142" i="4"/>
  <c r="X140" i="4"/>
  <c r="Y140" i="4"/>
  <c r="Z140" i="4"/>
  <c r="AB140" i="4"/>
  <c r="AG140" i="4"/>
  <c r="AH140" i="4"/>
  <c r="AJ140" i="4"/>
  <c r="X138" i="4"/>
  <c r="Y138" i="4"/>
  <c r="Z138" i="4"/>
  <c r="AB138" i="4"/>
  <c r="AH138" i="4"/>
  <c r="AJ138" i="4"/>
  <c r="U136" i="4"/>
  <c r="X136" i="4"/>
  <c r="Y136" i="4"/>
  <c r="Z136" i="4"/>
  <c r="AB136" i="4"/>
  <c r="AC136" i="4"/>
  <c r="AF136" i="4"/>
  <c r="AG136" i="4"/>
  <c r="AH136" i="4"/>
  <c r="AJ136" i="4"/>
  <c r="AK136" i="4"/>
  <c r="X132" i="4"/>
  <c r="Y132" i="4"/>
  <c r="Z132" i="4"/>
  <c r="AB132" i="4"/>
  <c r="AH132" i="4"/>
  <c r="AJ132" i="4"/>
  <c r="X130" i="4"/>
  <c r="Y130" i="4"/>
  <c r="Z130" i="4"/>
  <c r="AB130" i="4"/>
  <c r="AJ130" i="4"/>
  <c r="X128" i="4"/>
  <c r="Y128" i="4"/>
  <c r="Z128" i="4"/>
  <c r="AB128" i="4"/>
  <c r="X126" i="4"/>
  <c r="Y126" i="4"/>
  <c r="Z126" i="4"/>
  <c r="AB126" i="4"/>
  <c r="AJ126" i="4"/>
  <c r="X124" i="4"/>
  <c r="Y124" i="4"/>
  <c r="Z124" i="4"/>
  <c r="AB124" i="4"/>
  <c r="X122" i="4"/>
  <c r="Y122" i="4"/>
  <c r="Z122" i="4"/>
  <c r="AB122" i="4"/>
  <c r="X119" i="4"/>
  <c r="Y119" i="4"/>
  <c r="Z119" i="4"/>
  <c r="AB119" i="4"/>
  <c r="AJ119" i="4"/>
  <c r="X116" i="4"/>
  <c r="Y116" i="4"/>
  <c r="Z116" i="4"/>
  <c r="AB116" i="4"/>
  <c r="AH116" i="4"/>
  <c r="AJ116" i="4"/>
  <c r="X112" i="4"/>
  <c r="Y112" i="4"/>
  <c r="Z112" i="4"/>
  <c r="AB112" i="4"/>
  <c r="AJ112" i="4"/>
  <c r="X110" i="4"/>
  <c r="Y110" i="4"/>
  <c r="Z110" i="4"/>
  <c r="AB110" i="4"/>
  <c r="X108" i="4"/>
  <c r="Y108" i="4"/>
  <c r="Z108" i="4"/>
  <c r="AB108" i="4"/>
  <c r="X106" i="4"/>
  <c r="Y106" i="4"/>
  <c r="Z106" i="4"/>
  <c r="AB106" i="4"/>
  <c r="AJ106" i="4"/>
  <c r="X104" i="4"/>
  <c r="Y104" i="4"/>
  <c r="Z104" i="4"/>
  <c r="AB104" i="4"/>
  <c r="AF104" i="4"/>
  <c r="AG104" i="4"/>
  <c r="AH104" i="4"/>
  <c r="AJ104" i="4"/>
  <c r="X102" i="4"/>
  <c r="Y102" i="4"/>
  <c r="Z102" i="4"/>
  <c r="AB102" i="4"/>
  <c r="AH102" i="4"/>
  <c r="AJ102" i="4"/>
  <c r="X100" i="4"/>
  <c r="Y100" i="4"/>
  <c r="Z100" i="4"/>
  <c r="AB100" i="4"/>
  <c r="AH100" i="4"/>
  <c r="AJ100" i="4"/>
  <c r="X98" i="4"/>
  <c r="Y98" i="4"/>
  <c r="Z98" i="4"/>
  <c r="AB98" i="4"/>
  <c r="X96" i="4"/>
  <c r="Y96" i="4"/>
  <c r="Z96" i="4"/>
  <c r="AB96" i="4"/>
  <c r="AJ96" i="4"/>
  <c r="X94" i="4"/>
  <c r="Y94" i="4"/>
  <c r="Z94" i="4"/>
  <c r="AB94" i="4"/>
  <c r="AH94" i="4"/>
  <c r="AJ94" i="4"/>
  <c r="X92" i="4"/>
  <c r="Y92" i="4"/>
  <c r="Z92" i="4"/>
  <c r="AB92" i="4"/>
  <c r="AH92" i="4"/>
  <c r="AJ92" i="4"/>
  <c r="O86" i="4"/>
  <c r="S86" i="4"/>
  <c r="U86" i="4"/>
  <c r="V86" i="4"/>
  <c r="W86" i="4"/>
  <c r="X86" i="4"/>
  <c r="Y86" i="4"/>
  <c r="Z86" i="4"/>
  <c r="AA86" i="4"/>
  <c r="AB86" i="4"/>
  <c r="AC86" i="4"/>
  <c r="AE86" i="4"/>
  <c r="AI86" i="4"/>
  <c r="AJ86" i="4"/>
  <c r="AK86" i="4"/>
  <c r="O84" i="4"/>
  <c r="S84" i="4"/>
  <c r="U84" i="4"/>
  <c r="W84" i="4"/>
  <c r="X84" i="4"/>
  <c r="Y84" i="4"/>
  <c r="Z84" i="4"/>
  <c r="AA84" i="4"/>
  <c r="AB84" i="4"/>
  <c r="AC84" i="4"/>
  <c r="AE84" i="4"/>
  <c r="AF84" i="4"/>
  <c r="AG84" i="4"/>
  <c r="AH84" i="4"/>
  <c r="AI84" i="4"/>
  <c r="AJ84" i="4"/>
  <c r="AK84" i="4"/>
  <c r="O82" i="4"/>
  <c r="S82" i="4"/>
  <c r="U82" i="4"/>
  <c r="W82" i="4"/>
  <c r="X82" i="4"/>
  <c r="Y82" i="4"/>
  <c r="Z82" i="4"/>
  <c r="AA82" i="4"/>
  <c r="AB82" i="4"/>
  <c r="AC82" i="4"/>
  <c r="AE82" i="4"/>
  <c r="AF82" i="4"/>
  <c r="AH82" i="4"/>
  <c r="AI82" i="4"/>
  <c r="AJ82" i="4"/>
  <c r="AK82" i="4"/>
  <c r="O80" i="4"/>
  <c r="S80" i="4"/>
  <c r="U80" i="4"/>
  <c r="W80" i="4"/>
  <c r="X80" i="4"/>
  <c r="Y80" i="4"/>
  <c r="Z80" i="4"/>
  <c r="AA80" i="4"/>
  <c r="AB80" i="4"/>
  <c r="AC80" i="4"/>
  <c r="AE80" i="4"/>
  <c r="AF80" i="4"/>
  <c r="AH80" i="4"/>
  <c r="AI80" i="4"/>
  <c r="AJ80" i="4"/>
  <c r="AK80" i="4"/>
  <c r="O78" i="4"/>
  <c r="S78" i="4"/>
  <c r="U78" i="4"/>
  <c r="W78" i="4"/>
  <c r="X78" i="4"/>
  <c r="Y78" i="4"/>
  <c r="Z78" i="4"/>
  <c r="AA78" i="4"/>
  <c r="AB78" i="4"/>
  <c r="AC78" i="4"/>
  <c r="AE78" i="4"/>
  <c r="AF78" i="4"/>
  <c r="AH78" i="4"/>
  <c r="AI78" i="4"/>
  <c r="AJ78" i="4"/>
  <c r="AK78" i="4"/>
  <c r="O76" i="4"/>
  <c r="S76" i="4"/>
  <c r="U76" i="4"/>
  <c r="W76" i="4"/>
  <c r="X76" i="4"/>
  <c r="Y76" i="4"/>
  <c r="Z76" i="4"/>
  <c r="AA76" i="4"/>
  <c r="AB76" i="4"/>
  <c r="AC76" i="4"/>
  <c r="AE76" i="4"/>
  <c r="AF76" i="4"/>
  <c r="AH76" i="4"/>
  <c r="AI76" i="4"/>
  <c r="AJ76" i="4"/>
  <c r="AK76" i="4"/>
  <c r="O74" i="4"/>
  <c r="S74" i="4"/>
  <c r="U74" i="4"/>
  <c r="W74" i="4"/>
  <c r="AA74" i="4"/>
  <c r="AC74" i="4"/>
  <c r="O72" i="4"/>
  <c r="S72" i="4"/>
  <c r="U72" i="4"/>
  <c r="W72" i="4"/>
  <c r="X72" i="4"/>
  <c r="Y72" i="4"/>
  <c r="Z72" i="4"/>
  <c r="AA72" i="4"/>
  <c r="AB72" i="4"/>
  <c r="AC72" i="4"/>
  <c r="AE72" i="4"/>
  <c r="AI72" i="4"/>
  <c r="AJ72" i="4"/>
  <c r="AK72" i="4"/>
  <c r="O70" i="4"/>
  <c r="S70" i="4"/>
  <c r="U70" i="4"/>
  <c r="W70" i="4"/>
  <c r="X70" i="4"/>
  <c r="Y70" i="4"/>
  <c r="Z70" i="4"/>
  <c r="AA70" i="4"/>
  <c r="AB70" i="4"/>
  <c r="AC70" i="4"/>
  <c r="AE70" i="4"/>
  <c r="AF70" i="4"/>
  <c r="AG70" i="4"/>
  <c r="AI70" i="4"/>
  <c r="AJ70" i="4"/>
  <c r="AK70" i="4"/>
  <c r="O68" i="4"/>
  <c r="S68" i="4"/>
  <c r="U68" i="4"/>
  <c r="W68" i="4"/>
  <c r="AA68" i="4"/>
  <c r="AC68" i="4"/>
  <c r="O66" i="4"/>
  <c r="S66" i="4"/>
  <c r="U66" i="4"/>
  <c r="W66" i="4"/>
  <c r="X66" i="4"/>
  <c r="Y66" i="4"/>
  <c r="Z66" i="4"/>
  <c r="AA66" i="4"/>
  <c r="AB66" i="4"/>
  <c r="AC66" i="4"/>
  <c r="AE66" i="4"/>
  <c r="AH66" i="4"/>
  <c r="AI66" i="4"/>
  <c r="AJ66" i="4"/>
  <c r="AK66" i="4"/>
  <c r="O64" i="4"/>
  <c r="S64" i="4"/>
  <c r="U64" i="4"/>
  <c r="W64" i="4"/>
  <c r="X64" i="4"/>
  <c r="Y64" i="4"/>
  <c r="Z64" i="4"/>
  <c r="AA64" i="4"/>
  <c r="AB64" i="4"/>
  <c r="AC64" i="4"/>
  <c r="AE64" i="4"/>
  <c r="AF64" i="4"/>
  <c r="AG64" i="4"/>
  <c r="AH64" i="4"/>
  <c r="AI64" i="4"/>
  <c r="AJ64" i="4"/>
  <c r="AK64" i="4"/>
  <c r="O62" i="4"/>
  <c r="S62" i="4"/>
  <c r="U62" i="4"/>
  <c r="W62" i="4"/>
  <c r="X62" i="4"/>
  <c r="Y62" i="4"/>
  <c r="Z62" i="4"/>
  <c r="AA62" i="4"/>
  <c r="AB62" i="4"/>
  <c r="AC62" i="4"/>
  <c r="AE62" i="4"/>
  <c r="AF62" i="4"/>
  <c r="AG62" i="4"/>
  <c r="AH62" i="4"/>
  <c r="AI62" i="4"/>
  <c r="AJ62" i="4"/>
  <c r="AK62" i="4"/>
  <c r="O60" i="4"/>
  <c r="S60" i="4"/>
  <c r="U60" i="4"/>
  <c r="W60" i="4"/>
  <c r="X60" i="4"/>
  <c r="Y60" i="4"/>
  <c r="Z60" i="4"/>
  <c r="AA60" i="4"/>
  <c r="AB60" i="4"/>
  <c r="AC60" i="4"/>
  <c r="AE60" i="4"/>
  <c r="AH60" i="4"/>
  <c r="AI60" i="4"/>
  <c r="AJ60" i="4"/>
  <c r="AK60" i="4"/>
  <c r="O58" i="4"/>
  <c r="S58" i="4"/>
  <c r="U58" i="4"/>
  <c r="W58" i="4"/>
  <c r="X58" i="4"/>
  <c r="Y58" i="4"/>
  <c r="Z58" i="4"/>
  <c r="AA58" i="4"/>
  <c r="AB58" i="4"/>
  <c r="AC58" i="4"/>
  <c r="AE58" i="4"/>
  <c r="AH58" i="4"/>
  <c r="AI58" i="4"/>
  <c r="AJ58" i="4"/>
  <c r="AK58" i="4"/>
  <c r="O56" i="4"/>
  <c r="S56" i="4"/>
  <c r="U56" i="4"/>
  <c r="W56" i="4"/>
  <c r="X56" i="4"/>
  <c r="Y56" i="4"/>
  <c r="Z56" i="4"/>
  <c r="AA56" i="4"/>
  <c r="AB56" i="4"/>
  <c r="AC56" i="4"/>
  <c r="AE56" i="4"/>
  <c r="AI56" i="4"/>
  <c r="AK56" i="4"/>
  <c r="O54" i="4"/>
  <c r="S54" i="4"/>
  <c r="U54" i="4"/>
  <c r="W54" i="4"/>
  <c r="X54" i="4"/>
  <c r="Y54" i="4"/>
  <c r="Z54" i="4"/>
  <c r="AA54" i="4"/>
  <c r="AB54" i="4"/>
  <c r="AC54" i="4"/>
  <c r="AE54" i="4"/>
  <c r="AF54" i="4"/>
  <c r="AG54" i="4"/>
  <c r="AH54" i="4"/>
  <c r="AI54" i="4"/>
  <c r="AJ54" i="4"/>
  <c r="AK54" i="4"/>
  <c r="O52" i="4"/>
  <c r="S52" i="4"/>
  <c r="U52" i="4"/>
  <c r="W52" i="4"/>
  <c r="X52" i="4"/>
  <c r="Y52" i="4"/>
  <c r="Z52" i="4"/>
  <c r="AA52" i="4"/>
  <c r="AB52" i="4"/>
  <c r="AC52" i="4"/>
  <c r="AE52" i="4"/>
  <c r="AK52" i="4"/>
  <c r="O50" i="4"/>
  <c r="S50" i="4"/>
  <c r="U50" i="4"/>
  <c r="W50" i="4"/>
  <c r="X50" i="4"/>
  <c r="Y50" i="4"/>
  <c r="Z50" i="4"/>
  <c r="AA50" i="4"/>
  <c r="AB50" i="4"/>
  <c r="AC50" i="4"/>
  <c r="AE50" i="4"/>
  <c r="AI50" i="4"/>
  <c r="AJ50" i="4"/>
  <c r="AK50" i="4"/>
  <c r="O48" i="4"/>
  <c r="S48" i="4"/>
  <c r="U48" i="4"/>
  <c r="W48" i="4"/>
  <c r="AA48" i="4"/>
  <c r="AC48" i="4"/>
  <c r="O46" i="4"/>
  <c r="S46" i="4"/>
  <c r="U46" i="4"/>
  <c r="W46" i="4"/>
  <c r="AA46" i="4"/>
  <c r="AC46" i="4"/>
  <c r="O44" i="4"/>
  <c r="S44" i="4"/>
  <c r="U44" i="4"/>
  <c r="W44" i="4"/>
  <c r="AA44" i="4"/>
  <c r="AC44" i="4"/>
  <c r="U31" i="4"/>
  <c r="W31" i="4"/>
  <c r="AC31" i="4"/>
  <c r="M178" i="4" l="1"/>
  <c r="M174" i="4"/>
  <c r="M170" i="4"/>
  <c r="M22" i="4"/>
  <c r="M21" i="4"/>
  <c r="L22" i="4"/>
  <c r="L21" i="4"/>
  <c r="K22" i="4"/>
  <c r="K21" i="4"/>
  <c r="T85" i="4"/>
  <c r="R85" i="4"/>
  <c r="Q85" i="4"/>
  <c r="P85" i="4"/>
  <c r="L85" i="4" l="1"/>
  <c r="R86" i="4"/>
  <c r="M85" i="4"/>
  <c r="T86" i="4"/>
  <c r="K85" i="4"/>
  <c r="Q86" i="4"/>
  <c r="J85" i="4"/>
  <c r="P86" i="4"/>
  <c r="N85" i="4"/>
  <c r="N86" i="4" s="1"/>
  <c r="T93" i="4" l="1"/>
  <c r="R93" i="4"/>
  <c r="Q93" i="4"/>
  <c r="P93" i="4"/>
  <c r="L93" i="4" l="1"/>
  <c r="R94" i="4"/>
  <c r="M93" i="4"/>
  <c r="T94" i="4"/>
  <c r="J93" i="4"/>
  <c r="P94" i="4"/>
  <c r="K93" i="4"/>
  <c r="Q94" i="4"/>
  <c r="R20" i="4"/>
  <c r="L20" i="4" s="1"/>
  <c r="P20" i="4"/>
  <c r="J20" i="4" s="1"/>
  <c r="Q20" i="4"/>
  <c r="K20" i="4" s="1"/>
  <c r="T20" i="4"/>
  <c r="M20" i="4" s="1"/>
  <c r="AF24" i="4"/>
  <c r="AF23" i="4" s="1"/>
  <c r="AG24" i="4"/>
  <c r="AG23" i="4" s="1"/>
  <c r="AH24" i="4"/>
  <c r="AH23" i="4" s="1"/>
  <c r="AI24" i="4"/>
  <c r="AI23" i="4" s="1"/>
  <c r="AJ24" i="4"/>
  <c r="AJ23" i="4" s="1"/>
  <c r="AE73" i="4"/>
  <c r="AE74" i="4" s="1"/>
  <c r="AH73" i="4"/>
  <c r="AI73" i="4"/>
  <c r="AJ73" i="4"/>
  <c r="AD85" i="4"/>
  <c r="AF113" i="4" l="1"/>
  <c r="I21" i="4" l="1"/>
  <c r="I22" i="4"/>
  <c r="AF65" i="4"/>
  <c r="AF66" i="4" s="1"/>
  <c r="AG65" i="4"/>
  <c r="AG66" i="4" s="1"/>
  <c r="AJ162" i="4" l="1"/>
  <c r="AJ163" i="4" s="1"/>
  <c r="AG81" i="4"/>
  <c r="AG82" i="4" s="1"/>
  <c r="AG79" i="4"/>
  <c r="AG80" i="4" s="1"/>
  <c r="AG77" i="4"/>
  <c r="AG78" i="4" s="1"/>
  <c r="AG75" i="4"/>
  <c r="AG76" i="4" s="1"/>
  <c r="AH69" i="4"/>
  <c r="AH70" i="4" s="1"/>
  <c r="AG57" i="4"/>
  <c r="AG58" i="4" s="1"/>
  <c r="AG55" i="4"/>
  <c r="AG51" i="4"/>
  <c r="AG73" i="4" l="1"/>
  <c r="AD202" i="4"/>
  <c r="N202" i="4"/>
  <c r="I202" i="4" s="1"/>
  <c r="AD201" i="4"/>
  <c r="N201" i="4"/>
  <c r="I201" i="4" s="1"/>
  <c r="AD200" i="4"/>
  <c r="AB200" i="4"/>
  <c r="AB199" i="4" s="1"/>
  <c r="AB198" i="4" s="1"/>
  <c r="AB197" i="4" s="1"/>
  <c r="AB196" i="4" s="1"/>
  <c r="AB195" i="4" s="1"/>
  <c r="AB194" i="4" s="1"/>
  <c r="Z200" i="4"/>
  <c r="Z199" i="4" s="1"/>
  <c r="Z198" i="4" s="1"/>
  <c r="Z197" i="4" s="1"/>
  <c r="Z196" i="4" s="1"/>
  <c r="Z195" i="4" s="1"/>
  <c r="Z194" i="4" s="1"/>
  <c r="Y200" i="4"/>
  <c r="Y199" i="4" s="1"/>
  <c r="Y198" i="4" s="1"/>
  <c r="Y197" i="4" s="1"/>
  <c r="Y196" i="4" s="1"/>
  <c r="Y195" i="4" s="1"/>
  <c r="Y194" i="4" s="1"/>
  <c r="X200" i="4"/>
  <c r="AD199" i="4"/>
  <c r="X199" i="4"/>
  <c r="AD198" i="4"/>
  <c r="AD197" i="4"/>
  <c r="AD196" i="4"/>
  <c r="AD195" i="4"/>
  <c r="AD194" i="4"/>
  <c r="AD193" i="4"/>
  <c r="AB193" i="4"/>
  <c r="AB192" i="4" s="1"/>
  <c r="Z193" i="4"/>
  <c r="Z192" i="4" s="1"/>
  <c r="Y193" i="4"/>
  <c r="Y192" i="4" s="1"/>
  <c r="X193" i="4"/>
  <c r="X192" i="4" s="1"/>
  <c r="AD192" i="4"/>
  <c r="AD191" i="4"/>
  <c r="AB191" i="4"/>
  <c r="AB190" i="4" s="1"/>
  <c r="AB185" i="4" s="1"/>
  <c r="Z191" i="4"/>
  <c r="Y191" i="4"/>
  <c r="Y190" i="4" s="1"/>
  <c r="Y185" i="4" s="1"/>
  <c r="X191" i="4"/>
  <c r="AD190" i="4"/>
  <c r="Z190" i="4"/>
  <c r="X190" i="4"/>
  <c r="AD189" i="4"/>
  <c r="AD188" i="4"/>
  <c r="AD187" i="4"/>
  <c r="AD186" i="4"/>
  <c r="AD185" i="4"/>
  <c r="AD184" i="4"/>
  <c r="AK178" i="4"/>
  <c r="AK179" i="4" s="1"/>
  <c r="AI178" i="4"/>
  <c r="AD178" i="4"/>
  <c r="AD179" i="4" s="1"/>
  <c r="AC178" i="4"/>
  <c r="AC179" i="4" s="1"/>
  <c r="AA178" i="4"/>
  <c r="AA179" i="4" s="1"/>
  <c r="V178" i="4"/>
  <c r="V179" i="4" s="1"/>
  <c r="U178" i="4"/>
  <c r="U179" i="4" s="1"/>
  <c r="R178" i="4"/>
  <c r="Q178" i="4"/>
  <c r="P178" i="4"/>
  <c r="AK176" i="4"/>
  <c r="AK177" i="4" s="1"/>
  <c r="AI176" i="4"/>
  <c r="AI177" i="4" s="1"/>
  <c r="AI169" i="4" s="1"/>
  <c r="AI167" i="4" s="1"/>
  <c r="AI165" i="4" s="1"/>
  <c r="AD176" i="4"/>
  <c r="AC176" i="4"/>
  <c r="AC177" i="4" s="1"/>
  <c r="AA176" i="4"/>
  <c r="AA177" i="4" s="1"/>
  <c r="V176" i="4"/>
  <c r="V177" i="4" s="1"/>
  <c r="T176" i="4"/>
  <c r="R176" i="4"/>
  <c r="Q176" i="4"/>
  <c r="P176" i="4"/>
  <c r="AK174" i="4"/>
  <c r="AK175" i="4" s="1"/>
  <c r="AI174" i="4"/>
  <c r="AI175" i="4" s="1"/>
  <c r="AD174" i="4"/>
  <c r="AD175" i="4" s="1"/>
  <c r="AC174" i="4"/>
  <c r="AC175" i="4" s="1"/>
  <c r="AA174" i="4"/>
  <c r="AA175" i="4" s="1"/>
  <c r="V174" i="4"/>
  <c r="V175" i="4" s="1"/>
  <c r="U174" i="4"/>
  <c r="U175" i="4" s="1"/>
  <c r="R174" i="4"/>
  <c r="Q174" i="4"/>
  <c r="P174" i="4"/>
  <c r="AK172" i="4"/>
  <c r="AK173" i="4" s="1"/>
  <c r="AI172" i="4"/>
  <c r="AI173" i="4" s="1"/>
  <c r="AD172" i="4"/>
  <c r="AD173" i="4" s="1"/>
  <c r="AC172" i="4"/>
  <c r="AA172" i="4"/>
  <c r="AA173" i="4" s="1"/>
  <c r="V172" i="4"/>
  <c r="V173" i="4" s="1"/>
  <c r="T172" i="4"/>
  <c r="R172" i="4"/>
  <c r="Q172" i="4"/>
  <c r="P172" i="4"/>
  <c r="P173" i="4" s="1"/>
  <c r="AK170" i="4"/>
  <c r="AK171" i="4" s="1"/>
  <c r="AI170" i="4"/>
  <c r="AI171" i="4" s="1"/>
  <c r="AD170" i="4"/>
  <c r="AD171" i="4" s="1"/>
  <c r="AC170" i="4"/>
  <c r="AC171" i="4" s="1"/>
  <c r="AA170" i="4"/>
  <c r="AA171" i="4" s="1"/>
  <c r="V170" i="4"/>
  <c r="V171" i="4" s="1"/>
  <c r="U170" i="4"/>
  <c r="U171" i="4" s="1"/>
  <c r="R170" i="4"/>
  <c r="Q170" i="4"/>
  <c r="P170" i="4"/>
  <c r="P171" i="4" s="1"/>
  <c r="AJ168" i="4"/>
  <c r="AH168" i="4"/>
  <c r="AG168" i="4"/>
  <c r="AF168" i="4"/>
  <c r="AB168" i="4"/>
  <c r="Z168" i="4"/>
  <c r="Y168" i="4"/>
  <c r="X168" i="4"/>
  <c r="AE162" i="4"/>
  <c r="AE163" i="4" s="1"/>
  <c r="AD162" i="4"/>
  <c r="AC162" i="4"/>
  <c r="V162" i="4"/>
  <c r="V163" i="4" s="1"/>
  <c r="T162" i="4"/>
  <c r="T163" i="4" s="1"/>
  <c r="R162" i="4"/>
  <c r="Q162" i="4"/>
  <c r="P162" i="4"/>
  <c r="P163" i="4" s="1"/>
  <c r="O162" i="4"/>
  <c r="AJ160" i="4"/>
  <c r="AH160" i="4"/>
  <c r="AG160" i="4"/>
  <c r="AF160" i="4"/>
  <c r="AE160" i="4"/>
  <c r="AC160" i="4"/>
  <c r="Z160" i="4"/>
  <c r="Y160" i="4"/>
  <c r="X160" i="4"/>
  <c r="U160" i="4"/>
  <c r="S160" i="4"/>
  <c r="AK158" i="4"/>
  <c r="AI158" i="4"/>
  <c r="AD158" i="4"/>
  <c r="AC158" i="4"/>
  <c r="AA158" i="4"/>
  <c r="V158" i="4"/>
  <c r="U158" i="4"/>
  <c r="R158" i="4"/>
  <c r="J158" i="4" s="1"/>
  <c r="Q158" i="4"/>
  <c r="P158" i="4"/>
  <c r="AK157" i="4"/>
  <c r="AI157" i="4"/>
  <c r="AD157" i="4"/>
  <c r="AC157" i="4"/>
  <c r="AA157" i="4"/>
  <c r="V157" i="4"/>
  <c r="U157" i="4"/>
  <c r="R157" i="4"/>
  <c r="J157" i="4" s="1"/>
  <c r="Q157" i="4"/>
  <c r="P157" i="4"/>
  <c r="AK156" i="4"/>
  <c r="AI156" i="4"/>
  <c r="AD156" i="4"/>
  <c r="AC156" i="4"/>
  <c r="AA156" i="4"/>
  <c r="V156" i="4"/>
  <c r="U156" i="4"/>
  <c r="R156" i="4"/>
  <c r="J156" i="4" s="1"/>
  <c r="Q156" i="4"/>
  <c r="P156" i="4"/>
  <c r="AJ155" i="4"/>
  <c r="AH155" i="4"/>
  <c r="AG155" i="4"/>
  <c r="AF155" i="4"/>
  <c r="AB155" i="4"/>
  <c r="AC155" i="4" s="1"/>
  <c r="Z155" i="4"/>
  <c r="R155" i="4" s="1"/>
  <c r="J155" i="4" s="1"/>
  <c r="Y155" i="4"/>
  <c r="Q155" i="4" s="1"/>
  <c r="X155" i="4"/>
  <c r="T155" i="4"/>
  <c r="U155" i="4" s="1"/>
  <c r="AK154" i="4"/>
  <c r="AI154" i="4"/>
  <c r="AD154" i="4"/>
  <c r="AC154" i="4"/>
  <c r="AA154" i="4"/>
  <c r="V154" i="4"/>
  <c r="U154" i="4"/>
  <c r="R154" i="4"/>
  <c r="J154" i="4" s="1"/>
  <c r="Q154" i="4"/>
  <c r="P154" i="4"/>
  <c r="AK153" i="4"/>
  <c r="AI153" i="4"/>
  <c r="AD153" i="4"/>
  <c r="AC153" i="4"/>
  <c r="AA153" i="4"/>
  <c r="V153" i="4"/>
  <c r="U153" i="4"/>
  <c r="R153" i="4"/>
  <c r="J153" i="4" s="1"/>
  <c r="Q153" i="4"/>
  <c r="P153" i="4"/>
  <c r="AK152" i="4"/>
  <c r="AI152" i="4"/>
  <c r="AD152" i="4"/>
  <c r="AC152" i="4"/>
  <c r="AA152" i="4"/>
  <c r="V152" i="4"/>
  <c r="U152" i="4"/>
  <c r="R152" i="4"/>
  <c r="J152" i="4" s="1"/>
  <c r="Q152" i="4"/>
  <c r="P152" i="4"/>
  <c r="AJ151" i="4"/>
  <c r="AK151" i="4" s="1"/>
  <c r="AH151" i="4"/>
  <c r="AH150" i="4" s="1"/>
  <c r="AG151" i="4"/>
  <c r="AF151" i="4"/>
  <c r="AB151" i="4"/>
  <c r="AC151" i="4" s="1"/>
  <c r="Z151" i="4"/>
  <c r="R151" i="4" s="1"/>
  <c r="J151" i="4" s="1"/>
  <c r="Y151" i="4"/>
  <c r="X151" i="4"/>
  <c r="T151" i="4"/>
  <c r="U151" i="4" s="1"/>
  <c r="AK149" i="4"/>
  <c r="AI149" i="4"/>
  <c r="AD149" i="4"/>
  <c r="AC149" i="4"/>
  <c r="AA149" i="4"/>
  <c r="V149" i="4"/>
  <c r="U149" i="4"/>
  <c r="R149" i="4"/>
  <c r="J149" i="4" s="1"/>
  <c r="Q149" i="4"/>
  <c r="P149" i="4"/>
  <c r="AK148" i="4"/>
  <c r="AI148" i="4"/>
  <c r="AD148" i="4"/>
  <c r="AC148" i="4"/>
  <c r="AA148" i="4"/>
  <c r="V148" i="4"/>
  <c r="U148" i="4"/>
  <c r="R148" i="4"/>
  <c r="J148" i="4" s="1"/>
  <c r="Q148" i="4"/>
  <c r="P148" i="4"/>
  <c r="AJ147" i="4"/>
  <c r="AK147" i="4" s="1"/>
  <c r="AH147" i="4"/>
  <c r="AG147" i="4"/>
  <c r="AF147" i="4"/>
  <c r="AB147" i="4"/>
  <c r="AC147" i="4" s="1"/>
  <c r="AC34" i="4" s="1"/>
  <c r="Z147" i="4"/>
  <c r="Y147" i="4"/>
  <c r="Q147" i="4" s="1"/>
  <c r="X147" i="4"/>
  <c r="X34" i="4" s="1"/>
  <c r="T147" i="4"/>
  <c r="U147" i="4" s="1"/>
  <c r="U34" i="4" s="1"/>
  <c r="R147" i="4"/>
  <c r="J147" i="4" s="1"/>
  <c r="AK145" i="4"/>
  <c r="AK146" i="4" s="1"/>
  <c r="AI145" i="4"/>
  <c r="AI146" i="4" s="1"/>
  <c r="AD145" i="4"/>
  <c r="AC145" i="4"/>
  <c r="AC146" i="4" s="1"/>
  <c r="AA145" i="4"/>
  <c r="AA146" i="4" s="1"/>
  <c r="V145" i="4"/>
  <c r="V146" i="4" s="1"/>
  <c r="T145" i="4"/>
  <c r="T146" i="4" s="1"/>
  <c r="R145" i="4"/>
  <c r="Q145" i="4"/>
  <c r="P145" i="4"/>
  <c r="AK143" i="4"/>
  <c r="AK144" i="4" s="1"/>
  <c r="AI143" i="4"/>
  <c r="AI144" i="4" s="1"/>
  <c r="AD143" i="4"/>
  <c r="AC143" i="4"/>
  <c r="AC144" i="4" s="1"/>
  <c r="AA143" i="4"/>
  <c r="AA144" i="4" s="1"/>
  <c r="V143" i="4"/>
  <c r="V144" i="4" s="1"/>
  <c r="T143" i="4"/>
  <c r="T144" i="4" s="1"/>
  <c r="R143" i="4"/>
  <c r="Q143" i="4"/>
  <c r="P143" i="4"/>
  <c r="AK141" i="4"/>
  <c r="AK142" i="4" s="1"/>
  <c r="AI141" i="4"/>
  <c r="AI142" i="4" s="1"/>
  <c r="AD141" i="4"/>
  <c r="AC141" i="4"/>
  <c r="AC142" i="4" s="1"/>
  <c r="AA141" i="4"/>
  <c r="AA142" i="4" s="1"/>
  <c r="V141" i="4"/>
  <c r="V142" i="4" s="1"/>
  <c r="T141" i="4"/>
  <c r="T142" i="4" s="1"/>
  <c r="R141" i="4"/>
  <c r="Q141" i="4"/>
  <c r="P141" i="4"/>
  <c r="AK139" i="4"/>
  <c r="AK140" i="4" s="1"/>
  <c r="AI139" i="4"/>
  <c r="AI140" i="4" s="1"/>
  <c r="AD139" i="4"/>
  <c r="AC139" i="4"/>
  <c r="AC140" i="4" s="1"/>
  <c r="AA139" i="4"/>
  <c r="AA140" i="4" s="1"/>
  <c r="V139" i="4"/>
  <c r="V140" i="4" s="1"/>
  <c r="T139" i="4"/>
  <c r="T140" i="4" s="1"/>
  <c r="R139" i="4"/>
  <c r="Q139" i="4"/>
  <c r="P139" i="4"/>
  <c r="AK137" i="4"/>
  <c r="AK138" i="4" s="1"/>
  <c r="AI137" i="4"/>
  <c r="AI138" i="4" s="1"/>
  <c r="AD137" i="4"/>
  <c r="AC137" i="4"/>
  <c r="AC138" i="4" s="1"/>
  <c r="AA137" i="4"/>
  <c r="AA138" i="4" s="1"/>
  <c r="V137" i="4"/>
  <c r="V138" i="4" s="1"/>
  <c r="T137" i="4"/>
  <c r="T138" i="4" s="1"/>
  <c r="R137" i="4"/>
  <c r="Q137" i="4"/>
  <c r="P137" i="4"/>
  <c r="AI135" i="4"/>
  <c r="AD135" i="4"/>
  <c r="AD136" i="4" s="1"/>
  <c r="AA135" i="4"/>
  <c r="V135" i="4"/>
  <c r="V136" i="4" s="1"/>
  <c r="T135" i="4"/>
  <c r="R135" i="4"/>
  <c r="Q135" i="4"/>
  <c r="P135" i="4"/>
  <c r="AJ133" i="4"/>
  <c r="AH133" i="4"/>
  <c r="AG133" i="4"/>
  <c r="AB133" i="4"/>
  <c r="Z133" i="4"/>
  <c r="Z134" i="4" s="1"/>
  <c r="Y133" i="4"/>
  <c r="Y134" i="4" s="1"/>
  <c r="X133" i="4"/>
  <c r="X134" i="4" s="1"/>
  <c r="AK131" i="4"/>
  <c r="AK132" i="4" s="1"/>
  <c r="AI131" i="4"/>
  <c r="AI132" i="4" s="1"/>
  <c r="AD131" i="4"/>
  <c r="AC131" i="4"/>
  <c r="AC132" i="4" s="1"/>
  <c r="AA131" i="4"/>
  <c r="AA132" i="4" s="1"/>
  <c r="V131" i="4"/>
  <c r="V132" i="4" s="1"/>
  <c r="T131" i="4"/>
  <c r="R131" i="4"/>
  <c r="Q131" i="4"/>
  <c r="P131" i="4"/>
  <c r="AK129" i="4"/>
  <c r="AK130" i="4" s="1"/>
  <c r="AI129" i="4"/>
  <c r="AI130" i="4" s="1"/>
  <c r="AD129" i="4"/>
  <c r="AC129" i="4"/>
  <c r="AC130" i="4" s="1"/>
  <c r="AA129" i="4"/>
  <c r="AA130" i="4" s="1"/>
  <c r="V129" i="4"/>
  <c r="V130" i="4" s="1"/>
  <c r="T129" i="4"/>
  <c r="T130" i="4" s="1"/>
  <c r="R129" i="4"/>
  <c r="Q129" i="4"/>
  <c r="P129" i="4"/>
  <c r="AK127" i="4"/>
  <c r="AK128" i="4" s="1"/>
  <c r="AI127" i="4"/>
  <c r="AI128" i="4" s="1"/>
  <c r="AD127" i="4"/>
  <c r="AC127" i="4"/>
  <c r="AC128" i="4" s="1"/>
  <c r="AA127" i="4"/>
  <c r="AA128" i="4" s="1"/>
  <c r="V127" i="4"/>
  <c r="V128" i="4" s="1"/>
  <c r="T127" i="4"/>
  <c r="T128" i="4" s="1"/>
  <c r="R127" i="4"/>
  <c r="Q127" i="4"/>
  <c r="P127" i="4"/>
  <c r="AK125" i="4"/>
  <c r="AK126" i="4" s="1"/>
  <c r="AI125" i="4"/>
  <c r="AI126" i="4" s="1"/>
  <c r="AD125" i="4"/>
  <c r="AC125" i="4"/>
  <c r="AC126" i="4" s="1"/>
  <c r="AA125" i="4"/>
  <c r="V125" i="4"/>
  <c r="V126" i="4" s="1"/>
  <c r="T125" i="4"/>
  <c r="T126" i="4" s="1"/>
  <c r="R125" i="4"/>
  <c r="Q125" i="4"/>
  <c r="P125" i="4"/>
  <c r="AK123" i="4"/>
  <c r="AK124" i="4" s="1"/>
  <c r="AI123" i="4"/>
  <c r="AI124" i="4" s="1"/>
  <c r="AD123" i="4"/>
  <c r="AC123" i="4"/>
  <c r="AC124" i="4" s="1"/>
  <c r="AA123" i="4"/>
  <c r="AA124" i="4" s="1"/>
  <c r="V123" i="4"/>
  <c r="V124" i="4" s="1"/>
  <c r="T123" i="4"/>
  <c r="T124" i="4" s="1"/>
  <c r="R123" i="4"/>
  <c r="Q123" i="4"/>
  <c r="P123" i="4"/>
  <c r="AK121" i="4"/>
  <c r="AK122" i="4" s="1"/>
  <c r="AI121" i="4"/>
  <c r="AI122" i="4" s="1"/>
  <c r="AI118" i="4" s="1"/>
  <c r="AD121" i="4"/>
  <c r="AD122" i="4" s="1"/>
  <c r="AD118" i="4" s="1"/>
  <c r="AD88" i="4" s="1"/>
  <c r="AC121" i="4"/>
  <c r="AC122" i="4" s="1"/>
  <c r="AA121" i="4"/>
  <c r="AA122" i="4" s="1"/>
  <c r="V121" i="4"/>
  <c r="V122" i="4" s="1"/>
  <c r="T121" i="4"/>
  <c r="T122" i="4" s="1"/>
  <c r="R121" i="4"/>
  <c r="Q121" i="4"/>
  <c r="P121" i="4"/>
  <c r="AK120" i="4"/>
  <c r="AK119" i="4" s="1"/>
  <c r="AI120" i="4"/>
  <c r="AI119" i="4" s="1"/>
  <c r="AD119" i="4"/>
  <c r="AC120" i="4"/>
  <c r="AC119" i="4" s="1"/>
  <c r="AA120" i="4"/>
  <c r="AA119" i="4" s="1"/>
  <c r="V120" i="4"/>
  <c r="V119" i="4" s="1"/>
  <c r="T120" i="4"/>
  <c r="R120" i="4"/>
  <c r="Q120" i="4"/>
  <c r="P120" i="4"/>
  <c r="AJ117" i="4"/>
  <c r="AB117" i="4"/>
  <c r="AB118" i="4" s="1"/>
  <c r="Z117" i="4"/>
  <c r="Y117" i="4"/>
  <c r="Y118" i="4" s="1"/>
  <c r="X117" i="4"/>
  <c r="X118" i="4" s="1"/>
  <c r="AK115" i="4"/>
  <c r="AK116" i="4" s="1"/>
  <c r="AI115" i="4"/>
  <c r="AI116" i="4" s="1"/>
  <c r="AI114" i="4" s="1"/>
  <c r="AD115" i="4"/>
  <c r="AC115" i="4"/>
  <c r="AC116" i="4" s="1"/>
  <c r="AA115" i="4"/>
  <c r="V115" i="4"/>
  <c r="V116" i="4" s="1"/>
  <c r="T115" i="4"/>
  <c r="T116" i="4" s="1"/>
  <c r="R115" i="4"/>
  <c r="Q115" i="4"/>
  <c r="P115" i="4"/>
  <c r="AJ113" i="4"/>
  <c r="AH113" i="4"/>
  <c r="AG113" i="4"/>
  <c r="AB113" i="4"/>
  <c r="Z113" i="4"/>
  <c r="Z114" i="4" s="1"/>
  <c r="Y113" i="4"/>
  <c r="Y114" i="4" s="1"/>
  <c r="X113" i="4"/>
  <c r="X114" i="4" s="1"/>
  <c r="AK111" i="4"/>
  <c r="AK112" i="4" s="1"/>
  <c r="AI111" i="4"/>
  <c r="AI112" i="4" s="1"/>
  <c r="AD111" i="4"/>
  <c r="AC111" i="4"/>
  <c r="AC112" i="4" s="1"/>
  <c r="AA111" i="4"/>
  <c r="AA112" i="4" s="1"/>
  <c r="V111" i="4"/>
  <c r="V112" i="4" s="1"/>
  <c r="T111" i="4"/>
  <c r="T112" i="4" s="1"/>
  <c r="R111" i="4"/>
  <c r="Q111" i="4"/>
  <c r="P111" i="4"/>
  <c r="AK109" i="4"/>
  <c r="AK110" i="4" s="1"/>
  <c r="AI109" i="4"/>
  <c r="AI110" i="4" s="1"/>
  <c r="AD109" i="4"/>
  <c r="AC109" i="4"/>
  <c r="AC110" i="4" s="1"/>
  <c r="AA109" i="4"/>
  <c r="AA110" i="4" s="1"/>
  <c r="V109" i="4"/>
  <c r="V110" i="4" s="1"/>
  <c r="T109" i="4"/>
  <c r="T110" i="4" s="1"/>
  <c r="R109" i="4"/>
  <c r="Q109" i="4"/>
  <c r="P109" i="4"/>
  <c r="AK107" i="4"/>
  <c r="AK108" i="4" s="1"/>
  <c r="AI107" i="4"/>
  <c r="AI108" i="4" s="1"/>
  <c r="AD107" i="4"/>
  <c r="AC107" i="4"/>
  <c r="AC108" i="4" s="1"/>
  <c r="AA107" i="4"/>
  <c r="AA108" i="4" s="1"/>
  <c r="V107" i="4"/>
  <c r="V108" i="4" s="1"/>
  <c r="T107" i="4"/>
  <c r="T108" i="4" s="1"/>
  <c r="R107" i="4"/>
  <c r="Q107" i="4"/>
  <c r="P107" i="4"/>
  <c r="AK105" i="4"/>
  <c r="AK106" i="4" s="1"/>
  <c r="AI105" i="4"/>
  <c r="AI106" i="4" s="1"/>
  <c r="AD105" i="4"/>
  <c r="AC105" i="4"/>
  <c r="AC106" i="4" s="1"/>
  <c r="AA105" i="4"/>
  <c r="AA106" i="4" s="1"/>
  <c r="V105" i="4"/>
  <c r="V106" i="4" s="1"/>
  <c r="T105" i="4"/>
  <c r="T106" i="4" s="1"/>
  <c r="R105" i="4"/>
  <c r="Q105" i="4"/>
  <c r="P105" i="4"/>
  <c r="AK103" i="4"/>
  <c r="AK104" i="4" s="1"/>
  <c r="AI103" i="4"/>
  <c r="AI104" i="4" s="1"/>
  <c r="AD103" i="4"/>
  <c r="AD104" i="4" s="1"/>
  <c r="AC103" i="4"/>
  <c r="AC104" i="4" s="1"/>
  <c r="AA103" i="4"/>
  <c r="AA104" i="4" s="1"/>
  <c r="V103" i="4"/>
  <c r="V104" i="4" s="1"/>
  <c r="T103" i="4"/>
  <c r="T104" i="4" s="1"/>
  <c r="R103" i="4"/>
  <c r="Q103" i="4"/>
  <c r="P103" i="4"/>
  <c r="AK101" i="4"/>
  <c r="AK102" i="4" s="1"/>
  <c r="AI101" i="4"/>
  <c r="AI102" i="4" s="1"/>
  <c r="AD101" i="4"/>
  <c r="AC101" i="4"/>
  <c r="AC102" i="4" s="1"/>
  <c r="AA101" i="4"/>
  <c r="AA102" i="4" s="1"/>
  <c r="V101" i="4"/>
  <c r="V102" i="4" s="1"/>
  <c r="T101" i="4"/>
  <c r="T102" i="4" s="1"/>
  <c r="R101" i="4"/>
  <c r="Q101" i="4"/>
  <c r="P101" i="4"/>
  <c r="AK99" i="4"/>
  <c r="AK100" i="4" s="1"/>
  <c r="AI99" i="4"/>
  <c r="AI100" i="4" s="1"/>
  <c r="AD99" i="4"/>
  <c r="AC99" i="4"/>
  <c r="AC100" i="4" s="1"/>
  <c r="AA99" i="4"/>
  <c r="AA100" i="4" s="1"/>
  <c r="V99" i="4"/>
  <c r="V100" i="4" s="1"/>
  <c r="T99" i="4"/>
  <c r="T100" i="4" s="1"/>
  <c r="R99" i="4"/>
  <c r="Q99" i="4"/>
  <c r="P99" i="4"/>
  <c r="AK97" i="4"/>
  <c r="AK98" i="4" s="1"/>
  <c r="AI97" i="4"/>
  <c r="AI98" i="4" s="1"/>
  <c r="AD97" i="4"/>
  <c r="AC97" i="4"/>
  <c r="AC98" i="4" s="1"/>
  <c r="AA97" i="4"/>
  <c r="AA98" i="4" s="1"/>
  <c r="V97" i="4"/>
  <c r="V98" i="4" s="1"/>
  <c r="T97" i="4"/>
  <c r="R97" i="4"/>
  <c r="Q97" i="4"/>
  <c r="P97" i="4"/>
  <c r="AK95" i="4"/>
  <c r="AK96" i="4" s="1"/>
  <c r="AI95" i="4"/>
  <c r="AI96" i="4" s="1"/>
  <c r="AD95" i="4"/>
  <c r="AC95" i="4"/>
  <c r="AC96" i="4" s="1"/>
  <c r="AA95" i="4"/>
  <c r="AA96" i="4" s="1"/>
  <c r="V95" i="4"/>
  <c r="V96" i="4" s="1"/>
  <c r="T95" i="4"/>
  <c r="T96" i="4" s="1"/>
  <c r="R95" i="4"/>
  <c r="Q95" i="4"/>
  <c r="P95" i="4"/>
  <c r="AK93" i="4"/>
  <c r="AK94" i="4" s="1"/>
  <c r="AI93" i="4"/>
  <c r="AI94" i="4" s="1"/>
  <c r="AD93" i="4"/>
  <c r="AC93" i="4"/>
  <c r="AC94" i="4" s="1"/>
  <c r="AA93" i="4"/>
  <c r="AA94" i="4" s="1"/>
  <c r="V93" i="4"/>
  <c r="V94" i="4" s="1"/>
  <c r="U93" i="4"/>
  <c r="U94" i="4" s="1"/>
  <c r="AK91" i="4"/>
  <c r="AK92" i="4" s="1"/>
  <c r="AI91" i="4"/>
  <c r="AI92" i="4" s="1"/>
  <c r="AD91" i="4"/>
  <c r="AC91" i="4"/>
  <c r="AC92" i="4" s="1"/>
  <c r="AA91" i="4"/>
  <c r="AA92" i="4" s="1"/>
  <c r="V91" i="4"/>
  <c r="V92" i="4" s="1"/>
  <c r="T91" i="4"/>
  <c r="T92" i="4" s="1"/>
  <c r="R91" i="4"/>
  <c r="Q91" i="4"/>
  <c r="P91" i="4"/>
  <c r="AJ89" i="4"/>
  <c r="AH89" i="4"/>
  <c r="AG89" i="4"/>
  <c r="AF89" i="4"/>
  <c r="AB89" i="4"/>
  <c r="AB90" i="4" s="1"/>
  <c r="Z89" i="4"/>
  <c r="Z90" i="4" s="1"/>
  <c r="Y89" i="4"/>
  <c r="Y90" i="4" s="1"/>
  <c r="X89" i="4"/>
  <c r="X90" i="4" s="1"/>
  <c r="AD83" i="4"/>
  <c r="AD84" i="4" s="1"/>
  <c r="V83" i="4"/>
  <c r="V84" i="4" s="1"/>
  <c r="T83" i="4"/>
  <c r="R83" i="4"/>
  <c r="Q83" i="4"/>
  <c r="P83" i="4"/>
  <c r="AD81" i="4"/>
  <c r="AD82" i="4" s="1"/>
  <c r="V81" i="4"/>
  <c r="V82" i="4" s="1"/>
  <c r="T81" i="4"/>
  <c r="R81" i="4"/>
  <c r="Q81" i="4"/>
  <c r="P81" i="4"/>
  <c r="AD79" i="4"/>
  <c r="AD80" i="4" s="1"/>
  <c r="V79" i="4"/>
  <c r="V80" i="4" s="1"/>
  <c r="T79" i="4"/>
  <c r="R79" i="4"/>
  <c r="Q79" i="4"/>
  <c r="P79" i="4"/>
  <c r="AD77" i="4"/>
  <c r="AD78" i="4" s="1"/>
  <c r="V77" i="4"/>
  <c r="V78" i="4" s="1"/>
  <c r="T77" i="4"/>
  <c r="R77" i="4"/>
  <c r="Q77" i="4"/>
  <c r="P77" i="4"/>
  <c r="AD75" i="4"/>
  <c r="V75" i="4"/>
  <c r="V76" i="4" s="1"/>
  <c r="T75" i="4"/>
  <c r="R75" i="4"/>
  <c r="Q75" i="4"/>
  <c r="P75" i="4"/>
  <c r="AB73" i="4"/>
  <c r="AB74" i="4" s="1"/>
  <c r="Z73" i="4"/>
  <c r="Y73" i="4"/>
  <c r="Y74" i="4" s="1"/>
  <c r="X73" i="4"/>
  <c r="T73" i="4"/>
  <c r="AD71" i="4"/>
  <c r="V71" i="4"/>
  <c r="V72" i="4" s="1"/>
  <c r="T71" i="4"/>
  <c r="R71" i="4"/>
  <c r="Q71" i="4"/>
  <c r="P71" i="4"/>
  <c r="AD69" i="4"/>
  <c r="AD70" i="4" s="1"/>
  <c r="V69" i="4"/>
  <c r="V70" i="4" s="1"/>
  <c r="T69" i="4"/>
  <c r="R69" i="4"/>
  <c r="Q69" i="4"/>
  <c r="P69" i="4"/>
  <c r="AJ67" i="4"/>
  <c r="AH67" i="4"/>
  <c r="AG67" i="4"/>
  <c r="AF67" i="4"/>
  <c r="AB67" i="4"/>
  <c r="AB68" i="4" s="1"/>
  <c r="Z67" i="4"/>
  <c r="Z68" i="4" s="1"/>
  <c r="Y67" i="4"/>
  <c r="Y68" i="4" s="1"/>
  <c r="X67" i="4"/>
  <c r="X68" i="4" s="1"/>
  <c r="AD65" i="4"/>
  <c r="AD66" i="4" s="1"/>
  <c r="V65" i="4"/>
  <c r="V66" i="4" s="1"/>
  <c r="T65" i="4"/>
  <c r="R65" i="4"/>
  <c r="Q65" i="4"/>
  <c r="P65" i="4"/>
  <c r="AD63" i="4"/>
  <c r="AD64" i="4" s="1"/>
  <c r="V63" i="4"/>
  <c r="V64" i="4" s="1"/>
  <c r="T63" i="4"/>
  <c r="R63" i="4"/>
  <c r="Q63" i="4"/>
  <c r="P63" i="4"/>
  <c r="AD61" i="4"/>
  <c r="AD62" i="4" s="1"/>
  <c r="V61" i="4"/>
  <c r="V62" i="4" s="1"/>
  <c r="T61" i="4"/>
  <c r="R61" i="4"/>
  <c r="Q61" i="4"/>
  <c r="P61" i="4"/>
  <c r="AD59" i="4"/>
  <c r="V59" i="4"/>
  <c r="V60" i="4" s="1"/>
  <c r="T59" i="4"/>
  <c r="R59" i="4"/>
  <c r="Q59" i="4"/>
  <c r="P59" i="4"/>
  <c r="AD57" i="4"/>
  <c r="V57" i="4"/>
  <c r="V58" i="4" s="1"/>
  <c r="T57" i="4"/>
  <c r="R57" i="4"/>
  <c r="Q57" i="4"/>
  <c r="P57" i="4"/>
  <c r="AD55" i="4"/>
  <c r="V55" i="4"/>
  <c r="V56" i="4" s="1"/>
  <c r="T55" i="4"/>
  <c r="R55" i="4"/>
  <c r="Q55" i="4"/>
  <c r="P55" i="4"/>
  <c r="AD53" i="4"/>
  <c r="AD54" i="4" s="1"/>
  <c r="V53" i="4"/>
  <c r="V54" i="4" s="1"/>
  <c r="T53" i="4"/>
  <c r="R53" i="4"/>
  <c r="Q53" i="4"/>
  <c r="P53" i="4"/>
  <c r="AD51" i="4"/>
  <c r="V51" i="4"/>
  <c r="V52" i="4" s="1"/>
  <c r="T51" i="4"/>
  <c r="R51" i="4"/>
  <c r="Q51" i="4"/>
  <c r="P51" i="4"/>
  <c r="AD49" i="4"/>
  <c r="V49" i="4"/>
  <c r="V50" i="4" s="1"/>
  <c r="T49" i="4"/>
  <c r="R49" i="4"/>
  <c r="Q49" i="4"/>
  <c r="P49" i="4"/>
  <c r="AJ47" i="4"/>
  <c r="AH47" i="4"/>
  <c r="AG47" i="4"/>
  <c r="AF47" i="4"/>
  <c r="AB47" i="4"/>
  <c r="Z47" i="4"/>
  <c r="Z48" i="4" s="1"/>
  <c r="Y47" i="4"/>
  <c r="Y48" i="4" s="1"/>
  <c r="X47" i="4"/>
  <c r="X48" i="4" s="1"/>
  <c r="AH37" i="4"/>
  <c r="AF37" i="4"/>
  <c r="AE37" i="4"/>
  <c r="AB37" i="4"/>
  <c r="AB38" i="4" s="1"/>
  <c r="AA37" i="4"/>
  <c r="AA38" i="4" s="1"/>
  <c r="AJ35" i="4"/>
  <c r="AH35" i="4"/>
  <c r="AG35" i="4"/>
  <c r="AF35" i="4"/>
  <c r="AE35" i="4"/>
  <c r="AK34" i="4"/>
  <c r="AE34" i="4" s="1"/>
  <c r="AJ34" i="4"/>
  <c r="AH34" i="4"/>
  <c r="AG34" i="4"/>
  <c r="AF34" i="4"/>
  <c r="Z34" i="4"/>
  <c r="AI30" i="4"/>
  <c r="AA30" i="4"/>
  <c r="AA31" i="4" s="1"/>
  <c r="S30" i="4"/>
  <c r="S31" i="4" s="1"/>
  <c r="AE25" i="4"/>
  <c r="AD25" i="4"/>
  <c r="AD24" i="4" s="1"/>
  <c r="AD23" i="4" s="1"/>
  <c r="V25" i="4"/>
  <c r="U25" i="4"/>
  <c r="T25" i="4"/>
  <c r="M25" i="4" s="1"/>
  <c r="S25" i="4"/>
  <c r="S24" i="4" s="1"/>
  <c r="S23" i="4" s="1"/>
  <c r="R25" i="4"/>
  <c r="L25" i="4" s="1"/>
  <c r="Q25" i="4"/>
  <c r="K25" i="4" s="1"/>
  <c r="P25" i="4"/>
  <c r="J25" i="4" s="1"/>
  <c r="V24" i="4"/>
  <c r="U24" i="4"/>
  <c r="U23" i="4" s="1"/>
  <c r="T24" i="4"/>
  <c r="M24" i="4" s="1"/>
  <c r="R24" i="4"/>
  <c r="L24" i="4" s="1"/>
  <c r="Q24" i="4"/>
  <c r="K24" i="4" s="1"/>
  <c r="P24" i="4"/>
  <c r="J24" i="4" s="1"/>
  <c r="V23" i="4"/>
  <c r="T23" i="4"/>
  <c r="M23" i="4" s="1"/>
  <c r="R23" i="4"/>
  <c r="L23" i="4" s="1"/>
  <c r="P23" i="4"/>
  <c r="J23" i="4" s="1"/>
  <c r="V22" i="4"/>
  <c r="V21" i="4"/>
  <c r="V20" i="4"/>
  <c r="T19" i="4"/>
  <c r="R19" i="4"/>
  <c r="AC19" i="4"/>
  <c r="AC18" i="4" s="1"/>
  <c r="AC17" i="4" s="1"/>
  <c r="AC16" i="4" s="1"/>
  <c r="AB19" i="4"/>
  <c r="AB18" i="4" s="1"/>
  <c r="AB17" i="4" s="1"/>
  <c r="AB16" i="4" s="1"/>
  <c r="AB15" i="4" s="1"/>
  <c r="AA19" i="4"/>
  <c r="AA18" i="4" s="1"/>
  <c r="AA17" i="4" s="1"/>
  <c r="AA16" i="4" s="1"/>
  <c r="Z19" i="4"/>
  <c r="Z18" i="4" s="1"/>
  <c r="Z17" i="4" s="1"/>
  <c r="Z16" i="4" s="1"/>
  <c r="Z15" i="4" s="1"/>
  <c r="Y19" i="4"/>
  <c r="Y18" i="4" s="1"/>
  <c r="Y17" i="4" s="1"/>
  <c r="Y16" i="4" s="1"/>
  <c r="Y15" i="4" s="1"/>
  <c r="X19" i="4"/>
  <c r="X18" i="4" s="1"/>
  <c r="Q19" i="4"/>
  <c r="U16" i="4"/>
  <c r="S16" i="4"/>
  <c r="S17" i="4" s="1"/>
  <c r="AK15" i="4"/>
  <c r="AJ15" i="4"/>
  <c r="AI15" i="4"/>
  <c r="AH15" i="4"/>
  <c r="AF15" i="4"/>
  <c r="W15" i="4"/>
  <c r="AD44" i="4" l="1"/>
  <c r="AD29" i="4" s="1"/>
  <c r="AD33" i="4"/>
  <c r="AD42" i="4"/>
  <c r="AD27" i="4" s="1"/>
  <c r="AI134" i="4"/>
  <c r="AI88" i="4" s="1"/>
  <c r="AI33" i="4" s="1"/>
  <c r="AI40" i="4"/>
  <c r="AD76" i="4"/>
  <c r="AD73" i="4"/>
  <c r="Y37" i="4"/>
  <c r="Y38" i="4" s="1"/>
  <c r="Y161" i="4"/>
  <c r="AB166" i="4"/>
  <c r="AB167" i="4" s="1"/>
  <c r="AB169" i="4"/>
  <c r="AK168" i="4"/>
  <c r="S37" i="4"/>
  <c r="S38" i="4" s="1"/>
  <c r="S161" i="4"/>
  <c r="Z37" i="4"/>
  <c r="Z38" i="4" s="1"/>
  <c r="Z161" i="4"/>
  <c r="AG37" i="4"/>
  <c r="X166" i="4"/>
  <c r="X167" i="4" s="1"/>
  <c r="X169" i="4"/>
  <c r="AF166" i="4"/>
  <c r="P166" i="4" s="1"/>
  <c r="U37" i="4"/>
  <c r="U38" i="4" s="1"/>
  <c r="U161" i="4"/>
  <c r="Y166" i="4"/>
  <c r="Y167" i="4" s="1"/>
  <c r="Y169" i="4"/>
  <c r="AG166" i="4"/>
  <c r="M172" i="4"/>
  <c r="T173" i="4"/>
  <c r="M176" i="4"/>
  <c r="T177" i="4"/>
  <c r="X37" i="4"/>
  <c r="X38" i="4" s="1"/>
  <c r="X161" i="4"/>
  <c r="AJ37" i="4"/>
  <c r="Z166" i="4"/>
  <c r="Z169" i="4"/>
  <c r="AH166" i="4"/>
  <c r="K178" i="4"/>
  <c r="Q179" i="4"/>
  <c r="J178" i="4"/>
  <c r="P179" i="4"/>
  <c r="AE178" i="4"/>
  <c r="AE179" i="4" s="1"/>
  <c r="AI179" i="4"/>
  <c r="L178" i="4"/>
  <c r="R179" i="4"/>
  <c r="L176" i="4"/>
  <c r="R177" i="4"/>
  <c r="J176" i="4"/>
  <c r="P177" i="4"/>
  <c r="K176" i="4"/>
  <c r="Q177" i="4"/>
  <c r="K174" i="4"/>
  <c r="Q175" i="4"/>
  <c r="J174" i="4"/>
  <c r="P175" i="4"/>
  <c r="L174" i="4"/>
  <c r="R175" i="4"/>
  <c r="U172" i="4"/>
  <c r="U173" i="4" s="1"/>
  <c r="AC173" i="4"/>
  <c r="L172" i="4"/>
  <c r="R173" i="4"/>
  <c r="K172" i="4"/>
  <c r="Q173" i="4"/>
  <c r="K170" i="4"/>
  <c r="Q171" i="4"/>
  <c r="L170" i="4"/>
  <c r="R171" i="4"/>
  <c r="AE172" i="4"/>
  <c r="AE173" i="4" s="1"/>
  <c r="K162" i="4"/>
  <c r="Q163" i="4"/>
  <c r="W162" i="4"/>
  <c r="W163" i="4" s="1"/>
  <c r="AC163" i="4"/>
  <c r="L162" i="4"/>
  <c r="R163" i="4"/>
  <c r="O160" i="4"/>
  <c r="O161" i="4" s="1"/>
  <c r="O163" i="4"/>
  <c r="AC37" i="4"/>
  <c r="AC38" i="4" s="1"/>
  <c r="AC161" i="4"/>
  <c r="R160" i="4"/>
  <c r="J145" i="4"/>
  <c r="P146" i="4"/>
  <c r="K145" i="4"/>
  <c r="Q146" i="4"/>
  <c r="L145" i="4"/>
  <c r="R146" i="4"/>
  <c r="W160" i="4"/>
  <c r="W161" i="4" s="1"/>
  <c r="AE152" i="4"/>
  <c r="R73" i="4"/>
  <c r="L73" i="4" s="1"/>
  <c r="Z74" i="4"/>
  <c r="AK113" i="4"/>
  <c r="R34" i="4"/>
  <c r="J34" i="4" s="1"/>
  <c r="P73" i="4"/>
  <c r="J73" i="4" s="1"/>
  <c r="X74" i="4"/>
  <c r="L91" i="4"/>
  <c r="R92" i="4"/>
  <c r="AC113" i="4"/>
  <c r="AC114" i="4" s="1"/>
  <c r="AB114" i="4"/>
  <c r="R117" i="4"/>
  <c r="L117" i="4" s="1"/>
  <c r="Z118" i="4"/>
  <c r="AC133" i="4"/>
  <c r="AC134" i="4" s="1"/>
  <c r="AB134" i="4"/>
  <c r="AK133" i="4"/>
  <c r="J143" i="4"/>
  <c r="P144" i="4"/>
  <c r="K143" i="4"/>
  <c r="Q144" i="4"/>
  <c r="L143" i="4"/>
  <c r="R144" i="4"/>
  <c r="L141" i="4"/>
  <c r="R142" i="4"/>
  <c r="K141" i="4"/>
  <c r="Q142" i="4"/>
  <c r="J141" i="4"/>
  <c r="P142" i="4"/>
  <c r="J139" i="4"/>
  <c r="P140" i="4"/>
  <c r="K139" i="4"/>
  <c r="Q140" i="4"/>
  <c r="L139" i="4"/>
  <c r="R140" i="4"/>
  <c r="L137" i="4"/>
  <c r="R138" i="4"/>
  <c r="K137" i="4"/>
  <c r="Q138" i="4"/>
  <c r="J137" i="4"/>
  <c r="P138" i="4"/>
  <c r="K135" i="4"/>
  <c r="Q136" i="4"/>
  <c r="L135" i="4"/>
  <c r="R136" i="4"/>
  <c r="M135" i="4"/>
  <c r="T136" i="4"/>
  <c r="AE135" i="4"/>
  <c r="AE136" i="4" s="1"/>
  <c r="AI136" i="4"/>
  <c r="W135" i="4"/>
  <c r="W136" i="4" s="1"/>
  <c r="AA136" i="4"/>
  <c r="J135" i="4"/>
  <c r="P136" i="4"/>
  <c r="J131" i="4"/>
  <c r="P132" i="4"/>
  <c r="M131" i="4"/>
  <c r="T132" i="4"/>
  <c r="K131" i="4"/>
  <c r="Q132" i="4"/>
  <c r="L131" i="4"/>
  <c r="R132" i="4"/>
  <c r="L129" i="4"/>
  <c r="R130" i="4"/>
  <c r="K129" i="4"/>
  <c r="Q130" i="4"/>
  <c r="J129" i="4"/>
  <c r="P130" i="4"/>
  <c r="J127" i="4"/>
  <c r="P128" i="4"/>
  <c r="K127" i="4"/>
  <c r="Q128" i="4"/>
  <c r="L127" i="4"/>
  <c r="R128" i="4"/>
  <c r="K125" i="4"/>
  <c r="Q126" i="4"/>
  <c r="L125" i="4"/>
  <c r="R126" i="4"/>
  <c r="W125" i="4"/>
  <c r="W126" i="4" s="1"/>
  <c r="AA126" i="4"/>
  <c r="J125" i="4"/>
  <c r="P126" i="4"/>
  <c r="K123" i="4"/>
  <c r="Q124" i="4"/>
  <c r="J123" i="4"/>
  <c r="P124" i="4"/>
  <c r="L123" i="4"/>
  <c r="R124" i="4"/>
  <c r="K121" i="4"/>
  <c r="Q122" i="4"/>
  <c r="L121" i="4"/>
  <c r="R122" i="4"/>
  <c r="J121" i="4"/>
  <c r="P122" i="4"/>
  <c r="J120" i="4"/>
  <c r="P119" i="4"/>
  <c r="K120" i="4"/>
  <c r="Q119" i="4"/>
  <c r="M120" i="4"/>
  <c r="T119" i="4"/>
  <c r="L120" i="4"/>
  <c r="R119" i="4"/>
  <c r="W115" i="4"/>
  <c r="W116" i="4" s="1"/>
  <c r="AA116" i="4"/>
  <c r="L115" i="4"/>
  <c r="R116" i="4"/>
  <c r="K115" i="4"/>
  <c r="Q116" i="4"/>
  <c r="J115" i="4"/>
  <c r="P116" i="4"/>
  <c r="L111" i="4"/>
  <c r="R112" i="4"/>
  <c r="J111" i="4"/>
  <c r="P112" i="4"/>
  <c r="K111" i="4"/>
  <c r="Q112" i="4"/>
  <c r="K109" i="4"/>
  <c r="Q110" i="4"/>
  <c r="L109" i="4"/>
  <c r="R110" i="4"/>
  <c r="J109" i="4"/>
  <c r="P110" i="4"/>
  <c r="J107" i="4"/>
  <c r="P108" i="4"/>
  <c r="L107" i="4"/>
  <c r="R108" i="4"/>
  <c r="K107" i="4"/>
  <c r="Q108" i="4"/>
  <c r="K105" i="4"/>
  <c r="Q106" i="4"/>
  <c r="L105" i="4"/>
  <c r="R106" i="4"/>
  <c r="J105" i="4"/>
  <c r="P106" i="4"/>
  <c r="L103" i="4"/>
  <c r="R104" i="4"/>
  <c r="J103" i="4"/>
  <c r="P104" i="4"/>
  <c r="K103" i="4"/>
  <c r="Q104" i="4"/>
  <c r="K101" i="4"/>
  <c r="Q102" i="4"/>
  <c r="J101" i="4"/>
  <c r="P102" i="4"/>
  <c r="L101" i="4"/>
  <c r="R102" i="4"/>
  <c r="L99" i="4"/>
  <c r="R100" i="4"/>
  <c r="J99" i="4"/>
  <c r="P100" i="4"/>
  <c r="K99" i="4"/>
  <c r="Q100" i="4"/>
  <c r="K97" i="4"/>
  <c r="Q98" i="4"/>
  <c r="L97" i="4"/>
  <c r="R98" i="4"/>
  <c r="J97" i="4"/>
  <c r="P98" i="4"/>
  <c r="M97" i="4"/>
  <c r="T98" i="4"/>
  <c r="L95" i="4"/>
  <c r="R96" i="4"/>
  <c r="J95" i="4"/>
  <c r="P96" i="4"/>
  <c r="K95" i="4"/>
  <c r="Q96" i="4"/>
  <c r="J91" i="4"/>
  <c r="P92" i="4"/>
  <c r="K91" i="4"/>
  <c r="Q92" i="4"/>
  <c r="W178" i="4"/>
  <c r="W179" i="4" s="1"/>
  <c r="K83" i="4"/>
  <c r="Q84" i="4"/>
  <c r="L83" i="4"/>
  <c r="R84" i="4"/>
  <c r="M83" i="4"/>
  <c r="T84" i="4"/>
  <c r="J83" i="4"/>
  <c r="P84" i="4"/>
  <c r="J81" i="4"/>
  <c r="P82" i="4"/>
  <c r="M81" i="4"/>
  <c r="T82" i="4"/>
  <c r="K81" i="4"/>
  <c r="Q82" i="4"/>
  <c r="L81" i="4"/>
  <c r="R82" i="4"/>
  <c r="L79" i="4"/>
  <c r="R80" i="4"/>
  <c r="M79" i="4"/>
  <c r="T80" i="4"/>
  <c r="K79" i="4"/>
  <c r="Q80" i="4"/>
  <c r="J79" i="4"/>
  <c r="P80" i="4"/>
  <c r="J77" i="4"/>
  <c r="P78" i="4"/>
  <c r="K77" i="4"/>
  <c r="Q78" i="4"/>
  <c r="M77" i="4"/>
  <c r="T78" i="4"/>
  <c r="L77" i="4"/>
  <c r="R78" i="4"/>
  <c r="L75" i="4"/>
  <c r="R76" i="4"/>
  <c r="M75" i="4"/>
  <c r="T76" i="4"/>
  <c r="K75" i="4"/>
  <c r="Q76" i="4"/>
  <c r="J75" i="4"/>
  <c r="P76" i="4"/>
  <c r="M73" i="4"/>
  <c r="T74" i="4"/>
  <c r="J71" i="4"/>
  <c r="P72" i="4"/>
  <c r="K71" i="4"/>
  <c r="Q72" i="4"/>
  <c r="L71" i="4"/>
  <c r="R72" i="4"/>
  <c r="M71" i="4"/>
  <c r="T72" i="4"/>
  <c r="M69" i="4"/>
  <c r="T70" i="4"/>
  <c r="J69" i="4"/>
  <c r="P70" i="4"/>
  <c r="L69" i="4"/>
  <c r="R70" i="4"/>
  <c r="K69" i="4"/>
  <c r="Q70" i="4"/>
  <c r="J65" i="4"/>
  <c r="P66" i="4"/>
  <c r="K65" i="4"/>
  <c r="Q66" i="4"/>
  <c r="L65" i="4"/>
  <c r="R66" i="4"/>
  <c r="M65" i="4"/>
  <c r="T66" i="4"/>
  <c r="M63" i="4"/>
  <c r="T64" i="4"/>
  <c r="J63" i="4"/>
  <c r="P64" i="4"/>
  <c r="L63" i="4"/>
  <c r="R64" i="4"/>
  <c r="K63" i="4"/>
  <c r="Q64" i="4"/>
  <c r="K61" i="4"/>
  <c r="Q62" i="4"/>
  <c r="J61" i="4"/>
  <c r="P62" i="4"/>
  <c r="L61" i="4"/>
  <c r="R62" i="4"/>
  <c r="M61" i="4"/>
  <c r="T62" i="4"/>
  <c r="M59" i="4"/>
  <c r="T60" i="4"/>
  <c r="L59" i="4"/>
  <c r="R60" i="4"/>
  <c r="J59" i="4"/>
  <c r="P60" i="4"/>
  <c r="K59" i="4"/>
  <c r="Q60" i="4"/>
  <c r="K57" i="4"/>
  <c r="Q58" i="4"/>
  <c r="J57" i="4"/>
  <c r="P58" i="4"/>
  <c r="L57" i="4"/>
  <c r="R58" i="4"/>
  <c r="M57" i="4"/>
  <c r="T58" i="4"/>
  <c r="L55" i="4"/>
  <c r="R56" i="4"/>
  <c r="J55" i="4"/>
  <c r="P56" i="4"/>
  <c r="M55" i="4"/>
  <c r="T56" i="4"/>
  <c r="K55" i="4"/>
  <c r="Q56" i="4"/>
  <c r="K53" i="4"/>
  <c r="Q54" i="4"/>
  <c r="J53" i="4"/>
  <c r="P54" i="4"/>
  <c r="L53" i="4"/>
  <c r="R54" i="4"/>
  <c r="M53" i="4"/>
  <c r="T54" i="4"/>
  <c r="Z185" i="4"/>
  <c r="Y34" i="4"/>
  <c r="AB45" i="4"/>
  <c r="AB48" i="4"/>
  <c r="M49" i="4"/>
  <c r="T50" i="4"/>
  <c r="U176" i="4"/>
  <c r="U177" i="4" s="1"/>
  <c r="M51" i="4"/>
  <c r="T52" i="4"/>
  <c r="J51" i="4"/>
  <c r="P52" i="4"/>
  <c r="L51" i="4"/>
  <c r="R52" i="4"/>
  <c r="K51" i="4"/>
  <c r="Q52" i="4"/>
  <c r="K49" i="4"/>
  <c r="Q50" i="4"/>
  <c r="L49" i="4"/>
  <c r="R50" i="4"/>
  <c r="J49" i="4"/>
  <c r="P50" i="4"/>
  <c r="Q34" i="4"/>
  <c r="V113" i="4"/>
  <c r="V114" i="4" s="1"/>
  <c r="O37" i="4"/>
  <c r="O38" i="4" s="1"/>
  <c r="AD160" i="4"/>
  <c r="N200" i="4"/>
  <c r="W97" i="4"/>
  <c r="W98" i="4" s="1"/>
  <c r="W105" i="4"/>
  <c r="W106" i="4" s="1"/>
  <c r="W174" i="4"/>
  <c r="W175" i="4" s="1"/>
  <c r="AD34" i="4"/>
  <c r="W131" i="4"/>
  <c r="W132" i="4" s="1"/>
  <c r="W139" i="4"/>
  <c r="W140" i="4" s="1"/>
  <c r="W143" i="4"/>
  <c r="W144" i="4" s="1"/>
  <c r="W149" i="4"/>
  <c r="T18" i="4"/>
  <c r="M19" i="4"/>
  <c r="U99" i="4"/>
  <c r="U100" i="4" s="1"/>
  <c r="M99" i="4"/>
  <c r="T160" i="4"/>
  <c r="M162" i="4"/>
  <c r="N172" i="4"/>
  <c r="N173" i="4" s="1"/>
  <c r="J172" i="4"/>
  <c r="O25" i="4"/>
  <c r="O24" i="4" s="1"/>
  <c r="O23" i="4" s="1"/>
  <c r="AE24" i="4"/>
  <c r="AE23" i="4" s="1"/>
  <c r="AE15" i="4" s="1"/>
  <c r="U103" i="4"/>
  <c r="U104" i="4" s="1"/>
  <c r="M103" i="4"/>
  <c r="U137" i="4"/>
  <c r="U138" i="4" s="1"/>
  <c r="M137" i="4"/>
  <c r="U145" i="4"/>
  <c r="U146" i="4" s="1"/>
  <c r="M145" i="4"/>
  <c r="T37" i="4"/>
  <c r="AG45" i="4"/>
  <c r="U91" i="4"/>
  <c r="U92" i="4" s="1"/>
  <c r="M91" i="4"/>
  <c r="U97" i="4"/>
  <c r="U98" i="4" s="1"/>
  <c r="U120" i="4"/>
  <c r="U119" i="4" s="1"/>
  <c r="U123" i="4"/>
  <c r="U124" i="4" s="1"/>
  <c r="M123" i="4"/>
  <c r="U127" i="4"/>
  <c r="U128" i="4" s="1"/>
  <c r="M127" i="4"/>
  <c r="S148" i="4"/>
  <c r="O148" i="4" s="1"/>
  <c r="AB150" i="4"/>
  <c r="W153" i="4"/>
  <c r="N154" i="4"/>
  <c r="I154" i="4" s="1"/>
  <c r="AE154" i="4"/>
  <c r="V155" i="4"/>
  <c r="S156" i="4"/>
  <c r="O156" i="4" s="1"/>
  <c r="W157" i="4"/>
  <c r="AE158" i="4"/>
  <c r="R37" i="4"/>
  <c r="P160" i="4"/>
  <c r="J162" i="4"/>
  <c r="U111" i="4"/>
  <c r="U112" i="4" s="1"/>
  <c r="M111" i="4"/>
  <c r="U141" i="4"/>
  <c r="U142" i="4" s="1"/>
  <c r="M141" i="4"/>
  <c r="AH45" i="4"/>
  <c r="U95" i="4"/>
  <c r="U96" i="4" s="1"/>
  <c r="M95" i="4"/>
  <c r="U101" i="4"/>
  <c r="U102" i="4" s="1"/>
  <c r="M101" i="4"/>
  <c r="U105" i="4"/>
  <c r="U106" i="4" s="1"/>
  <c r="M105" i="4"/>
  <c r="U109" i="4"/>
  <c r="U110" i="4" s="1"/>
  <c r="M109" i="4"/>
  <c r="W111" i="4"/>
  <c r="W112" i="4" s="1"/>
  <c r="U115" i="4"/>
  <c r="U116" i="4" s="1"/>
  <c r="M115" i="4"/>
  <c r="U131" i="4"/>
  <c r="U132" i="4" s="1"/>
  <c r="W137" i="4"/>
  <c r="W138" i="4" s="1"/>
  <c r="U139" i="4"/>
  <c r="U140" i="4" s="1"/>
  <c r="M139" i="4"/>
  <c r="W141" i="4"/>
  <c r="W142" i="4" s="1"/>
  <c r="U143" i="4"/>
  <c r="U144" i="4" s="1"/>
  <c r="M143" i="4"/>
  <c r="W145" i="4"/>
  <c r="W146" i="4" s="1"/>
  <c r="W152" i="4"/>
  <c r="N170" i="4"/>
  <c r="N171" i="4" s="1"/>
  <c r="J170" i="4"/>
  <c r="AE170" i="4"/>
  <c r="AE171" i="4" s="1"/>
  <c r="Q18" i="4"/>
  <c r="K19" i="4"/>
  <c r="P34" i="4"/>
  <c r="U107" i="4"/>
  <c r="U108" i="4" s="1"/>
  <c r="M107" i="4"/>
  <c r="R18" i="4"/>
  <c r="L19" i="4"/>
  <c r="AB34" i="4"/>
  <c r="T34" i="4" s="1"/>
  <c r="AE97" i="4"/>
  <c r="AE98" i="4" s="1"/>
  <c r="P113" i="4"/>
  <c r="W120" i="4"/>
  <c r="W119" i="4" s="1"/>
  <c r="U121" i="4"/>
  <c r="U122" i="4" s="1"/>
  <c r="M121" i="4"/>
  <c r="U125" i="4"/>
  <c r="U126" i="4" s="1"/>
  <c r="M125" i="4"/>
  <c r="W127" i="4"/>
  <c r="W128" i="4" s="1"/>
  <c r="U129" i="4"/>
  <c r="U130" i="4" s="1"/>
  <c r="M129" i="4"/>
  <c r="AE149" i="4"/>
  <c r="N153" i="4"/>
  <c r="I153" i="4" s="1"/>
  <c r="N157" i="4"/>
  <c r="I157" i="4" s="1"/>
  <c r="V37" i="4"/>
  <c r="V38" i="4" s="1"/>
  <c r="P37" i="4"/>
  <c r="Y45" i="4"/>
  <c r="AA168" i="4"/>
  <c r="AA169" i="4" s="1"/>
  <c r="V166" i="4"/>
  <c r="V167" i="4" s="1"/>
  <c r="AC168" i="4"/>
  <c r="AC169" i="4" s="1"/>
  <c r="S125" i="4"/>
  <c r="S126" i="4" s="1"/>
  <c r="T133" i="4"/>
  <c r="T134" i="4" s="1"/>
  <c r="R133" i="4"/>
  <c r="Q133" i="4"/>
  <c r="P133" i="4"/>
  <c r="W103" i="4"/>
  <c r="W104" i="4" s="1"/>
  <c r="V89" i="4"/>
  <c r="V90" i="4" s="1"/>
  <c r="V19" i="4"/>
  <c r="R168" i="4"/>
  <c r="N93" i="4"/>
  <c r="N94" i="4" s="1"/>
  <c r="N97" i="4"/>
  <c r="N98" i="4" s="1"/>
  <c r="S139" i="4"/>
  <c r="AG87" i="4"/>
  <c r="AE129" i="4"/>
  <c r="AE130" i="4" s="1"/>
  <c r="AE127" i="4"/>
  <c r="AE128" i="4" s="1"/>
  <c r="S127" i="4"/>
  <c r="S128" i="4" s="1"/>
  <c r="S120" i="4"/>
  <c r="S119" i="4" s="1"/>
  <c r="S107" i="4"/>
  <c r="S108" i="4" s="1"/>
  <c r="AE105" i="4"/>
  <c r="AE106" i="4" s="1"/>
  <c r="Q89" i="4"/>
  <c r="AE91" i="4"/>
  <c r="AE92" i="4" s="1"/>
  <c r="AE93" i="4"/>
  <c r="AE94" i="4" s="1"/>
  <c r="Q23" i="4"/>
  <c r="N25" i="4"/>
  <c r="I25" i="4" s="1"/>
  <c r="AD37" i="4"/>
  <c r="AD67" i="4"/>
  <c r="Y87" i="4"/>
  <c r="P117" i="4"/>
  <c r="W170" i="4"/>
  <c r="W171" i="4" s="1"/>
  <c r="W172" i="4"/>
  <c r="W173" i="4" s="1"/>
  <c r="N192" i="4"/>
  <c r="N20" i="4"/>
  <c r="I20" i="4" s="1"/>
  <c r="V67" i="4"/>
  <c r="V68" i="4" s="1"/>
  <c r="Z45" i="4"/>
  <c r="Q67" i="4"/>
  <c r="W95" i="4"/>
  <c r="W96" i="4" s="1"/>
  <c r="AE95" i="4"/>
  <c r="AE96" i="4" s="1"/>
  <c r="W107" i="4"/>
  <c r="W108" i="4" s="1"/>
  <c r="AE109" i="4"/>
  <c r="AE110" i="4" s="1"/>
  <c r="N111" i="4"/>
  <c r="N112" i="4" s="1"/>
  <c r="AE111" i="4"/>
  <c r="AE112" i="4" s="1"/>
  <c r="AA117" i="4"/>
  <c r="AA118" i="4" s="1"/>
  <c r="AE121" i="4"/>
  <c r="AE122" i="4" s="1"/>
  <c r="AE118" i="4" s="1"/>
  <c r="N123" i="4"/>
  <c r="N124" i="4" s="1"/>
  <c r="AE125" i="4"/>
  <c r="AE126" i="4" s="1"/>
  <c r="N127" i="4"/>
  <c r="N128" i="4" s="1"/>
  <c r="N135" i="4"/>
  <c r="N136" i="4" s="1"/>
  <c r="AE145" i="4"/>
  <c r="AE146" i="4" s="1"/>
  <c r="AI147" i="4"/>
  <c r="AE147" i="4" s="1"/>
  <c r="W148" i="4"/>
  <c r="P151" i="4"/>
  <c r="W154" i="4"/>
  <c r="AG150" i="4"/>
  <c r="W156" i="4"/>
  <c r="V160" i="4"/>
  <c r="V161" i="4" s="1"/>
  <c r="P168" i="4"/>
  <c r="P47" i="4"/>
  <c r="T47" i="4"/>
  <c r="N51" i="4"/>
  <c r="N52" i="4" s="1"/>
  <c r="AJ45" i="4"/>
  <c r="S97" i="4"/>
  <c r="S98" i="4" s="1"/>
  <c r="S103" i="4"/>
  <c r="S104" i="4" s="1"/>
  <c r="P19" i="4"/>
  <c r="U15" i="4"/>
  <c r="N24" i="4"/>
  <c r="I24" i="4" s="1"/>
  <c r="AD35" i="4"/>
  <c r="N49" i="4"/>
  <c r="N50" i="4" s="1"/>
  <c r="N53" i="4"/>
  <c r="N54" i="4" s="1"/>
  <c r="N55" i="4"/>
  <c r="N56" i="4" s="1"/>
  <c r="N57" i="4"/>
  <c r="N58" i="4" s="1"/>
  <c r="N61" i="4"/>
  <c r="N62" i="4" s="1"/>
  <c r="N69" i="4"/>
  <c r="N70" i="4" s="1"/>
  <c r="N71" i="4"/>
  <c r="N72" i="4" s="1"/>
  <c r="N75" i="4"/>
  <c r="N76" i="4" s="1"/>
  <c r="N77" i="4"/>
  <c r="N78" i="4" s="1"/>
  <c r="N81" i="4"/>
  <c r="N82" i="4" s="1"/>
  <c r="N83" i="4"/>
  <c r="N84" i="4" s="1"/>
  <c r="P89" i="4"/>
  <c r="AA89" i="4"/>
  <c r="AA90" i="4" s="1"/>
  <c r="R89" i="4"/>
  <c r="W91" i="4"/>
  <c r="W92" i="4" s="1"/>
  <c r="W93" i="4"/>
  <c r="W94" i="4" s="1"/>
  <c r="S95" i="4"/>
  <c r="S96" i="4" s="1"/>
  <c r="N99" i="4"/>
  <c r="N100" i="4" s="1"/>
  <c r="W99" i="4"/>
  <c r="W100" i="4" s="1"/>
  <c r="W101" i="4"/>
  <c r="W102" i="4" s="1"/>
  <c r="S105" i="4"/>
  <c r="S106" i="4" s="1"/>
  <c r="N105" i="4"/>
  <c r="N106" i="4" s="1"/>
  <c r="AE107" i="4"/>
  <c r="AE108" i="4" s="1"/>
  <c r="W109" i="4"/>
  <c r="W110" i="4" s="1"/>
  <c r="T113" i="4"/>
  <c r="T114" i="4" s="1"/>
  <c r="Z87" i="4"/>
  <c r="AD113" i="4"/>
  <c r="AE115" i="4"/>
  <c r="AE116" i="4" s="1"/>
  <c r="AE114" i="4" s="1"/>
  <c r="Q117" i="4"/>
  <c r="T117" i="4"/>
  <c r="T118" i="4" s="1"/>
  <c r="W121" i="4"/>
  <c r="W122" i="4" s="1"/>
  <c r="W123" i="4"/>
  <c r="W124" i="4" s="1"/>
  <c r="N125" i="4"/>
  <c r="N126" i="4" s="1"/>
  <c r="N129" i="4"/>
  <c r="N130" i="4" s="1"/>
  <c r="W129" i="4"/>
  <c r="W130" i="4" s="1"/>
  <c r="AE131" i="4"/>
  <c r="AE132" i="4" s="1"/>
  <c r="S135" i="4"/>
  <c r="AE137" i="4"/>
  <c r="AE138" i="4" s="1"/>
  <c r="N139" i="4"/>
  <c r="N140" i="4" s="1"/>
  <c r="AE139" i="4"/>
  <c r="AE140" i="4" s="1"/>
  <c r="AE141" i="4"/>
  <c r="AE142" i="4" s="1"/>
  <c r="AE143" i="4"/>
  <c r="AE144" i="4" s="1"/>
  <c r="N148" i="4"/>
  <c r="I148" i="4" s="1"/>
  <c r="AE148" i="4"/>
  <c r="T150" i="4"/>
  <c r="X150" i="4"/>
  <c r="X35" i="4" s="1"/>
  <c r="P35" i="4" s="1"/>
  <c r="Z150" i="4"/>
  <c r="AE153" i="4"/>
  <c r="AA155" i="4"/>
  <c r="W155" i="4" s="1"/>
  <c r="N156" i="4"/>
  <c r="I156" i="4" s="1"/>
  <c r="AE156" i="4"/>
  <c r="AE157" i="4"/>
  <c r="AJ166" i="4"/>
  <c r="Q168" i="4"/>
  <c r="S172" i="4"/>
  <c r="AE174" i="4"/>
  <c r="AE175" i="4" s="1"/>
  <c r="T168" i="4"/>
  <c r="T169" i="4" s="1"/>
  <c r="AE176" i="4"/>
  <c r="AE177" i="4" s="1"/>
  <c r="AE169" i="4" s="1"/>
  <c r="AE167" i="4" s="1"/>
  <c r="AE165" i="4" s="1"/>
  <c r="S170" i="4"/>
  <c r="AE103" i="4"/>
  <c r="AE104" i="4" s="1"/>
  <c r="N95" i="4"/>
  <c r="N96" i="4" s="1"/>
  <c r="N79" i="4"/>
  <c r="N80" i="4" s="1"/>
  <c r="Q47" i="4"/>
  <c r="N59" i="4"/>
  <c r="N60" i="4" s="1"/>
  <c r="N176" i="4"/>
  <c r="N177" i="4" s="1"/>
  <c r="N145" i="4"/>
  <c r="N146" i="4" s="1"/>
  <c r="S145" i="4"/>
  <c r="S146" i="4" s="1"/>
  <c r="AE120" i="4"/>
  <c r="AE119" i="4" s="1"/>
  <c r="N120" i="4"/>
  <c r="N119" i="4" s="1"/>
  <c r="AI113" i="4"/>
  <c r="Q113" i="4"/>
  <c r="N103" i="4"/>
  <c r="N104" i="4" s="1"/>
  <c r="AH87" i="4"/>
  <c r="AD89" i="4"/>
  <c r="AG30" i="4"/>
  <c r="X17" i="4"/>
  <c r="V18" i="4"/>
  <c r="S18" i="4"/>
  <c r="O17" i="4"/>
  <c r="AD15" i="4"/>
  <c r="O16" i="4"/>
  <c r="Q73" i="4"/>
  <c r="Q74" i="4" s="1"/>
  <c r="AK117" i="4"/>
  <c r="AJ87" i="4"/>
  <c r="S15" i="4"/>
  <c r="O30" i="4"/>
  <c r="O31" i="4" s="1"/>
  <c r="R47" i="4"/>
  <c r="R113" i="4"/>
  <c r="AA113" i="4"/>
  <c r="S143" i="4"/>
  <c r="S144" i="4" s="1"/>
  <c r="N143" i="4"/>
  <c r="N144" i="4" s="1"/>
  <c r="V147" i="4"/>
  <c r="AA147" i="4"/>
  <c r="P147" i="4"/>
  <c r="AA151" i="4"/>
  <c r="W151" i="4" s="1"/>
  <c r="Y150" i="4"/>
  <c r="V151" i="4"/>
  <c r="Q151" i="4"/>
  <c r="S178" i="4"/>
  <c r="N178" i="4"/>
  <c r="N179" i="4" s="1"/>
  <c r="AD47" i="4"/>
  <c r="AF45" i="4"/>
  <c r="S109" i="4"/>
  <c r="S110" i="4" s="1"/>
  <c r="N109" i="4"/>
  <c r="N110" i="4" s="1"/>
  <c r="S115" i="4"/>
  <c r="S116" i="4" s="1"/>
  <c r="N115" i="4"/>
  <c r="N116" i="4" s="1"/>
  <c r="S121" i="4"/>
  <c r="S122" i="4" s="1"/>
  <c r="N121" i="4"/>
  <c r="N122" i="4" s="1"/>
  <c r="AG15" i="4"/>
  <c r="N65" i="4"/>
  <c r="N66" i="4" s="1"/>
  <c r="R67" i="4"/>
  <c r="V73" i="4"/>
  <c r="V74" i="4" s="1"/>
  <c r="T89" i="4"/>
  <c r="AC89" i="4"/>
  <c r="AC90" i="4" s="1"/>
  <c r="S93" i="4"/>
  <c r="S99" i="4"/>
  <c r="S100" i="4" s="1"/>
  <c r="S101" i="4"/>
  <c r="S102" i="4" s="1"/>
  <c r="N101" i="4"/>
  <c r="N102" i="4" s="1"/>
  <c r="V117" i="4"/>
  <c r="V118" i="4" s="1"/>
  <c r="X87" i="4"/>
  <c r="X88" i="4" s="1"/>
  <c r="AC117" i="4"/>
  <c r="AC118" i="4" s="1"/>
  <c r="AB87" i="4"/>
  <c r="AB88" i="4" s="1"/>
  <c r="AD117" i="4"/>
  <c r="AF87" i="4"/>
  <c r="P67" i="4"/>
  <c r="AK89" i="4"/>
  <c r="X45" i="4"/>
  <c r="X46" i="4" s="1"/>
  <c r="V47" i="4"/>
  <c r="V48" i="4" s="1"/>
  <c r="N63" i="4"/>
  <c r="N64" i="4" s="1"/>
  <c r="T67" i="4"/>
  <c r="T68" i="4" s="1"/>
  <c r="AI89" i="4"/>
  <c r="S91" i="4"/>
  <c r="S92" i="4" s="1"/>
  <c r="N91" i="4"/>
  <c r="N92" i="4" s="1"/>
  <c r="AE99" i="4"/>
  <c r="AE100" i="4" s="1"/>
  <c r="AE101" i="4"/>
  <c r="AE102" i="4" s="1"/>
  <c r="N107" i="4"/>
  <c r="N108" i="4" s="1"/>
  <c r="S111" i="4"/>
  <c r="S112" i="4" s="1"/>
  <c r="AI117" i="4"/>
  <c r="S123" i="4"/>
  <c r="S124" i="4" s="1"/>
  <c r="AA133" i="4"/>
  <c r="V133" i="4"/>
  <c r="V134" i="4" s="1"/>
  <c r="AI133" i="4"/>
  <c r="AD133" i="4"/>
  <c r="S137" i="4"/>
  <c r="S138" i="4" s="1"/>
  <c r="N137" i="4"/>
  <c r="N138" i="4" s="1"/>
  <c r="N141" i="4"/>
  <c r="N142" i="4" s="1"/>
  <c r="S141" i="4"/>
  <c r="S149" i="4"/>
  <c r="O149" i="4" s="1"/>
  <c r="N149" i="4"/>
  <c r="I149" i="4" s="1"/>
  <c r="AI151" i="4"/>
  <c r="AE151" i="4" s="1"/>
  <c r="AD151" i="4"/>
  <c r="N152" i="4"/>
  <c r="I152" i="4" s="1"/>
  <c r="N174" i="4"/>
  <c r="N175" i="4" s="1"/>
  <c r="AE123" i="4"/>
  <c r="AE124" i="4" s="1"/>
  <c r="S129" i="4"/>
  <c r="S130" i="4" s="1"/>
  <c r="S131" i="4"/>
  <c r="S132" i="4" s="1"/>
  <c r="AJ150" i="4"/>
  <c r="AK150" i="4" s="1"/>
  <c r="AK155" i="4"/>
  <c r="Q160" i="4"/>
  <c r="N162" i="4"/>
  <c r="N163" i="4" s="1"/>
  <c r="X198" i="4"/>
  <c r="N199" i="4"/>
  <c r="AD155" i="4"/>
  <c r="AI155" i="4"/>
  <c r="AF150" i="4"/>
  <c r="P155" i="4"/>
  <c r="N158" i="4"/>
  <c r="I158" i="4" s="1"/>
  <c r="S158" i="4"/>
  <c r="O158" i="4" s="1"/>
  <c r="Q166" i="4"/>
  <c r="Y164" i="4"/>
  <c r="Y165" i="4" s="1"/>
  <c r="AB164" i="4"/>
  <c r="AB165" i="4" s="1"/>
  <c r="AC166" i="4"/>
  <c r="AC167" i="4" s="1"/>
  <c r="N190" i="4"/>
  <c r="N131" i="4"/>
  <c r="N132" i="4" s="1"/>
  <c r="S153" i="4"/>
  <c r="O153" i="4" s="1"/>
  <c r="S157" i="4"/>
  <c r="O157" i="4" s="1"/>
  <c r="AI168" i="4"/>
  <c r="N193" i="4"/>
  <c r="W158" i="4"/>
  <c r="AD168" i="4"/>
  <c r="S174" i="4"/>
  <c r="W176" i="4"/>
  <c r="W177" i="4" s="1"/>
  <c r="S176" i="4"/>
  <c r="S177" i="4" s="1"/>
  <c r="X185" i="4"/>
  <c r="N185" i="4" s="1"/>
  <c r="I200" i="4"/>
  <c r="I199" i="4" s="1"/>
  <c r="I198" i="4" s="1"/>
  <c r="I197" i="4" s="1"/>
  <c r="I196" i="4" s="1"/>
  <c r="I195" i="4" s="1"/>
  <c r="I194" i="4" s="1"/>
  <c r="AD147" i="4"/>
  <c r="S152" i="4"/>
  <c r="O152" i="4" s="1"/>
  <c r="S154" i="4"/>
  <c r="O154" i="4" s="1"/>
  <c r="AA166" i="4"/>
  <c r="AA167" i="4" s="1"/>
  <c r="X164" i="4"/>
  <c r="X165" i="4" s="1"/>
  <c r="V168" i="4"/>
  <c r="V169" i="4" s="1"/>
  <c r="N191" i="4"/>
  <c r="R166" i="4" l="1"/>
  <c r="L166" i="4" s="1"/>
  <c r="AE134" i="4"/>
  <c r="AE88" i="4" s="1"/>
  <c r="AE33" i="4" s="1"/>
  <c r="AI42" i="4"/>
  <c r="AI27" i="4" s="1"/>
  <c r="AE40" i="4"/>
  <c r="AF43" i="4"/>
  <c r="AF28" i="4" s="1"/>
  <c r="Q37" i="4"/>
  <c r="Q38" i="4" s="1"/>
  <c r="AF164" i="4"/>
  <c r="AI166" i="4"/>
  <c r="AK166" i="4"/>
  <c r="AH164" i="4"/>
  <c r="AG164" i="4"/>
  <c r="M160" i="4"/>
  <c r="T161" i="4"/>
  <c r="Z164" i="4"/>
  <c r="AA164" i="4" s="1"/>
  <c r="AA165" i="4" s="1"/>
  <c r="Z167" i="4"/>
  <c r="O178" i="4"/>
  <c r="O179" i="4" s="1"/>
  <c r="S179" i="4"/>
  <c r="O174" i="4"/>
  <c r="O175" i="4" s="1"/>
  <c r="S175" i="4"/>
  <c r="O172" i="4"/>
  <c r="O173" i="4" s="1"/>
  <c r="S173" i="4"/>
  <c r="W37" i="4"/>
  <c r="W38" i="4" s="1"/>
  <c r="O170" i="4"/>
  <c r="O171" i="4" s="1"/>
  <c r="S171" i="4"/>
  <c r="K168" i="4"/>
  <c r="Q169" i="4"/>
  <c r="J168" i="4"/>
  <c r="P169" i="4"/>
  <c r="AE168" i="4"/>
  <c r="L168" i="4"/>
  <c r="R169" i="4"/>
  <c r="J166" i="4"/>
  <c r="P167" i="4"/>
  <c r="K166" i="4"/>
  <c r="Q167" i="4"/>
  <c r="R167" i="4"/>
  <c r="L160" i="4"/>
  <c r="R161" i="4"/>
  <c r="K160" i="4"/>
  <c r="Q161" i="4"/>
  <c r="J160" i="4"/>
  <c r="P161" i="4"/>
  <c r="P74" i="4"/>
  <c r="R74" i="4"/>
  <c r="O15" i="4"/>
  <c r="R118" i="4"/>
  <c r="Z32" i="4"/>
  <c r="Z33" i="4" s="1"/>
  <c r="Z88" i="4"/>
  <c r="Y32" i="4"/>
  <c r="Y33" i="4" s="1"/>
  <c r="Y88" i="4"/>
  <c r="AJ32" i="4"/>
  <c r="AH32" i="4"/>
  <c r="AG32" i="4"/>
  <c r="O141" i="4"/>
  <c r="O142" i="4" s="1"/>
  <c r="S142" i="4"/>
  <c r="O139" i="4"/>
  <c r="O140" i="4" s="1"/>
  <c r="S140" i="4"/>
  <c r="O176" i="4"/>
  <c r="O177" i="4" s="1"/>
  <c r="O135" i="4"/>
  <c r="O136" i="4" s="1"/>
  <c r="S136" i="4"/>
  <c r="K133" i="4"/>
  <c r="Q134" i="4"/>
  <c r="AE133" i="4"/>
  <c r="L133" i="4"/>
  <c r="R134" i="4"/>
  <c r="W133" i="4"/>
  <c r="W134" i="4" s="1"/>
  <c r="AA134" i="4"/>
  <c r="J133" i="4"/>
  <c r="P134" i="4"/>
  <c r="O123" i="4"/>
  <c r="O124" i="4" s="1"/>
  <c r="K117" i="4"/>
  <c r="Q118" i="4"/>
  <c r="J117" i="4"/>
  <c r="P118" i="4"/>
  <c r="W113" i="4"/>
  <c r="W114" i="4" s="1"/>
  <c r="AA114" i="4"/>
  <c r="AE113" i="4"/>
  <c r="L113" i="4"/>
  <c r="R114" i="4"/>
  <c r="K113" i="4"/>
  <c r="Q114" i="4"/>
  <c r="J113" i="4"/>
  <c r="P114" i="4"/>
  <c r="O109" i="4"/>
  <c r="O110" i="4" s="1"/>
  <c r="O145" i="4"/>
  <c r="O146" i="4" s="1"/>
  <c r="O103" i="4"/>
  <c r="O104" i="4" s="1"/>
  <c r="O107" i="4"/>
  <c r="O108" i="4" s="1"/>
  <c r="O101" i="4"/>
  <c r="O102" i="4" s="1"/>
  <c r="O99" i="4"/>
  <c r="O100" i="4" s="1"/>
  <c r="O120" i="4"/>
  <c r="O119" i="4" s="1"/>
  <c r="M89" i="4"/>
  <c r="T90" i="4"/>
  <c r="O137" i="4"/>
  <c r="O138" i="4" s="1"/>
  <c r="O93" i="4"/>
  <c r="O94" i="4" s="1"/>
  <c r="S94" i="4"/>
  <c r="J89" i="4"/>
  <c r="P90" i="4"/>
  <c r="L89" i="4"/>
  <c r="R90" i="4"/>
  <c r="K89" i="4"/>
  <c r="Q90" i="4"/>
  <c r="O115" i="4"/>
  <c r="O116" i="4" s="1"/>
  <c r="O97" i="4"/>
  <c r="O98" i="4" s="1"/>
  <c r="O125" i="4"/>
  <c r="O126" i="4" s="1"/>
  <c r="O127" i="4"/>
  <c r="O128" i="4" s="1"/>
  <c r="L67" i="4"/>
  <c r="R68" i="4"/>
  <c r="K67" i="4"/>
  <c r="Q68" i="4"/>
  <c r="J67" i="4"/>
  <c r="P68" i="4"/>
  <c r="Y30" i="4"/>
  <c r="Y31" i="4" s="1"/>
  <c r="Y46" i="4"/>
  <c r="O121" i="4"/>
  <c r="O122" i="4" s="1"/>
  <c r="AH30" i="4"/>
  <c r="AB30" i="4"/>
  <c r="AB31" i="4" s="1"/>
  <c r="AB46" i="4"/>
  <c r="AJ30" i="4"/>
  <c r="O111" i="4"/>
  <c r="O112" i="4" s="1"/>
  <c r="Z30" i="4"/>
  <c r="Z46" i="4"/>
  <c r="O131" i="4"/>
  <c r="O132" i="4" s="1"/>
  <c r="O91" i="4"/>
  <c r="O92" i="4" s="1"/>
  <c r="V150" i="4"/>
  <c r="M47" i="4"/>
  <c r="T48" i="4"/>
  <c r="J47" i="4"/>
  <c r="P48" i="4"/>
  <c r="L47" i="4"/>
  <c r="R48" i="4"/>
  <c r="K47" i="4"/>
  <c r="Q48" i="4"/>
  <c r="L37" i="4"/>
  <c r="R38" i="4"/>
  <c r="M37" i="4"/>
  <c r="T38" i="4"/>
  <c r="K37" i="4"/>
  <c r="J37" i="4"/>
  <c r="P38" i="4"/>
  <c r="AA150" i="4"/>
  <c r="O129" i="4"/>
  <c r="O130" i="4" s="1"/>
  <c r="O105" i="4"/>
  <c r="O106" i="4" s="1"/>
  <c r="O95" i="4"/>
  <c r="O96" i="4" s="1"/>
  <c r="O143" i="4"/>
  <c r="O144" i="4" s="1"/>
  <c r="T45" i="4"/>
  <c r="M67" i="4"/>
  <c r="N73" i="4"/>
  <c r="N74" i="4" s="1"/>
  <c r="K73" i="4"/>
  <c r="U113" i="4"/>
  <c r="U114" i="4" s="1"/>
  <c r="M113" i="4"/>
  <c r="P18" i="4"/>
  <c r="J19" i="4"/>
  <c r="U133" i="4"/>
  <c r="U134" i="4" s="1"/>
  <c r="M133" i="4"/>
  <c r="N37" i="4"/>
  <c r="N38" i="4" s="1"/>
  <c r="Q17" i="4"/>
  <c r="K18" i="4"/>
  <c r="AK87" i="4"/>
  <c r="R17" i="4"/>
  <c r="L18" i="4"/>
  <c r="K23" i="4"/>
  <c r="V34" i="4"/>
  <c r="N34" i="4" s="1"/>
  <c r="I34" i="4" s="1"/>
  <c r="AG43" i="4"/>
  <c r="AG28" i="4" s="1"/>
  <c r="T166" i="4"/>
  <c r="M168" i="4"/>
  <c r="U117" i="4"/>
  <c r="U118" i="4" s="1"/>
  <c r="M117" i="4"/>
  <c r="AC150" i="4"/>
  <c r="AC35" i="4" s="1"/>
  <c r="AB35" i="4"/>
  <c r="T35" i="4" s="1"/>
  <c r="T17" i="4"/>
  <c r="M18" i="4"/>
  <c r="AJ43" i="4"/>
  <c r="AH43" i="4"/>
  <c r="AH28" i="4" s="1"/>
  <c r="Q30" i="4"/>
  <c r="W168" i="4"/>
  <c r="W169" i="4" s="1"/>
  <c r="U168" i="4"/>
  <c r="U169" i="4" s="1"/>
  <c r="S133" i="4"/>
  <c r="S134" i="4" s="1"/>
  <c r="W117" i="4"/>
  <c r="W118" i="4" s="1"/>
  <c r="Q87" i="4"/>
  <c r="Z43" i="4"/>
  <c r="AD166" i="4"/>
  <c r="AJ164" i="4"/>
  <c r="S168" i="4"/>
  <c r="S169" i="4" s="1"/>
  <c r="N23" i="4"/>
  <c r="I23" i="4" s="1"/>
  <c r="N160" i="4"/>
  <c r="N161" i="4" s="1"/>
  <c r="S117" i="4"/>
  <c r="N117" i="4"/>
  <c r="N118" i="4" s="1"/>
  <c r="S89" i="4"/>
  <c r="S90" i="4" s="1"/>
  <c r="U166" i="4"/>
  <c r="U167" i="4" s="1"/>
  <c r="T164" i="4"/>
  <c r="T165" i="4" s="1"/>
  <c r="AE166" i="4"/>
  <c r="N168" i="4"/>
  <c r="N169" i="4" s="1"/>
  <c r="N133" i="4"/>
  <c r="N134" i="4" s="1"/>
  <c r="S113" i="4"/>
  <c r="S114" i="4" s="1"/>
  <c r="N19" i="4"/>
  <c r="I19" i="4" s="1"/>
  <c r="AC87" i="4"/>
  <c r="N47" i="4"/>
  <c r="N48" i="4" s="1"/>
  <c r="R150" i="4"/>
  <c r="J150" i="4" s="1"/>
  <c r="Z35" i="4"/>
  <c r="U150" i="4"/>
  <c r="U35" i="4" s="1"/>
  <c r="Q45" i="4"/>
  <c r="N113" i="4"/>
  <c r="N114" i="4" s="1"/>
  <c r="R87" i="4"/>
  <c r="AD150" i="4"/>
  <c r="P150" i="4"/>
  <c r="AI150" i="4"/>
  <c r="AE150" i="4" s="1"/>
  <c r="N198" i="4"/>
  <c r="X197" i="4"/>
  <c r="AE89" i="4"/>
  <c r="AI87" i="4"/>
  <c r="AB32" i="4"/>
  <c r="AB33" i="4" s="1"/>
  <c r="AB43" i="4"/>
  <c r="W147" i="4"/>
  <c r="AA34" i="4"/>
  <c r="W34" i="4" s="1"/>
  <c r="O18" i="4"/>
  <c r="S19" i="4"/>
  <c r="AF39" i="4"/>
  <c r="AF26" i="4" s="1"/>
  <c r="AE155" i="4"/>
  <c r="AE117" i="4"/>
  <c r="V45" i="4"/>
  <c r="V46" i="4" s="1"/>
  <c r="X43" i="4"/>
  <c r="X44" i="4" s="1"/>
  <c r="X30" i="4"/>
  <c r="X31" i="4" s="1"/>
  <c r="N67" i="4"/>
  <c r="N68" i="4" s="1"/>
  <c r="U89" i="4"/>
  <c r="U90" i="4" s="1"/>
  <c r="T87" i="4"/>
  <c r="AA87" i="4"/>
  <c r="AA88" i="4" s="1"/>
  <c r="Q150" i="4"/>
  <c r="Y35" i="4"/>
  <c r="Q35" i="4" s="1"/>
  <c r="W89" i="4"/>
  <c r="W90" i="4" s="1"/>
  <c r="V17" i="4"/>
  <c r="X16" i="4"/>
  <c r="V164" i="4"/>
  <c r="V165" i="4" s="1"/>
  <c r="X39" i="4"/>
  <c r="X40" i="4" s="1"/>
  <c r="AC164" i="4"/>
  <c r="AB39" i="4"/>
  <c r="AB40" i="4" s="1"/>
  <c r="N89" i="4"/>
  <c r="N90" i="4" s="1"/>
  <c r="AF32" i="4"/>
  <c r="AD87" i="4"/>
  <c r="P87" i="4"/>
  <c r="X32" i="4"/>
  <c r="X33" i="4" s="1"/>
  <c r="V87" i="4"/>
  <c r="V88" i="4" s="1"/>
  <c r="AD45" i="4"/>
  <c r="AF30" i="4"/>
  <c r="P45" i="4"/>
  <c r="Y43" i="4"/>
  <c r="W166" i="4"/>
  <c r="W167" i="4" s="1"/>
  <c r="S166" i="4"/>
  <c r="S167" i="4" s="1"/>
  <c r="N166" i="4"/>
  <c r="N167" i="4" s="1"/>
  <c r="Q164" i="4"/>
  <c r="Y39" i="4"/>
  <c r="N155" i="4"/>
  <c r="I155" i="4" s="1"/>
  <c r="S155" i="4"/>
  <c r="O155" i="4" s="1"/>
  <c r="S151" i="4"/>
  <c r="O151" i="4" s="1"/>
  <c r="N151" i="4"/>
  <c r="I151" i="4" s="1"/>
  <c r="N147" i="4"/>
  <c r="I147" i="4" s="1"/>
  <c r="S147" i="4"/>
  <c r="R45" i="4"/>
  <c r="AE42" i="4" l="1"/>
  <c r="AE27" i="4" s="1"/>
  <c r="P164" i="4"/>
  <c r="J164" i="4" s="1"/>
  <c r="AI164" i="4"/>
  <c r="AK164" i="4"/>
  <c r="AH39" i="4"/>
  <c r="M166" i="4"/>
  <c r="T167" i="4"/>
  <c r="Z165" i="4"/>
  <c r="R164" i="4"/>
  <c r="Z39" i="4"/>
  <c r="V39" i="4" s="1"/>
  <c r="V40" i="4" s="1"/>
  <c r="AG39" i="4"/>
  <c r="AK39" i="4"/>
  <c r="AC39" i="4"/>
  <c r="AC40" i="4" s="1"/>
  <c r="AC165" i="4"/>
  <c r="K164" i="4"/>
  <c r="Q165" i="4"/>
  <c r="R32" i="4"/>
  <c r="L32" i="4" s="1"/>
  <c r="Q32" i="4"/>
  <c r="Q33" i="4" s="1"/>
  <c r="AD164" i="4"/>
  <c r="W150" i="4"/>
  <c r="AA35" i="4"/>
  <c r="W35" i="4" s="1"/>
  <c r="AK32" i="4"/>
  <c r="O117" i="4"/>
  <c r="O118" i="4" s="1"/>
  <c r="S118" i="4"/>
  <c r="M87" i="4"/>
  <c r="T88" i="4"/>
  <c r="AC32" i="4"/>
  <c r="AC28" i="4" s="1"/>
  <c r="AC88" i="4"/>
  <c r="J87" i="4"/>
  <c r="P88" i="4"/>
  <c r="K87" i="4"/>
  <c r="Q88" i="4"/>
  <c r="L87" i="4"/>
  <c r="R88" i="4"/>
  <c r="Z41" i="4"/>
  <c r="Z44" i="4"/>
  <c r="R30" i="4"/>
  <c r="Z31" i="4"/>
  <c r="Y40" i="4"/>
  <c r="AB41" i="4"/>
  <c r="AB44" i="4"/>
  <c r="O168" i="4"/>
  <c r="O169" i="4" s="1"/>
  <c r="T30" i="4"/>
  <c r="Y41" i="4"/>
  <c r="Y44" i="4"/>
  <c r="AD32" i="4"/>
  <c r="O133" i="4"/>
  <c r="O134" i="4" s="1"/>
  <c r="M45" i="4"/>
  <c r="T46" i="4"/>
  <c r="L45" i="4"/>
  <c r="R46" i="4"/>
  <c r="J45" i="4"/>
  <c r="P46" i="4"/>
  <c r="K45" i="4"/>
  <c r="Q46" i="4"/>
  <c r="K30" i="4"/>
  <c r="Q31" i="4"/>
  <c r="O113" i="4"/>
  <c r="O114" i="4" s="1"/>
  <c r="T16" i="4"/>
  <c r="M17" i="4"/>
  <c r="Q16" i="4"/>
  <c r="K17" i="4"/>
  <c r="Z28" i="4"/>
  <c r="R35" i="4"/>
  <c r="J35" i="4" s="1"/>
  <c r="R16" i="4"/>
  <c r="L17" i="4"/>
  <c r="N18" i="4"/>
  <c r="I18" i="4" s="1"/>
  <c r="J18" i="4"/>
  <c r="P17" i="4"/>
  <c r="U164" i="4"/>
  <c r="M164" i="4"/>
  <c r="P39" i="4"/>
  <c r="P30" i="4"/>
  <c r="P32" i="4"/>
  <c r="AB28" i="4"/>
  <c r="AB29" i="4" s="1"/>
  <c r="T32" i="4"/>
  <c r="AJ39" i="4"/>
  <c r="O166" i="4"/>
  <c r="O167" i="4" s="1"/>
  <c r="O89" i="4"/>
  <c r="O90" i="4" s="1"/>
  <c r="N45" i="4"/>
  <c r="N46" i="4" s="1"/>
  <c r="AC41" i="4"/>
  <c r="AC42" i="4" s="1"/>
  <c r="N87" i="4"/>
  <c r="N88" i="4" s="1"/>
  <c r="S34" i="4"/>
  <c r="O34" i="4" s="1"/>
  <c r="O147" i="4"/>
  <c r="AD43" i="4"/>
  <c r="AD28" i="4" s="1"/>
  <c r="S87" i="4"/>
  <c r="S88" i="4" s="1"/>
  <c r="V16" i="4"/>
  <c r="X15" i="4"/>
  <c r="V15" i="4" s="1"/>
  <c r="AA180" i="4"/>
  <c r="AA41" i="4"/>
  <c r="AA42" i="4" s="1"/>
  <c r="W87" i="4"/>
  <c r="W88" i="4" s="1"/>
  <c r="AA32" i="4"/>
  <c r="AA33" i="4" s="1"/>
  <c r="V30" i="4"/>
  <c r="V31" i="4" s="1"/>
  <c r="X28" i="4"/>
  <c r="X29" i="4" s="1"/>
  <c r="AD30" i="4"/>
  <c r="V32" i="4"/>
  <c r="N197" i="4"/>
  <c r="X196" i="4"/>
  <c r="Q43" i="4"/>
  <c r="Q44" i="4" s="1"/>
  <c r="U87" i="4"/>
  <c r="U88" i="4" s="1"/>
  <c r="V43" i="4"/>
  <c r="V44" i="4" s="1"/>
  <c r="X41" i="4"/>
  <c r="X42" i="4" s="1"/>
  <c r="AI39" i="4"/>
  <c r="AI26" i="4" s="1"/>
  <c r="AI32" i="4"/>
  <c r="AE87" i="4"/>
  <c r="R43" i="4"/>
  <c r="R44" i="4" s="1"/>
  <c r="P43" i="4"/>
  <c r="P44" i="4" s="1"/>
  <c r="AA39" i="4"/>
  <c r="W164" i="4"/>
  <c r="W165" i="4" s="1"/>
  <c r="V35" i="4"/>
  <c r="N35" i="4" s="1"/>
  <c r="I35" i="4" s="1"/>
  <c r="Y28" i="4"/>
  <c r="O19" i="4"/>
  <c r="S20" i="4"/>
  <c r="O20" i="4" s="1"/>
  <c r="N150" i="4"/>
  <c r="I150" i="4" s="1"/>
  <c r="S150" i="4"/>
  <c r="T43" i="4"/>
  <c r="T44" i="4" s="1"/>
  <c r="P165" i="4" l="1"/>
  <c r="R33" i="4"/>
  <c r="AD39" i="4"/>
  <c r="AD26" i="4" s="1"/>
  <c r="Q39" i="4"/>
  <c r="Q40" i="4" s="1"/>
  <c r="AI182" i="4"/>
  <c r="AI183" i="4" s="1"/>
  <c r="AI180" i="4"/>
  <c r="AI181" i="4" s="1"/>
  <c r="AE164" i="4"/>
  <c r="S164" i="4"/>
  <c r="S165" i="4" s="1"/>
  <c r="K32" i="4"/>
  <c r="N164" i="4"/>
  <c r="N165" i="4" s="1"/>
  <c r="L164" i="4"/>
  <c r="R165" i="4"/>
  <c r="Q28" i="4"/>
  <c r="R28" i="4"/>
  <c r="R29" i="4" s="1"/>
  <c r="R39" i="4"/>
  <c r="Z40" i="4"/>
  <c r="AA182" i="4"/>
  <c r="AA183" i="4" s="1"/>
  <c r="AA181" i="4"/>
  <c r="U39" i="4"/>
  <c r="U40" i="4" s="1"/>
  <c r="U165" i="4"/>
  <c r="AB26" i="4"/>
  <c r="AC29" i="4"/>
  <c r="AC26" i="4"/>
  <c r="AC27" i="4" s="1"/>
  <c r="AC33" i="4"/>
  <c r="K39" i="4"/>
  <c r="AE39" i="4"/>
  <c r="AE26" i="4" s="1"/>
  <c r="Y182" i="4"/>
  <c r="Y183" i="4" s="1"/>
  <c r="Y42" i="4"/>
  <c r="M30" i="4"/>
  <c r="T31" i="4"/>
  <c r="AB182" i="4"/>
  <c r="AB183" i="4" s="1"/>
  <c r="AB42" i="4"/>
  <c r="L30" i="4"/>
  <c r="R31" i="4"/>
  <c r="AG182" i="4"/>
  <c r="AH182" i="4"/>
  <c r="W39" i="4"/>
  <c r="W40" i="4" s="1"/>
  <c r="AA40" i="4"/>
  <c r="AK182" i="4"/>
  <c r="Z182" i="4"/>
  <c r="Z183" i="4" s="1"/>
  <c r="Z42" i="4"/>
  <c r="J39" i="4"/>
  <c r="P40" i="4"/>
  <c r="J32" i="4"/>
  <c r="P33" i="4"/>
  <c r="N32" i="4"/>
  <c r="N33" i="4" s="1"/>
  <c r="V33" i="4"/>
  <c r="M32" i="4"/>
  <c r="T33" i="4"/>
  <c r="V28" i="4"/>
  <c r="V29" i="4" s="1"/>
  <c r="Y29" i="4"/>
  <c r="AB27" i="4"/>
  <c r="Z29" i="4"/>
  <c r="J30" i="4"/>
  <c r="P31" i="4"/>
  <c r="N39" i="4"/>
  <c r="N40" i="4" s="1"/>
  <c r="P28" i="4"/>
  <c r="AJ182" i="4"/>
  <c r="Z26" i="4"/>
  <c r="R41" i="4"/>
  <c r="L43" i="4"/>
  <c r="T39" i="4"/>
  <c r="J17" i="4"/>
  <c r="N17" i="4"/>
  <c r="I17" i="4" s="1"/>
  <c r="P16" i="4"/>
  <c r="L16" i="4"/>
  <c r="R15" i="4"/>
  <c r="L15" i="4" s="1"/>
  <c r="T41" i="4"/>
  <c r="T42" i="4" s="1"/>
  <c r="M43" i="4"/>
  <c r="K16" i="4"/>
  <c r="Q15" i="4"/>
  <c r="K15" i="4" s="1"/>
  <c r="Q41" i="4"/>
  <c r="K43" i="4"/>
  <c r="P41" i="4"/>
  <c r="J43" i="4"/>
  <c r="M16" i="4"/>
  <c r="T15" i="4"/>
  <c r="M15" i="4" s="1"/>
  <c r="N30" i="4"/>
  <c r="N31" i="4" s="1"/>
  <c r="Y26" i="4"/>
  <c r="N43" i="4"/>
  <c r="N44" i="4" s="1"/>
  <c r="O150" i="4"/>
  <c r="S35" i="4"/>
  <c r="O35" i="4" s="1"/>
  <c r="N196" i="4"/>
  <c r="X195" i="4"/>
  <c r="X182" i="4"/>
  <c r="X183" i="4" s="1"/>
  <c r="V41" i="4"/>
  <c r="V42" i="4" s="1"/>
  <c r="S32" i="4"/>
  <c r="S33" i="4" s="1"/>
  <c r="O87" i="4"/>
  <c r="O88" i="4" s="1"/>
  <c r="AF182" i="4"/>
  <c r="AF183" i="4" s="1"/>
  <c r="AA28" i="4"/>
  <c r="AA29" i="4" s="1"/>
  <c r="W32" i="4"/>
  <c r="W33" i="4" s="1"/>
  <c r="AE32" i="4"/>
  <c r="U32" i="4"/>
  <c r="U41" i="4"/>
  <c r="U42" i="4" s="1"/>
  <c r="X26" i="4"/>
  <c r="X27" i="4" s="1"/>
  <c r="W180" i="4"/>
  <c r="W41" i="4"/>
  <c r="W42" i="4" s="1"/>
  <c r="S39" i="4" l="1"/>
  <c r="S40" i="4" s="1"/>
  <c r="S180" i="4"/>
  <c r="S182" i="4" s="1"/>
  <c r="S183" i="4" s="1"/>
  <c r="O164" i="4"/>
  <c r="O165" i="4" s="1"/>
  <c r="S41" i="4"/>
  <c r="S42" i="4" s="1"/>
  <c r="AJ180" i="4"/>
  <c r="AJ181" i="4" s="1"/>
  <c r="AJ183" i="4"/>
  <c r="AK180" i="4"/>
  <c r="AK183" i="4"/>
  <c r="AG180" i="4"/>
  <c r="AG181" i="4" s="1"/>
  <c r="AG183" i="4"/>
  <c r="AH180" i="4"/>
  <c r="AH181" i="4" s="1"/>
  <c r="AH183" i="4"/>
  <c r="L39" i="4"/>
  <c r="R40" i="4"/>
  <c r="W182" i="4"/>
  <c r="W183" i="4" s="1"/>
  <c r="W181" i="4"/>
  <c r="AE180" i="4"/>
  <c r="AE181" i="4" s="1"/>
  <c r="AK181" i="4"/>
  <c r="AE182" i="4"/>
  <c r="AE183" i="4" s="1"/>
  <c r="N41" i="4"/>
  <c r="N42" i="4" s="1"/>
  <c r="T28" i="4"/>
  <c r="T29" i="4" s="1"/>
  <c r="Y180" i="4"/>
  <c r="Q182" i="4"/>
  <c r="U28" i="4"/>
  <c r="U29" i="4" s="1"/>
  <c r="U33" i="4"/>
  <c r="N28" i="4"/>
  <c r="N29" i="4" s="1"/>
  <c r="AB180" i="4"/>
  <c r="AC182" i="4"/>
  <c r="AC183" i="4" s="1"/>
  <c r="O39" i="4"/>
  <c r="O40" i="4" s="1"/>
  <c r="Z180" i="4"/>
  <c r="R182" i="4"/>
  <c r="J41" i="4"/>
  <c r="P42" i="4"/>
  <c r="K41" i="4"/>
  <c r="Q42" i="4"/>
  <c r="L41" i="4"/>
  <c r="R42" i="4"/>
  <c r="M39" i="4"/>
  <c r="T40" i="4"/>
  <c r="L28" i="4"/>
  <c r="Y27" i="4"/>
  <c r="T26" i="4"/>
  <c r="Z27" i="4"/>
  <c r="K28" i="4"/>
  <c r="Q29" i="4"/>
  <c r="J28" i="4"/>
  <c r="P29" i="4"/>
  <c r="J16" i="4"/>
  <c r="P15" i="4"/>
  <c r="N16" i="4"/>
  <c r="I16" i="4" s="1"/>
  <c r="T182" i="4"/>
  <c r="T183" i="4" s="1"/>
  <c r="M41" i="4"/>
  <c r="V26" i="4"/>
  <c r="P26" i="4"/>
  <c r="W28" i="4"/>
  <c r="AA26" i="4"/>
  <c r="AD182" i="4"/>
  <c r="AD183" i="4" s="1"/>
  <c r="AF180" i="4"/>
  <c r="P182" i="4"/>
  <c r="X180" i="4"/>
  <c r="X181" i="4" s="1"/>
  <c r="V182" i="4"/>
  <c r="V183" i="4" s="1"/>
  <c r="X194" i="4"/>
  <c r="N194" i="4" s="1"/>
  <c r="N195" i="4"/>
  <c r="O32" i="4"/>
  <c r="O33" i="4" s="1"/>
  <c r="S28" i="4"/>
  <c r="S29" i="4" s="1"/>
  <c r="P183" i="4" l="1"/>
  <c r="N182" i="4"/>
  <c r="O180" i="4"/>
  <c r="O182" i="4" s="1"/>
  <c r="O183" i="4" s="1"/>
  <c r="S181" i="4"/>
  <c r="O41" i="4"/>
  <c r="O42" i="4" s="1"/>
  <c r="R26" i="4"/>
  <c r="L26" i="4" s="1"/>
  <c r="Q26" i="4"/>
  <c r="K26" i="4" s="1"/>
  <c r="L182" i="4"/>
  <c r="R183" i="4"/>
  <c r="K182" i="4"/>
  <c r="Q183" i="4"/>
  <c r="Q180" i="4"/>
  <c r="Y181" i="4"/>
  <c r="AD180" i="4"/>
  <c r="AD181" i="4" s="1"/>
  <c r="AF181" i="4"/>
  <c r="R180" i="4"/>
  <c r="Z181" i="4"/>
  <c r="AC180" i="4"/>
  <c r="AC181" i="4" s="1"/>
  <c r="AB181" i="4"/>
  <c r="M28" i="4"/>
  <c r="U26" i="4"/>
  <c r="U27" i="4" s="1"/>
  <c r="J26" i="4"/>
  <c r="P27" i="4"/>
  <c r="S26" i="4"/>
  <c r="S27" i="4" s="1"/>
  <c r="AA27" i="4"/>
  <c r="M26" i="4"/>
  <c r="T27" i="4"/>
  <c r="W26" i="4"/>
  <c r="W27" i="4" s="1"/>
  <c r="W29" i="4"/>
  <c r="V27" i="4"/>
  <c r="M182" i="4"/>
  <c r="U182" i="4"/>
  <c r="U183" i="4" s="1"/>
  <c r="T180" i="4"/>
  <c r="T181" i="4" s="1"/>
  <c r="N15" i="4"/>
  <c r="I15" i="4" s="1"/>
  <c r="J15" i="4"/>
  <c r="N183" i="4"/>
  <c r="J182" i="4"/>
  <c r="O28" i="4"/>
  <c r="V180" i="4"/>
  <c r="V181" i="4" s="1"/>
  <c r="P180" i="4"/>
  <c r="P181" i="4" s="1"/>
  <c r="O181" i="4" l="1"/>
  <c r="R27" i="4"/>
  <c r="Q27" i="4"/>
  <c r="L180" i="4"/>
  <c r="R181" i="4"/>
  <c r="K180" i="4"/>
  <c r="Q181" i="4"/>
  <c r="N26" i="4"/>
  <c r="N27" i="4" s="1"/>
  <c r="O26" i="4"/>
  <c r="O27" i="4" s="1"/>
  <c r="O29" i="4"/>
  <c r="U180" i="4"/>
  <c r="U181" i="4" s="1"/>
  <c r="M180" i="4"/>
  <c r="N180" i="4"/>
  <c r="N181" i="4" s="1"/>
  <c r="J180" i="4"/>
</calcChain>
</file>

<file path=xl/sharedStrings.xml><?xml version="1.0" encoding="utf-8"?>
<sst xmlns="http://schemas.openxmlformats.org/spreadsheetml/2006/main" count="550" uniqueCount="283">
  <si>
    <t>mii lei</t>
  </si>
  <si>
    <t>VENITURI PROPRII</t>
  </si>
  <si>
    <t xml:space="preserve">SUBVENTII </t>
  </si>
  <si>
    <t>Capi-tol</t>
  </si>
  <si>
    <t>Sub-capi-tol</t>
  </si>
  <si>
    <t>Para-graf</t>
  </si>
  <si>
    <t>Grupa/titlu</t>
  </si>
  <si>
    <t>Arti-col</t>
  </si>
  <si>
    <t>Ali-neat</t>
  </si>
  <si>
    <t>Denumire indicator</t>
  </si>
  <si>
    <t>Cod</t>
  </si>
  <si>
    <t xml:space="preserve">din total an, din care, </t>
  </si>
  <si>
    <t>din total an, din care,</t>
  </si>
  <si>
    <t>Sume retinute 10%</t>
  </si>
  <si>
    <t>Trim 1</t>
  </si>
  <si>
    <t>Trim 2</t>
  </si>
  <si>
    <t>Trim 3</t>
  </si>
  <si>
    <t>Trim 4</t>
  </si>
  <si>
    <t>0001</t>
  </si>
  <si>
    <t>10</t>
  </si>
  <si>
    <t>VENITURI PROPRII TOTAL VENITURI</t>
  </si>
  <si>
    <t>00,01,10</t>
  </si>
  <si>
    <t>0002</t>
  </si>
  <si>
    <t xml:space="preserve">I.Venituri curente </t>
  </si>
  <si>
    <t>00,02,10</t>
  </si>
  <si>
    <t>2900</t>
  </si>
  <si>
    <t>C.Venituri nefiscale</t>
  </si>
  <si>
    <t>29,00,10</t>
  </si>
  <si>
    <t>3300</t>
  </si>
  <si>
    <t>C2.Vanzari de bunuri si servicii</t>
  </si>
  <si>
    <t>3310</t>
  </si>
  <si>
    <t>Venituri din prestari servicii si alte activitati</t>
  </si>
  <si>
    <t>33,10</t>
  </si>
  <si>
    <t>Venituri din organizarea de cursuri de calificare si conversie profesionala, specializare si perfectionare</t>
  </si>
  <si>
    <t>33,10,17</t>
  </si>
  <si>
    <t>3610</t>
  </si>
  <si>
    <t>Diverse venituri</t>
  </si>
  <si>
    <t>36,10</t>
  </si>
  <si>
    <t>50</t>
  </si>
  <si>
    <t>Alte venituri</t>
  </si>
  <si>
    <t>36,10,50</t>
  </si>
  <si>
    <t>4300</t>
  </si>
  <si>
    <t>IV. SUBVENTII</t>
  </si>
  <si>
    <t>4310</t>
  </si>
  <si>
    <t>SUBVENTII DE LA ALTE ADMINISTRATII</t>
  </si>
  <si>
    <t>09</t>
  </si>
  <si>
    <t>Subventii pentru institutii publice</t>
  </si>
  <si>
    <t>4310.09</t>
  </si>
  <si>
    <t xml:space="preserve"> TOTAL CHELTUIELI</t>
  </si>
  <si>
    <t>01</t>
  </si>
  <si>
    <t>CHELTUIELI CURENTE</t>
  </si>
  <si>
    <t>TITLUL I CHELTUIELI DE PERSONAL</t>
  </si>
  <si>
    <t>20</t>
  </si>
  <si>
    <t>TITLUL II BUNURI SI SERVICII</t>
  </si>
  <si>
    <t>51</t>
  </si>
  <si>
    <t>TITLUL VI TRANSFERURI INTRE UNITATI ALE ADMINISTRATIEI PUBLICE</t>
  </si>
  <si>
    <t>58</t>
  </si>
  <si>
    <t>TITLUL X PROIECTE CU FINANTARE DIN FORNDURI EXTERNE NERAMBURSABILE AFERENTE CADRULUI FINANCIAR 2014-2020</t>
  </si>
  <si>
    <t>59</t>
  </si>
  <si>
    <t>Titlul XI Alte cheltuieli</t>
  </si>
  <si>
    <t>70</t>
  </si>
  <si>
    <t>CHELTUIELI DE CAPITAL</t>
  </si>
  <si>
    <t>5010</t>
  </si>
  <si>
    <t>03</t>
  </si>
  <si>
    <t>AUTORITATI PUBLICE ŞI ACŢIUNI EXTERNE</t>
  </si>
  <si>
    <t>Cheltuieli salariale in bani</t>
  </si>
  <si>
    <t>10,01</t>
  </si>
  <si>
    <t>Salarii de bază</t>
  </si>
  <si>
    <t>10,01,01</t>
  </si>
  <si>
    <t>05</t>
  </si>
  <si>
    <t>Sporuri pentru condiţii de muncă</t>
  </si>
  <si>
    <t>10,01,05</t>
  </si>
  <si>
    <t>06</t>
  </si>
  <si>
    <t>Alte sporuri</t>
  </si>
  <si>
    <t>10,01,06</t>
  </si>
  <si>
    <t>Fond aferent platii cu ora</t>
  </si>
  <si>
    <t>10,01,11</t>
  </si>
  <si>
    <t>12</t>
  </si>
  <si>
    <t>Indemnizaţii plătite unor persoane din afara unităţii</t>
  </si>
  <si>
    <t>10,01,12</t>
  </si>
  <si>
    <t>13</t>
  </si>
  <si>
    <t>Indemnizaţii de delegare</t>
  </si>
  <si>
    <t>10,01,13</t>
  </si>
  <si>
    <t>14</t>
  </si>
  <si>
    <t>Indemnizaţii de detaşare</t>
  </si>
  <si>
    <t>10,01,14</t>
  </si>
  <si>
    <t>16</t>
  </si>
  <si>
    <t>Alocaţii pentru locuinţe</t>
  </si>
  <si>
    <t>10,01,16</t>
  </si>
  <si>
    <t>30</t>
  </si>
  <si>
    <t>Alte drepturi salariale în bani</t>
  </si>
  <si>
    <t>10,01,30</t>
  </si>
  <si>
    <t>02</t>
  </si>
  <si>
    <t>Cheltuieli salariale în natură</t>
  </si>
  <si>
    <t>10,02</t>
  </si>
  <si>
    <t>Normă de hrană</t>
  </si>
  <si>
    <t>10,02,02</t>
  </si>
  <si>
    <t>Vouchere de vacanță</t>
  </si>
  <si>
    <t>10,02,06</t>
  </si>
  <si>
    <t>Contribuţii</t>
  </si>
  <si>
    <t>10,03</t>
  </si>
  <si>
    <t>Contribuţii de asigurări sociale de stat</t>
  </si>
  <si>
    <t>10,03,01</t>
  </si>
  <si>
    <t>Contribuţii de asigurări de şomaj</t>
  </si>
  <si>
    <t>10,03,02</t>
  </si>
  <si>
    <t>Contribuţii de asigurări sociale de sănătate</t>
  </si>
  <si>
    <t>10,03,03</t>
  </si>
  <si>
    <t>04</t>
  </si>
  <si>
    <t>Contribuţii de asigurări pentru accidente de muncă şi boli profesionale</t>
  </si>
  <si>
    <t>10,03,04</t>
  </si>
  <si>
    <t>Contribuţii pentru concedii şi indemnizaţii</t>
  </si>
  <si>
    <t>10,03,06</t>
  </si>
  <si>
    <t>Bunuri şi servicii</t>
  </si>
  <si>
    <t>20,01</t>
  </si>
  <si>
    <t>Furnituri de birou</t>
  </si>
  <si>
    <t>20,01,01</t>
  </si>
  <si>
    <t>Materiale pentru curăţenie</t>
  </si>
  <si>
    <t>20,01,02</t>
  </si>
  <si>
    <t>Incălzit, iluminat şi forţă motrică</t>
  </si>
  <si>
    <t>20,01,03</t>
  </si>
  <si>
    <t>Apă, canal şi salubritate</t>
  </si>
  <si>
    <t>20,01,04</t>
  </si>
  <si>
    <t xml:space="preserve">Carburanţi şi lubrifianţi </t>
  </si>
  <si>
    <t>20,01,05</t>
  </si>
  <si>
    <t>Piese de schimb</t>
  </si>
  <si>
    <t>20,01,06</t>
  </si>
  <si>
    <t>07</t>
  </si>
  <si>
    <t>Transport</t>
  </si>
  <si>
    <t>20,01,07</t>
  </si>
  <si>
    <t>08</t>
  </si>
  <si>
    <t>Poştă, telecomunicaţii, radio, tv, internet</t>
  </si>
  <si>
    <t>20,01,08</t>
  </si>
  <si>
    <t>Materiale şi prestări de servicii cu caracter funcţional</t>
  </si>
  <si>
    <t>20,01,09</t>
  </si>
  <si>
    <t>Alte bunuri şi servicii pentru întreţinere şi funcţionare</t>
  </si>
  <si>
    <t>20,01,30</t>
  </si>
  <si>
    <t>Reparatii curente</t>
  </si>
  <si>
    <t>20,02</t>
  </si>
  <si>
    <t>Bunuri de natura obiectelor de inventar</t>
  </si>
  <si>
    <t>20,05</t>
  </si>
  <si>
    <t>Alte obiecte de inventar</t>
  </si>
  <si>
    <t>20,05,30</t>
  </si>
  <si>
    <t>Deplasări, detaşări, transferări</t>
  </si>
  <si>
    <t>20,06</t>
  </si>
  <si>
    <t>Deplasări interne, detaşări, transferări</t>
  </si>
  <si>
    <t>20,06,01</t>
  </si>
  <si>
    <t>Deplasări în străinătate</t>
  </si>
  <si>
    <t>20,06,02</t>
  </si>
  <si>
    <t>11</t>
  </si>
  <si>
    <t>Cărţi, publicaţii şi materiale documentare</t>
  </si>
  <si>
    <t>20,11</t>
  </si>
  <si>
    <t>Consultanță și expertiză</t>
  </si>
  <si>
    <t>20,12</t>
  </si>
  <si>
    <t>Pregătire profesională</t>
  </si>
  <si>
    <t>20,13</t>
  </si>
  <si>
    <t>Protecţia muncii</t>
  </si>
  <si>
    <t>20,14</t>
  </si>
  <si>
    <t>25</t>
  </si>
  <si>
    <t>Cheltuieli judiciare șI extrajudiciare derivate din acțiuni în reprezentarea intereselor statului, potrivit dispozițiilor legale</t>
  </si>
  <si>
    <t>20,25</t>
  </si>
  <si>
    <t>Alte cheltuieli</t>
  </si>
  <si>
    <t>20,30</t>
  </si>
  <si>
    <t>Reclamă şi publicitate</t>
  </si>
  <si>
    <t>20,30,01</t>
  </si>
  <si>
    <t>Protocol şi reprezentare</t>
  </si>
  <si>
    <t>20,30,02</t>
  </si>
  <si>
    <t>Prime de asigurare non-viață</t>
  </si>
  <si>
    <t>20,30,03</t>
  </si>
  <si>
    <t>Chirii</t>
  </si>
  <si>
    <t>20,30,04</t>
  </si>
  <si>
    <t>20,30,07</t>
  </si>
  <si>
    <t>Alte cheltuieli cu bunuri şi servicii</t>
  </si>
  <si>
    <t>20,30,30</t>
  </si>
  <si>
    <t>51.01</t>
  </si>
  <si>
    <t>Transferuri catre institutii publice</t>
  </si>
  <si>
    <t>51.01.01</t>
  </si>
  <si>
    <t>Transferuri pentru finanțarea lucrărilor de înregistrare sistematică din cadrul Programului național de cadastru și carte funciară</t>
  </si>
  <si>
    <t>51.01.67</t>
  </si>
  <si>
    <t>PROGRAME DIN FONDUL EUROPEAN DE DEZVOLTARE REGIONALÂ (FEDR)</t>
  </si>
  <si>
    <t>58.01</t>
  </si>
  <si>
    <t>Finațare națională</t>
  </si>
  <si>
    <t>58.01.01</t>
  </si>
  <si>
    <t>Finanțare externă nerambursabilă</t>
  </si>
  <si>
    <t>58.01.02</t>
  </si>
  <si>
    <t>Cheltuieli neeligibile</t>
  </si>
  <si>
    <t>58.01.03</t>
  </si>
  <si>
    <t>ALTE FACILITĂȚI ȘI INSTRUMENTE POSTADERARE 2014-2020</t>
  </si>
  <si>
    <t>58.16</t>
  </si>
  <si>
    <t>Finantare nationala</t>
  </si>
  <si>
    <t>58.16.01</t>
  </si>
  <si>
    <t>Finantare externa nerambursabila</t>
  </si>
  <si>
    <t>58.16.02</t>
  </si>
  <si>
    <t>58.16.03</t>
  </si>
  <si>
    <t>Burse</t>
  </si>
  <si>
    <t>59.01</t>
  </si>
  <si>
    <t>71</t>
  </si>
  <si>
    <t>TITLUL XIII ACTIVE NEFINANCIARE</t>
  </si>
  <si>
    <t xml:space="preserve">Active fixe </t>
  </si>
  <si>
    <t>71,01</t>
  </si>
  <si>
    <t>Construcţii</t>
  </si>
  <si>
    <t>71,01,01</t>
  </si>
  <si>
    <t>Masini, echipamente si mijloace de transport</t>
  </si>
  <si>
    <t>71,01,02</t>
  </si>
  <si>
    <t>Mobilier, aparatura birotica si alte active corporale</t>
  </si>
  <si>
    <t>71,01,03</t>
  </si>
  <si>
    <t xml:space="preserve">Alte active </t>
  </si>
  <si>
    <t>71,01,30</t>
  </si>
  <si>
    <t>Reparații capitale</t>
  </si>
  <si>
    <t>Autorităţi executive şi legislative</t>
  </si>
  <si>
    <t>Autorităţi executive</t>
  </si>
  <si>
    <t>51.01.03</t>
  </si>
  <si>
    <t>TOTAL VENITURI</t>
  </si>
  <si>
    <t>III. OPERAȚIUNI FINANCIARE</t>
  </si>
  <si>
    <t>4008</t>
  </si>
  <si>
    <t>ÎNCASĂRI DIN RAMBURSAREA ÎMPRUMUTURILOR ACORDATE</t>
  </si>
  <si>
    <t>40.08</t>
  </si>
  <si>
    <t>15</t>
  </si>
  <si>
    <t>Sume utilizate de alte instituții din excedentul anului precedent</t>
  </si>
  <si>
    <t>40.08.15</t>
  </si>
  <si>
    <t>4208</t>
  </si>
  <si>
    <t>SUBVENȚII DE LA BUGETUL DE STAT</t>
  </si>
  <si>
    <t>42.08</t>
  </si>
  <si>
    <t>60</t>
  </si>
  <si>
    <t>Cofinanțare publică acordată în cadrul mecanismului SEE</t>
  </si>
  <si>
    <t>4208.60</t>
  </si>
  <si>
    <t>4508</t>
  </si>
  <si>
    <t>SUME PRIMITE DE LA UE/ALȚI DONATORI ÎN CONTUL PLĂȚILOR EFECTUATE ȘI PREFINANȚĂRI</t>
  </si>
  <si>
    <t>45.08</t>
  </si>
  <si>
    <t>17</t>
  </si>
  <si>
    <t>Mecanism financiar SEE</t>
  </si>
  <si>
    <t>4508.17</t>
  </si>
  <si>
    <t>5008</t>
  </si>
  <si>
    <t>FONDURI EXTERNE NERAMBURSABILE</t>
  </si>
  <si>
    <t>50,08</t>
  </si>
  <si>
    <t>56</t>
  </si>
  <si>
    <t>TITLUL VIII PROIECTE CU FINANTARE DIN FONDURI EXTERNE NERAMBURSABILE (FEN) POSTADERARE</t>
  </si>
  <si>
    <t>ACȚIUNI GENERALE ECONOMICE, COMERCIALE ȘI DE MUNCĂ</t>
  </si>
  <si>
    <t>80,08</t>
  </si>
  <si>
    <t>Mecanismul financiar SEE</t>
  </si>
  <si>
    <t>Finanţare naţională</t>
  </si>
  <si>
    <t>Finanţare externă nerambursabilă</t>
  </si>
  <si>
    <t xml:space="preserve">          Director general, </t>
  </si>
  <si>
    <t>Şef serviciu,</t>
  </si>
  <si>
    <t xml:space="preserve">          Melania Rusnac</t>
  </si>
  <si>
    <t>Oana Sachelari</t>
  </si>
  <si>
    <t>5110</t>
  </si>
  <si>
    <t>5010.01</t>
  </si>
  <si>
    <t>5010.10</t>
  </si>
  <si>
    <t>5010.20</t>
  </si>
  <si>
    <t>5010.51</t>
  </si>
  <si>
    <t>5010.58</t>
  </si>
  <si>
    <t>5010.59</t>
  </si>
  <si>
    <t>5010.70</t>
  </si>
  <si>
    <t>Anabella Gațe</t>
  </si>
  <si>
    <t>VICEPRIM-MINISTRU</t>
  </si>
  <si>
    <t>AVIZAT,</t>
  </si>
  <si>
    <t xml:space="preserve">Preşedinte, </t>
  </si>
  <si>
    <t>APROB</t>
  </si>
  <si>
    <t>PAUL STĂNESCU</t>
  </si>
  <si>
    <t>Director general adjunct</t>
  </si>
  <si>
    <t>Secretar General</t>
  </si>
  <si>
    <t>Geea Rossana Balazsy-Titieni</t>
  </si>
  <si>
    <t>Pavel Năstase</t>
  </si>
  <si>
    <t>Buget aprobat 2018</t>
  </si>
  <si>
    <t xml:space="preserve">Fondul conducatorului institutiei </t>
  </si>
  <si>
    <t>Contribuție asiguratorie pentru muncă</t>
  </si>
  <si>
    <t>10,03,07</t>
  </si>
  <si>
    <t>Nicoleta Marin</t>
  </si>
  <si>
    <t>BUGET PE ANUL 2018</t>
  </si>
  <si>
    <t>Trim1</t>
  </si>
  <si>
    <t>Trim2</t>
  </si>
  <si>
    <t>Trim3</t>
  </si>
  <si>
    <t>Trim4</t>
  </si>
  <si>
    <t>II.CREDITE BUGETARE</t>
  </si>
  <si>
    <t>I.CREDITE DE ANGAJAMENT</t>
  </si>
  <si>
    <t>Credite de angajament/Credite bugetare</t>
  </si>
  <si>
    <t>I</t>
  </si>
  <si>
    <t>II</t>
  </si>
  <si>
    <t>Șef Serviciu FCAPRUIT</t>
  </si>
  <si>
    <t>MINISTERUL DEZVOLTARII REGIONALE ȘI ADMINISTRATIEI PUBLICE</t>
  </si>
  <si>
    <t xml:space="preserve">MINISTERUL DEZVOLTARII REGIONALE SI ADMINISTRATIEI PUBLICE </t>
  </si>
  <si>
    <t xml:space="preserve">                                                              INSTITUTUL NATIONAL DE ADMINISTRATIE</t>
  </si>
  <si>
    <t>MINISTERUL DEZVOLTĂRII REGIONALE ȘI ADMINISTRAȚIEI PUBLICE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</si>
</sst>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#,##0.000"/>
    <numFmt numFmtId="166" formatCode="#,##0.00_ ;[Red]\-#,##0.00\ "/>
    <numFmt numFmtId="167" formatCode="0.00_ ;[Red]\-0.00\ "/>
  </numFmts>
  <fonts count="35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4"/>
      <name val="Calibri"/>
      <family val="2"/>
    </font>
    <font>
      <sz val="12"/>
      <name val="Arial"/>
      <family val="2"/>
    </font>
    <font>
      <sz val="14"/>
      <name val="Calibri"/>
      <family val="2"/>
    </font>
    <font>
      <b/>
      <sz val="12"/>
      <name val="Arial"/>
      <family val="2"/>
      <charset val="238"/>
    </font>
    <font>
      <b/>
      <sz val="12"/>
      <color indexed="10"/>
      <name val="Calibri"/>
      <family val="2"/>
    </font>
    <font>
      <b/>
      <sz val="12"/>
      <color indexed="53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sz val="11"/>
      <name val="Trebuchet MS"/>
      <family val="2"/>
    </font>
    <font>
      <b/>
      <sz val="12"/>
      <name val="Trebuchet MS"/>
      <family val="2"/>
    </font>
    <font>
      <sz val="14"/>
      <name val="Trebuchet MS"/>
      <family val="2"/>
    </font>
    <font>
      <sz val="14"/>
      <color indexed="8"/>
      <name val="Trebuchet MS"/>
      <family val="2"/>
    </font>
    <font>
      <sz val="12"/>
      <name val="Trebuchet MS"/>
      <family val="2"/>
    </font>
    <font>
      <sz val="12"/>
      <color indexed="8"/>
      <name val="Trebuchet MS"/>
      <family val="2"/>
    </font>
    <font>
      <b/>
      <sz val="12"/>
      <color indexed="8"/>
      <name val="Trebuchet MS"/>
      <family val="2"/>
    </font>
    <font>
      <sz val="10"/>
      <name val="Trebuchet MS"/>
      <family val="2"/>
    </font>
    <font>
      <b/>
      <sz val="11"/>
      <name val="Trebuchet MS"/>
      <family val="2"/>
    </font>
    <font>
      <b/>
      <sz val="10"/>
      <name val="Trebuchet MS"/>
      <family val="2"/>
    </font>
    <font>
      <sz val="11"/>
      <color indexed="8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12"/>
      <color rgb="FFFF0000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7" fillId="0" borderId="0"/>
    <xf numFmtId="0" fontId="15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17" fillId="0" borderId="0"/>
    <xf numFmtId="0" fontId="17" fillId="0" borderId="0"/>
    <xf numFmtId="0" fontId="1" fillId="0" borderId="0"/>
    <xf numFmtId="0" fontId="14" fillId="0" borderId="0"/>
  </cellStyleXfs>
  <cellXfs count="284">
    <xf numFmtId="0" fontId="0" fillId="0" borderId="0" xfId="0"/>
    <xf numFmtId="164" fontId="2" fillId="0" borderId="0" xfId="0" applyNumberFormat="1" applyFont="1" applyBorder="1" applyProtection="1">
      <protection locked="0"/>
    </xf>
    <xf numFmtId="164" fontId="2" fillId="0" borderId="0" xfId="0" applyNumberFormat="1" applyFont="1" applyFill="1" applyBorder="1" applyProtection="1">
      <protection locked="0"/>
    </xf>
    <xf numFmtId="164" fontId="2" fillId="0" borderId="0" xfId="0" applyNumberFormat="1" applyFont="1" applyFill="1" applyBorder="1" applyAlignment="1" applyProtection="1">
      <alignment wrapText="1"/>
      <protection locked="0"/>
    </xf>
    <xf numFmtId="164" fontId="8" fillId="0" borderId="0" xfId="0" applyNumberFormat="1" applyFont="1" applyFill="1" applyBorder="1" applyProtection="1">
      <protection locked="0"/>
    </xf>
    <xf numFmtId="164" fontId="8" fillId="0" borderId="0" xfId="0" applyNumberFormat="1" applyFont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164" fontId="5" fillId="0" borderId="0" xfId="0" applyNumberFormat="1" applyFont="1" applyBorder="1" applyProtection="1">
      <protection locked="0"/>
    </xf>
    <xf numFmtId="49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3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0" xfId="0" applyNumberFormat="1" applyFont="1" applyFill="1" applyBorder="1" applyProtection="1">
      <protection locked="0"/>
    </xf>
    <xf numFmtId="4" fontId="10" fillId="0" borderId="0" xfId="0" quotePrefix="1" applyNumberFormat="1" applyFont="1" applyFill="1" applyBorder="1" applyAlignment="1" applyProtection="1">
      <alignment horizontal="right" vertical="center" wrapText="1"/>
      <protection locked="0"/>
    </xf>
    <xf numFmtId="3" fontId="10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0" fillId="0" borderId="0" xfId="0" applyNumberFormat="1" applyFont="1" applyBorder="1" applyProtection="1">
      <protection locked="0"/>
    </xf>
    <xf numFmtId="164" fontId="5" fillId="0" borderId="0" xfId="0" applyNumberFormat="1" applyFont="1" applyFill="1" applyBorder="1" applyAlignment="1" applyProtection="1">
      <alignment vertical="top" wrapText="1"/>
      <protection locked="0"/>
    </xf>
    <xf numFmtId="164" fontId="12" fillId="0" borderId="0" xfId="0" applyNumberFormat="1" applyFont="1" applyFill="1" applyBorder="1" applyAlignment="1" applyProtection="1">
      <alignment vertical="center" wrapText="1"/>
      <protection locked="0"/>
    </xf>
    <xf numFmtId="164" fontId="13" fillId="0" borderId="0" xfId="0" applyNumberFormat="1" applyFont="1" applyFill="1" applyBorder="1" applyAlignment="1" applyProtection="1">
      <alignment vertical="center" wrapText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Border="1" applyAlignment="1" applyProtection="1">
      <alignment vertical="center" wrapText="1"/>
      <protection locked="0"/>
    </xf>
    <xf numFmtId="164" fontId="5" fillId="0" borderId="0" xfId="0" applyNumberFormat="1" applyFont="1" applyFill="1" applyBorder="1" applyAlignment="1" applyProtection="1">
      <alignment vertical="center" wrapText="1"/>
      <protection locked="0"/>
    </xf>
    <xf numFmtId="164" fontId="3" fillId="0" borderId="0" xfId="0" applyNumberFormat="1" applyFont="1" applyFill="1" applyBorder="1" applyAlignment="1" applyProtection="1">
      <alignment horizontal="right" vertical="center"/>
      <protection locked="0"/>
    </xf>
    <xf numFmtId="164" fontId="11" fillId="0" borderId="0" xfId="0" applyNumberFormat="1" applyFont="1" applyFill="1" applyBorder="1" applyAlignment="1" applyProtection="1">
      <alignment horizontal="right" vertical="center"/>
      <protection locked="0"/>
    </xf>
    <xf numFmtId="164" fontId="5" fillId="0" borderId="0" xfId="0" applyNumberFormat="1" applyFont="1" applyFill="1" applyBorder="1" applyAlignment="1" applyProtection="1">
      <alignment vertical="center"/>
      <protection locked="0"/>
    </xf>
    <xf numFmtId="164" fontId="9" fillId="0" borderId="0" xfId="0" applyNumberFormat="1" applyFont="1" applyFill="1" applyBorder="1" applyAlignment="1" applyProtection="1">
      <alignment vertical="center"/>
      <protection locked="0"/>
    </xf>
    <xf numFmtId="164" fontId="4" fillId="0" borderId="0" xfId="0" applyNumberFormat="1" applyFont="1" applyFill="1" applyBorder="1" applyProtection="1">
      <protection locked="0"/>
    </xf>
    <xf numFmtId="164" fontId="4" fillId="0" borderId="0" xfId="0" applyNumberFormat="1" applyFont="1" applyBorder="1" applyProtection="1">
      <protection locked="0"/>
    </xf>
    <xf numFmtId="164" fontId="4" fillId="0" borderId="0" xfId="0" applyNumberFormat="1" applyFont="1" applyFill="1" applyBorder="1" applyAlignment="1" applyProtection="1">
      <alignment vertical="center"/>
      <protection locked="0"/>
    </xf>
    <xf numFmtId="164" fontId="3" fillId="0" borderId="0" xfId="0" applyNumberFormat="1" applyFont="1" applyFill="1" applyBorder="1" applyAlignment="1" applyProtection="1">
      <alignment vertical="center"/>
      <protection locked="0"/>
    </xf>
    <xf numFmtId="164" fontId="3" fillId="0" borderId="0" xfId="0" applyNumberFormat="1" applyFont="1" applyFill="1" applyBorder="1" applyAlignment="1" applyProtection="1">
      <alignment vertical="center"/>
    </xf>
    <xf numFmtId="4" fontId="8" fillId="0" borderId="0" xfId="0" applyNumberFormat="1" applyFont="1" applyFill="1" applyBorder="1" applyProtection="1">
      <protection locked="0"/>
    </xf>
    <xf numFmtId="4" fontId="8" fillId="0" borderId="0" xfId="0" applyNumberFormat="1" applyFont="1" applyBorder="1" applyProtection="1">
      <protection locked="0"/>
    </xf>
    <xf numFmtId="164" fontId="12" fillId="5" borderId="0" xfId="0" applyNumberFormat="1" applyFont="1" applyFill="1" applyBorder="1" applyAlignment="1" applyProtection="1">
      <alignment vertical="center" wrapText="1"/>
      <protection locked="0"/>
    </xf>
    <xf numFmtId="164" fontId="5" fillId="5" borderId="0" xfId="0" applyNumberFormat="1" applyFont="1" applyFill="1" applyBorder="1" applyAlignment="1" applyProtection="1">
      <alignment vertical="top" wrapText="1"/>
      <protection locked="0"/>
    </xf>
    <xf numFmtId="164" fontId="13" fillId="5" borderId="0" xfId="0" applyNumberFormat="1" applyFont="1" applyFill="1" applyBorder="1" applyAlignment="1" applyProtection="1">
      <alignment vertical="center" wrapText="1"/>
      <protection locked="0"/>
    </xf>
    <xf numFmtId="164" fontId="5" fillId="0" borderId="5" xfId="0" applyNumberFormat="1" applyFont="1" applyFill="1" applyBorder="1" applyAlignment="1" applyProtection="1">
      <alignment vertical="top" wrapText="1"/>
      <protection locked="0"/>
    </xf>
    <xf numFmtId="164" fontId="4" fillId="2" borderId="0" xfId="0" applyNumberFormat="1" applyFont="1" applyFill="1" applyBorder="1" applyAlignment="1" applyProtection="1">
      <alignment vertical="center" wrapText="1"/>
      <protection locked="0"/>
    </xf>
    <xf numFmtId="167" fontId="5" fillId="0" borderId="5" xfId="0" applyNumberFormat="1" applyFont="1" applyFill="1" applyBorder="1" applyAlignment="1" applyProtection="1">
      <alignment vertical="top" wrapText="1"/>
      <protection locked="0"/>
    </xf>
    <xf numFmtId="164" fontId="18" fillId="0" borderId="0" xfId="0" applyNumberFormat="1" applyFont="1" applyBorder="1" applyAlignment="1" applyProtection="1">
      <protection locked="0"/>
    </xf>
    <xf numFmtId="164" fontId="19" fillId="0" borderId="0" xfId="0" applyNumberFormat="1" applyFont="1" applyBorder="1" applyProtection="1">
      <protection locked="0"/>
    </xf>
    <xf numFmtId="164" fontId="19" fillId="0" borderId="0" xfId="0" applyNumberFormat="1" applyFont="1" applyFill="1" applyBorder="1" applyProtection="1">
      <protection locked="0"/>
    </xf>
    <xf numFmtId="164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0" xfId="0" applyNumberFormat="1" applyFont="1" applyFill="1" applyBorder="1" applyAlignment="1" applyProtection="1">
      <alignment vertical="center" wrapText="1"/>
      <protection locked="0"/>
    </xf>
    <xf numFmtId="165" fontId="18" fillId="0" borderId="0" xfId="0" applyNumberFormat="1" applyFont="1" applyAlignment="1"/>
    <xf numFmtId="165" fontId="18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right"/>
    </xf>
    <xf numFmtId="164" fontId="18" fillId="0" borderId="0" xfId="0" applyNumberFormat="1" applyFont="1" applyFill="1" applyBorder="1" applyAlignment="1" applyProtection="1">
      <alignment vertical="center" wrapText="1"/>
      <protection locked="0"/>
    </xf>
    <xf numFmtId="164" fontId="21" fillId="0" borderId="0" xfId="0" applyNumberFormat="1" applyFont="1" applyFill="1" applyBorder="1" applyAlignment="1" applyProtection="1">
      <alignment horizontal="center"/>
      <protection locked="0"/>
    </xf>
    <xf numFmtId="164" fontId="21" fillId="0" borderId="0" xfId="0" applyNumberFormat="1" applyFont="1" applyFill="1" applyBorder="1" applyProtection="1">
      <protection locked="0"/>
    </xf>
    <xf numFmtId="3" fontId="23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5" xfId="0" applyNumberFormat="1" applyFont="1" applyFill="1" applyBorder="1" applyAlignment="1" applyProtection="1">
      <alignment horizontal="left" vertical="center" wrapText="1"/>
      <protection locked="0"/>
    </xf>
    <xf numFmtId="3" fontId="20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23" fillId="0" borderId="5" xfId="0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5" xfId="0" quotePrefix="1" applyNumberFormat="1" applyFont="1" applyFill="1" applyBorder="1" applyAlignment="1" applyProtection="1">
      <alignment horizontal="center" vertical="center" wrapText="1"/>
      <protection locked="0"/>
    </xf>
    <xf numFmtId="4" fontId="23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20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2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5" xfId="0" applyNumberFormat="1" applyFont="1" applyFill="1" applyBorder="1" applyAlignment="1" applyProtection="1">
      <alignment horizontal="left" wrapText="1"/>
      <protection locked="0"/>
    </xf>
    <xf numFmtId="4" fontId="20" fillId="0" borderId="5" xfId="0" applyNumberFormat="1" applyFont="1" applyFill="1" applyBorder="1" applyAlignment="1" applyProtection="1">
      <alignment horizontal="left" vertical="top" wrapText="1"/>
      <protection locked="0"/>
    </xf>
    <xf numFmtId="164" fontId="20" fillId="0" borderId="5" xfId="0" quotePrefix="1" applyNumberFormat="1" applyFont="1" applyFill="1" applyBorder="1" applyAlignment="1" applyProtection="1">
      <alignment horizontal="left" vertical="center" wrapText="1"/>
      <protection locked="0"/>
    </xf>
    <xf numFmtId="164" fontId="23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23" fillId="0" borderId="5" xfId="0" quotePrefix="1" applyNumberFormat="1" applyFont="1" applyFill="1" applyBorder="1" applyAlignment="1" applyProtection="1">
      <alignment horizontal="left" vertical="center" wrapText="1"/>
      <protection locked="0"/>
    </xf>
    <xf numFmtId="3" fontId="20" fillId="0" borderId="5" xfId="0" applyNumberFormat="1" applyFont="1" applyFill="1" applyBorder="1" applyAlignment="1" applyProtection="1">
      <alignment horizontal="right" vertical="center"/>
    </xf>
    <xf numFmtId="3" fontId="23" fillId="0" borderId="5" xfId="0" applyNumberFormat="1" applyFont="1" applyFill="1" applyBorder="1" applyAlignment="1" applyProtection="1">
      <alignment vertical="center"/>
    </xf>
    <xf numFmtId="3" fontId="20" fillId="0" borderId="5" xfId="0" applyNumberFormat="1" applyFont="1" applyFill="1" applyBorder="1" applyAlignment="1" applyProtection="1">
      <alignment vertical="center"/>
    </xf>
    <xf numFmtId="3" fontId="23" fillId="0" borderId="5" xfId="0" applyNumberFormat="1" applyFont="1" applyFill="1" applyBorder="1" applyAlignment="1" applyProtection="1">
      <alignment horizontal="right" vertical="center"/>
    </xf>
    <xf numFmtId="49" fontId="23" fillId="0" borderId="5" xfId="0" applyNumberFormat="1" applyFont="1" applyFill="1" applyBorder="1" applyAlignment="1" applyProtection="1">
      <alignment horizontal="left" vertical="center" wrapText="1"/>
      <protection locked="0"/>
    </xf>
    <xf numFmtId="3" fontId="20" fillId="0" borderId="5" xfId="0" applyNumberFormat="1" applyFont="1" applyFill="1" applyBorder="1" applyAlignment="1" applyProtection="1">
      <alignment vertical="center" wrapText="1"/>
    </xf>
    <xf numFmtId="3" fontId="23" fillId="0" borderId="5" xfId="0" applyNumberFormat="1" applyFont="1" applyFill="1" applyBorder="1" applyAlignment="1" applyProtection="1">
      <alignment vertical="center" wrapText="1"/>
    </xf>
    <xf numFmtId="3" fontId="26" fillId="4" borderId="29" xfId="0" applyNumberFormat="1" applyFont="1" applyFill="1" applyBorder="1" applyAlignment="1" applyProtection="1">
      <alignment horizontal="right" vertical="center" wrapText="1"/>
      <protection locked="0"/>
    </xf>
    <xf numFmtId="164" fontId="19" fillId="0" borderId="0" xfId="0" applyNumberFormat="1" applyFont="1" applyFill="1" applyBorder="1" applyAlignment="1" applyProtection="1">
      <alignment wrapText="1"/>
      <protection locked="0"/>
    </xf>
    <xf numFmtId="164" fontId="27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27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28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28" fillId="0" borderId="3" xfId="0" quotePrefix="1" applyNumberFormat="1" applyFont="1" applyFill="1" applyBorder="1" applyAlignment="1" applyProtection="1">
      <alignment horizontal="center" vertical="center" wrapText="1"/>
      <protection locked="0"/>
    </xf>
    <xf numFmtId="164" fontId="28" fillId="0" borderId="11" xfId="0" applyNumberFormat="1" applyFont="1" applyFill="1" applyBorder="1" applyAlignment="1" applyProtection="1">
      <alignment vertical="center" wrapText="1"/>
    </xf>
    <xf numFmtId="164" fontId="28" fillId="0" borderId="12" xfId="0" applyNumberFormat="1" applyFont="1" applyFill="1" applyBorder="1" applyAlignment="1" applyProtection="1">
      <alignment vertical="center" wrapText="1"/>
    </xf>
    <xf numFmtId="164" fontId="28" fillId="0" borderId="13" xfId="0" applyNumberFormat="1" applyFont="1" applyFill="1" applyBorder="1" applyAlignment="1" applyProtection="1">
      <alignment vertical="center" wrapText="1"/>
    </xf>
    <xf numFmtId="164" fontId="28" fillId="0" borderId="14" xfId="0" applyNumberFormat="1" applyFont="1" applyFill="1" applyBorder="1" applyAlignment="1" applyProtection="1">
      <alignment vertical="center" wrapText="1"/>
    </xf>
    <xf numFmtId="164" fontId="28" fillId="0" borderId="15" xfId="0" applyNumberFormat="1" applyFont="1" applyFill="1" applyBorder="1" applyAlignment="1" applyProtection="1">
      <alignment vertical="center" wrapText="1"/>
    </xf>
    <xf numFmtId="164" fontId="28" fillId="0" borderId="16" xfId="0" applyNumberFormat="1" applyFont="1" applyFill="1" applyBorder="1" applyAlignment="1" applyProtection="1">
      <alignment vertical="center" wrapText="1"/>
    </xf>
    <xf numFmtId="164" fontId="26" fillId="0" borderId="16" xfId="0" applyNumberFormat="1" applyFont="1" applyFill="1" applyBorder="1" applyAlignment="1" applyProtection="1">
      <alignment vertical="center" wrapText="1"/>
    </xf>
    <xf numFmtId="164" fontId="28" fillId="0" borderId="1" xfId="0" applyNumberFormat="1" applyFont="1" applyFill="1" applyBorder="1" applyAlignment="1" applyProtection="1">
      <alignment vertical="center" wrapText="1"/>
    </xf>
    <xf numFmtId="164" fontId="28" fillId="0" borderId="17" xfId="0" applyNumberFormat="1" applyFont="1" applyFill="1" applyBorder="1" applyAlignment="1" applyProtection="1">
      <alignment vertical="center" wrapText="1"/>
    </xf>
    <xf numFmtId="164" fontId="28" fillId="0" borderId="18" xfId="0" applyNumberFormat="1" applyFont="1" applyFill="1" applyBorder="1" applyAlignment="1" applyProtection="1">
      <alignment vertical="center" wrapText="1"/>
    </xf>
    <xf numFmtId="164" fontId="28" fillId="0" borderId="19" xfId="0" applyNumberFormat="1" applyFont="1" applyFill="1" applyBorder="1" applyAlignment="1" applyProtection="1">
      <alignment vertical="center" wrapText="1"/>
    </xf>
    <xf numFmtId="164" fontId="28" fillId="0" borderId="2" xfId="0" applyNumberFormat="1" applyFont="1" applyFill="1" applyBorder="1" applyAlignment="1" applyProtection="1">
      <alignment vertical="center" wrapText="1"/>
    </xf>
    <xf numFmtId="164" fontId="28" fillId="0" borderId="3" xfId="0" applyNumberFormat="1" applyFont="1" applyFill="1" applyBorder="1" applyAlignment="1" applyProtection="1">
      <alignment vertical="center" wrapText="1"/>
    </xf>
    <xf numFmtId="164" fontId="26" fillId="0" borderId="3" xfId="0" applyNumberFormat="1" applyFont="1" applyFill="1" applyBorder="1" applyAlignment="1" applyProtection="1">
      <alignment vertical="center" wrapText="1"/>
    </xf>
    <xf numFmtId="164" fontId="27" fillId="0" borderId="4" xfId="0" quotePrefix="1" applyNumberFormat="1" applyFont="1" applyFill="1" applyBorder="1" applyAlignment="1" applyProtection="1">
      <alignment horizontal="left" vertical="center" wrapText="1"/>
      <protection locked="0"/>
    </xf>
    <xf numFmtId="164" fontId="27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28" fillId="0" borderId="3" xfId="0" quotePrefix="1" applyNumberFormat="1" applyFont="1" applyFill="1" applyBorder="1" applyAlignment="1" applyProtection="1">
      <alignment horizontal="right" vertical="center" wrapText="1"/>
      <protection locked="0"/>
    </xf>
    <xf numFmtId="164" fontId="27" fillId="0" borderId="20" xfId="0" applyNumberFormat="1" applyFont="1" applyFill="1" applyBorder="1" applyAlignment="1" applyProtection="1">
      <alignment horizontal="left" vertical="center" wrapText="1"/>
      <protection locked="0"/>
    </xf>
    <xf numFmtId="164" fontId="27" fillId="0" borderId="21" xfId="0" quotePrefix="1" applyNumberFormat="1" applyFont="1" applyFill="1" applyBorder="1" applyAlignment="1" applyProtection="1">
      <alignment horizontal="left" vertical="center" wrapText="1"/>
      <protection locked="0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8" fillId="0" borderId="10" xfId="0" applyNumberFormat="1" applyFont="1" applyFill="1" applyBorder="1" applyAlignment="1" applyProtection="1">
      <alignment horizontal="left" vertical="center" wrapText="1"/>
      <protection locked="0"/>
    </xf>
    <xf numFmtId="164" fontId="28" fillId="0" borderId="22" xfId="0" quotePrefix="1" applyNumberFormat="1" applyFont="1" applyFill="1" applyBorder="1" applyAlignment="1" applyProtection="1">
      <alignment horizontal="right" vertical="center" wrapText="1"/>
      <protection locked="0"/>
    </xf>
    <xf numFmtId="164" fontId="27" fillId="0" borderId="4" xfId="0" applyNumberFormat="1" applyFont="1" applyFill="1" applyBorder="1" applyAlignment="1" applyProtection="1">
      <alignment horizontal="left" vertical="center" wrapText="1"/>
      <protection locked="0"/>
    </xf>
    <xf numFmtId="164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28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28" fillId="0" borderId="8" xfId="0" quotePrefix="1" applyNumberFormat="1" applyFont="1" applyFill="1" applyBorder="1" applyAlignment="1" applyProtection="1">
      <alignment horizontal="center" vertical="center" wrapText="1"/>
      <protection locked="0"/>
    </xf>
    <xf numFmtId="164" fontId="28" fillId="0" borderId="8" xfId="0" applyNumberFormat="1" applyFont="1" applyFill="1" applyBorder="1" applyAlignment="1" applyProtection="1">
      <alignment horizontal="right" vertical="center" wrapText="1"/>
      <protection locked="0"/>
    </xf>
    <xf numFmtId="164" fontId="26" fillId="0" borderId="4" xfId="0" applyNumberFormat="1" applyFont="1" applyFill="1" applyBorder="1" applyAlignment="1" applyProtection="1">
      <alignment vertical="center" wrapText="1"/>
    </xf>
    <xf numFmtId="164" fontId="26" fillId="0" borderId="23" xfId="0" applyNumberFormat="1" applyFont="1" applyFill="1" applyBorder="1" applyAlignment="1" applyProtection="1">
      <alignment vertical="center" wrapText="1"/>
    </xf>
    <xf numFmtId="164" fontId="26" fillId="0" borderId="24" xfId="0" applyNumberFormat="1" applyFont="1" applyFill="1" applyBorder="1" applyAlignment="1" applyProtection="1">
      <alignment vertical="center" wrapText="1"/>
    </xf>
    <xf numFmtId="164" fontId="26" fillId="0" borderId="25" xfId="0" applyNumberFormat="1" applyFont="1" applyFill="1" applyBorder="1" applyAlignment="1" applyProtection="1">
      <alignment vertical="center" wrapText="1"/>
    </xf>
    <xf numFmtId="164" fontId="26" fillId="0" borderId="5" xfId="0" applyNumberFormat="1" applyFont="1" applyFill="1" applyBorder="1" applyAlignment="1" applyProtection="1">
      <alignment vertical="center" wrapText="1"/>
    </xf>
    <xf numFmtId="164" fontId="26" fillId="0" borderId="8" xfId="0" applyNumberFormat="1" applyFont="1" applyFill="1" applyBorder="1" applyAlignment="1" applyProtection="1">
      <alignment vertical="center" wrapText="1"/>
    </xf>
    <xf numFmtId="164" fontId="27" fillId="0" borderId="5" xfId="0" quotePrefix="1" applyNumberFormat="1" applyFont="1" applyFill="1" applyBorder="1" applyAlignment="1" applyProtection="1">
      <alignment horizontal="left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27" fillId="0" borderId="7" xfId="0" quotePrefix="1" applyNumberFormat="1" applyFont="1" applyFill="1" applyBorder="1" applyAlignment="1" applyProtection="1">
      <alignment horizontal="left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28" fillId="0" borderId="7" xfId="0" applyNumberFormat="1" applyFont="1" applyFill="1" applyBorder="1" applyAlignment="1" applyProtection="1">
      <alignment horizontal="left" vertical="center" wrapText="1"/>
      <protection locked="0"/>
    </xf>
    <xf numFmtId="164" fontId="28" fillId="0" borderId="9" xfId="0" applyNumberFormat="1" applyFont="1" applyFill="1" applyBorder="1" applyAlignment="1" applyProtection="1">
      <alignment horizontal="right" vertical="center" wrapText="1"/>
      <protection locked="0"/>
    </xf>
    <xf numFmtId="164" fontId="26" fillId="0" borderId="6" xfId="0" applyNumberFormat="1" applyFont="1" applyFill="1" applyBorder="1" applyAlignment="1" applyProtection="1">
      <alignment vertical="center" wrapText="1"/>
    </xf>
    <xf numFmtId="164" fontId="26" fillId="0" borderId="26" xfId="0" applyNumberFormat="1" applyFont="1" applyFill="1" applyBorder="1" applyAlignment="1" applyProtection="1">
      <alignment vertical="center" wrapText="1"/>
    </xf>
    <xf numFmtId="164" fontId="26" fillId="0" borderId="27" xfId="0" applyNumberFormat="1" applyFont="1" applyFill="1" applyBorder="1" applyAlignment="1" applyProtection="1">
      <alignment vertical="center" wrapText="1"/>
    </xf>
    <xf numFmtId="164" fontId="26" fillId="0" borderId="28" xfId="0" applyNumberFormat="1" applyFont="1" applyFill="1" applyBorder="1" applyAlignment="1" applyProtection="1">
      <alignment vertical="center" wrapText="1"/>
    </xf>
    <xf numFmtId="164" fontId="26" fillId="0" borderId="7" xfId="0" applyNumberFormat="1" applyFont="1" applyFill="1" applyBorder="1" applyAlignment="1" applyProtection="1">
      <alignment vertical="center" wrapText="1"/>
    </xf>
    <xf numFmtId="164" fontId="26" fillId="0" borderId="9" xfId="0" applyNumberFormat="1" applyFont="1" applyFill="1" applyBorder="1" applyAlignment="1" applyProtection="1">
      <alignment vertical="center" wrapText="1"/>
    </xf>
    <xf numFmtId="164" fontId="27" fillId="0" borderId="1" xfId="0" quotePrefix="1" applyNumberFormat="1" applyFont="1" applyFill="1" applyBorder="1" applyAlignment="1" applyProtection="1">
      <alignment horizontal="left" vertical="center" wrapText="1"/>
      <protection locked="0"/>
    </xf>
    <xf numFmtId="164" fontId="19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28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26" fillId="2" borderId="3" xfId="0" applyNumberFormat="1" applyFont="1" applyFill="1" applyBorder="1" applyAlignment="1" applyProtection="1">
      <alignment horizontal="right" vertical="center" wrapText="1"/>
      <protection locked="0"/>
    </xf>
    <xf numFmtId="164" fontId="28" fillId="3" borderId="1" xfId="0" applyNumberFormat="1" applyFont="1" applyFill="1" applyBorder="1" applyAlignment="1" applyProtection="1">
      <alignment vertical="center"/>
    </xf>
    <xf numFmtId="164" fontId="28" fillId="3" borderId="17" xfId="0" applyNumberFormat="1" applyFont="1" applyFill="1" applyBorder="1" applyAlignment="1" applyProtection="1">
      <alignment vertical="center"/>
    </xf>
    <xf numFmtId="164" fontId="28" fillId="3" borderId="18" xfId="0" applyNumberFormat="1" applyFont="1" applyFill="1" applyBorder="1" applyAlignment="1" applyProtection="1">
      <alignment vertical="center"/>
    </xf>
    <xf numFmtId="164" fontId="28" fillId="3" borderId="19" xfId="0" applyNumberFormat="1" applyFont="1" applyFill="1" applyBorder="1" applyAlignment="1" applyProtection="1">
      <alignment vertical="center"/>
    </xf>
    <xf numFmtId="164" fontId="28" fillId="3" borderId="2" xfId="0" applyNumberFormat="1" applyFont="1" applyFill="1" applyBorder="1" applyAlignment="1" applyProtection="1">
      <alignment vertical="center"/>
    </xf>
    <xf numFmtId="164" fontId="28" fillId="3" borderId="3" xfId="0" applyNumberFormat="1" applyFont="1" applyFill="1" applyBorder="1" applyAlignment="1" applyProtection="1">
      <alignment vertical="center"/>
    </xf>
    <xf numFmtId="164" fontId="28" fillId="3" borderId="0" xfId="0" applyNumberFormat="1" applyFont="1" applyFill="1" applyBorder="1" applyAlignment="1" applyProtection="1">
      <alignment vertical="center"/>
    </xf>
    <xf numFmtId="164" fontId="19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28" fillId="2" borderId="5" xfId="0" applyNumberFormat="1" applyFont="1" applyFill="1" applyBorder="1" applyAlignment="1" applyProtection="1">
      <alignment horizontal="left" vertical="center" wrapText="1"/>
      <protection locked="0"/>
    </xf>
    <xf numFmtId="164" fontId="26" fillId="2" borderId="8" xfId="0" quotePrefix="1" applyNumberFormat="1" applyFont="1" applyFill="1" applyBorder="1" applyAlignment="1" applyProtection="1">
      <alignment horizontal="right" vertical="center" wrapText="1"/>
      <protection locked="0"/>
    </xf>
    <xf numFmtId="164" fontId="28" fillId="3" borderId="4" xfId="0" applyNumberFormat="1" applyFont="1" applyFill="1" applyBorder="1" applyAlignment="1" applyProtection="1">
      <alignment vertical="center"/>
    </xf>
    <xf numFmtId="164" fontId="28" fillId="3" borderId="23" xfId="0" applyNumberFormat="1" applyFont="1" applyFill="1" applyBorder="1" applyAlignment="1" applyProtection="1">
      <alignment vertical="center"/>
    </xf>
    <xf numFmtId="164" fontId="28" fillId="3" borderId="24" xfId="0" applyNumberFormat="1" applyFont="1" applyFill="1" applyBorder="1" applyAlignment="1" applyProtection="1">
      <alignment vertical="center"/>
    </xf>
    <xf numFmtId="164" fontId="28" fillId="3" borderId="25" xfId="0" applyNumberFormat="1" applyFont="1" applyFill="1" applyBorder="1" applyAlignment="1" applyProtection="1">
      <alignment vertical="center"/>
    </xf>
    <xf numFmtId="164" fontId="28" fillId="3" borderId="5" xfId="0" applyNumberFormat="1" applyFont="1" applyFill="1" applyBorder="1" applyAlignment="1" applyProtection="1">
      <alignment vertical="center"/>
    </xf>
    <xf numFmtId="164" fontId="28" fillId="3" borderId="8" xfId="0" applyNumberFormat="1" applyFont="1" applyFill="1" applyBorder="1" applyAlignment="1" applyProtection="1">
      <alignment vertical="center"/>
    </xf>
    <xf numFmtId="49" fontId="27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27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19" fillId="0" borderId="4" xfId="0" applyNumberFormat="1" applyFont="1" applyFill="1" applyBorder="1" applyAlignment="1" applyProtection="1">
      <alignment horizontal="left" vertical="center" wrapText="1"/>
      <protection locked="0"/>
    </xf>
    <xf numFmtId="164" fontId="26" fillId="0" borderId="5" xfId="0" applyNumberFormat="1" applyFont="1" applyFill="1" applyBorder="1" applyAlignment="1" applyProtection="1">
      <alignment vertical="center" wrapText="1"/>
      <protection locked="0"/>
    </xf>
    <xf numFmtId="164" fontId="26" fillId="0" borderId="8" xfId="0" quotePrefix="1" applyNumberFormat="1" applyFont="1" applyFill="1" applyBorder="1" applyAlignment="1" applyProtection="1">
      <alignment horizontal="right" vertical="center" wrapText="1"/>
      <protection locked="0"/>
    </xf>
    <xf numFmtId="164" fontId="26" fillId="0" borderId="4" xfId="0" applyNumberFormat="1" applyFont="1" applyFill="1" applyBorder="1" applyAlignment="1" applyProtection="1">
      <alignment vertical="center"/>
    </xf>
    <xf numFmtId="164" fontId="26" fillId="0" borderId="23" xfId="0" applyNumberFormat="1" applyFont="1" applyFill="1" applyBorder="1" applyAlignment="1" applyProtection="1">
      <alignment vertical="center"/>
    </xf>
    <xf numFmtId="164" fontId="26" fillId="0" borderId="24" xfId="0" applyNumberFormat="1" applyFont="1" applyFill="1" applyBorder="1" applyAlignment="1" applyProtection="1">
      <alignment vertical="center"/>
    </xf>
    <xf numFmtId="164" fontId="26" fillId="0" borderId="25" xfId="0" applyNumberFormat="1" applyFont="1" applyFill="1" applyBorder="1" applyAlignment="1" applyProtection="1">
      <alignment vertical="center"/>
    </xf>
    <xf numFmtId="164" fontId="26" fillId="0" borderId="5" xfId="0" applyNumberFormat="1" applyFont="1" applyFill="1" applyBorder="1" applyAlignment="1" applyProtection="1">
      <alignment vertical="center"/>
    </xf>
    <xf numFmtId="164" fontId="26" fillId="0" borderId="8" xfId="0" applyNumberFormat="1" applyFont="1" applyFill="1" applyBorder="1" applyAlignment="1" applyProtection="1">
      <alignment vertical="center"/>
    </xf>
    <xf numFmtId="164" fontId="26" fillId="0" borderId="0" xfId="0" applyNumberFormat="1" applyFont="1" applyFill="1" applyBorder="1" applyAlignment="1" applyProtection="1">
      <alignment vertical="center"/>
    </xf>
    <xf numFmtId="164" fontId="19" fillId="0" borderId="6" xfId="0" applyNumberFormat="1" applyFont="1" applyFill="1" applyBorder="1" applyAlignment="1" applyProtection="1">
      <alignment horizontal="left" vertical="center" wrapText="1"/>
      <protection locked="0"/>
    </xf>
    <xf numFmtId="164" fontId="19" fillId="0" borderId="7" xfId="0" applyNumberFormat="1" applyFont="1" applyFill="1" applyBorder="1" applyAlignment="1" applyProtection="1">
      <alignment horizontal="left" vertical="center" wrapText="1"/>
      <protection locked="0"/>
    </xf>
    <xf numFmtId="164" fontId="27" fillId="0" borderId="7" xfId="0" applyNumberFormat="1" applyFont="1" applyFill="1" applyBorder="1" applyAlignment="1" applyProtection="1">
      <alignment horizontal="left" vertical="center" wrapText="1"/>
      <protection locked="0"/>
    </xf>
    <xf numFmtId="164" fontId="26" fillId="0" borderId="7" xfId="0" applyNumberFormat="1" applyFont="1" applyFill="1" applyBorder="1" applyAlignment="1" applyProtection="1">
      <alignment horizontal="left" vertical="center" wrapText="1"/>
      <protection locked="0"/>
    </xf>
    <xf numFmtId="164" fontId="26" fillId="0" borderId="9" xfId="0" quotePrefix="1" applyNumberFormat="1" applyFont="1" applyFill="1" applyBorder="1" applyAlignment="1" applyProtection="1">
      <alignment horizontal="right" vertical="center" wrapText="1"/>
      <protection locked="0"/>
    </xf>
    <xf numFmtId="164" fontId="26" fillId="0" borderId="6" xfId="0" applyNumberFormat="1" applyFont="1" applyFill="1" applyBorder="1" applyAlignment="1" applyProtection="1">
      <alignment vertical="center"/>
    </xf>
    <xf numFmtId="164" fontId="26" fillId="0" borderId="26" xfId="0" applyNumberFormat="1" applyFont="1" applyFill="1" applyBorder="1" applyAlignment="1" applyProtection="1">
      <alignment vertical="center"/>
    </xf>
    <xf numFmtId="164" fontId="26" fillId="0" borderId="27" xfId="0" applyNumberFormat="1" applyFont="1" applyFill="1" applyBorder="1" applyAlignment="1" applyProtection="1">
      <alignment vertical="center"/>
    </xf>
    <xf numFmtId="164" fontId="26" fillId="0" borderId="28" xfId="0" applyNumberFormat="1" applyFont="1" applyFill="1" applyBorder="1" applyAlignment="1" applyProtection="1">
      <alignment vertical="center"/>
    </xf>
    <xf numFmtId="164" fontId="26" fillId="0" borderId="7" xfId="0" applyNumberFormat="1" applyFont="1" applyFill="1" applyBorder="1" applyAlignment="1" applyProtection="1">
      <alignment vertical="center"/>
    </xf>
    <xf numFmtId="164" fontId="26" fillId="0" borderId="9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horizontal="left" vertical="center" wrapText="1"/>
      <protection locked="0"/>
    </xf>
    <xf numFmtId="3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Border="1"/>
    <xf numFmtId="165" fontId="21" fillId="0" borderId="0" xfId="0" applyNumberFormat="1" applyFont="1" applyBorder="1"/>
    <xf numFmtId="4" fontId="21" fillId="0" borderId="0" xfId="0" quotePrefix="1" applyNumberFormat="1" applyFont="1" applyFill="1" applyBorder="1" applyAlignment="1" applyProtection="1">
      <alignment horizontal="right" vertical="center" wrapText="1"/>
      <protection locked="0"/>
    </xf>
    <xf numFmtId="3" fontId="2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4" fontId="2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1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49" fontId="2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164" fontId="21" fillId="0" borderId="0" xfId="0" applyNumberFormat="1" applyFont="1" applyFill="1" applyBorder="1" applyAlignment="1" applyProtection="1">
      <protection locked="0"/>
    </xf>
    <xf numFmtId="4" fontId="21" fillId="0" borderId="0" xfId="0" applyNumberFormat="1" applyFont="1" applyBorder="1"/>
    <xf numFmtId="4" fontId="21" fillId="0" borderId="0" xfId="0" applyNumberFormat="1" applyFont="1" applyBorder="1" applyAlignment="1">
      <alignment horizontal="right" wrapText="1"/>
    </xf>
    <xf numFmtId="4" fontId="21" fillId="0" borderId="0" xfId="0" applyNumberFormat="1" applyFont="1" applyBorder="1" applyAlignment="1">
      <alignment horizontal="left" wrapText="1"/>
    </xf>
    <xf numFmtId="0" fontId="22" fillId="0" borderId="0" xfId="0" applyFont="1" applyAlignment="1">
      <alignment horizontal="left"/>
    </xf>
    <xf numFmtId="49" fontId="23" fillId="0" borderId="0" xfId="0" applyNumberFormat="1" applyFont="1" applyBorder="1"/>
    <xf numFmtId="4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21" xfId="0" applyNumberFormat="1" applyFont="1" applyFill="1" applyBorder="1" applyAlignment="1" applyProtection="1">
      <alignment vertical="top" wrapText="1"/>
      <protection locked="0"/>
    </xf>
    <xf numFmtId="164" fontId="5" fillId="0" borderId="21" xfId="0" applyNumberFormat="1" applyFont="1" applyFill="1" applyBorder="1" applyAlignment="1" applyProtection="1">
      <alignment vertical="top" wrapText="1"/>
      <protection locked="0"/>
    </xf>
    <xf numFmtId="167" fontId="5" fillId="0" borderId="0" xfId="0" applyNumberFormat="1" applyFont="1" applyFill="1" applyBorder="1" applyAlignment="1" applyProtection="1">
      <alignment vertical="top" wrapText="1"/>
      <protection locked="0"/>
    </xf>
    <xf numFmtId="164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167" fontId="5" fillId="0" borderId="0" xfId="0" applyNumberFormat="1" applyFont="1" applyFill="1" applyBorder="1" applyAlignment="1" applyProtection="1">
      <alignment vertical="center" wrapText="1"/>
      <protection locked="0"/>
    </xf>
    <xf numFmtId="3" fontId="23" fillId="0" borderId="5" xfId="0" applyNumberFormat="1" applyFont="1" applyFill="1" applyBorder="1" applyProtection="1">
      <protection locked="0"/>
    </xf>
    <xf numFmtId="3" fontId="23" fillId="0" borderId="5" xfId="0" applyNumberFormat="1" applyFont="1" applyFill="1" applyBorder="1" applyAlignment="1" applyProtection="1">
      <alignment vertical="center"/>
      <protection locked="0"/>
    </xf>
    <xf numFmtId="3" fontId="30" fillId="0" borderId="5" xfId="0" applyNumberFormat="1" applyFont="1" applyFill="1" applyBorder="1" applyAlignment="1" applyProtection="1">
      <alignment vertical="center"/>
    </xf>
    <xf numFmtId="3" fontId="30" fillId="0" borderId="5" xfId="0" applyNumberFormat="1" applyFont="1" applyFill="1" applyBorder="1" applyAlignment="1" applyProtection="1">
      <alignment horizontal="right" vertical="center"/>
    </xf>
    <xf numFmtId="3" fontId="31" fillId="0" borderId="5" xfId="0" applyNumberFormat="1" applyFont="1" applyFill="1" applyBorder="1" applyAlignment="1" applyProtection="1">
      <alignment vertical="center"/>
    </xf>
    <xf numFmtId="3" fontId="31" fillId="0" borderId="5" xfId="0" applyNumberFormat="1" applyFont="1" applyFill="1" applyBorder="1" applyAlignment="1" applyProtection="1">
      <alignment horizontal="right" vertical="center"/>
    </xf>
    <xf numFmtId="3" fontId="30" fillId="0" borderId="5" xfId="0" applyNumberFormat="1" applyFont="1" applyFill="1" applyBorder="1" applyProtection="1">
      <protection locked="0"/>
    </xf>
    <xf numFmtId="3" fontId="31" fillId="0" borderId="5" xfId="0" applyNumberFormat="1" applyFont="1" applyFill="1" applyBorder="1" applyAlignment="1" applyProtection="1">
      <alignment vertical="center" wrapText="1"/>
    </xf>
    <xf numFmtId="3" fontId="30" fillId="0" borderId="5" xfId="0" applyNumberFormat="1" applyFont="1" applyFill="1" applyBorder="1" applyAlignment="1" applyProtection="1">
      <alignment vertical="center" wrapText="1"/>
    </xf>
    <xf numFmtId="164" fontId="32" fillId="0" borderId="0" xfId="0" applyNumberFormat="1" applyFont="1" applyFill="1" applyBorder="1" applyAlignment="1" applyProtection="1">
      <alignment wrapText="1"/>
      <protection locked="0"/>
    </xf>
    <xf numFmtId="164" fontId="32" fillId="0" borderId="0" xfId="0" applyNumberFormat="1" applyFont="1" applyFill="1" applyBorder="1" applyProtection="1">
      <protection locked="0"/>
    </xf>
    <xf numFmtId="3" fontId="20" fillId="0" borderId="5" xfId="0" applyNumberFormat="1" applyFont="1" applyFill="1" applyBorder="1" applyAlignment="1" applyProtection="1">
      <alignment horizontal="right" vertical="center"/>
      <protection locked="0"/>
    </xf>
    <xf numFmtId="3" fontId="25" fillId="0" borderId="5" xfId="0" applyNumberFormat="1" applyFont="1" applyFill="1" applyBorder="1" applyAlignment="1" applyProtection="1">
      <alignment vertical="center"/>
    </xf>
    <xf numFmtId="4" fontId="18" fillId="0" borderId="0" xfId="0" applyNumberFormat="1" applyFont="1" applyFill="1" applyBorder="1" applyAlignment="1" applyProtection="1">
      <alignment vertical="center"/>
      <protection locked="0"/>
    </xf>
    <xf numFmtId="4" fontId="18" fillId="0" borderId="0" xfId="0" applyNumberFormat="1" applyFont="1" applyFill="1" applyBorder="1" applyAlignment="1" applyProtection="1">
      <alignment vertical="center" wrapText="1"/>
      <protection locked="0"/>
    </xf>
    <xf numFmtId="164" fontId="23" fillId="0" borderId="5" xfId="0" quotePrefix="1" applyNumberFormat="1" applyFont="1" applyFill="1" applyBorder="1" applyAlignment="1" applyProtection="1">
      <alignment horizontal="center" vertical="center" wrapText="1"/>
      <protection locked="0"/>
    </xf>
    <xf numFmtId="164" fontId="20" fillId="0" borderId="5" xfId="0" quotePrefix="1" applyNumberFormat="1" applyFont="1" applyFill="1" applyBorder="1" applyAlignment="1" applyProtection="1">
      <alignment horizontal="right" vertical="center" wrapText="1"/>
      <protection locked="0"/>
    </xf>
    <xf numFmtId="1" fontId="20" fillId="0" borderId="5" xfId="0" applyNumberFormat="1" applyFont="1" applyFill="1" applyBorder="1" applyAlignment="1" applyProtection="1">
      <alignment horizontal="right" vertical="center" wrapText="1"/>
      <protection locked="0"/>
    </xf>
    <xf numFmtId="49" fontId="20" fillId="0" borderId="5" xfId="0" applyNumberFormat="1" applyFont="1" applyFill="1" applyBorder="1" applyAlignment="1" applyProtection="1">
      <alignment horizontal="left" vertical="center" wrapText="1"/>
      <protection locked="0"/>
    </xf>
    <xf numFmtId="4" fontId="20" fillId="0" borderId="5" xfId="0" quotePrefix="1" applyNumberFormat="1" applyFont="1" applyFill="1" applyBorder="1" applyAlignment="1" applyProtection="1">
      <alignment horizontal="right" vertical="center" wrapText="1"/>
      <protection locked="0"/>
    </xf>
    <xf numFmtId="49" fontId="20" fillId="0" borderId="5" xfId="0" quotePrefix="1" applyNumberFormat="1" applyFont="1" applyFill="1" applyBorder="1" applyAlignment="1" applyProtection="1">
      <alignment horizontal="left" vertical="center" wrapText="1"/>
      <protection locked="0"/>
    </xf>
    <xf numFmtId="4" fontId="24" fillId="0" borderId="5" xfId="0" quotePrefix="1" applyNumberFormat="1" applyFont="1" applyFill="1" applyBorder="1" applyAlignment="1" applyProtection="1">
      <alignment horizontal="right" vertical="center" wrapText="1"/>
      <protection locked="0"/>
    </xf>
    <xf numFmtId="4" fontId="23" fillId="0" borderId="5" xfId="0" quotePrefix="1" applyNumberFormat="1" applyFont="1" applyFill="1" applyBorder="1" applyAlignment="1" applyProtection="1">
      <alignment horizontal="right" vertical="center" wrapText="1"/>
      <protection locked="0"/>
    </xf>
    <xf numFmtId="49" fontId="20" fillId="0" borderId="5" xfId="0" applyNumberFormat="1" applyFont="1" applyFill="1" applyBorder="1" applyAlignment="1" applyProtection="1">
      <alignment horizontal="right" vertical="center" wrapText="1"/>
      <protection locked="0"/>
    </xf>
    <xf numFmtId="164" fontId="20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23" fillId="0" borderId="5" xfId="0" applyNumberFormat="1" applyFont="1" applyFill="1" applyBorder="1" applyAlignment="1" applyProtection="1">
      <alignment horizontal="right" vertical="center" wrapText="1"/>
      <protection locked="0"/>
    </xf>
    <xf numFmtId="164" fontId="23" fillId="0" borderId="5" xfId="0" quotePrefix="1" applyNumberFormat="1" applyFont="1" applyFill="1" applyBorder="1" applyAlignment="1" applyProtection="1">
      <alignment horizontal="right" vertical="center" wrapText="1"/>
      <protection locked="0"/>
    </xf>
    <xf numFmtId="3" fontId="20" fillId="7" borderId="5" xfId="0" applyNumberFormat="1" applyFont="1" applyFill="1" applyBorder="1" applyAlignment="1" applyProtection="1">
      <alignment horizontal="right" vertical="center" wrapText="1"/>
      <protection locked="0"/>
    </xf>
    <xf numFmtId="3" fontId="20" fillId="7" borderId="5" xfId="0" applyNumberFormat="1" applyFont="1" applyFill="1" applyBorder="1" applyAlignment="1" applyProtection="1">
      <alignment horizontal="right" vertical="center"/>
    </xf>
    <xf numFmtId="3" fontId="23" fillId="7" borderId="5" xfId="0" applyNumberFormat="1" applyFont="1" applyFill="1" applyBorder="1" applyAlignment="1" applyProtection="1">
      <alignment vertical="center"/>
    </xf>
    <xf numFmtId="3" fontId="20" fillId="7" borderId="5" xfId="0" applyNumberFormat="1" applyFont="1" applyFill="1" applyBorder="1" applyAlignment="1" applyProtection="1">
      <alignment vertical="center"/>
    </xf>
    <xf numFmtId="3" fontId="20" fillId="8" borderId="5" xfId="0" applyNumberFormat="1" applyFont="1" applyFill="1" applyBorder="1" applyAlignment="1" applyProtection="1">
      <alignment horizontal="right" vertical="center" wrapText="1"/>
      <protection locked="0"/>
    </xf>
    <xf numFmtId="3" fontId="23" fillId="8" borderId="5" xfId="0" applyNumberFormat="1" applyFont="1" applyFill="1" applyBorder="1" applyAlignment="1" applyProtection="1">
      <alignment horizontal="right" vertical="center" wrapText="1"/>
      <protection locked="0"/>
    </xf>
    <xf numFmtId="167" fontId="4" fillId="0" borderId="0" xfId="0" applyNumberFormat="1" applyFont="1" applyFill="1" applyBorder="1" applyAlignment="1" applyProtection="1">
      <alignment vertical="center" wrapText="1"/>
      <protection locked="0"/>
    </xf>
    <xf numFmtId="3" fontId="3" fillId="9" borderId="0" xfId="0" applyNumberFormat="1" applyFont="1" applyFill="1" applyBorder="1" applyAlignment="1" applyProtection="1">
      <alignment vertical="center"/>
    </xf>
    <xf numFmtId="3" fontId="3" fillId="9" borderId="22" xfId="0" applyNumberFormat="1" applyFont="1" applyFill="1" applyBorder="1" applyAlignment="1" applyProtection="1">
      <alignment vertical="center"/>
    </xf>
    <xf numFmtId="3" fontId="31" fillId="0" borderId="8" xfId="0" applyNumberFormat="1" applyFont="1" applyFill="1" applyBorder="1" applyAlignment="1" applyProtection="1">
      <alignment vertical="center"/>
    </xf>
    <xf numFmtId="3" fontId="20" fillId="0" borderId="24" xfId="0" applyNumberFormat="1" applyFont="1" applyFill="1" applyBorder="1" applyAlignment="1" applyProtection="1">
      <alignment vertical="center"/>
    </xf>
    <xf numFmtId="3" fontId="31" fillId="0" borderId="2" xfId="0" applyNumberFormat="1" applyFont="1" applyFill="1" applyBorder="1" applyAlignment="1" applyProtection="1">
      <alignment vertical="center"/>
    </xf>
    <xf numFmtId="4" fontId="8" fillId="0" borderId="22" xfId="0" applyNumberFormat="1" applyFont="1" applyFill="1" applyBorder="1" applyProtection="1">
      <protection locked="0"/>
    </xf>
    <xf numFmtId="3" fontId="30" fillId="0" borderId="5" xfId="0" applyNumberFormat="1" applyFont="1" applyFill="1" applyBorder="1" applyAlignment="1" applyProtection="1">
      <alignment horizontal="right" vertical="center" wrapText="1"/>
    </xf>
    <xf numFmtId="3" fontId="30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30" fillId="0" borderId="8" xfId="0" applyNumberFormat="1" applyFont="1" applyFill="1" applyBorder="1" applyAlignment="1" applyProtection="1">
      <alignment horizontal="right" vertical="center"/>
    </xf>
    <xf numFmtId="3" fontId="23" fillId="0" borderId="24" xfId="0" applyNumberFormat="1" applyFont="1" applyFill="1" applyBorder="1" applyAlignment="1" applyProtection="1">
      <alignment vertical="center"/>
      <protection locked="0"/>
    </xf>
    <xf numFmtId="3" fontId="30" fillId="0" borderId="5" xfId="0" applyNumberFormat="1" applyFont="1" applyFill="1" applyBorder="1" applyAlignment="1" applyProtection="1">
      <alignment horizontal="right" vertical="center"/>
      <protection locked="0"/>
    </xf>
    <xf numFmtId="3" fontId="30" fillId="0" borderId="21" xfId="0" applyNumberFormat="1" applyFont="1" applyFill="1" applyBorder="1" applyAlignment="1" applyProtection="1">
      <alignment horizontal="right" vertical="center"/>
      <protection locked="0"/>
    </xf>
    <xf numFmtId="164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33" fillId="0" borderId="0" xfId="0" applyNumberFormat="1" applyFont="1" applyBorder="1" applyAlignment="1">
      <alignment horizontal="left"/>
    </xf>
    <xf numFmtId="1" fontId="33" fillId="0" borderId="0" xfId="0" applyNumberFormat="1" applyFont="1" applyBorder="1" applyAlignment="1">
      <alignment horizontal="left"/>
    </xf>
    <xf numFmtId="164" fontId="33" fillId="0" borderId="0" xfId="0" applyNumberFormat="1" applyFont="1" applyFill="1" applyBorder="1" applyProtection="1">
      <protection locked="0"/>
    </xf>
    <xf numFmtId="164" fontId="23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0" fillId="8" borderId="5" xfId="0" applyNumberFormat="1" applyFont="1" applyFill="1" applyBorder="1" applyAlignment="1" applyProtection="1">
      <alignment vertical="center"/>
    </xf>
    <xf numFmtId="3" fontId="34" fillId="0" borderId="5" xfId="0" applyNumberFormat="1" applyFont="1" applyFill="1" applyBorder="1" applyAlignment="1" applyProtection="1">
      <alignment vertical="center"/>
    </xf>
    <xf numFmtId="164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2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20" fillId="0" borderId="21" xfId="0" applyNumberFormat="1" applyFont="1" applyFill="1" applyBorder="1" applyAlignment="1" applyProtection="1">
      <alignment horizontal="center" vertical="center" wrapText="1"/>
      <protection locked="0"/>
    </xf>
    <xf numFmtId="166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21" xfId="0" quotePrefix="1" applyNumberFormat="1" applyFont="1" applyFill="1" applyBorder="1" applyAlignment="1" applyProtection="1">
      <alignment horizontal="center" vertical="center" wrapText="1"/>
      <protection locked="0"/>
    </xf>
    <xf numFmtId="164" fontId="20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164" fontId="23" fillId="0" borderId="21" xfId="0" quotePrefix="1" applyNumberFormat="1" applyFont="1" applyFill="1" applyBorder="1" applyAlignment="1" applyProtection="1">
      <alignment horizontal="center" vertical="center" wrapText="1"/>
      <protection locked="0"/>
    </xf>
    <xf numFmtId="164" fontId="23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21" xfId="0" quotePrefix="1" applyNumberFormat="1" applyFont="1" applyFill="1" applyBorder="1" applyAlignment="1" applyProtection="1">
      <alignment horizontal="center" vertical="center" wrapText="1"/>
      <protection locked="0"/>
    </xf>
    <xf numFmtId="49" fontId="20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164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18" fillId="0" borderId="0" xfId="0" applyNumberFormat="1" applyFont="1" applyAlignment="1"/>
    <xf numFmtId="164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21" xfId="0" applyNumberFormat="1" applyFont="1" applyFill="1" applyBorder="1" applyAlignment="1" applyProtection="1">
      <alignment horizontal="center"/>
      <protection locked="0"/>
    </xf>
    <xf numFmtId="0" fontId="22" fillId="0" borderId="21" xfId="0" applyFont="1" applyFill="1" applyBorder="1" applyAlignment="1">
      <alignment horizontal="center"/>
    </xf>
    <xf numFmtId="164" fontId="18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18" fillId="0" borderId="0" xfId="0" applyNumberFormat="1" applyFont="1" applyAlignment="1">
      <alignment horizontal="center"/>
    </xf>
    <xf numFmtId="164" fontId="23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20" fillId="7" borderId="5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5" xfId="0" applyNumberFormat="1" applyFont="1" applyFill="1" applyBorder="1" applyAlignment="1" applyProtection="1">
      <alignment horizontal="left" vertical="center"/>
      <protection locked="0"/>
    </xf>
    <xf numFmtId="164" fontId="20" fillId="8" borderId="5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Fill="1" applyBorder="1" applyAlignment="1" applyProtection="1">
      <alignment horizontal="center" vertical="top" wrapText="1"/>
      <protection locked="0"/>
    </xf>
    <xf numFmtId="167" fontId="5" fillId="0" borderId="0" xfId="0" applyNumberFormat="1" applyFont="1" applyFill="1" applyBorder="1" applyAlignment="1" applyProtection="1">
      <alignment horizontal="right" wrapText="1"/>
      <protection locked="0"/>
    </xf>
    <xf numFmtId="164" fontId="19" fillId="6" borderId="31" xfId="0" applyNumberFormat="1" applyFont="1" applyFill="1" applyBorder="1" applyAlignment="1" applyProtection="1">
      <alignment horizontal="center" vertical="center" wrapText="1"/>
      <protection locked="0"/>
    </xf>
    <xf numFmtId="164" fontId="19" fillId="6" borderId="30" xfId="0" applyNumberFormat="1" applyFont="1" applyFill="1" applyBorder="1" applyAlignment="1" applyProtection="1">
      <alignment horizontal="center" vertical="center" wrapText="1"/>
      <protection locked="0"/>
    </xf>
    <xf numFmtId="164" fontId="19" fillId="6" borderId="3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Fill="1" applyBorder="1" applyAlignment="1" applyProtection="1">
      <alignment horizontal="center" wrapText="1"/>
      <protection locked="0"/>
    </xf>
    <xf numFmtId="164" fontId="5" fillId="0" borderId="21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2" xfId="0" applyNumberFormat="1" applyFont="1" applyFill="1" applyBorder="1" applyAlignment="1" applyProtection="1">
      <alignment horizontal="center" vertical="top" wrapText="1"/>
      <protection locked="0"/>
    </xf>
    <xf numFmtId="49" fontId="21" fillId="0" borderId="0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4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left" wrapText="1"/>
    </xf>
  </cellXfs>
  <cellStyles count="11">
    <cellStyle name="Excel Built-in Normal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3" xfId="4" xr:uid="{00000000-0005-0000-0000-000004000000}"/>
    <cellStyle name="Normal 2 3 2" xfId="5" xr:uid="{00000000-0005-0000-0000-000005000000}"/>
    <cellStyle name="Normal 3" xfId="6" xr:uid="{00000000-0005-0000-0000-000006000000}"/>
    <cellStyle name="Normal 3 2" xfId="7" xr:uid="{00000000-0005-0000-0000-000007000000}"/>
    <cellStyle name="Normal 4" xfId="8" xr:uid="{00000000-0005-0000-0000-000008000000}"/>
    <cellStyle name="Normal 4 2" xfId="9" xr:uid="{00000000-0005-0000-0000-000009000000}"/>
    <cellStyle name="Normal 5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ad"/>
      <sheetName val="Brasov"/>
      <sheetName val="Buzau"/>
      <sheetName val="Caras"/>
      <sheetName val="Cluj"/>
      <sheetName val="Constanta"/>
      <sheetName val="Galati"/>
      <sheetName val="Giurgiu"/>
      <sheetName val="Gorj"/>
      <sheetName val="Hunedoara"/>
      <sheetName val="Iasi"/>
      <sheetName val="Ilfov"/>
      <sheetName val="Maramures"/>
      <sheetName val="Mures"/>
      <sheetName val="Olt"/>
      <sheetName val="Prahova"/>
      <sheetName val="Satu Mare"/>
      <sheetName val="Vaslui"/>
      <sheetName val="Centralizator"/>
      <sheetName val="ESTIMARE VENITURI"/>
      <sheetName val="1.3 Cofinantare"/>
      <sheetName val="2.1 lista orase L1"/>
      <sheetName val="3.1 conversie CF si PAD"/>
      <sheetName val="4.1 Camp  inf"/>
      <sheetName val="4.2..4.4 instruire"/>
      <sheetName val="4.5"/>
      <sheetName val="4.training ANCPI_buget"/>
      <sheetName val="5.1 5.2 cost posesii_ mosteniri"/>
      <sheetName val="5.5 Legea 165"/>
      <sheetName val="5.8 5.9 Dotari CNC "/>
      <sheetName val="5.12 chelt sup functional"/>
      <sheetName val="BUGET"/>
      <sheetName val="6. ICT"/>
      <sheetName val="7. costuri personal per. det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0">
          <cell r="M20">
            <v>0</v>
          </cell>
        </row>
      </sheetData>
      <sheetData sheetId="19">
        <row r="20">
          <cell r="F20">
            <v>143000</v>
          </cell>
        </row>
      </sheetData>
      <sheetData sheetId="20"/>
      <sheetData sheetId="21"/>
      <sheetData sheetId="22"/>
      <sheetData sheetId="23">
        <row r="28">
          <cell r="C28">
            <v>164000</v>
          </cell>
        </row>
      </sheetData>
      <sheetData sheetId="24"/>
      <sheetData sheetId="25"/>
      <sheetData sheetId="26"/>
      <sheetData sheetId="27"/>
      <sheetData sheetId="28">
        <row r="23">
          <cell r="D23">
            <v>83404000</v>
          </cell>
        </row>
      </sheetData>
      <sheetData sheetId="29"/>
      <sheetData sheetId="30"/>
      <sheetData sheetId="31"/>
      <sheetData sheetId="32">
        <row r="55">
          <cell r="D55">
            <v>7679000</v>
          </cell>
        </row>
      </sheetData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224"/>
  <sheetViews>
    <sheetView tabSelected="1" zoomScaleNormal="100" workbookViewId="0">
      <pane ySplit="14" topLeftCell="A15" activePane="bottomLeft" state="frozen"/>
      <selection pane="bottomLeft" activeCell="AD210" sqref="AD210"/>
    </sheetView>
  </sheetViews>
  <sheetFormatPr defaultColWidth="9.140625" defaultRowHeight="15"/>
  <cols>
    <col min="1" max="1" width="7.5703125" style="1" bestFit="1" customWidth="1"/>
    <col min="2" max="2" width="6" style="1" customWidth="1"/>
    <col min="3" max="3" width="5.85546875" style="1" bestFit="1" customWidth="1"/>
    <col min="4" max="4" width="7.42578125" style="1" bestFit="1" customWidth="1"/>
    <col min="5" max="5" width="5" style="1" bestFit="1" customWidth="1"/>
    <col min="6" max="6" width="5.42578125" style="1" customWidth="1"/>
    <col min="7" max="7" width="37.5703125" style="1" customWidth="1"/>
    <col min="8" max="8" width="11" style="1" customWidth="1"/>
    <col min="9" max="9" width="23.140625" style="1" customWidth="1"/>
    <col min="10" max="10" width="10.7109375" style="1" hidden="1" customWidth="1"/>
    <col min="11" max="11" width="11.140625" style="1" hidden="1" customWidth="1"/>
    <col min="12" max="12" width="8.7109375" style="1" hidden="1" customWidth="1"/>
    <col min="13" max="13" width="5.85546875" style="1" hidden="1" customWidth="1"/>
    <col min="14" max="14" width="21" style="1" customWidth="1"/>
    <col min="15" max="15" width="10.42578125" style="1" customWidth="1"/>
    <col min="16" max="16" width="9" style="1" customWidth="1"/>
    <col min="17" max="18" width="7.7109375" style="1" customWidth="1"/>
    <col min="19" max="19" width="10" style="1" customWidth="1"/>
    <col min="20" max="20" width="8.140625" style="1" customWidth="1"/>
    <col min="21" max="21" width="11.5703125" style="1" customWidth="1"/>
    <col min="22" max="22" width="24.140625" style="1" customWidth="1"/>
    <col min="23" max="23" width="10" style="1" customWidth="1"/>
    <col min="24" max="26" width="7.7109375" style="1" customWidth="1"/>
    <col min="27" max="27" width="10" style="1" customWidth="1"/>
    <col min="28" max="28" width="7.7109375" style="1" customWidth="1"/>
    <col min="29" max="29" width="10" style="1" customWidth="1"/>
    <col min="30" max="30" width="23.7109375" style="1" customWidth="1"/>
    <col min="31" max="31" width="10.140625" style="2" customWidth="1"/>
    <col min="32" max="32" width="7.85546875" style="2" customWidth="1"/>
    <col min="33" max="33" width="8.140625" style="2" customWidth="1"/>
    <col min="34" max="34" width="8.42578125" style="2" customWidth="1"/>
    <col min="35" max="38" width="10.7109375" style="2" customWidth="1"/>
    <col min="39" max="39" width="18.28515625" style="2" customWidth="1"/>
    <col min="40" max="40" width="27.140625" style="2" customWidth="1"/>
    <col min="41" max="41" width="33.42578125" style="2" customWidth="1"/>
    <col min="42" max="49" width="14.7109375" style="2" customWidth="1"/>
    <col min="50" max="51" width="9.140625" style="2" customWidth="1"/>
    <col min="52" max="71" width="14.7109375" style="2" customWidth="1"/>
    <col min="72" max="74" width="9.140625" style="2"/>
    <col min="75" max="16384" width="9.140625" style="1"/>
  </cols>
  <sheetData>
    <row r="1" spans="1:74" ht="18.75">
      <c r="A1" s="38" t="s">
        <v>279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9"/>
      <c r="AB1" s="39"/>
      <c r="AC1" s="40"/>
      <c r="AD1" s="40"/>
      <c r="AE1" s="40"/>
      <c r="AF1" s="40"/>
      <c r="AG1" s="40"/>
      <c r="AH1" s="40"/>
      <c r="AI1" s="40"/>
      <c r="AJ1" s="40"/>
      <c r="AK1" s="40"/>
      <c r="BV1" s="1"/>
    </row>
    <row r="2" spans="1:74" ht="21.75" customHeight="1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 t="s">
        <v>257</v>
      </c>
      <c r="W2" s="260"/>
      <c r="X2" s="260"/>
      <c r="Y2" s="260"/>
      <c r="Z2" s="260"/>
      <c r="AA2" s="42"/>
      <c r="AB2" s="42"/>
      <c r="AC2" s="40"/>
      <c r="AD2" s="40"/>
      <c r="AE2" s="261"/>
      <c r="AF2" s="261"/>
      <c r="AG2" s="261"/>
      <c r="AH2" s="261"/>
      <c r="AI2" s="40"/>
      <c r="AJ2" s="40"/>
      <c r="AK2" s="40"/>
      <c r="BV2" s="1"/>
    </row>
    <row r="3" spans="1:74" ht="21.75" customHeight="1">
      <c r="A3" s="41"/>
      <c r="B3" s="41"/>
      <c r="C3" s="41"/>
      <c r="D3" s="41"/>
      <c r="E3" s="41"/>
      <c r="F3" s="41"/>
      <c r="G3" s="41"/>
      <c r="H3" s="41"/>
      <c r="I3" s="41"/>
      <c r="J3" s="233"/>
      <c r="K3" s="233"/>
      <c r="L3" s="233"/>
      <c r="M3" s="233"/>
      <c r="N3" s="41"/>
      <c r="O3" s="41"/>
      <c r="P3" s="41"/>
      <c r="Q3" s="41"/>
      <c r="R3" s="41"/>
      <c r="S3" s="41"/>
      <c r="T3" s="41"/>
      <c r="U3" s="41"/>
      <c r="V3" s="266" t="s">
        <v>254</v>
      </c>
      <c r="W3" s="266"/>
      <c r="X3" s="266"/>
      <c r="Y3" s="266"/>
      <c r="AH3" s="43"/>
      <c r="AI3" s="40"/>
      <c r="AJ3" s="40"/>
      <c r="AK3" s="40"/>
      <c r="AN3" s="42"/>
      <c r="AO3" s="42"/>
      <c r="AP3" s="42"/>
      <c r="AV3" s="43"/>
      <c r="AW3" s="43"/>
      <c r="AX3" s="43"/>
      <c r="BV3" s="1"/>
    </row>
    <row r="4" spans="1:74" ht="21.75" customHeight="1">
      <c r="A4" s="41"/>
      <c r="B4" s="41"/>
      <c r="C4" s="41"/>
      <c r="D4" s="41"/>
      <c r="E4" s="41"/>
      <c r="F4" s="41"/>
      <c r="G4" s="41"/>
      <c r="H4" s="41"/>
      <c r="I4" s="41"/>
      <c r="J4" s="233"/>
      <c r="K4" s="233"/>
      <c r="L4" s="233"/>
      <c r="M4" s="233"/>
      <c r="N4" s="260" t="s">
        <v>282</v>
      </c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H4" s="40"/>
      <c r="AI4" s="40"/>
      <c r="AJ4" s="40"/>
      <c r="AK4" s="40"/>
      <c r="AN4" s="42"/>
      <c r="AO4" s="40"/>
      <c r="AP4" s="40"/>
      <c r="AQ4" s="43"/>
      <c r="AU4" s="40"/>
      <c r="AV4" s="40"/>
      <c r="AW4" s="40"/>
      <c r="AX4" s="40"/>
      <c r="BV4" s="1"/>
    </row>
    <row r="5" spans="1:74" ht="21.75" customHeight="1">
      <c r="A5" s="41"/>
      <c r="B5" s="41"/>
      <c r="C5" s="41"/>
      <c r="D5" s="41"/>
      <c r="E5" s="41"/>
      <c r="F5" s="41"/>
      <c r="G5" s="41"/>
      <c r="H5" s="41"/>
      <c r="I5" s="41"/>
      <c r="J5" s="233"/>
      <c r="K5" s="233"/>
      <c r="L5" s="233"/>
      <c r="M5" s="233"/>
      <c r="N5" s="41"/>
      <c r="O5" s="41"/>
      <c r="P5" s="41"/>
      <c r="Q5" s="41"/>
      <c r="R5" s="41"/>
      <c r="S5" s="41"/>
      <c r="T5" s="42"/>
      <c r="U5" s="42"/>
      <c r="V5" s="42"/>
      <c r="AH5" s="40"/>
      <c r="AI5" s="40"/>
      <c r="AJ5" s="40"/>
      <c r="AK5" s="40"/>
      <c r="AN5" s="42"/>
      <c r="AO5" s="40"/>
      <c r="AP5" s="40"/>
      <c r="AQ5" s="43"/>
      <c r="AR5" s="43"/>
      <c r="AS5" s="44"/>
      <c r="AT5" s="45"/>
      <c r="AU5" s="40"/>
      <c r="AV5" s="40"/>
      <c r="AW5" s="40"/>
      <c r="AX5" s="40"/>
      <c r="BV5" s="1"/>
    </row>
    <row r="6" spans="1:74" ht="21.75" customHeight="1">
      <c r="A6" s="41"/>
      <c r="B6" s="41"/>
      <c r="C6" s="41"/>
      <c r="D6" s="41"/>
      <c r="E6" s="41"/>
      <c r="F6" s="41"/>
      <c r="G6" s="41"/>
      <c r="H6" s="41"/>
      <c r="I6" s="41"/>
      <c r="J6" s="233"/>
      <c r="K6" s="233"/>
      <c r="L6" s="233"/>
      <c r="M6" s="233"/>
      <c r="N6" s="41"/>
      <c r="O6" s="41"/>
      <c r="P6" s="41"/>
      <c r="Q6" s="41"/>
      <c r="R6" s="41"/>
      <c r="S6" s="41"/>
      <c r="T6" s="42"/>
      <c r="U6" s="42"/>
      <c r="V6" s="240" t="s">
        <v>258</v>
      </c>
      <c r="AH6" s="40"/>
      <c r="AI6" s="40"/>
      <c r="AJ6" s="40"/>
      <c r="AK6" s="40"/>
      <c r="AN6" s="42"/>
      <c r="AO6" s="40"/>
      <c r="AP6" s="40"/>
      <c r="AQ6" s="43"/>
      <c r="AR6" s="43"/>
      <c r="AS6" s="44"/>
      <c r="AT6" s="43"/>
      <c r="AU6" s="40"/>
      <c r="AV6" s="40"/>
      <c r="AW6" s="40"/>
      <c r="AX6" s="40"/>
      <c r="BV6" s="1"/>
    </row>
    <row r="7" spans="1:74" ht="21.75" customHeight="1">
      <c r="A7" s="41"/>
      <c r="B7" s="41"/>
      <c r="C7" s="41"/>
      <c r="D7" s="41"/>
      <c r="E7" s="41"/>
      <c r="F7" s="41"/>
      <c r="G7" s="41"/>
      <c r="H7" s="41"/>
      <c r="I7" s="41"/>
      <c r="J7" s="233"/>
      <c r="K7" s="233"/>
      <c r="L7" s="233"/>
      <c r="M7" s="233"/>
      <c r="N7" s="41"/>
      <c r="O7" s="41"/>
      <c r="P7" s="41"/>
      <c r="Q7" s="41"/>
      <c r="R7" s="41"/>
      <c r="S7" s="41"/>
      <c r="T7" s="41"/>
      <c r="U7" s="41"/>
      <c r="V7" s="41"/>
      <c r="AH7" s="43"/>
      <c r="AI7" s="40"/>
      <c r="AJ7" s="40"/>
      <c r="AK7" s="40"/>
      <c r="AN7" s="42"/>
      <c r="AO7" s="42"/>
      <c r="AP7" s="262"/>
      <c r="AQ7" s="262"/>
      <c r="AR7" s="262"/>
      <c r="AS7" s="262"/>
      <c r="AT7" s="262"/>
      <c r="AU7" s="262"/>
      <c r="AV7" s="262"/>
      <c r="AW7" s="262"/>
      <c r="AX7" s="262"/>
      <c r="BV7" s="1"/>
    </row>
    <row r="8" spans="1:74" ht="21.75" customHeight="1">
      <c r="A8" s="41"/>
      <c r="B8" s="41"/>
      <c r="C8" s="41"/>
      <c r="D8" s="41"/>
      <c r="E8" s="41"/>
      <c r="F8" s="41"/>
      <c r="G8" s="41"/>
      <c r="H8" s="262" t="s">
        <v>268</v>
      </c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41"/>
      <c r="T8" s="41"/>
      <c r="U8" s="41"/>
      <c r="V8" s="41"/>
      <c r="W8" s="42"/>
      <c r="X8" s="42"/>
      <c r="Y8" s="42"/>
      <c r="Z8" s="42"/>
      <c r="AA8" s="42"/>
      <c r="AB8" s="42"/>
      <c r="AC8" s="40"/>
      <c r="AD8" s="40"/>
      <c r="AE8" s="40"/>
      <c r="AF8" s="40"/>
      <c r="AG8" s="40"/>
      <c r="AH8" s="40"/>
      <c r="AI8" s="40"/>
      <c r="AJ8" s="40"/>
      <c r="AK8" s="40"/>
      <c r="BV8" s="1"/>
    </row>
    <row r="9" spans="1:74" ht="21.75" customHeight="1">
      <c r="A9" s="41"/>
      <c r="B9" s="41"/>
      <c r="C9" s="41"/>
      <c r="D9" s="41"/>
      <c r="E9" s="41"/>
      <c r="F9" s="41"/>
      <c r="G9" s="262" t="s">
        <v>281</v>
      </c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42"/>
      <c r="Y9" s="42"/>
      <c r="Z9" s="42"/>
      <c r="AA9" s="42"/>
      <c r="AB9" s="42"/>
      <c r="AC9" s="40"/>
      <c r="AD9" s="40"/>
      <c r="AE9" s="40"/>
      <c r="AF9" s="40"/>
      <c r="AG9" s="40"/>
      <c r="AH9" s="40"/>
      <c r="AI9" s="40"/>
      <c r="AJ9" s="40"/>
      <c r="AK9" s="40"/>
      <c r="BV9" s="1"/>
    </row>
    <row r="10" spans="1:74" ht="21.75" customHeight="1">
      <c r="A10" s="41"/>
      <c r="B10" s="41"/>
      <c r="C10" s="41"/>
      <c r="D10" s="41"/>
      <c r="E10" s="41"/>
      <c r="F10" s="41"/>
      <c r="G10" s="41"/>
      <c r="H10" s="41"/>
      <c r="I10" s="41"/>
      <c r="J10" s="233"/>
      <c r="K10" s="233"/>
      <c r="L10" s="233"/>
      <c r="M10" s="233"/>
      <c r="N10" s="41"/>
      <c r="O10" s="41"/>
      <c r="P10" s="41"/>
      <c r="Q10" s="41"/>
      <c r="R10" s="41"/>
      <c r="S10" s="41"/>
      <c r="T10" s="41"/>
      <c r="U10" s="41"/>
      <c r="V10" s="41"/>
      <c r="W10" s="42"/>
      <c r="X10" s="42"/>
      <c r="Y10" s="42"/>
      <c r="Z10" s="42"/>
      <c r="AA10" s="42"/>
      <c r="AB10" s="42"/>
      <c r="AC10" s="40"/>
      <c r="AD10" s="40"/>
      <c r="AE10" s="40"/>
      <c r="AF10" s="40"/>
      <c r="AG10" s="40"/>
      <c r="AH10" s="40"/>
      <c r="AI10" s="40"/>
      <c r="AJ10" s="40"/>
      <c r="AK10" s="40"/>
      <c r="BV10" s="1"/>
    </row>
    <row r="11" spans="1:74" s="5" customFormat="1" ht="19.5" customHeight="1">
      <c r="A11" s="265" t="s">
        <v>274</v>
      </c>
      <c r="B11" s="265"/>
      <c r="C11" s="265"/>
      <c r="D11" s="265"/>
      <c r="E11" s="265"/>
      <c r="F11" s="265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7"/>
      <c r="AD11" s="47"/>
      <c r="AE11" s="48"/>
      <c r="AF11" s="48"/>
      <c r="AG11" s="47" t="s">
        <v>0</v>
      </c>
      <c r="AH11" s="4"/>
      <c r="AI11" s="48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4" s="31" customFormat="1" ht="21.75" customHeight="1">
      <c r="A12" s="200" t="s">
        <v>273</v>
      </c>
      <c r="B12" s="200"/>
      <c r="C12" s="200"/>
      <c r="D12" s="200"/>
      <c r="E12" s="200"/>
      <c r="F12" s="200"/>
      <c r="G12" s="200"/>
      <c r="H12" s="200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181"/>
      <c r="V12" s="263" t="s">
        <v>1</v>
      </c>
      <c r="W12" s="264"/>
      <c r="X12" s="264"/>
      <c r="Y12" s="264"/>
      <c r="Z12" s="264"/>
      <c r="AA12" s="264"/>
      <c r="AB12" s="264"/>
      <c r="AC12" s="264"/>
      <c r="AD12" s="263" t="s">
        <v>2</v>
      </c>
      <c r="AE12" s="264"/>
      <c r="AF12" s="264"/>
      <c r="AG12" s="264"/>
      <c r="AH12" s="264"/>
      <c r="AI12" s="264"/>
      <c r="AJ12" s="264"/>
      <c r="AK12" s="264"/>
      <c r="AL12" s="226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</row>
    <row r="13" spans="1:74" s="6" customFormat="1" ht="29.25" customHeight="1">
      <c r="A13" s="267" t="s">
        <v>3</v>
      </c>
      <c r="B13" s="267" t="s">
        <v>4</v>
      </c>
      <c r="C13" s="267" t="s">
        <v>5</v>
      </c>
      <c r="D13" s="267" t="s">
        <v>6</v>
      </c>
      <c r="E13" s="267" t="s">
        <v>7</v>
      </c>
      <c r="F13" s="267" t="s">
        <v>8</v>
      </c>
      <c r="G13" s="243" t="s">
        <v>9</v>
      </c>
      <c r="H13" s="243" t="s">
        <v>10</v>
      </c>
      <c r="I13" s="243" t="s">
        <v>275</v>
      </c>
      <c r="J13" s="243" t="s">
        <v>11</v>
      </c>
      <c r="K13" s="243"/>
      <c r="L13" s="243"/>
      <c r="M13" s="243"/>
      <c r="N13" s="268" t="s">
        <v>263</v>
      </c>
      <c r="O13" s="269" t="s">
        <v>11</v>
      </c>
      <c r="P13" s="269"/>
      <c r="Q13" s="269"/>
      <c r="R13" s="269"/>
      <c r="S13" s="269"/>
      <c r="T13" s="269"/>
      <c r="U13" s="269"/>
      <c r="V13" s="270" t="s">
        <v>263</v>
      </c>
      <c r="W13" s="269" t="s">
        <v>11</v>
      </c>
      <c r="X13" s="269"/>
      <c r="Y13" s="269"/>
      <c r="Z13" s="269"/>
      <c r="AA13" s="269"/>
      <c r="AB13" s="269"/>
      <c r="AC13" s="269"/>
      <c r="AD13" s="270" t="s">
        <v>263</v>
      </c>
      <c r="AE13" s="269" t="s">
        <v>12</v>
      </c>
      <c r="AF13" s="269"/>
      <c r="AG13" s="269"/>
      <c r="AH13" s="269"/>
      <c r="AI13" s="269"/>
      <c r="AJ13" s="269"/>
      <c r="AK13" s="269"/>
    </row>
    <row r="14" spans="1:74" s="15" customFormat="1" ht="57.75" customHeight="1">
      <c r="A14" s="267"/>
      <c r="B14" s="267"/>
      <c r="C14" s="267"/>
      <c r="D14" s="267"/>
      <c r="E14" s="267"/>
      <c r="F14" s="267"/>
      <c r="G14" s="243"/>
      <c r="H14" s="243"/>
      <c r="I14" s="243"/>
      <c r="J14" s="238" t="s">
        <v>269</v>
      </c>
      <c r="K14" s="238" t="s">
        <v>270</v>
      </c>
      <c r="L14" s="238" t="s">
        <v>271</v>
      </c>
      <c r="M14" s="238" t="s">
        <v>272</v>
      </c>
      <c r="N14" s="268"/>
      <c r="O14" s="238" t="s">
        <v>13</v>
      </c>
      <c r="P14" s="238" t="s">
        <v>14</v>
      </c>
      <c r="Q14" s="238" t="s">
        <v>15</v>
      </c>
      <c r="R14" s="238" t="s">
        <v>16</v>
      </c>
      <c r="S14" s="238" t="s">
        <v>13</v>
      </c>
      <c r="T14" s="238" t="s">
        <v>17</v>
      </c>
      <c r="U14" s="238" t="s">
        <v>13</v>
      </c>
      <c r="V14" s="270"/>
      <c r="W14" s="238" t="s">
        <v>13</v>
      </c>
      <c r="X14" s="238" t="s">
        <v>14</v>
      </c>
      <c r="Y14" s="238" t="s">
        <v>15</v>
      </c>
      <c r="Z14" s="238" t="s">
        <v>16</v>
      </c>
      <c r="AA14" s="238" t="s">
        <v>13</v>
      </c>
      <c r="AB14" s="238" t="s">
        <v>17</v>
      </c>
      <c r="AC14" s="238" t="s">
        <v>13</v>
      </c>
      <c r="AD14" s="270"/>
      <c r="AE14" s="238" t="s">
        <v>13</v>
      </c>
      <c r="AF14" s="238" t="s">
        <v>14</v>
      </c>
      <c r="AG14" s="238" t="s">
        <v>15</v>
      </c>
      <c r="AH14" s="238" t="s">
        <v>16</v>
      </c>
      <c r="AI14" s="238" t="s">
        <v>13</v>
      </c>
      <c r="AJ14" s="238" t="s">
        <v>17</v>
      </c>
      <c r="AK14" s="238" t="s">
        <v>13</v>
      </c>
    </row>
    <row r="15" spans="1:74" s="15" customFormat="1" ht="36">
      <c r="A15" s="61" t="s">
        <v>18</v>
      </c>
      <c r="B15" s="202" t="s">
        <v>19</v>
      </c>
      <c r="C15" s="237"/>
      <c r="D15" s="237"/>
      <c r="E15" s="237"/>
      <c r="F15" s="237"/>
      <c r="G15" s="55" t="s">
        <v>20</v>
      </c>
      <c r="H15" s="203" t="s">
        <v>21</v>
      </c>
      <c r="I15" s="204">
        <f t="shared" ref="I15:I25" si="0">+N15</f>
        <v>14700</v>
      </c>
      <c r="J15" s="204">
        <f t="shared" ref="J15:L20" si="1">+P15</f>
        <v>5289</v>
      </c>
      <c r="K15" s="204">
        <f t="shared" si="1"/>
        <v>4876</v>
      </c>
      <c r="L15" s="204">
        <f t="shared" si="1"/>
        <v>3503</v>
      </c>
      <c r="M15" s="204">
        <f t="shared" ref="M15:M32" si="2">+T15</f>
        <v>1032</v>
      </c>
      <c r="N15" s="214">
        <f t="shared" ref="N15:N20" si="3">P15+Q15+R15+T15</f>
        <v>14700</v>
      </c>
      <c r="O15" s="51">
        <f>W15+AE23</f>
        <v>0</v>
      </c>
      <c r="P15" s="51">
        <f t="shared" ref="P15:U15" si="4">P16+P23</f>
        <v>5289</v>
      </c>
      <c r="Q15" s="51">
        <f t="shared" si="4"/>
        <v>4876</v>
      </c>
      <c r="R15" s="51">
        <f t="shared" si="4"/>
        <v>3503</v>
      </c>
      <c r="S15" s="51">
        <f t="shared" si="4"/>
        <v>0</v>
      </c>
      <c r="T15" s="51">
        <f t="shared" si="4"/>
        <v>1032</v>
      </c>
      <c r="U15" s="51">
        <f t="shared" si="4"/>
        <v>0</v>
      </c>
      <c r="V15" s="218">
        <f>X15+Y15+Z15+AB15</f>
        <v>7200</v>
      </c>
      <c r="W15" s="51">
        <f>AA15+AC15</f>
        <v>0</v>
      </c>
      <c r="X15" s="51">
        <f>X16</f>
        <v>1259</v>
      </c>
      <c r="Y15" s="51">
        <f t="shared" ref="Y15:AC19" si="5">Y16</f>
        <v>2246</v>
      </c>
      <c r="Z15" s="51">
        <f t="shared" si="5"/>
        <v>2778</v>
      </c>
      <c r="AA15" s="51">
        <v>0</v>
      </c>
      <c r="AB15" s="51">
        <f t="shared" si="5"/>
        <v>917</v>
      </c>
      <c r="AC15" s="51">
        <v>0</v>
      </c>
      <c r="AD15" s="218">
        <f>AD23</f>
        <v>7500</v>
      </c>
      <c r="AE15" s="51">
        <f t="shared" ref="AE15:AK15" si="6">AE23</f>
        <v>0</v>
      </c>
      <c r="AF15" s="51">
        <f t="shared" si="6"/>
        <v>4030</v>
      </c>
      <c r="AG15" s="51">
        <f t="shared" si="6"/>
        <v>2630</v>
      </c>
      <c r="AH15" s="51">
        <f t="shared" si="6"/>
        <v>725</v>
      </c>
      <c r="AI15" s="51">
        <f t="shared" si="6"/>
        <v>0</v>
      </c>
      <c r="AJ15" s="51">
        <f t="shared" si="6"/>
        <v>115</v>
      </c>
      <c r="AK15" s="51">
        <f t="shared" si="6"/>
        <v>0</v>
      </c>
      <c r="AM15" s="37"/>
      <c r="AN15" s="35"/>
      <c r="AO15" s="35"/>
      <c r="AP15" s="35"/>
      <c r="AQ15" s="35"/>
      <c r="AR15" s="35"/>
      <c r="AS15" s="35"/>
    </row>
    <row r="16" spans="1:74" s="15" customFormat="1" ht="18">
      <c r="A16" s="205" t="s">
        <v>22</v>
      </c>
      <c r="B16" s="49" t="s">
        <v>19</v>
      </c>
      <c r="C16" s="49"/>
      <c r="D16" s="49"/>
      <c r="E16" s="49"/>
      <c r="F16" s="49"/>
      <c r="G16" s="50" t="s">
        <v>23</v>
      </c>
      <c r="H16" s="206" t="s">
        <v>24</v>
      </c>
      <c r="I16" s="204">
        <f t="shared" si="0"/>
        <v>7200</v>
      </c>
      <c r="J16" s="51">
        <f t="shared" si="1"/>
        <v>1259</v>
      </c>
      <c r="K16" s="204">
        <f t="shared" si="1"/>
        <v>2246</v>
      </c>
      <c r="L16" s="204">
        <f t="shared" si="1"/>
        <v>2778</v>
      </c>
      <c r="M16" s="204">
        <f t="shared" si="2"/>
        <v>917</v>
      </c>
      <c r="N16" s="214">
        <f t="shared" si="3"/>
        <v>7200</v>
      </c>
      <c r="O16" s="51">
        <f>S16+U16</f>
        <v>0</v>
      </c>
      <c r="P16" s="51">
        <f t="shared" ref="P16:R19" si="7">P17</f>
        <v>1259</v>
      </c>
      <c r="Q16" s="51">
        <f t="shared" si="7"/>
        <v>2246</v>
      </c>
      <c r="R16" s="51">
        <f t="shared" si="7"/>
        <v>2778</v>
      </c>
      <c r="S16" s="51">
        <f>AA15</f>
        <v>0</v>
      </c>
      <c r="T16" s="51">
        <f>T17</f>
        <v>917</v>
      </c>
      <c r="U16" s="51">
        <f>AC15</f>
        <v>0</v>
      </c>
      <c r="V16" s="218">
        <f t="shared" ref="V16:V131" si="8">X16+Y16+Z16+AB16</f>
        <v>7200</v>
      </c>
      <c r="W16" s="51">
        <v>0</v>
      </c>
      <c r="X16" s="51">
        <f>X17</f>
        <v>1259</v>
      </c>
      <c r="Y16" s="51">
        <f t="shared" si="5"/>
        <v>2246</v>
      </c>
      <c r="Z16" s="51">
        <f t="shared" si="5"/>
        <v>2778</v>
      </c>
      <c r="AA16" s="51">
        <f t="shared" si="5"/>
        <v>0</v>
      </c>
      <c r="AB16" s="51">
        <f t="shared" si="5"/>
        <v>917</v>
      </c>
      <c r="AC16" s="51">
        <f t="shared" si="5"/>
        <v>0</v>
      </c>
      <c r="AD16" s="218"/>
      <c r="AE16" s="51"/>
      <c r="AF16" s="51"/>
      <c r="AG16" s="51"/>
      <c r="AH16" s="51"/>
      <c r="AI16" s="51"/>
      <c r="AJ16" s="51"/>
      <c r="AK16" s="51"/>
      <c r="AM16" s="37"/>
      <c r="AN16" s="35"/>
      <c r="AO16" s="35"/>
      <c r="AP16" s="35"/>
      <c r="AQ16" s="35"/>
      <c r="AR16" s="35"/>
      <c r="AS16" s="35"/>
    </row>
    <row r="17" spans="1:70" s="15" customFormat="1" ht="18">
      <c r="A17" s="205" t="s">
        <v>25</v>
      </c>
      <c r="B17" s="49" t="s">
        <v>19</v>
      </c>
      <c r="C17" s="49"/>
      <c r="D17" s="49"/>
      <c r="E17" s="49"/>
      <c r="F17" s="49"/>
      <c r="G17" s="50" t="s">
        <v>26</v>
      </c>
      <c r="H17" s="206" t="s">
        <v>27</v>
      </c>
      <c r="I17" s="204">
        <f t="shared" si="0"/>
        <v>7200</v>
      </c>
      <c r="J17" s="51">
        <f t="shared" si="1"/>
        <v>1259</v>
      </c>
      <c r="K17" s="204">
        <f t="shared" si="1"/>
        <v>2246</v>
      </c>
      <c r="L17" s="204">
        <f t="shared" si="1"/>
        <v>2778</v>
      </c>
      <c r="M17" s="204">
        <f t="shared" si="2"/>
        <v>917</v>
      </c>
      <c r="N17" s="214">
        <f t="shared" si="3"/>
        <v>7200</v>
      </c>
      <c r="O17" s="51">
        <f>S17+U17</f>
        <v>0</v>
      </c>
      <c r="P17" s="51">
        <f t="shared" si="7"/>
        <v>1259</v>
      </c>
      <c r="Q17" s="51">
        <f t="shared" si="7"/>
        <v>2246</v>
      </c>
      <c r="R17" s="51">
        <f t="shared" si="7"/>
        <v>2778</v>
      </c>
      <c r="S17" s="51">
        <f>S16</f>
        <v>0</v>
      </c>
      <c r="T17" s="51">
        <f>T18</f>
        <v>917</v>
      </c>
      <c r="U17" s="51">
        <v>0</v>
      </c>
      <c r="V17" s="218">
        <f t="shared" si="8"/>
        <v>7200</v>
      </c>
      <c r="W17" s="51">
        <v>0</v>
      </c>
      <c r="X17" s="51">
        <f>X18</f>
        <v>1259</v>
      </c>
      <c r="Y17" s="51">
        <f t="shared" si="5"/>
        <v>2246</v>
      </c>
      <c r="Z17" s="51">
        <f t="shared" si="5"/>
        <v>2778</v>
      </c>
      <c r="AA17" s="51">
        <f t="shared" si="5"/>
        <v>0</v>
      </c>
      <c r="AB17" s="51">
        <f t="shared" si="5"/>
        <v>917</v>
      </c>
      <c r="AC17" s="51">
        <f t="shared" si="5"/>
        <v>0</v>
      </c>
      <c r="AD17" s="218"/>
      <c r="AE17" s="51"/>
      <c r="AF17" s="51"/>
      <c r="AG17" s="51"/>
      <c r="AH17" s="51"/>
      <c r="AI17" s="51"/>
      <c r="AJ17" s="51"/>
      <c r="AK17" s="51"/>
      <c r="AM17" s="37"/>
      <c r="AN17" s="35"/>
      <c r="AO17" s="35"/>
      <c r="AP17" s="35"/>
      <c r="AQ17" s="35"/>
      <c r="AR17" s="35"/>
      <c r="AS17" s="35"/>
    </row>
    <row r="18" spans="1:70" s="15" customFormat="1" ht="18">
      <c r="A18" s="205" t="s">
        <v>28</v>
      </c>
      <c r="B18" s="52" t="s">
        <v>19</v>
      </c>
      <c r="C18" s="49"/>
      <c r="D18" s="49"/>
      <c r="E18" s="49"/>
      <c r="F18" s="49"/>
      <c r="G18" s="50" t="s">
        <v>29</v>
      </c>
      <c r="H18" s="206"/>
      <c r="I18" s="204">
        <f t="shared" si="0"/>
        <v>7200</v>
      </c>
      <c r="J18" s="51">
        <f t="shared" si="1"/>
        <v>1259</v>
      </c>
      <c r="K18" s="204">
        <f t="shared" si="1"/>
        <v>2246</v>
      </c>
      <c r="L18" s="204">
        <f t="shared" si="1"/>
        <v>2778</v>
      </c>
      <c r="M18" s="204">
        <f t="shared" si="2"/>
        <v>917</v>
      </c>
      <c r="N18" s="214">
        <f t="shared" si="3"/>
        <v>7200</v>
      </c>
      <c r="O18" s="51">
        <f>S18+U18</f>
        <v>0</v>
      </c>
      <c r="P18" s="51">
        <f t="shared" si="7"/>
        <v>1259</v>
      </c>
      <c r="Q18" s="51">
        <f t="shared" si="7"/>
        <v>2246</v>
      </c>
      <c r="R18" s="51">
        <f t="shared" si="7"/>
        <v>2778</v>
      </c>
      <c r="S18" s="51">
        <f>S17</f>
        <v>0</v>
      </c>
      <c r="T18" s="51">
        <f>T19</f>
        <v>917</v>
      </c>
      <c r="U18" s="51">
        <v>0</v>
      </c>
      <c r="V18" s="218">
        <f t="shared" si="8"/>
        <v>7200</v>
      </c>
      <c r="W18" s="51">
        <v>0</v>
      </c>
      <c r="X18" s="51">
        <f>X19</f>
        <v>1259</v>
      </c>
      <c r="Y18" s="51">
        <f t="shared" si="5"/>
        <v>2246</v>
      </c>
      <c r="Z18" s="51">
        <f t="shared" si="5"/>
        <v>2778</v>
      </c>
      <c r="AA18" s="51">
        <f t="shared" si="5"/>
        <v>0</v>
      </c>
      <c r="AB18" s="51">
        <f t="shared" si="5"/>
        <v>917</v>
      </c>
      <c r="AC18" s="51">
        <f t="shared" si="5"/>
        <v>0</v>
      </c>
      <c r="AD18" s="218"/>
      <c r="AE18" s="51"/>
      <c r="AF18" s="51"/>
      <c r="AG18" s="51"/>
      <c r="AH18" s="51"/>
      <c r="AI18" s="51"/>
      <c r="AJ18" s="51"/>
      <c r="AK18" s="51"/>
      <c r="AM18" s="37"/>
      <c r="AN18" s="35"/>
      <c r="AO18" s="35"/>
      <c r="AP18" s="35"/>
      <c r="AQ18" s="35"/>
      <c r="AR18" s="35"/>
      <c r="AS18" s="35"/>
    </row>
    <row r="19" spans="1:70" s="15" customFormat="1" ht="36">
      <c r="A19" s="207" t="s">
        <v>30</v>
      </c>
      <c r="B19" s="52"/>
      <c r="C19" s="53"/>
      <c r="D19" s="52"/>
      <c r="E19" s="49"/>
      <c r="F19" s="49"/>
      <c r="G19" s="50" t="s">
        <v>31</v>
      </c>
      <c r="H19" s="206" t="s">
        <v>32</v>
      </c>
      <c r="I19" s="204">
        <f t="shared" si="0"/>
        <v>7200</v>
      </c>
      <c r="J19" s="51">
        <f t="shared" si="1"/>
        <v>1259</v>
      </c>
      <c r="K19" s="204">
        <f t="shared" si="1"/>
        <v>2246</v>
      </c>
      <c r="L19" s="204">
        <f t="shared" si="1"/>
        <v>2778</v>
      </c>
      <c r="M19" s="204">
        <f t="shared" si="2"/>
        <v>917</v>
      </c>
      <c r="N19" s="214">
        <f t="shared" si="3"/>
        <v>7200</v>
      </c>
      <c r="O19" s="51">
        <f>S19+U19</f>
        <v>0</v>
      </c>
      <c r="P19" s="51">
        <f t="shared" si="7"/>
        <v>1259</v>
      </c>
      <c r="Q19" s="51">
        <f t="shared" si="7"/>
        <v>2246</v>
      </c>
      <c r="R19" s="51">
        <f t="shared" si="7"/>
        <v>2778</v>
      </c>
      <c r="S19" s="51">
        <f>S18</f>
        <v>0</v>
      </c>
      <c r="T19" s="51">
        <f>T20</f>
        <v>917</v>
      </c>
      <c r="U19" s="51">
        <v>0</v>
      </c>
      <c r="V19" s="218">
        <f t="shared" si="8"/>
        <v>7200</v>
      </c>
      <c r="W19" s="51">
        <v>0</v>
      </c>
      <c r="X19" s="51">
        <f>X20</f>
        <v>1259</v>
      </c>
      <c r="Y19" s="51">
        <f t="shared" si="5"/>
        <v>2246</v>
      </c>
      <c r="Z19" s="51">
        <f t="shared" si="5"/>
        <v>2778</v>
      </c>
      <c r="AA19" s="51">
        <f t="shared" si="5"/>
        <v>0</v>
      </c>
      <c r="AB19" s="51">
        <f t="shared" si="5"/>
        <v>917</v>
      </c>
      <c r="AC19" s="51">
        <f t="shared" si="5"/>
        <v>0</v>
      </c>
      <c r="AD19" s="218"/>
      <c r="AE19" s="51"/>
      <c r="AF19" s="51"/>
      <c r="AG19" s="51"/>
      <c r="AH19" s="51"/>
      <c r="AI19" s="51"/>
      <c r="AJ19" s="51"/>
      <c r="AK19" s="51"/>
      <c r="AM19" s="37"/>
      <c r="AN19" s="35"/>
      <c r="AO19" s="35"/>
      <c r="AP19" s="35"/>
      <c r="AQ19" s="35"/>
      <c r="AR19" s="35"/>
      <c r="AS19" s="35"/>
    </row>
    <row r="20" spans="1:70" s="15" customFormat="1" ht="72">
      <c r="A20" s="68"/>
      <c r="B20" s="52"/>
      <c r="C20" s="52"/>
      <c r="D20" s="52">
        <v>17</v>
      </c>
      <c r="E20" s="49"/>
      <c r="F20" s="49"/>
      <c r="G20" s="54" t="s">
        <v>33</v>
      </c>
      <c r="H20" s="208" t="s">
        <v>34</v>
      </c>
      <c r="I20" s="204">
        <f t="shared" si="0"/>
        <v>7200</v>
      </c>
      <c r="J20" s="51">
        <f t="shared" si="1"/>
        <v>1259</v>
      </c>
      <c r="K20" s="204">
        <f t="shared" si="1"/>
        <v>2246</v>
      </c>
      <c r="L20" s="204">
        <f t="shared" si="1"/>
        <v>2778</v>
      </c>
      <c r="M20" s="204">
        <f t="shared" si="2"/>
        <v>917</v>
      </c>
      <c r="N20" s="214">
        <f t="shared" si="3"/>
        <v>7200</v>
      </c>
      <c r="O20" s="51">
        <f>S20+U20</f>
        <v>0</v>
      </c>
      <c r="P20" s="51">
        <f>X20</f>
        <v>1259</v>
      </c>
      <c r="Q20" s="51">
        <f>Y20</f>
        <v>2246</v>
      </c>
      <c r="R20" s="51">
        <f>Z20</f>
        <v>2778</v>
      </c>
      <c r="S20" s="51">
        <f>S19</f>
        <v>0</v>
      </c>
      <c r="T20" s="51">
        <f>AB20</f>
        <v>917</v>
      </c>
      <c r="U20" s="51">
        <v>0</v>
      </c>
      <c r="V20" s="219">
        <f t="shared" si="8"/>
        <v>7200</v>
      </c>
      <c r="W20" s="51">
        <v>0</v>
      </c>
      <c r="X20" s="51">
        <v>1259</v>
      </c>
      <c r="Y20" s="51">
        <v>2246</v>
      </c>
      <c r="Z20" s="51">
        <v>2778</v>
      </c>
      <c r="AA20" s="51">
        <v>0</v>
      </c>
      <c r="AB20" s="51">
        <v>917</v>
      </c>
      <c r="AC20" s="51">
        <v>0</v>
      </c>
      <c r="AD20" s="218"/>
      <c r="AE20" s="51"/>
      <c r="AF20" s="51"/>
      <c r="AG20" s="51"/>
      <c r="AH20" s="51"/>
      <c r="AI20" s="51"/>
      <c r="AJ20" s="51"/>
      <c r="AK20" s="51"/>
      <c r="AM20" s="37"/>
      <c r="AN20" s="35"/>
      <c r="AO20" s="35"/>
      <c r="AP20" s="35"/>
      <c r="AQ20" s="35"/>
      <c r="AR20" s="35"/>
      <c r="AS20" s="35"/>
    </row>
    <row r="21" spans="1:70" s="15" customFormat="1" ht="18">
      <c r="A21" s="207" t="s">
        <v>35</v>
      </c>
      <c r="B21" s="53"/>
      <c r="C21" s="53"/>
      <c r="D21" s="49"/>
      <c r="E21" s="49"/>
      <c r="F21" s="49"/>
      <c r="G21" s="50" t="s">
        <v>36</v>
      </c>
      <c r="H21" s="206" t="s">
        <v>37</v>
      </c>
      <c r="I21" s="204">
        <f t="shared" si="0"/>
        <v>0</v>
      </c>
      <c r="J21" s="51">
        <v>0</v>
      </c>
      <c r="K21" s="204">
        <f t="shared" ref="K21:K32" si="9">+Q21</f>
        <v>0</v>
      </c>
      <c r="L21" s="204">
        <f t="shared" ref="L21:L32" si="10">+R21</f>
        <v>0</v>
      </c>
      <c r="M21" s="204">
        <f t="shared" si="2"/>
        <v>0</v>
      </c>
      <c r="N21" s="214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218">
        <f t="shared" si="8"/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218"/>
      <c r="AE21" s="51"/>
      <c r="AF21" s="51"/>
      <c r="AG21" s="51"/>
      <c r="AH21" s="51"/>
      <c r="AI21" s="51"/>
      <c r="AJ21" s="51"/>
      <c r="AK21" s="51"/>
      <c r="AM21" s="37"/>
      <c r="AN21" s="35"/>
      <c r="AO21" s="35"/>
      <c r="AP21" s="35"/>
      <c r="AQ21" s="35"/>
      <c r="AR21" s="35"/>
      <c r="AS21" s="35"/>
    </row>
    <row r="22" spans="1:70" s="15" customFormat="1" ht="18">
      <c r="A22" s="49"/>
      <c r="B22" s="205"/>
      <c r="C22" s="205"/>
      <c r="D22" s="52" t="s">
        <v>38</v>
      </c>
      <c r="E22" s="49"/>
      <c r="F22" s="49"/>
      <c r="G22" s="54" t="s">
        <v>39</v>
      </c>
      <c r="H22" s="209" t="s">
        <v>40</v>
      </c>
      <c r="I22" s="204">
        <f t="shared" si="0"/>
        <v>0</v>
      </c>
      <c r="J22" s="51">
        <v>0</v>
      </c>
      <c r="K22" s="204">
        <f t="shared" si="9"/>
        <v>0</v>
      </c>
      <c r="L22" s="204">
        <f t="shared" si="10"/>
        <v>0</v>
      </c>
      <c r="M22" s="204">
        <f t="shared" si="2"/>
        <v>0</v>
      </c>
      <c r="N22" s="214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219">
        <f t="shared" si="8"/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218"/>
      <c r="AE22" s="51"/>
      <c r="AF22" s="51"/>
      <c r="AG22" s="51"/>
      <c r="AH22" s="51"/>
      <c r="AI22" s="51"/>
      <c r="AJ22" s="51"/>
      <c r="AK22" s="51"/>
      <c r="AM22" s="37"/>
      <c r="AN22" s="35"/>
      <c r="AO22" s="35"/>
      <c r="AP22" s="35"/>
      <c r="AQ22" s="35"/>
      <c r="AR22" s="35"/>
      <c r="AS22" s="35"/>
    </row>
    <row r="23" spans="1:70" s="15" customFormat="1" ht="18">
      <c r="A23" s="61" t="s">
        <v>41</v>
      </c>
      <c r="B23" s="61" t="s">
        <v>19</v>
      </c>
      <c r="C23" s="56"/>
      <c r="D23" s="56"/>
      <c r="E23" s="56"/>
      <c r="F23" s="56"/>
      <c r="G23" s="55" t="s">
        <v>42</v>
      </c>
      <c r="H23" s="203" t="s">
        <v>41</v>
      </c>
      <c r="I23" s="204">
        <f t="shared" si="0"/>
        <v>7500</v>
      </c>
      <c r="J23" s="51">
        <f t="shared" ref="J23:J32" si="11">+P23</f>
        <v>4030</v>
      </c>
      <c r="K23" s="204">
        <f t="shared" si="9"/>
        <v>2630</v>
      </c>
      <c r="L23" s="204">
        <f t="shared" si="10"/>
        <v>725</v>
      </c>
      <c r="M23" s="204">
        <f t="shared" si="2"/>
        <v>115</v>
      </c>
      <c r="N23" s="214">
        <f>P23+Q23+R23+T23</f>
        <v>7500</v>
      </c>
      <c r="O23" s="51">
        <f>O24</f>
        <v>0</v>
      </c>
      <c r="P23" s="51">
        <f>AF23</f>
        <v>4030</v>
      </c>
      <c r="Q23" s="51">
        <f t="shared" ref="Q23:R25" si="12">AG23</f>
        <v>2630</v>
      </c>
      <c r="R23" s="51">
        <f t="shared" si="12"/>
        <v>725</v>
      </c>
      <c r="S23" s="51">
        <f>S24</f>
        <v>0</v>
      </c>
      <c r="T23" s="51">
        <f>AJ23</f>
        <v>115</v>
      </c>
      <c r="U23" s="51">
        <f>U24</f>
        <v>0</v>
      </c>
      <c r="V23" s="218">
        <f t="shared" si="8"/>
        <v>0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218">
        <f>+AD24</f>
        <v>7500</v>
      </c>
      <c r="AE23" s="218">
        <f t="shared" ref="AE23:AJ23" si="13">+AE24</f>
        <v>0</v>
      </c>
      <c r="AF23" s="218">
        <f t="shared" si="13"/>
        <v>4030</v>
      </c>
      <c r="AG23" s="218">
        <f t="shared" si="13"/>
        <v>2630</v>
      </c>
      <c r="AH23" s="218">
        <f t="shared" si="13"/>
        <v>725</v>
      </c>
      <c r="AI23" s="218">
        <f t="shared" si="13"/>
        <v>0</v>
      </c>
      <c r="AJ23" s="218">
        <f t="shared" si="13"/>
        <v>115</v>
      </c>
      <c r="AK23" s="51">
        <v>0</v>
      </c>
      <c r="AM23" s="182"/>
      <c r="AN23" s="183"/>
      <c r="AO23" s="183"/>
      <c r="AP23" s="183"/>
      <c r="AQ23" s="183"/>
      <c r="AR23" s="183"/>
      <c r="AS23" s="183"/>
    </row>
    <row r="24" spans="1:70" s="15" customFormat="1" ht="36">
      <c r="A24" s="55" t="s">
        <v>43</v>
      </c>
      <c r="B24" s="55"/>
      <c r="C24" s="56"/>
      <c r="D24" s="56"/>
      <c r="E24" s="56"/>
      <c r="F24" s="56"/>
      <c r="G24" s="55" t="s">
        <v>44</v>
      </c>
      <c r="H24" s="203" t="s">
        <v>43</v>
      </c>
      <c r="I24" s="204">
        <f t="shared" si="0"/>
        <v>7500</v>
      </c>
      <c r="J24" s="51">
        <f t="shared" si="11"/>
        <v>4030</v>
      </c>
      <c r="K24" s="204">
        <f t="shared" si="9"/>
        <v>2630</v>
      </c>
      <c r="L24" s="204">
        <f t="shared" si="10"/>
        <v>725</v>
      </c>
      <c r="M24" s="204">
        <f t="shared" si="2"/>
        <v>115</v>
      </c>
      <c r="N24" s="214">
        <f>P24+Q24+R24+T24</f>
        <v>7500</v>
      </c>
      <c r="O24" s="51">
        <f>O25</f>
        <v>0</v>
      </c>
      <c r="P24" s="51">
        <f>AF24</f>
        <v>4030</v>
      </c>
      <c r="Q24" s="51">
        <f t="shared" si="12"/>
        <v>2630</v>
      </c>
      <c r="R24" s="51">
        <f t="shared" si="12"/>
        <v>725</v>
      </c>
      <c r="S24" s="51">
        <f>S25</f>
        <v>0</v>
      </c>
      <c r="T24" s="51">
        <f>AJ24</f>
        <v>115</v>
      </c>
      <c r="U24" s="51">
        <f>U25</f>
        <v>0</v>
      </c>
      <c r="V24" s="218">
        <f t="shared" si="8"/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1">
        <v>0</v>
      </c>
      <c r="AC24" s="51">
        <v>0</v>
      </c>
      <c r="AD24" s="218">
        <f>+AD25</f>
        <v>7500</v>
      </c>
      <c r="AE24" s="218">
        <f t="shared" ref="AE24:AJ24" si="14">+AE25</f>
        <v>0</v>
      </c>
      <c r="AF24" s="218">
        <f t="shared" si="14"/>
        <v>4030</v>
      </c>
      <c r="AG24" s="218">
        <f t="shared" si="14"/>
        <v>2630</v>
      </c>
      <c r="AH24" s="218">
        <f t="shared" si="14"/>
        <v>725</v>
      </c>
      <c r="AI24" s="218">
        <f t="shared" si="14"/>
        <v>0</v>
      </c>
      <c r="AJ24" s="218">
        <f t="shared" si="14"/>
        <v>115</v>
      </c>
      <c r="AK24" s="51">
        <v>0</v>
      </c>
      <c r="AM24" s="184"/>
    </row>
    <row r="25" spans="1:70" s="15" customFormat="1" ht="36">
      <c r="A25" s="56"/>
      <c r="B25" s="55" t="s">
        <v>45</v>
      </c>
      <c r="C25" s="55"/>
      <c r="D25" s="56"/>
      <c r="E25" s="56"/>
      <c r="F25" s="56"/>
      <c r="G25" s="55" t="s">
        <v>46</v>
      </c>
      <c r="H25" s="203" t="s">
        <v>47</v>
      </c>
      <c r="I25" s="204">
        <f t="shared" si="0"/>
        <v>7500</v>
      </c>
      <c r="J25" s="51">
        <f t="shared" si="11"/>
        <v>4030</v>
      </c>
      <c r="K25" s="204">
        <f t="shared" si="9"/>
        <v>2630</v>
      </c>
      <c r="L25" s="204">
        <f t="shared" si="10"/>
        <v>725</v>
      </c>
      <c r="M25" s="204">
        <f t="shared" si="2"/>
        <v>115</v>
      </c>
      <c r="N25" s="214">
        <f>P25+Q25+R25+T25</f>
        <v>7500</v>
      </c>
      <c r="O25" s="51">
        <f>AE25</f>
        <v>0</v>
      </c>
      <c r="P25" s="51">
        <f>AF25</f>
        <v>4030</v>
      </c>
      <c r="Q25" s="51">
        <f t="shared" si="12"/>
        <v>2630</v>
      </c>
      <c r="R25" s="51">
        <f t="shared" si="12"/>
        <v>725</v>
      </c>
      <c r="S25" s="51">
        <f>AI25</f>
        <v>0</v>
      </c>
      <c r="T25" s="51">
        <f>AJ25</f>
        <v>115</v>
      </c>
      <c r="U25" s="51">
        <f>AK25</f>
        <v>0</v>
      </c>
      <c r="V25" s="218">
        <f t="shared" si="8"/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218">
        <f>AF25+AG25+AH25+AJ25</f>
        <v>7500</v>
      </c>
      <c r="AE25" s="51">
        <f>AI25+AK25</f>
        <v>0</v>
      </c>
      <c r="AF25" s="51">
        <v>4030</v>
      </c>
      <c r="AG25" s="51">
        <v>2630</v>
      </c>
      <c r="AH25" s="51">
        <v>725</v>
      </c>
      <c r="AI25" s="51">
        <v>0</v>
      </c>
      <c r="AJ25" s="51">
        <v>115</v>
      </c>
      <c r="AK25" s="51">
        <v>0</v>
      </c>
      <c r="AM25" s="184"/>
    </row>
    <row r="26" spans="1:70" s="15" customFormat="1" ht="18">
      <c r="A26" s="258">
        <v>5010</v>
      </c>
      <c r="B26" s="250"/>
      <c r="C26" s="244"/>
      <c r="D26" s="244"/>
      <c r="E26" s="244"/>
      <c r="F26" s="244"/>
      <c r="G26" s="246" t="s">
        <v>48</v>
      </c>
      <c r="H26" s="256" t="s">
        <v>62</v>
      </c>
      <c r="I26" s="239" t="s">
        <v>276</v>
      </c>
      <c r="J26" s="51">
        <f t="shared" si="11"/>
        <v>8396</v>
      </c>
      <c r="K26" s="204">
        <f t="shared" si="9"/>
        <v>2396</v>
      </c>
      <c r="L26" s="204">
        <f t="shared" si="10"/>
        <v>2876</v>
      </c>
      <c r="M26" s="204">
        <f t="shared" si="2"/>
        <v>1032</v>
      </c>
      <c r="N26" s="214">
        <f>+V26+AD26</f>
        <v>14700</v>
      </c>
      <c r="O26" s="51">
        <f t="shared" ref="O26:AC26" si="15">O28+O39</f>
        <v>741</v>
      </c>
      <c r="P26" s="51">
        <f>+X26+AF26</f>
        <v>8396</v>
      </c>
      <c r="Q26" s="51">
        <f t="shared" ref="Q26:T39" si="16">+Y26+AG26</f>
        <v>2396</v>
      </c>
      <c r="R26" s="51">
        <f t="shared" si="16"/>
        <v>2876</v>
      </c>
      <c r="S26" s="51">
        <f t="shared" si="16"/>
        <v>667.40000000000009</v>
      </c>
      <c r="T26" s="51">
        <f t="shared" si="16"/>
        <v>1032</v>
      </c>
      <c r="U26" s="51">
        <f t="shared" si="15"/>
        <v>73.600000000000009</v>
      </c>
      <c r="V26" s="218">
        <f t="shared" si="8"/>
        <v>7200</v>
      </c>
      <c r="W26" s="51">
        <f t="shared" si="15"/>
        <v>508.30000000000007</v>
      </c>
      <c r="X26" s="51">
        <f t="shared" si="15"/>
        <v>1232</v>
      </c>
      <c r="Y26" s="51">
        <f t="shared" si="15"/>
        <v>2396</v>
      </c>
      <c r="Z26" s="51">
        <f t="shared" si="15"/>
        <v>2655</v>
      </c>
      <c r="AA26" s="51">
        <f t="shared" si="15"/>
        <v>446.20000000000005</v>
      </c>
      <c r="AB26" s="51">
        <f t="shared" si="15"/>
        <v>917</v>
      </c>
      <c r="AC26" s="51">
        <f t="shared" si="15"/>
        <v>62.100000000000009</v>
      </c>
      <c r="AD26" s="218">
        <f>+AD30+AD32+AD37+AD39</f>
        <v>7500</v>
      </c>
      <c r="AE26" s="218">
        <f t="shared" ref="AE26:AK26" si="17">+AE30+AE32+AE37+AE39</f>
        <v>232.7</v>
      </c>
      <c r="AF26" s="218">
        <f t="shared" si="17"/>
        <v>7164</v>
      </c>
      <c r="AG26" s="218">
        <f t="shared" si="17"/>
        <v>0</v>
      </c>
      <c r="AH26" s="218">
        <f t="shared" si="17"/>
        <v>221</v>
      </c>
      <c r="AI26" s="218">
        <f t="shared" si="17"/>
        <v>221.2</v>
      </c>
      <c r="AJ26" s="218">
        <f t="shared" si="17"/>
        <v>115</v>
      </c>
      <c r="AK26" s="218">
        <f t="shared" si="17"/>
        <v>11.5</v>
      </c>
      <c r="AM26" s="184"/>
    </row>
    <row r="27" spans="1:70" s="15" customFormat="1" ht="18">
      <c r="A27" s="259"/>
      <c r="B27" s="251"/>
      <c r="C27" s="245"/>
      <c r="D27" s="245"/>
      <c r="E27" s="245"/>
      <c r="F27" s="245"/>
      <c r="G27" s="247"/>
      <c r="H27" s="257"/>
      <c r="I27" s="239" t="s">
        <v>277</v>
      </c>
      <c r="J27" s="51"/>
      <c r="K27" s="204"/>
      <c r="L27" s="204"/>
      <c r="M27" s="204"/>
      <c r="N27" s="214">
        <f>+N26</f>
        <v>14700</v>
      </c>
      <c r="O27" s="214">
        <f t="shared" ref="O27:AC27" si="18">+O26</f>
        <v>741</v>
      </c>
      <c r="P27" s="214">
        <f t="shared" si="18"/>
        <v>8396</v>
      </c>
      <c r="Q27" s="214">
        <f t="shared" si="18"/>
        <v>2396</v>
      </c>
      <c r="R27" s="214">
        <f t="shared" si="18"/>
        <v>2876</v>
      </c>
      <c r="S27" s="214">
        <f t="shared" si="18"/>
        <v>667.40000000000009</v>
      </c>
      <c r="T27" s="214">
        <f t="shared" si="18"/>
        <v>1032</v>
      </c>
      <c r="U27" s="214">
        <f t="shared" si="18"/>
        <v>73.600000000000009</v>
      </c>
      <c r="V27" s="214">
        <f t="shared" si="18"/>
        <v>7200</v>
      </c>
      <c r="W27" s="214">
        <f t="shared" si="18"/>
        <v>508.30000000000007</v>
      </c>
      <c r="X27" s="214">
        <f t="shared" si="18"/>
        <v>1232</v>
      </c>
      <c r="Y27" s="214">
        <f t="shared" si="18"/>
        <v>2396</v>
      </c>
      <c r="Z27" s="214">
        <f t="shared" si="18"/>
        <v>2655</v>
      </c>
      <c r="AA27" s="214">
        <f t="shared" si="18"/>
        <v>446.20000000000005</v>
      </c>
      <c r="AB27" s="214">
        <f t="shared" si="18"/>
        <v>917</v>
      </c>
      <c r="AC27" s="214">
        <f t="shared" si="18"/>
        <v>62.100000000000009</v>
      </c>
      <c r="AD27" s="214">
        <f>+AD42</f>
        <v>7500</v>
      </c>
      <c r="AE27" s="214">
        <f t="shared" ref="AE27:AK27" si="19">+AE42</f>
        <v>234.2</v>
      </c>
      <c r="AF27" s="214">
        <f t="shared" si="19"/>
        <v>4030</v>
      </c>
      <c r="AG27" s="214">
        <f t="shared" si="19"/>
        <v>2630</v>
      </c>
      <c r="AH27" s="214">
        <f t="shared" si="19"/>
        <v>725</v>
      </c>
      <c r="AI27" s="214">
        <f t="shared" si="19"/>
        <v>222.7</v>
      </c>
      <c r="AJ27" s="214">
        <f t="shared" si="19"/>
        <v>115</v>
      </c>
      <c r="AK27" s="214">
        <f t="shared" si="19"/>
        <v>11.5</v>
      </c>
      <c r="AM27" s="184"/>
    </row>
    <row r="28" spans="1:70" s="15" customFormat="1" ht="15" customHeight="1">
      <c r="A28" s="246"/>
      <c r="B28" s="246"/>
      <c r="C28" s="246"/>
      <c r="D28" s="246" t="s">
        <v>49</v>
      </c>
      <c r="E28" s="246"/>
      <c r="F28" s="246"/>
      <c r="G28" s="246" t="s">
        <v>50</v>
      </c>
      <c r="H28" s="246" t="s">
        <v>246</v>
      </c>
      <c r="I28" s="239" t="s">
        <v>276</v>
      </c>
      <c r="J28" s="51">
        <f t="shared" si="11"/>
        <v>8246</v>
      </c>
      <c r="K28" s="204">
        <f t="shared" si="9"/>
        <v>2246</v>
      </c>
      <c r="L28" s="204">
        <f t="shared" si="10"/>
        <v>2746</v>
      </c>
      <c r="M28" s="204">
        <f t="shared" si="2"/>
        <v>1032</v>
      </c>
      <c r="N28" s="214">
        <f t="shared" ref="N28:N39" si="20">+V28+AD28</f>
        <v>14270</v>
      </c>
      <c r="O28" s="51">
        <f t="shared" ref="O28:O39" si="21">S28+U28</f>
        <v>698</v>
      </c>
      <c r="P28" s="51">
        <f t="shared" ref="P28:P39" si="22">+X28+AF28</f>
        <v>8246</v>
      </c>
      <c r="Q28" s="51">
        <f t="shared" si="16"/>
        <v>2246</v>
      </c>
      <c r="R28" s="51">
        <f t="shared" si="16"/>
        <v>2746</v>
      </c>
      <c r="S28" s="51">
        <f t="shared" ref="S28:U28" si="23">S30+S32+S34+S35+S37</f>
        <v>624.4</v>
      </c>
      <c r="T28" s="51">
        <f t="shared" si="16"/>
        <v>1032</v>
      </c>
      <c r="U28" s="51">
        <f t="shared" si="23"/>
        <v>73.600000000000009</v>
      </c>
      <c r="V28" s="218">
        <f>X28+Y28+Z28+AB28</f>
        <v>7097</v>
      </c>
      <c r="W28" s="51">
        <f t="shared" ref="W28:W39" si="24">AA28+AC28</f>
        <v>498.00000000000006</v>
      </c>
      <c r="X28" s="51">
        <f t="shared" ref="X28:AC28" si="25">X30+X32+X34+X35+X37</f>
        <v>1259</v>
      </c>
      <c r="Y28" s="51">
        <f t="shared" si="25"/>
        <v>2246</v>
      </c>
      <c r="Z28" s="51">
        <f t="shared" si="25"/>
        <v>2675</v>
      </c>
      <c r="AA28" s="51">
        <f t="shared" si="25"/>
        <v>435.90000000000003</v>
      </c>
      <c r="AB28" s="51">
        <f t="shared" si="25"/>
        <v>917</v>
      </c>
      <c r="AC28" s="51">
        <f t="shared" si="25"/>
        <v>62.100000000000009</v>
      </c>
      <c r="AD28" s="218">
        <f>+AD43</f>
        <v>7173</v>
      </c>
      <c r="AE28" s="218">
        <f t="shared" ref="AE28:AK28" si="26">+AE43</f>
        <v>0</v>
      </c>
      <c r="AF28" s="218">
        <f t="shared" si="26"/>
        <v>6987</v>
      </c>
      <c r="AG28" s="218">
        <f t="shared" si="26"/>
        <v>0</v>
      </c>
      <c r="AH28" s="218">
        <f t="shared" si="26"/>
        <v>71</v>
      </c>
      <c r="AI28" s="218">
        <f t="shared" si="26"/>
        <v>0</v>
      </c>
      <c r="AJ28" s="218">
        <f t="shared" si="26"/>
        <v>115</v>
      </c>
      <c r="AK28" s="218">
        <f t="shared" si="26"/>
        <v>0</v>
      </c>
      <c r="AL28" s="16"/>
      <c r="AM28" s="184"/>
      <c r="AT28" s="16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</row>
    <row r="29" spans="1:70" s="15" customFormat="1" ht="15" customHeight="1">
      <c r="A29" s="247"/>
      <c r="B29" s="247"/>
      <c r="C29" s="247"/>
      <c r="D29" s="247"/>
      <c r="E29" s="247"/>
      <c r="F29" s="247"/>
      <c r="G29" s="247"/>
      <c r="H29" s="247"/>
      <c r="I29" s="239" t="s">
        <v>277</v>
      </c>
      <c r="J29" s="51"/>
      <c r="K29" s="204"/>
      <c r="L29" s="204"/>
      <c r="M29" s="204"/>
      <c r="N29" s="214">
        <f>+N28</f>
        <v>14270</v>
      </c>
      <c r="O29" s="214">
        <f t="shared" ref="O29:AC29" si="27">+O28</f>
        <v>698</v>
      </c>
      <c r="P29" s="214">
        <f t="shared" si="27"/>
        <v>8246</v>
      </c>
      <c r="Q29" s="214">
        <f t="shared" si="27"/>
        <v>2246</v>
      </c>
      <c r="R29" s="214">
        <f t="shared" si="27"/>
        <v>2746</v>
      </c>
      <c r="S29" s="214">
        <f t="shared" si="27"/>
        <v>624.4</v>
      </c>
      <c r="T29" s="214">
        <f t="shared" si="27"/>
        <v>1032</v>
      </c>
      <c r="U29" s="214">
        <f t="shared" si="27"/>
        <v>73.600000000000009</v>
      </c>
      <c r="V29" s="214">
        <f t="shared" si="27"/>
        <v>7097</v>
      </c>
      <c r="W29" s="214">
        <f t="shared" si="27"/>
        <v>498.00000000000006</v>
      </c>
      <c r="X29" s="214">
        <f t="shared" si="27"/>
        <v>1259</v>
      </c>
      <c r="Y29" s="214">
        <f t="shared" si="27"/>
        <v>2246</v>
      </c>
      <c r="Z29" s="214">
        <f t="shared" si="27"/>
        <v>2675</v>
      </c>
      <c r="AA29" s="214">
        <f t="shared" si="27"/>
        <v>435.90000000000003</v>
      </c>
      <c r="AB29" s="214">
        <f t="shared" si="27"/>
        <v>917</v>
      </c>
      <c r="AC29" s="214">
        <f t="shared" si="27"/>
        <v>62.100000000000009</v>
      </c>
      <c r="AD29" s="214">
        <f>+AD44</f>
        <v>7173</v>
      </c>
      <c r="AE29" s="214">
        <f t="shared" ref="AE29:AK29" si="28">+AE44</f>
        <v>0</v>
      </c>
      <c r="AF29" s="214">
        <f t="shared" si="28"/>
        <v>3880</v>
      </c>
      <c r="AG29" s="214">
        <f t="shared" si="28"/>
        <v>2480</v>
      </c>
      <c r="AH29" s="214">
        <f t="shared" si="28"/>
        <v>698</v>
      </c>
      <c r="AI29" s="214">
        <f t="shared" si="28"/>
        <v>0</v>
      </c>
      <c r="AJ29" s="214">
        <f t="shared" si="28"/>
        <v>115</v>
      </c>
      <c r="AK29" s="214">
        <f t="shared" si="28"/>
        <v>0</v>
      </c>
      <c r="AL29" s="16"/>
      <c r="AM29" s="184"/>
      <c r="AT29" s="16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</row>
    <row r="30" spans="1:70" s="33" customFormat="1" ht="15" customHeight="1">
      <c r="A30" s="246"/>
      <c r="B30" s="246"/>
      <c r="C30" s="246"/>
      <c r="D30" s="246" t="s">
        <v>19</v>
      </c>
      <c r="E30" s="246"/>
      <c r="F30" s="246"/>
      <c r="G30" s="246" t="s">
        <v>51</v>
      </c>
      <c r="H30" s="246" t="s">
        <v>247</v>
      </c>
      <c r="I30" s="239" t="s">
        <v>276</v>
      </c>
      <c r="J30" s="51">
        <f t="shared" si="11"/>
        <v>5394</v>
      </c>
      <c r="K30" s="204">
        <f t="shared" si="9"/>
        <v>511</v>
      </c>
      <c r="L30" s="204">
        <f t="shared" si="10"/>
        <v>916</v>
      </c>
      <c r="M30" s="204">
        <f t="shared" si="2"/>
        <v>296</v>
      </c>
      <c r="N30" s="214">
        <f t="shared" si="20"/>
        <v>7117</v>
      </c>
      <c r="O30" s="51">
        <f t="shared" si="21"/>
        <v>0</v>
      </c>
      <c r="P30" s="51">
        <f t="shared" si="22"/>
        <v>5394</v>
      </c>
      <c r="Q30" s="51">
        <f t="shared" si="16"/>
        <v>511</v>
      </c>
      <c r="R30" s="51">
        <f t="shared" si="16"/>
        <v>916</v>
      </c>
      <c r="S30" s="51">
        <f>S45</f>
        <v>0</v>
      </c>
      <c r="T30" s="51">
        <f t="shared" si="16"/>
        <v>296</v>
      </c>
      <c r="U30" s="51">
        <v>0</v>
      </c>
      <c r="V30" s="218">
        <f t="shared" si="8"/>
        <v>2117</v>
      </c>
      <c r="W30" s="51">
        <v>0</v>
      </c>
      <c r="X30" s="51">
        <f>X45</f>
        <v>394</v>
      </c>
      <c r="Y30" s="51">
        <f>Y45</f>
        <v>511</v>
      </c>
      <c r="Z30" s="51">
        <f>Z45</f>
        <v>916</v>
      </c>
      <c r="AA30" s="51">
        <f>AA45</f>
        <v>0</v>
      </c>
      <c r="AB30" s="51">
        <f>AB45</f>
        <v>296</v>
      </c>
      <c r="AC30" s="51">
        <v>0</v>
      </c>
      <c r="AD30" s="218">
        <f t="shared" ref="AD30:AD150" si="29">AF30+AG30+AH30+AJ30</f>
        <v>5000</v>
      </c>
      <c r="AE30" s="51">
        <v>0</v>
      </c>
      <c r="AF30" s="51">
        <f>AF45</f>
        <v>5000</v>
      </c>
      <c r="AG30" s="51">
        <f>AG45</f>
        <v>0</v>
      </c>
      <c r="AH30" s="51">
        <f>AH45</f>
        <v>0</v>
      </c>
      <c r="AI30" s="51">
        <f>AI43</f>
        <v>0</v>
      </c>
      <c r="AJ30" s="51">
        <f>+AJ45</f>
        <v>0</v>
      </c>
      <c r="AK30" s="51">
        <v>0</v>
      </c>
      <c r="AL30" s="32"/>
      <c r="AM30" s="184"/>
      <c r="AN30" s="15"/>
      <c r="AO30" s="15"/>
      <c r="AP30" s="15"/>
      <c r="AQ30" s="15"/>
      <c r="AR30" s="15"/>
      <c r="AS30" s="15"/>
      <c r="AT30" s="32"/>
      <c r="AU30" s="15"/>
      <c r="AV30" s="15"/>
      <c r="AW30" s="15"/>
      <c r="AX30" s="15"/>
      <c r="AY30" s="15"/>
      <c r="AZ30" s="15"/>
      <c r="BA30" s="15"/>
      <c r="BB30" s="15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</row>
    <row r="31" spans="1:70" s="33" customFormat="1" ht="15" customHeight="1">
      <c r="A31" s="247"/>
      <c r="B31" s="247"/>
      <c r="C31" s="247"/>
      <c r="D31" s="247"/>
      <c r="E31" s="247"/>
      <c r="F31" s="247"/>
      <c r="G31" s="247"/>
      <c r="H31" s="247"/>
      <c r="I31" s="239" t="s">
        <v>277</v>
      </c>
      <c r="J31" s="51"/>
      <c r="K31" s="204"/>
      <c r="L31" s="204"/>
      <c r="M31" s="204"/>
      <c r="N31" s="214">
        <f>+N30</f>
        <v>7117</v>
      </c>
      <c r="O31" s="214">
        <f t="shared" ref="O31:AC31" si="30">+O30</f>
        <v>0</v>
      </c>
      <c r="P31" s="214">
        <f t="shared" si="30"/>
        <v>5394</v>
      </c>
      <c r="Q31" s="214">
        <f t="shared" si="30"/>
        <v>511</v>
      </c>
      <c r="R31" s="214">
        <f t="shared" si="30"/>
        <v>916</v>
      </c>
      <c r="S31" s="214">
        <f t="shared" si="30"/>
        <v>0</v>
      </c>
      <c r="T31" s="214">
        <f t="shared" si="30"/>
        <v>296</v>
      </c>
      <c r="U31" s="214">
        <f t="shared" si="30"/>
        <v>0</v>
      </c>
      <c r="V31" s="214">
        <f t="shared" si="30"/>
        <v>2117</v>
      </c>
      <c r="W31" s="214">
        <f t="shared" si="30"/>
        <v>0</v>
      </c>
      <c r="X31" s="214">
        <f t="shared" si="30"/>
        <v>394</v>
      </c>
      <c r="Y31" s="214">
        <f t="shared" si="30"/>
        <v>511</v>
      </c>
      <c r="Z31" s="214">
        <f t="shared" si="30"/>
        <v>916</v>
      </c>
      <c r="AA31" s="214">
        <f t="shared" si="30"/>
        <v>0</v>
      </c>
      <c r="AB31" s="214">
        <f t="shared" si="30"/>
        <v>296</v>
      </c>
      <c r="AC31" s="214">
        <f t="shared" si="30"/>
        <v>0</v>
      </c>
      <c r="AD31" s="214">
        <f>+AD46</f>
        <v>5000</v>
      </c>
      <c r="AE31" s="214">
        <f t="shared" ref="AE31:AK31" si="31">+AE46</f>
        <v>0</v>
      </c>
      <c r="AF31" s="214">
        <f t="shared" si="31"/>
        <v>2880</v>
      </c>
      <c r="AG31" s="214">
        <f t="shared" si="31"/>
        <v>1740</v>
      </c>
      <c r="AH31" s="214">
        <f t="shared" si="31"/>
        <v>380</v>
      </c>
      <c r="AI31" s="214">
        <f t="shared" si="31"/>
        <v>0</v>
      </c>
      <c r="AJ31" s="214">
        <f t="shared" si="31"/>
        <v>0</v>
      </c>
      <c r="AK31" s="214">
        <f t="shared" si="31"/>
        <v>0</v>
      </c>
      <c r="AL31" s="32"/>
      <c r="AM31" s="184"/>
      <c r="AN31" s="15"/>
      <c r="AO31" s="15"/>
      <c r="AP31" s="15"/>
      <c r="AQ31" s="15"/>
      <c r="AR31" s="15"/>
      <c r="AS31" s="15"/>
      <c r="AT31" s="32"/>
      <c r="AU31" s="15"/>
      <c r="AV31" s="15"/>
      <c r="AW31" s="15"/>
      <c r="AX31" s="15"/>
      <c r="AY31" s="15"/>
      <c r="AZ31" s="15"/>
      <c r="BA31" s="15"/>
      <c r="BB31" s="15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</row>
    <row r="32" spans="1:70" s="15" customFormat="1" ht="21" customHeight="1">
      <c r="A32" s="246"/>
      <c r="B32" s="246"/>
      <c r="C32" s="246"/>
      <c r="D32" s="246" t="s">
        <v>52</v>
      </c>
      <c r="E32" s="246"/>
      <c r="F32" s="246"/>
      <c r="G32" s="246" t="s">
        <v>53</v>
      </c>
      <c r="H32" s="246" t="s">
        <v>248</v>
      </c>
      <c r="I32" s="239" t="s">
        <v>276</v>
      </c>
      <c r="J32" s="51">
        <f t="shared" si="11"/>
        <v>2679</v>
      </c>
      <c r="K32" s="204">
        <f t="shared" si="9"/>
        <v>1735</v>
      </c>
      <c r="L32" s="204">
        <f t="shared" si="10"/>
        <v>1830</v>
      </c>
      <c r="M32" s="204">
        <f t="shared" si="2"/>
        <v>736</v>
      </c>
      <c r="N32" s="214">
        <f t="shared" si="20"/>
        <v>6980</v>
      </c>
      <c r="O32" s="51">
        <f t="shared" si="21"/>
        <v>698</v>
      </c>
      <c r="P32" s="51">
        <f t="shared" si="22"/>
        <v>2679</v>
      </c>
      <c r="Q32" s="51">
        <f t="shared" si="16"/>
        <v>1735</v>
      </c>
      <c r="R32" s="51">
        <f t="shared" si="16"/>
        <v>1830</v>
      </c>
      <c r="S32" s="51">
        <f>S87</f>
        <v>624.4</v>
      </c>
      <c r="T32" s="51">
        <f t="shared" si="16"/>
        <v>736</v>
      </c>
      <c r="U32" s="51">
        <f t="shared" ref="U32" si="32">U87</f>
        <v>73.600000000000009</v>
      </c>
      <c r="V32" s="218">
        <f t="shared" si="8"/>
        <v>4980</v>
      </c>
      <c r="W32" s="51">
        <f t="shared" si="24"/>
        <v>498.00000000000006</v>
      </c>
      <c r="X32" s="51">
        <f t="shared" ref="X32:AC32" si="33">X87</f>
        <v>865</v>
      </c>
      <c r="Y32" s="51">
        <f t="shared" si="33"/>
        <v>1735</v>
      </c>
      <c r="Z32" s="51">
        <f t="shared" si="33"/>
        <v>1759</v>
      </c>
      <c r="AA32" s="51">
        <f t="shared" si="33"/>
        <v>435.90000000000003</v>
      </c>
      <c r="AB32" s="51">
        <f t="shared" si="33"/>
        <v>621</v>
      </c>
      <c r="AC32" s="51">
        <f t="shared" si="33"/>
        <v>62.100000000000009</v>
      </c>
      <c r="AD32" s="218">
        <f t="shared" si="29"/>
        <v>2000</v>
      </c>
      <c r="AE32" s="51">
        <f t="shared" ref="AE32:AE39" si="34">AI32+AK32</f>
        <v>200</v>
      </c>
      <c r="AF32" s="51">
        <f t="shared" ref="AF32:AK32" si="35">AF87</f>
        <v>1814</v>
      </c>
      <c r="AG32" s="51">
        <f t="shared" si="35"/>
        <v>0</v>
      </c>
      <c r="AH32" s="51">
        <f t="shared" si="35"/>
        <v>71</v>
      </c>
      <c r="AI32" s="51">
        <f t="shared" si="35"/>
        <v>188.5</v>
      </c>
      <c r="AJ32" s="51">
        <f t="shared" si="35"/>
        <v>115</v>
      </c>
      <c r="AK32" s="51">
        <f t="shared" si="35"/>
        <v>11.5</v>
      </c>
      <c r="AM32" s="184"/>
    </row>
    <row r="33" spans="1:73" s="15" customFormat="1" ht="21" customHeight="1">
      <c r="A33" s="247"/>
      <c r="B33" s="247"/>
      <c r="C33" s="247"/>
      <c r="D33" s="247"/>
      <c r="E33" s="247"/>
      <c r="F33" s="247"/>
      <c r="G33" s="247"/>
      <c r="H33" s="247"/>
      <c r="I33" s="239" t="s">
        <v>277</v>
      </c>
      <c r="J33" s="51"/>
      <c r="K33" s="204"/>
      <c r="L33" s="204"/>
      <c r="M33" s="204"/>
      <c r="N33" s="214">
        <f>+N32</f>
        <v>6980</v>
      </c>
      <c r="O33" s="214">
        <f t="shared" ref="O33:AC33" si="36">+O32</f>
        <v>698</v>
      </c>
      <c r="P33" s="214">
        <f t="shared" si="36"/>
        <v>2679</v>
      </c>
      <c r="Q33" s="214">
        <f t="shared" si="36"/>
        <v>1735</v>
      </c>
      <c r="R33" s="214">
        <f t="shared" si="36"/>
        <v>1830</v>
      </c>
      <c r="S33" s="214">
        <f t="shared" si="36"/>
        <v>624.4</v>
      </c>
      <c r="T33" s="214">
        <f t="shared" si="36"/>
        <v>736</v>
      </c>
      <c r="U33" s="214">
        <f t="shared" si="36"/>
        <v>73.600000000000009</v>
      </c>
      <c r="V33" s="214">
        <f t="shared" si="36"/>
        <v>4980</v>
      </c>
      <c r="W33" s="214">
        <f t="shared" si="36"/>
        <v>498.00000000000006</v>
      </c>
      <c r="X33" s="214">
        <f t="shared" si="36"/>
        <v>865</v>
      </c>
      <c r="Y33" s="214">
        <f t="shared" si="36"/>
        <v>1735</v>
      </c>
      <c r="Z33" s="214">
        <f t="shared" si="36"/>
        <v>1759</v>
      </c>
      <c r="AA33" s="214">
        <f t="shared" si="36"/>
        <v>435.90000000000003</v>
      </c>
      <c r="AB33" s="214">
        <f t="shared" si="36"/>
        <v>621</v>
      </c>
      <c r="AC33" s="214">
        <f t="shared" si="36"/>
        <v>62.100000000000009</v>
      </c>
      <c r="AD33" s="214">
        <f>+AD88</f>
        <v>2000</v>
      </c>
      <c r="AE33" s="214">
        <f t="shared" ref="AE33:AK33" si="37">+AE88</f>
        <v>201.5</v>
      </c>
      <c r="AF33" s="214">
        <f t="shared" si="37"/>
        <v>930</v>
      </c>
      <c r="AG33" s="214">
        <f t="shared" si="37"/>
        <v>690</v>
      </c>
      <c r="AH33" s="214">
        <f t="shared" si="37"/>
        <v>265</v>
      </c>
      <c r="AI33" s="214">
        <f t="shared" si="37"/>
        <v>190</v>
      </c>
      <c r="AJ33" s="214">
        <f t="shared" si="37"/>
        <v>115</v>
      </c>
      <c r="AK33" s="214">
        <f t="shared" si="37"/>
        <v>11.5</v>
      </c>
      <c r="AM33" s="184"/>
    </row>
    <row r="34" spans="1:73" s="15" customFormat="1" ht="54" hidden="1">
      <c r="A34" s="55"/>
      <c r="B34" s="55"/>
      <c r="C34" s="55"/>
      <c r="D34" s="57" t="s">
        <v>54</v>
      </c>
      <c r="E34" s="58"/>
      <c r="F34" s="59"/>
      <c r="G34" s="60" t="s">
        <v>55</v>
      </c>
      <c r="H34" s="210" t="s">
        <v>249</v>
      </c>
      <c r="I34" s="239">
        <f>+N34</f>
        <v>0</v>
      </c>
      <c r="J34" s="51">
        <f t="shared" ref="J34:J35" si="38">+R34+Z34</f>
        <v>0</v>
      </c>
      <c r="K34" s="204"/>
      <c r="L34" s="204"/>
      <c r="M34" s="204"/>
      <c r="N34" s="214">
        <f t="shared" si="20"/>
        <v>0</v>
      </c>
      <c r="O34" s="51">
        <f t="shared" si="21"/>
        <v>0</v>
      </c>
      <c r="P34" s="51">
        <f t="shared" si="22"/>
        <v>0</v>
      </c>
      <c r="Q34" s="51">
        <f t="shared" si="16"/>
        <v>0</v>
      </c>
      <c r="R34" s="51">
        <f t="shared" si="16"/>
        <v>0</v>
      </c>
      <c r="S34" s="51">
        <f t="shared" ref="S34:U34" si="39">S147</f>
        <v>0</v>
      </c>
      <c r="T34" s="51">
        <f t="shared" si="16"/>
        <v>0</v>
      </c>
      <c r="U34" s="51">
        <f t="shared" si="39"/>
        <v>0</v>
      </c>
      <c r="V34" s="218">
        <f t="shared" si="8"/>
        <v>0</v>
      </c>
      <c r="W34" s="51">
        <f t="shared" si="24"/>
        <v>0</v>
      </c>
      <c r="X34" s="51">
        <f t="shared" ref="X34:AC34" si="40">X147</f>
        <v>0</v>
      </c>
      <c r="Y34" s="51">
        <f t="shared" si="40"/>
        <v>0</v>
      </c>
      <c r="Z34" s="51">
        <f t="shared" si="40"/>
        <v>0</v>
      </c>
      <c r="AA34" s="51">
        <f t="shared" si="40"/>
        <v>0</v>
      </c>
      <c r="AB34" s="51">
        <f t="shared" si="40"/>
        <v>0</v>
      </c>
      <c r="AC34" s="51">
        <f t="shared" si="40"/>
        <v>0</v>
      </c>
      <c r="AD34" s="218">
        <f t="shared" si="29"/>
        <v>0</v>
      </c>
      <c r="AE34" s="51">
        <f t="shared" si="34"/>
        <v>0</v>
      </c>
      <c r="AF34" s="51">
        <f>0</f>
        <v>0</v>
      </c>
      <c r="AG34" s="51">
        <f>0</f>
        <v>0</v>
      </c>
      <c r="AH34" s="51">
        <f>0</f>
        <v>0</v>
      </c>
      <c r="AI34" s="51">
        <v>0</v>
      </c>
      <c r="AJ34" s="51">
        <f>0</f>
        <v>0</v>
      </c>
      <c r="AK34" s="51">
        <f>AK35+AK45</f>
        <v>0</v>
      </c>
      <c r="AM34" s="184"/>
    </row>
    <row r="35" spans="1:73" s="15" customFormat="1" ht="90" hidden="1">
      <c r="A35" s="55"/>
      <c r="B35" s="55"/>
      <c r="C35" s="55"/>
      <c r="D35" s="61" t="s">
        <v>56</v>
      </c>
      <c r="E35" s="55"/>
      <c r="F35" s="55"/>
      <c r="G35" s="55" t="s">
        <v>57</v>
      </c>
      <c r="H35" s="211" t="s">
        <v>250</v>
      </c>
      <c r="I35" s="239">
        <f>+N35</f>
        <v>0</v>
      </c>
      <c r="J35" s="51">
        <f t="shared" si="38"/>
        <v>0</v>
      </c>
      <c r="K35" s="204"/>
      <c r="L35" s="204"/>
      <c r="M35" s="204"/>
      <c r="N35" s="214">
        <f t="shared" si="20"/>
        <v>0</v>
      </c>
      <c r="O35" s="51">
        <f t="shared" si="21"/>
        <v>0</v>
      </c>
      <c r="P35" s="51">
        <f t="shared" si="22"/>
        <v>0</v>
      </c>
      <c r="Q35" s="51">
        <f t="shared" si="16"/>
        <v>0</v>
      </c>
      <c r="R35" s="51">
        <f t="shared" si="16"/>
        <v>0</v>
      </c>
      <c r="S35" s="51">
        <f t="shared" ref="S35:U35" si="41">S150</f>
        <v>0</v>
      </c>
      <c r="T35" s="51">
        <f t="shared" si="16"/>
        <v>0</v>
      </c>
      <c r="U35" s="51">
        <f t="shared" si="41"/>
        <v>0</v>
      </c>
      <c r="V35" s="218">
        <f t="shared" si="8"/>
        <v>0</v>
      </c>
      <c r="W35" s="51">
        <f t="shared" si="24"/>
        <v>0</v>
      </c>
      <c r="X35" s="51">
        <f t="shared" ref="X35:AC35" si="42">X150</f>
        <v>0</v>
      </c>
      <c r="Y35" s="51">
        <f t="shared" si="42"/>
        <v>0</v>
      </c>
      <c r="Z35" s="51">
        <f t="shared" si="42"/>
        <v>0</v>
      </c>
      <c r="AA35" s="51">
        <f t="shared" si="42"/>
        <v>0</v>
      </c>
      <c r="AB35" s="51">
        <f t="shared" si="42"/>
        <v>0</v>
      </c>
      <c r="AC35" s="51">
        <f t="shared" si="42"/>
        <v>0</v>
      </c>
      <c r="AD35" s="218">
        <f t="shared" si="29"/>
        <v>0</v>
      </c>
      <c r="AE35" s="51">
        <f t="shared" si="34"/>
        <v>0</v>
      </c>
      <c r="AF35" s="51">
        <f>0</f>
        <v>0</v>
      </c>
      <c r="AG35" s="51">
        <f>0</f>
        <v>0</v>
      </c>
      <c r="AH35" s="51">
        <f>0</f>
        <v>0</v>
      </c>
      <c r="AI35" s="51">
        <v>0</v>
      </c>
      <c r="AJ35" s="51">
        <f>0</f>
        <v>0</v>
      </c>
      <c r="AK35" s="51">
        <v>0</v>
      </c>
      <c r="AM35" s="184"/>
    </row>
    <row r="36" spans="1:73" s="15" customFormat="1" ht="18" hidden="1">
      <c r="A36" s="55"/>
      <c r="B36" s="55"/>
      <c r="C36" s="55"/>
      <c r="D36" s="61"/>
      <c r="E36" s="55"/>
      <c r="F36" s="55"/>
      <c r="G36" s="55"/>
      <c r="H36" s="211"/>
      <c r="I36" s="239"/>
      <c r="J36" s="51"/>
      <c r="K36" s="204"/>
      <c r="L36" s="204"/>
      <c r="M36" s="204"/>
      <c r="N36" s="214"/>
      <c r="O36" s="51"/>
      <c r="P36" s="51"/>
      <c r="Q36" s="51"/>
      <c r="R36" s="51"/>
      <c r="S36" s="51"/>
      <c r="T36" s="51"/>
      <c r="U36" s="51"/>
      <c r="V36" s="218"/>
      <c r="W36" s="51"/>
      <c r="X36" s="51"/>
      <c r="Y36" s="51"/>
      <c r="Z36" s="51"/>
      <c r="AA36" s="51"/>
      <c r="AB36" s="51"/>
      <c r="AC36" s="51"/>
      <c r="AD36" s="218"/>
      <c r="AE36" s="51"/>
      <c r="AF36" s="51"/>
      <c r="AG36" s="51"/>
      <c r="AH36" s="51"/>
      <c r="AI36" s="51"/>
      <c r="AJ36" s="51"/>
      <c r="AK36" s="51"/>
      <c r="AM36" s="184"/>
    </row>
    <row r="37" spans="1:73" s="15" customFormat="1" ht="21" customHeight="1">
      <c r="A37" s="246"/>
      <c r="B37" s="246"/>
      <c r="C37" s="246"/>
      <c r="D37" s="250" t="s">
        <v>58</v>
      </c>
      <c r="E37" s="244"/>
      <c r="F37" s="252"/>
      <c r="G37" s="246" t="s">
        <v>59</v>
      </c>
      <c r="H37" s="250" t="s">
        <v>251</v>
      </c>
      <c r="I37" s="239" t="s">
        <v>276</v>
      </c>
      <c r="J37" s="51">
        <f t="shared" ref="J37:L39" si="43">+P37</f>
        <v>173</v>
      </c>
      <c r="K37" s="204">
        <f t="shared" si="43"/>
        <v>0</v>
      </c>
      <c r="L37" s="204">
        <f t="shared" si="43"/>
        <v>0</v>
      </c>
      <c r="M37" s="204">
        <f>+T37</f>
        <v>0</v>
      </c>
      <c r="N37" s="214">
        <f t="shared" si="20"/>
        <v>173</v>
      </c>
      <c r="O37" s="51">
        <f t="shared" si="21"/>
        <v>0</v>
      </c>
      <c r="P37" s="51">
        <f t="shared" si="22"/>
        <v>173</v>
      </c>
      <c r="Q37" s="51">
        <f t="shared" si="16"/>
        <v>0</v>
      </c>
      <c r="R37" s="51">
        <f t="shared" si="16"/>
        <v>0</v>
      </c>
      <c r="S37" s="51">
        <f t="shared" ref="S37:U37" si="44">S160</f>
        <v>0</v>
      </c>
      <c r="T37" s="51">
        <f t="shared" si="16"/>
        <v>0</v>
      </c>
      <c r="U37" s="51">
        <f t="shared" si="44"/>
        <v>0</v>
      </c>
      <c r="V37" s="218">
        <f t="shared" si="8"/>
        <v>0</v>
      </c>
      <c r="W37" s="51">
        <f t="shared" si="24"/>
        <v>0</v>
      </c>
      <c r="X37" s="51">
        <f t="shared" ref="X37:AC37" si="45">X160</f>
        <v>0</v>
      </c>
      <c r="Y37" s="51">
        <f t="shared" si="45"/>
        <v>0</v>
      </c>
      <c r="Z37" s="51">
        <f t="shared" si="45"/>
        <v>0</v>
      </c>
      <c r="AA37" s="51">
        <f t="shared" si="45"/>
        <v>0</v>
      </c>
      <c r="AB37" s="51">
        <f t="shared" si="45"/>
        <v>0</v>
      </c>
      <c r="AC37" s="51">
        <f t="shared" si="45"/>
        <v>0</v>
      </c>
      <c r="AD37" s="218">
        <f t="shared" si="29"/>
        <v>173</v>
      </c>
      <c r="AE37" s="51">
        <f t="shared" si="34"/>
        <v>0</v>
      </c>
      <c r="AF37" s="64">
        <f>AF160</f>
        <v>173</v>
      </c>
      <c r="AG37" s="64">
        <f>AG160</f>
        <v>0</v>
      </c>
      <c r="AH37" s="64">
        <f>AH160</f>
        <v>0</v>
      </c>
      <c r="AI37" s="64">
        <v>0</v>
      </c>
      <c r="AJ37" s="51">
        <f>AJ160</f>
        <v>0</v>
      </c>
      <c r="AK37" s="51">
        <v>0</v>
      </c>
      <c r="AM37" s="184"/>
    </row>
    <row r="38" spans="1:73" s="15" customFormat="1" ht="21" customHeight="1">
      <c r="A38" s="247"/>
      <c r="B38" s="247"/>
      <c r="C38" s="247"/>
      <c r="D38" s="251"/>
      <c r="E38" s="245"/>
      <c r="F38" s="253"/>
      <c r="G38" s="247"/>
      <c r="H38" s="251"/>
      <c r="I38" s="239" t="s">
        <v>277</v>
      </c>
      <c r="J38" s="51"/>
      <c r="K38" s="204"/>
      <c r="L38" s="204"/>
      <c r="M38" s="204"/>
      <c r="N38" s="214">
        <f>+N37</f>
        <v>173</v>
      </c>
      <c r="O38" s="214">
        <f t="shared" ref="O38:AC38" si="46">+O37</f>
        <v>0</v>
      </c>
      <c r="P38" s="214">
        <f t="shared" si="46"/>
        <v>173</v>
      </c>
      <c r="Q38" s="214">
        <f t="shared" si="46"/>
        <v>0</v>
      </c>
      <c r="R38" s="214">
        <f t="shared" si="46"/>
        <v>0</v>
      </c>
      <c r="S38" s="214">
        <f t="shared" si="46"/>
        <v>0</v>
      </c>
      <c r="T38" s="214">
        <f t="shared" si="46"/>
        <v>0</v>
      </c>
      <c r="U38" s="214">
        <f t="shared" si="46"/>
        <v>0</v>
      </c>
      <c r="V38" s="214">
        <f t="shared" si="46"/>
        <v>0</v>
      </c>
      <c r="W38" s="214">
        <f t="shared" si="46"/>
        <v>0</v>
      </c>
      <c r="X38" s="214">
        <f t="shared" si="46"/>
        <v>0</v>
      </c>
      <c r="Y38" s="214">
        <f t="shared" si="46"/>
        <v>0</v>
      </c>
      <c r="Z38" s="214">
        <f t="shared" si="46"/>
        <v>0</v>
      </c>
      <c r="AA38" s="214">
        <f t="shared" si="46"/>
        <v>0</v>
      </c>
      <c r="AB38" s="214">
        <f t="shared" si="46"/>
        <v>0</v>
      </c>
      <c r="AC38" s="214">
        <f t="shared" si="46"/>
        <v>0</v>
      </c>
      <c r="AD38" s="214">
        <f>+AD161</f>
        <v>173</v>
      </c>
      <c r="AE38" s="214">
        <f t="shared" ref="AE38:AK38" si="47">+AE161</f>
        <v>0</v>
      </c>
      <c r="AF38" s="214">
        <f t="shared" si="47"/>
        <v>70</v>
      </c>
      <c r="AG38" s="214">
        <f t="shared" si="47"/>
        <v>50</v>
      </c>
      <c r="AH38" s="214">
        <f t="shared" si="47"/>
        <v>53</v>
      </c>
      <c r="AI38" s="214">
        <f t="shared" si="47"/>
        <v>0</v>
      </c>
      <c r="AJ38" s="214">
        <f t="shared" si="47"/>
        <v>0</v>
      </c>
      <c r="AK38" s="214">
        <f t="shared" si="47"/>
        <v>0</v>
      </c>
      <c r="AM38" s="184"/>
    </row>
    <row r="39" spans="1:73" s="15" customFormat="1" ht="18">
      <c r="A39" s="246"/>
      <c r="B39" s="246"/>
      <c r="C39" s="246"/>
      <c r="D39" s="246" t="s">
        <v>60</v>
      </c>
      <c r="E39" s="246"/>
      <c r="F39" s="246"/>
      <c r="G39" s="246" t="s">
        <v>61</v>
      </c>
      <c r="H39" s="246" t="s">
        <v>252</v>
      </c>
      <c r="I39" s="239" t="s">
        <v>276</v>
      </c>
      <c r="J39" s="51">
        <f t="shared" si="43"/>
        <v>150</v>
      </c>
      <c r="K39" s="204">
        <f t="shared" si="43"/>
        <v>150</v>
      </c>
      <c r="L39" s="204">
        <f t="shared" si="43"/>
        <v>130</v>
      </c>
      <c r="M39" s="204">
        <f>+T39</f>
        <v>0</v>
      </c>
      <c r="N39" s="214">
        <f t="shared" si="20"/>
        <v>430</v>
      </c>
      <c r="O39" s="51">
        <f t="shared" si="21"/>
        <v>43</v>
      </c>
      <c r="P39" s="51">
        <f t="shared" si="22"/>
        <v>150</v>
      </c>
      <c r="Q39" s="51">
        <f t="shared" si="16"/>
        <v>150</v>
      </c>
      <c r="R39" s="51">
        <f t="shared" si="16"/>
        <v>130</v>
      </c>
      <c r="S39" s="51">
        <f t="shared" ref="S39:U39" si="48">S164</f>
        <v>43</v>
      </c>
      <c r="T39" s="51">
        <f t="shared" si="16"/>
        <v>0</v>
      </c>
      <c r="U39" s="51">
        <f t="shared" si="48"/>
        <v>0</v>
      </c>
      <c r="V39" s="218">
        <f t="shared" si="8"/>
        <v>103</v>
      </c>
      <c r="W39" s="51">
        <f t="shared" si="24"/>
        <v>10.3</v>
      </c>
      <c r="X39" s="51">
        <f t="shared" ref="X39:AC39" si="49">X164</f>
        <v>-27</v>
      </c>
      <c r="Y39" s="51">
        <f t="shared" si="49"/>
        <v>150</v>
      </c>
      <c r="Z39" s="51">
        <f t="shared" si="49"/>
        <v>-20</v>
      </c>
      <c r="AA39" s="51">
        <f t="shared" si="49"/>
        <v>10.3</v>
      </c>
      <c r="AB39" s="51">
        <f t="shared" si="49"/>
        <v>0</v>
      </c>
      <c r="AC39" s="51">
        <f t="shared" si="49"/>
        <v>0</v>
      </c>
      <c r="AD39" s="218">
        <f t="shared" si="29"/>
        <v>327</v>
      </c>
      <c r="AE39" s="51">
        <f t="shared" si="34"/>
        <v>32.700000000000003</v>
      </c>
      <c r="AF39" s="64">
        <f t="shared" ref="AF39:AK39" si="50">AF164</f>
        <v>177</v>
      </c>
      <c r="AG39" s="64">
        <f t="shared" si="50"/>
        <v>0</v>
      </c>
      <c r="AH39" s="64">
        <f t="shared" si="50"/>
        <v>150</v>
      </c>
      <c r="AI39" s="64">
        <f t="shared" si="50"/>
        <v>32.700000000000003</v>
      </c>
      <c r="AJ39" s="64">
        <f t="shared" si="50"/>
        <v>0</v>
      </c>
      <c r="AK39" s="64">
        <f t="shared" si="50"/>
        <v>0</v>
      </c>
      <c r="AL39" s="271"/>
      <c r="AM39" s="272"/>
      <c r="AN39" s="185"/>
      <c r="AO39" s="185"/>
      <c r="AP39" s="271"/>
      <c r="AQ39" s="276"/>
      <c r="AR39" s="18"/>
      <c r="AS39" s="18"/>
      <c r="AT39" s="18"/>
      <c r="AU39" s="271"/>
      <c r="AV39" s="276"/>
      <c r="BB39" s="271"/>
      <c r="BC39" s="276"/>
      <c r="BD39" s="18"/>
      <c r="BE39" s="18"/>
      <c r="BF39" s="18"/>
      <c r="BG39" s="271"/>
      <c r="BH39" s="276"/>
      <c r="BI39" s="18"/>
      <c r="BJ39" s="18"/>
      <c r="BK39" s="18"/>
      <c r="BL39" s="271"/>
      <c r="BM39" s="276"/>
      <c r="BN39" s="18"/>
      <c r="BO39" s="18"/>
      <c r="BP39" s="18"/>
      <c r="BQ39" s="271"/>
      <c r="BR39" s="276"/>
    </row>
    <row r="40" spans="1:73" s="15" customFormat="1" ht="15" customHeight="1">
      <c r="A40" s="247"/>
      <c r="B40" s="247"/>
      <c r="C40" s="247"/>
      <c r="D40" s="247"/>
      <c r="E40" s="247"/>
      <c r="F40" s="247"/>
      <c r="G40" s="247"/>
      <c r="H40" s="247"/>
      <c r="I40" s="239" t="s">
        <v>277</v>
      </c>
      <c r="J40" s="51"/>
      <c r="K40" s="204"/>
      <c r="L40" s="204"/>
      <c r="M40" s="204"/>
      <c r="N40" s="214">
        <f>+N39</f>
        <v>430</v>
      </c>
      <c r="O40" s="214">
        <f t="shared" ref="O40:AC40" si="51">+O39</f>
        <v>43</v>
      </c>
      <c r="P40" s="214">
        <f t="shared" si="51"/>
        <v>150</v>
      </c>
      <c r="Q40" s="214">
        <f t="shared" si="51"/>
        <v>150</v>
      </c>
      <c r="R40" s="214">
        <f t="shared" si="51"/>
        <v>130</v>
      </c>
      <c r="S40" s="214">
        <f t="shared" si="51"/>
        <v>43</v>
      </c>
      <c r="T40" s="214">
        <f t="shared" si="51"/>
        <v>0</v>
      </c>
      <c r="U40" s="214">
        <f t="shared" si="51"/>
        <v>0</v>
      </c>
      <c r="V40" s="214">
        <f t="shared" si="51"/>
        <v>103</v>
      </c>
      <c r="W40" s="214">
        <f t="shared" si="51"/>
        <v>10.3</v>
      </c>
      <c r="X40" s="214">
        <f t="shared" si="51"/>
        <v>-27</v>
      </c>
      <c r="Y40" s="214">
        <f t="shared" si="51"/>
        <v>150</v>
      </c>
      <c r="Z40" s="214">
        <f t="shared" si="51"/>
        <v>-20</v>
      </c>
      <c r="AA40" s="214">
        <f t="shared" si="51"/>
        <v>10.3</v>
      </c>
      <c r="AB40" s="214">
        <f t="shared" si="51"/>
        <v>0</v>
      </c>
      <c r="AC40" s="214">
        <f t="shared" si="51"/>
        <v>0</v>
      </c>
      <c r="AD40" s="214">
        <f>+AD165</f>
        <v>327</v>
      </c>
      <c r="AE40" s="214">
        <f t="shared" ref="AE40:AK40" si="52">+AE165</f>
        <v>32.700000000000003</v>
      </c>
      <c r="AF40" s="214">
        <f t="shared" si="52"/>
        <v>150</v>
      </c>
      <c r="AG40" s="214">
        <f t="shared" si="52"/>
        <v>150</v>
      </c>
      <c r="AH40" s="214">
        <f t="shared" si="52"/>
        <v>27</v>
      </c>
      <c r="AI40" s="214">
        <f t="shared" si="52"/>
        <v>32.700000000000003</v>
      </c>
      <c r="AJ40" s="214">
        <f t="shared" si="52"/>
        <v>0</v>
      </c>
      <c r="AK40" s="214">
        <f t="shared" si="52"/>
        <v>0</v>
      </c>
      <c r="AL40" s="271"/>
      <c r="AM40" s="272"/>
      <c r="AN40" s="18"/>
      <c r="AO40" s="18"/>
      <c r="AP40" s="271"/>
      <c r="AQ40" s="276"/>
      <c r="AR40" s="18"/>
      <c r="AS40" s="18"/>
      <c r="AT40" s="18"/>
      <c r="AU40" s="271"/>
      <c r="AV40" s="276"/>
      <c r="AY40" s="18"/>
      <c r="AZ40" s="18"/>
      <c r="BA40" s="18"/>
      <c r="BB40" s="271"/>
      <c r="BC40" s="276"/>
      <c r="BD40" s="18"/>
      <c r="BE40" s="18"/>
      <c r="BF40" s="18"/>
      <c r="BG40" s="271"/>
      <c r="BH40" s="276"/>
      <c r="BI40" s="18"/>
      <c r="BJ40" s="18"/>
      <c r="BK40" s="18"/>
      <c r="BL40" s="271"/>
      <c r="BM40" s="276"/>
      <c r="BN40" s="18"/>
      <c r="BO40" s="18"/>
      <c r="BP40" s="18"/>
      <c r="BQ40" s="271"/>
      <c r="BR40" s="276"/>
    </row>
    <row r="41" spans="1:73" s="15" customFormat="1" ht="36" customHeight="1">
      <c r="A41" s="258" t="s">
        <v>245</v>
      </c>
      <c r="B41" s="246" t="s">
        <v>49</v>
      </c>
      <c r="C41" s="246" t="s">
        <v>63</v>
      </c>
      <c r="D41" s="246"/>
      <c r="E41" s="277"/>
      <c r="F41" s="246"/>
      <c r="G41" s="246" t="s">
        <v>64</v>
      </c>
      <c r="H41" s="256" t="s">
        <v>245</v>
      </c>
      <c r="I41" s="239" t="s">
        <v>276</v>
      </c>
      <c r="J41" s="51">
        <f t="shared" ref="J41:J103" si="53">+P41</f>
        <v>8396</v>
      </c>
      <c r="K41" s="204">
        <f t="shared" ref="K41:K103" si="54">+Q41</f>
        <v>2396</v>
      </c>
      <c r="L41" s="204">
        <f t="shared" ref="L41:L103" si="55">+R41</f>
        <v>2876</v>
      </c>
      <c r="M41" s="204">
        <f t="shared" ref="M41:M103" si="56">+T41</f>
        <v>1032</v>
      </c>
      <c r="N41" s="214">
        <f>P41+Q41+R41+T41</f>
        <v>14700</v>
      </c>
      <c r="O41" s="51">
        <f>O87+O160+O164</f>
        <v>741</v>
      </c>
      <c r="P41" s="51">
        <f>P43+P164</f>
        <v>8396</v>
      </c>
      <c r="Q41" s="51">
        <f>Q43+Q164</f>
        <v>2396</v>
      </c>
      <c r="R41" s="51">
        <f>R43+R164</f>
        <v>2876</v>
      </c>
      <c r="S41" s="51">
        <f>S87+S160+S164</f>
        <v>667.4</v>
      </c>
      <c r="T41" s="51">
        <f>T43+T164</f>
        <v>1032</v>
      </c>
      <c r="U41" s="198">
        <f>U87+U160+U164</f>
        <v>73.600000000000009</v>
      </c>
      <c r="V41" s="218">
        <f t="shared" si="8"/>
        <v>7200</v>
      </c>
      <c r="W41" s="51">
        <f>W87+W160+W164</f>
        <v>508.30000000000007</v>
      </c>
      <c r="X41" s="51">
        <f>X43+X164</f>
        <v>1232</v>
      </c>
      <c r="Y41" s="51">
        <f>Y43+Y164</f>
        <v>2396</v>
      </c>
      <c r="Z41" s="51">
        <f>Z43+Z164</f>
        <v>2655</v>
      </c>
      <c r="AA41" s="51">
        <f>AA87+AA160+AA164</f>
        <v>446.20000000000005</v>
      </c>
      <c r="AB41" s="51">
        <f>AB43+AB164</f>
        <v>917</v>
      </c>
      <c r="AC41" s="198">
        <f>AC87+AC160+AC164</f>
        <v>62.100000000000009</v>
      </c>
      <c r="AD41" s="218">
        <f>+AD45+AD87+AD160+AD164</f>
        <v>7500</v>
      </c>
      <c r="AE41" s="218">
        <f t="shared" ref="AE41:AK41" si="57">+AE45+AE87+AE160+AE164</f>
        <v>232.7</v>
      </c>
      <c r="AF41" s="218">
        <f t="shared" si="57"/>
        <v>7164</v>
      </c>
      <c r="AG41" s="218">
        <f t="shared" si="57"/>
        <v>0</v>
      </c>
      <c r="AH41" s="218">
        <f t="shared" si="57"/>
        <v>221</v>
      </c>
      <c r="AI41" s="218">
        <f t="shared" si="57"/>
        <v>221.2</v>
      </c>
      <c r="AJ41" s="218">
        <f t="shared" si="57"/>
        <v>115</v>
      </c>
      <c r="AK41" s="218">
        <f t="shared" si="57"/>
        <v>11.5</v>
      </c>
      <c r="AL41" s="19"/>
      <c r="AM41" s="186"/>
      <c r="AN41" s="20"/>
      <c r="AO41" s="20"/>
      <c r="AP41" s="20"/>
      <c r="AQ41" s="20"/>
      <c r="AR41" s="20"/>
      <c r="AS41" s="20"/>
      <c r="AT41" s="19"/>
      <c r="AU41" s="19"/>
      <c r="AV41" s="19"/>
      <c r="AW41" s="19"/>
      <c r="AX41" s="19"/>
      <c r="AY41" s="19"/>
      <c r="AZ41" s="19"/>
      <c r="BA41" s="19"/>
      <c r="BB41" s="19"/>
      <c r="BC41" s="20"/>
      <c r="BD41" s="21"/>
      <c r="BE41" s="21"/>
      <c r="BF41" s="19"/>
      <c r="BG41" s="19"/>
      <c r="BH41" s="20"/>
      <c r="BI41" s="21"/>
      <c r="BJ41" s="21"/>
      <c r="BK41" s="19"/>
      <c r="BL41" s="19"/>
      <c r="BM41" s="20"/>
      <c r="BN41" s="21"/>
      <c r="BO41" s="21"/>
      <c r="BP41" s="19"/>
      <c r="BQ41" s="19"/>
      <c r="BR41" s="20"/>
    </row>
    <row r="42" spans="1:73" s="15" customFormat="1" ht="18">
      <c r="A42" s="259"/>
      <c r="B42" s="247"/>
      <c r="C42" s="247"/>
      <c r="D42" s="247"/>
      <c r="E42" s="278"/>
      <c r="F42" s="247"/>
      <c r="G42" s="247"/>
      <c r="H42" s="257"/>
      <c r="I42" s="239" t="s">
        <v>277</v>
      </c>
      <c r="J42" s="51"/>
      <c r="K42" s="204"/>
      <c r="L42" s="204"/>
      <c r="M42" s="204"/>
      <c r="N42" s="214">
        <f>+N41</f>
        <v>14700</v>
      </c>
      <c r="O42" s="214">
        <f t="shared" ref="O42:AC42" si="58">+O41</f>
        <v>741</v>
      </c>
      <c r="P42" s="214">
        <f t="shared" si="58"/>
        <v>8396</v>
      </c>
      <c r="Q42" s="214">
        <f t="shared" si="58"/>
        <v>2396</v>
      </c>
      <c r="R42" s="214">
        <f t="shared" si="58"/>
        <v>2876</v>
      </c>
      <c r="S42" s="214">
        <f t="shared" si="58"/>
        <v>667.4</v>
      </c>
      <c r="T42" s="214">
        <f t="shared" si="58"/>
        <v>1032</v>
      </c>
      <c r="U42" s="214">
        <f t="shared" si="58"/>
        <v>73.600000000000009</v>
      </c>
      <c r="V42" s="214">
        <f t="shared" si="58"/>
        <v>7200</v>
      </c>
      <c r="W42" s="214">
        <f t="shared" si="58"/>
        <v>508.30000000000007</v>
      </c>
      <c r="X42" s="214">
        <f t="shared" si="58"/>
        <v>1232</v>
      </c>
      <c r="Y42" s="214">
        <f t="shared" si="58"/>
        <v>2396</v>
      </c>
      <c r="Z42" s="214">
        <f t="shared" si="58"/>
        <v>2655</v>
      </c>
      <c r="AA42" s="214">
        <f t="shared" si="58"/>
        <v>446.20000000000005</v>
      </c>
      <c r="AB42" s="214">
        <f t="shared" si="58"/>
        <v>917</v>
      </c>
      <c r="AC42" s="214">
        <f t="shared" si="58"/>
        <v>62.100000000000009</v>
      </c>
      <c r="AD42" s="214">
        <f>+AD46+AD88+AD161+AD165</f>
        <v>7500</v>
      </c>
      <c r="AE42" s="214">
        <f t="shared" ref="AE42:AK42" si="59">+AE46+AE88+AE161+AE165</f>
        <v>234.2</v>
      </c>
      <c r="AF42" s="214">
        <f t="shared" si="59"/>
        <v>4030</v>
      </c>
      <c r="AG42" s="214">
        <f t="shared" si="59"/>
        <v>2630</v>
      </c>
      <c r="AH42" s="214">
        <f t="shared" si="59"/>
        <v>725</v>
      </c>
      <c r="AI42" s="214">
        <f t="shared" si="59"/>
        <v>222.7</v>
      </c>
      <c r="AJ42" s="214">
        <f t="shared" si="59"/>
        <v>115</v>
      </c>
      <c r="AK42" s="214">
        <f t="shared" si="59"/>
        <v>11.5</v>
      </c>
      <c r="AL42" s="19"/>
      <c r="AM42" s="186"/>
      <c r="AN42" s="20"/>
      <c r="AO42" s="20"/>
      <c r="AP42" s="20"/>
      <c r="AQ42" s="20"/>
      <c r="AR42" s="20"/>
      <c r="AS42" s="20"/>
      <c r="AT42" s="19"/>
      <c r="AU42" s="19"/>
      <c r="AV42" s="19"/>
      <c r="AW42" s="19"/>
      <c r="AX42" s="19"/>
      <c r="AY42" s="19"/>
      <c r="AZ42" s="19"/>
      <c r="BA42" s="19"/>
      <c r="BB42" s="19"/>
      <c r="BC42" s="20"/>
      <c r="BD42" s="21"/>
      <c r="BE42" s="21"/>
      <c r="BF42" s="19"/>
      <c r="BG42" s="19"/>
      <c r="BH42" s="20"/>
      <c r="BI42" s="21"/>
      <c r="BJ42" s="21"/>
      <c r="BK42" s="19"/>
      <c r="BL42" s="19"/>
      <c r="BM42" s="20"/>
      <c r="BN42" s="21"/>
      <c r="BO42" s="21"/>
      <c r="BP42" s="19"/>
      <c r="BQ42" s="19"/>
      <c r="BR42" s="20"/>
    </row>
    <row r="43" spans="1:73" s="15" customFormat="1" ht="15" customHeight="1">
      <c r="A43" s="246"/>
      <c r="B43" s="246"/>
      <c r="C43" s="246"/>
      <c r="D43" s="246" t="s">
        <v>49</v>
      </c>
      <c r="E43" s="246"/>
      <c r="F43" s="246"/>
      <c r="G43" s="246" t="s">
        <v>50</v>
      </c>
      <c r="H43" s="246" t="s">
        <v>49</v>
      </c>
      <c r="I43" s="239" t="s">
        <v>276</v>
      </c>
      <c r="J43" s="51">
        <f t="shared" si="53"/>
        <v>8246</v>
      </c>
      <c r="K43" s="204">
        <f t="shared" si="54"/>
        <v>2246</v>
      </c>
      <c r="L43" s="204">
        <f t="shared" si="55"/>
        <v>2746</v>
      </c>
      <c r="M43" s="204">
        <f t="shared" si="56"/>
        <v>1032</v>
      </c>
      <c r="N43" s="214">
        <f>N45+N87+N160</f>
        <v>14285</v>
      </c>
      <c r="O43" s="51">
        <v>0</v>
      </c>
      <c r="P43" s="51">
        <f>P45+P87+P147+P160+P150</f>
        <v>8246</v>
      </c>
      <c r="Q43" s="51">
        <f>Q45+Q87+Q147+Q160+Q150</f>
        <v>2246</v>
      </c>
      <c r="R43" s="51">
        <f>R45+R87+R147+R160+R150</f>
        <v>2746</v>
      </c>
      <c r="S43" s="51">
        <v>0</v>
      </c>
      <c r="T43" s="51">
        <f>T45+T87+T147+T160+T150</f>
        <v>1032</v>
      </c>
      <c r="U43" s="51"/>
      <c r="V43" s="218">
        <f t="shared" si="8"/>
        <v>7097</v>
      </c>
      <c r="W43" s="51">
        <v>0</v>
      </c>
      <c r="X43" s="51">
        <f>X45+X87+X147+X160+X150</f>
        <v>1259</v>
      </c>
      <c r="Y43" s="51">
        <f>Y45+Y87+Y147+Y160+Y150</f>
        <v>2246</v>
      </c>
      <c r="Z43" s="51">
        <f>Z45+Z87+Z147+Z160+Z150</f>
        <v>2675</v>
      </c>
      <c r="AA43" s="51">
        <v>0</v>
      </c>
      <c r="AB43" s="51">
        <f>AB45+AB87+AB147+AB160+AB150</f>
        <v>917</v>
      </c>
      <c r="AC43" s="66"/>
      <c r="AD43" s="218">
        <f t="shared" si="29"/>
        <v>7173</v>
      </c>
      <c r="AE43" s="51">
        <v>0</v>
      </c>
      <c r="AF43" s="51">
        <f>AF45+AF87+AF147+AF160+AF150</f>
        <v>6987</v>
      </c>
      <c r="AG43" s="51">
        <f>AG45+AG87+AG147+AG160+AG150</f>
        <v>0</v>
      </c>
      <c r="AH43" s="51">
        <f>AH45+AH87+AH147+AH160+AH150</f>
        <v>71</v>
      </c>
      <c r="AI43" s="51"/>
      <c r="AJ43" s="51">
        <f>AJ45+AJ87+AJ147+AJ160+AJ150</f>
        <v>115</v>
      </c>
      <c r="AK43" s="198">
        <v>0</v>
      </c>
      <c r="AL43" s="19"/>
      <c r="AM43" s="186"/>
      <c r="AN43" s="20"/>
      <c r="AO43" s="20"/>
      <c r="AP43" s="20"/>
      <c r="AQ43" s="20"/>
      <c r="AR43" s="20"/>
      <c r="AS43" s="20"/>
      <c r="AT43" s="19"/>
      <c r="AU43" s="19"/>
      <c r="AV43" s="19"/>
      <c r="AW43" s="19"/>
      <c r="AX43" s="19"/>
      <c r="AY43" s="19"/>
      <c r="AZ43" s="19"/>
      <c r="BA43" s="19"/>
      <c r="BB43" s="19"/>
      <c r="BC43" s="20"/>
      <c r="BD43" s="21"/>
      <c r="BE43" s="21"/>
      <c r="BF43" s="19"/>
      <c r="BG43" s="19"/>
      <c r="BH43" s="20"/>
      <c r="BI43" s="21"/>
      <c r="BJ43" s="21"/>
      <c r="BK43" s="19"/>
      <c r="BL43" s="19"/>
      <c r="BM43" s="20"/>
      <c r="BN43" s="21"/>
      <c r="BO43" s="21"/>
      <c r="BP43" s="19"/>
      <c r="BQ43" s="19"/>
      <c r="BR43" s="20"/>
    </row>
    <row r="44" spans="1:73" s="15" customFormat="1" ht="15" customHeight="1">
      <c r="A44" s="247"/>
      <c r="B44" s="247"/>
      <c r="C44" s="247"/>
      <c r="D44" s="247"/>
      <c r="E44" s="247"/>
      <c r="F44" s="247"/>
      <c r="G44" s="247"/>
      <c r="H44" s="247"/>
      <c r="I44" s="239" t="s">
        <v>277</v>
      </c>
      <c r="J44" s="51"/>
      <c r="K44" s="204"/>
      <c r="L44" s="204"/>
      <c r="M44" s="204"/>
      <c r="N44" s="214">
        <f>+N43</f>
        <v>14285</v>
      </c>
      <c r="O44" s="214">
        <f t="shared" ref="O44:AC44" si="60">+O43</f>
        <v>0</v>
      </c>
      <c r="P44" s="214">
        <f t="shared" si="60"/>
        <v>8246</v>
      </c>
      <c r="Q44" s="214">
        <f t="shared" si="60"/>
        <v>2246</v>
      </c>
      <c r="R44" s="214">
        <f t="shared" si="60"/>
        <v>2746</v>
      </c>
      <c r="S44" s="214">
        <f t="shared" si="60"/>
        <v>0</v>
      </c>
      <c r="T44" s="214">
        <f t="shared" si="60"/>
        <v>1032</v>
      </c>
      <c r="U44" s="214">
        <f t="shared" si="60"/>
        <v>0</v>
      </c>
      <c r="V44" s="214">
        <f t="shared" si="60"/>
        <v>7097</v>
      </c>
      <c r="W44" s="214">
        <f t="shared" si="60"/>
        <v>0</v>
      </c>
      <c r="X44" s="214">
        <f t="shared" si="60"/>
        <v>1259</v>
      </c>
      <c r="Y44" s="214">
        <f t="shared" si="60"/>
        <v>2246</v>
      </c>
      <c r="Z44" s="214">
        <f t="shared" si="60"/>
        <v>2675</v>
      </c>
      <c r="AA44" s="214">
        <f t="shared" si="60"/>
        <v>0</v>
      </c>
      <c r="AB44" s="214">
        <f t="shared" si="60"/>
        <v>917</v>
      </c>
      <c r="AC44" s="214">
        <f t="shared" si="60"/>
        <v>0</v>
      </c>
      <c r="AD44" s="214">
        <f>+AD46+AD88+AD161</f>
        <v>7173</v>
      </c>
      <c r="AE44" s="214">
        <v>0</v>
      </c>
      <c r="AF44" s="214">
        <f t="shared" ref="AF44:AJ44" si="61">+AF46+AF88+AF161</f>
        <v>3880</v>
      </c>
      <c r="AG44" s="214">
        <f t="shared" si="61"/>
        <v>2480</v>
      </c>
      <c r="AH44" s="214">
        <f t="shared" si="61"/>
        <v>698</v>
      </c>
      <c r="AI44" s="214">
        <v>0</v>
      </c>
      <c r="AJ44" s="214">
        <f t="shared" si="61"/>
        <v>115</v>
      </c>
      <c r="AK44" s="214">
        <v>0</v>
      </c>
      <c r="AL44" s="19"/>
      <c r="AM44" s="186"/>
      <c r="AN44" s="20"/>
      <c r="AO44" s="20"/>
      <c r="AP44" s="20"/>
      <c r="AQ44" s="20"/>
      <c r="AR44" s="20"/>
      <c r="AS44" s="20"/>
      <c r="AT44" s="19"/>
      <c r="AU44" s="19"/>
      <c r="AV44" s="19"/>
      <c r="AW44" s="19"/>
      <c r="AX44" s="19"/>
      <c r="AY44" s="19"/>
      <c r="AZ44" s="19"/>
      <c r="BA44" s="19"/>
      <c r="BB44" s="19"/>
      <c r="BC44" s="20"/>
      <c r="BD44" s="21"/>
      <c r="BE44" s="21"/>
      <c r="BF44" s="19"/>
      <c r="BG44" s="19"/>
      <c r="BH44" s="20"/>
      <c r="BI44" s="21"/>
      <c r="BJ44" s="21"/>
      <c r="BK44" s="19"/>
      <c r="BL44" s="19"/>
      <c r="BM44" s="20"/>
      <c r="BN44" s="21"/>
      <c r="BO44" s="21"/>
      <c r="BP44" s="19"/>
      <c r="BQ44" s="19"/>
      <c r="BR44" s="20"/>
    </row>
    <row r="45" spans="1:73" s="7" customFormat="1" ht="15" customHeight="1">
      <c r="A45" s="246"/>
      <c r="B45" s="246"/>
      <c r="C45" s="246"/>
      <c r="D45" s="246" t="s">
        <v>19</v>
      </c>
      <c r="E45" s="246"/>
      <c r="F45" s="246"/>
      <c r="G45" s="246" t="s">
        <v>51</v>
      </c>
      <c r="H45" s="246" t="s">
        <v>19</v>
      </c>
      <c r="I45" s="239" t="s">
        <v>276</v>
      </c>
      <c r="J45" s="64">
        <f t="shared" si="53"/>
        <v>5394</v>
      </c>
      <c r="K45" s="204">
        <f t="shared" si="54"/>
        <v>511</v>
      </c>
      <c r="L45" s="204">
        <f t="shared" si="55"/>
        <v>916</v>
      </c>
      <c r="M45" s="204">
        <f t="shared" si="56"/>
        <v>296</v>
      </c>
      <c r="N45" s="214">
        <f>N47+N67+N73</f>
        <v>7117</v>
      </c>
      <c r="O45" s="51">
        <v>0</v>
      </c>
      <c r="P45" s="64">
        <f>P47+P67+P73</f>
        <v>5394</v>
      </c>
      <c r="Q45" s="64">
        <f>Q47+Q67+Q73</f>
        <v>511</v>
      </c>
      <c r="R45" s="64">
        <f>R47+R67+R73</f>
        <v>916</v>
      </c>
      <c r="S45" s="64">
        <v>0</v>
      </c>
      <c r="T45" s="64">
        <f>T47+T67+T73</f>
        <v>296</v>
      </c>
      <c r="U45" s="64"/>
      <c r="V45" s="218">
        <f t="shared" si="8"/>
        <v>2117</v>
      </c>
      <c r="W45" s="51">
        <v>0</v>
      </c>
      <c r="X45" s="64">
        <f>X47+X67+X73</f>
        <v>394</v>
      </c>
      <c r="Y45" s="64">
        <f>Y47+Y67+Y73</f>
        <v>511</v>
      </c>
      <c r="Z45" s="64">
        <f>Z47+Z67+Z73</f>
        <v>916</v>
      </c>
      <c r="AA45" s="64">
        <v>0</v>
      </c>
      <c r="AB45" s="64">
        <f>AB47+AB67+AB73</f>
        <v>296</v>
      </c>
      <c r="AC45" s="198"/>
      <c r="AD45" s="218">
        <f t="shared" si="29"/>
        <v>5000</v>
      </c>
      <c r="AE45" s="51">
        <v>0</v>
      </c>
      <c r="AF45" s="64">
        <f>AF47+AF67+AF73</f>
        <v>5000</v>
      </c>
      <c r="AG45" s="64">
        <f>AG47+AG67+AG73</f>
        <v>0</v>
      </c>
      <c r="AH45" s="64">
        <f>AH47+AH67+AH73</f>
        <v>0</v>
      </c>
      <c r="AI45" s="64"/>
      <c r="AJ45" s="64">
        <f>AJ47+AJ67+AJ73</f>
        <v>0</v>
      </c>
      <c r="AK45" s="198">
        <v>0</v>
      </c>
      <c r="AL45" s="19"/>
      <c r="AM45" s="186"/>
      <c r="AO45" s="20"/>
      <c r="AP45" s="20"/>
      <c r="AQ45" s="20"/>
      <c r="AR45" s="20"/>
      <c r="AS45" s="20"/>
      <c r="AT45" s="19"/>
      <c r="AU45" s="19"/>
      <c r="AV45" s="19"/>
      <c r="AW45" s="19"/>
      <c r="AX45" s="19"/>
      <c r="AY45" s="19"/>
      <c r="AZ45" s="19"/>
      <c r="BA45" s="19"/>
      <c r="BB45" s="19"/>
      <c r="BC45" s="20"/>
      <c r="BD45" s="21"/>
      <c r="BE45" s="21"/>
      <c r="BF45" s="19"/>
      <c r="BG45" s="19"/>
      <c r="BH45" s="20"/>
      <c r="BI45" s="21"/>
      <c r="BJ45" s="21"/>
      <c r="BK45" s="19"/>
      <c r="BL45" s="19"/>
      <c r="BM45" s="20"/>
      <c r="BN45" s="21"/>
      <c r="BO45" s="21"/>
      <c r="BP45" s="19"/>
      <c r="BQ45" s="19"/>
      <c r="BR45" s="20"/>
      <c r="BS45" s="6"/>
      <c r="BT45" s="6"/>
      <c r="BU45" s="6"/>
    </row>
    <row r="46" spans="1:73" s="7" customFormat="1" ht="15" customHeight="1">
      <c r="A46" s="247"/>
      <c r="B46" s="247"/>
      <c r="C46" s="247"/>
      <c r="D46" s="247"/>
      <c r="E46" s="247"/>
      <c r="F46" s="247"/>
      <c r="G46" s="247"/>
      <c r="H46" s="247"/>
      <c r="I46" s="239" t="s">
        <v>277</v>
      </c>
      <c r="J46" s="64"/>
      <c r="K46" s="204"/>
      <c r="L46" s="204"/>
      <c r="M46" s="204"/>
      <c r="N46" s="214">
        <f>+N45</f>
        <v>7117</v>
      </c>
      <c r="O46" s="214">
        <f t="shared" ref="O46:AC46" si="62">+O45</f>
        <v>0</v>
      </c>
      <c r="P46" s="214">
        <f t="shared" si="62"/>
        <v>5394</v>
      </c>
      <c r="Q46" s="214">
        <f t="shared" si="62"/>
        <v>511</v>
      </c>
      <c r="R46" s="214">
        <f t="shared" si="62"/>
        <v>916</v>
      </c>
      <c r="S46" s="214">
        <f t="shared" si="62"/>
        <v>0</v>
      </c>
      <c r="T46" s="214">
        <f t="shared" si="62"/>
        <v>296</v>
      </c>
      <c r="U46" s="214">
        <f t="shared" si="62"/>
        <v>0</v>
      </c>
      <c r="V46" s="214">
        <f t="shared" si="62"/>
        <v>2117</v>
      </c>
      <c r="W46" s="214">
        <f t="shared" si="62"/>
        <v>0</v>
      </c>
      <c r="X46" s="214">
        <f t="shared" si="62"/>
        <v>394</v>
      </c>
      <c r="Y46" s="214">
        <f t="shared" si="62"/>
        <v>511</v>
      </c>
      <c r="Z46" s="214">
        <f t="shared" si="62"/>
        <v>916</v>
      </c>
      <c r="AA46" s="214">
        <f t="shared" si="62"/>
        <v>0</v>
      </c>
      <c r="AB46" s="214">
        <f t="shared" si="62"/>
        <v>296</v>
      </c>
      <c r="AC46" s="214">
        <f t="shared" si="62"/>
        <v>0</v>
      </c>
      <c r="AD46" s="214">
        <f>+AD48+AD68+AD74</f>
        <v>5000</v>
      </c>
      <c r="AE46" s="214">
        <f t="shared" ref="AE46:AK46" si="63">+AE48+AE68+AE74</f>
        <v>0</v>
      </c>
      <c r="AF46" s="214">
        <f t="shared" si="63"/>
        <v>2880</v>
      </c>
      <c r="AG46" s="214">
        <f t="shared" si="63"/>
        <v>1740</v>
      </c>
      <c r="AH46" s="214">
        <f t="shared" si="63"/>
        <v>380</v>
      </c>
      <c r="AI46" s="214">
        <f t="shared" si="63"/>
        <v>0</v>
      </c>
      <c r="AJ46" s="214">
        <f t="shared" si="63"/>
        <v>0</v>
      </c>
      <c r="AK46" s="214">
        <f t="shared" si="63"/>
        <v>0</v>
      </c>
      <c r="AL46" s="19"/>
      <c r="AM46" s="186"/>
      <c r="AO46" s="20"/>
      <c r="AP46" s="20"/>
      <c r="AQ46" s="20"/>
      <c r="AR46" s="20"/>
      <c r="AS46" s="20"/>
      <c r="AT46" s="19"/>
      <c r="AU46" s="19"/>
      <c r="AV46" s="19"/>
      <c r="AW46" s="19"/>
      <c r="AX46" s="19"/>
      <c r="AY46" s="19"/>
      <c r="AZ46" s="19"/>
      <c r="BA46" s="19"/>
      <c r="BB46" s="19"/>
      <c r="BC46" s="20"/>
      <c r="BD46" s="21"/>
      <c r="BE46" s="21"/>
      <c r="BF46" s="19"/>
      <c r="BG46" s="19"/>
      <c r="BH46" s="20"/>
      <c r="BI46" s="21"/>
      <c r="BJ46" s="21"/>
      <c r="BK46" s="19"/>
      <c r="BL46" s="19"/>
      <c r="BM46" s="20"/>
      <c r="BN46" s="21"/>
      <c r="BO46" s="21"/>
      <c r="BP46" s="19"/>
      <c r="BQ46" s="19"/>
      <c r="BR46" s="20"/>
      <c r="BS46" s="6"/>
      <c r="BT46" s="6"/>
      <c r="BU46" s="6"/>
    </row>
    <row r="47" spans="1:73" s="7" customFormat="1" ht="15.75" customHeight="1">
      <c r="A47" s="244"/>
      <c r="B47" s="244"/>
      <c r="C47" s="244"/>
      <c r="D47" s="244"/>
      <c r="E47" s="246" t="s">
        <v>49</v>
      </c>
      <c r="F47" s="244"/>
      <c r="G47" s="246" t="s">
        <v>65</v>
      </c>
      <c r="H47" s="246" t="s">
        <v>66</v>
      </c>
      <c r="I47" s="239" t="s">
        <v>276</v>
      </c>
      <c r="J47" s="64">
        <f t="shared" si="53"/>
        <v>5102</v>
      </c>
      <c r="K47" s="204">
        <f t="shared" si="54"/>
        <v>511</v>
      </c>
      <c r="L47" s="204">
        <f t="shared" si="55"/>
        <v>916</v>
      </c>
      <c r="M47" s="204">
        <f t="shared" si="56"/>
        <v>296</v>
      </c>
      <c r="N47" s="215">
        <f>N49+N51+N53+N55+N57+N59+N61+N63+N65</f>
        <v>6825</v>
      </c>
      <c r="O47" s="64">
        <v>0</v>
      </c>
      <c r="P47" s="64">
        <f>P49+P51+P53+P57+P59+P61+P63+P65+P55</f>
        <v>5102</v>
      </c>
      <c r="Q47" s="64">
        <f>Q49+Q51+Q53+Q57+Q59+Q61+Q63+Q65+Q55</f>
        <v>511</v>
      </c>
      <c r="R47" s="64">
        <f>R49+R51+R53+R57+R59+R61+R63+R65+R55</f>
        <v>916</v>
      </c>
      <c r="S47" s="64">
        <v>0</v>
      </c>
      <c r="T47" s="64">
        <f>T49+T51+T53+T57+T59+T61+T63+T65+T55</f>
        <v>296</v>
      </c>
      <c r="U47" s="64"/>
      <c r="V47" s="218">
        <f t="shared" si="8"/>
        <v>2117</v>
      </c>
      <c r="W47" s="64">
        <v>0</v>
      </c>
      <c r="X47" s="64">
        <f>X49+X51+X53+X57+X59+X61+X63+X65+X55</f>
        <v>394</v>
      </c>
      <c r="Y47" s="64">
        <f>Y49+Y51+Y53+Y57+Y59+Y61+Y63+Y65+Y55</f>
        <v>511</v>
      </c>
      <c r="Z47" s="64">
        <f>Z49+Z51+Z53+Z57+Z59+Z61+Z63+Z65+Z55</f>
        <v>916</v>
      </c>
      <c r="AA47" s="64">
        <v>0</v>
      </c>
      <c r="AB47" s="64">
        <f>AB49+AB51+AB53+AB57+AB59+AB61+AB63+AB65+AB55</f>
        <v>296</v>
      </c>
      <c r="AC47" s="198"/>
      <c r="AD47" s="218">
        <f t="shared" si="29"/>
        <v>4708</v>
      </c>
      <c r="AE47" s="64">
        <v>0</v>
      </c>
      <c r="AF47" s="64">
        <f>AF49+AF51+AF53+AF57+AF59+AF61+AF63+AF65+AF55</f>
        <v>4708</v>
      </c>
      <c r="AG47" s="64">
        <f>AG49+AG51+AG53+AG57+AG59+AG61+AG63+AG65+AG55</f>
        <v>0</v>
      </c>
      <c r="AH47" s="64">
        <f>AH49+AH51+AH53+AH57+AH59+AH61+AH63+AH65+AH55</f>
        <v>0</v>
      </c>
      <c r="AI47" s="64"/>
      <c r="AJ47" s="64">
        <f>AJ49+AJ51+AJ53+AJ57+AJ59+AJ61+AJ63+AJ65+AJ55</f>
        <v>0</v>
      </c>
      <c r="AK47" s="198">
        <v>0</v>
      </c>
      <c r="AL47" s="19"/>
      <c r="AP47" s="20"/>
      <c r="AQ47" s="20"/>
      <c r="AR47" s="20"/>
      <c r="AS47" s="20"/>
      <c r="AT47" s="19"/>
      <c r="AU47" s="19"/>
      <c r="AV47" s="19"/>
      <c r="AW47" s="19"/>
      <c r="AX47" s="19"/>
      <c r="AY47" s="19"/>
      <c r="AZ47" s="19"/>
      <c r="BA47" s="19"/>
      <c r="BB47" s="19"/>
      <c r="BC47" s="20"/>
      <c r="BD47" s="22"/>
      <c r="BE47" s="22"/>
      <c r="BF47" s="19"/>
      <c r="BG47" s="19"/>
      <c r="BH47" s="20"/>
      <c r="BI47" s="22"/>
      <c r="BJ47" s="22"/>
      <c r="BK47" s="19"/>
      <c r="BL47" s="19"/>
      <c r="BM47" s="20"/>
      <c r="BN47" s="22"/>
      <c r="BO47" s="22"/>
      <c r="BP47" s="19"/>
      <c r="BQ47" s="19"/>
      <c r="BR47" s="20"/>
      <c r="BS47" s="6"/>
      <c r="BT47" s="6"/>
      <c r="BU47" s="6"/>
    </row>
    <row r="48" spans="1:73" s="7" customFormat="1" ht="15.75" customHeight="1">
      <c r="A48" s="245"/>
      <c r="B48" s="245"/>
      <c r="C48" s="245"/>
      <c r="D48" s="245"/>
      <c r="E48" s="247"/>
      <c r="F48" s="245"/>
      <c r="G48" s="247"/>
      <c r="H48" s="247"/>
      <c r="I48" s="239" t="s">
        <v>277</v>
      </c>
      <c r="J48" s="64"/>
      <c r="K48" s="204"/>
      <c r="L48" s="204"/>
      <c r="M48" s="204"/>
      <c r="N48" s="215">
        <f>+N47</f>
        <v>6825</v>
      </c>
      <c r="O48" s="215">
        <f t="shared" ref="O48:AC48" si="64">+O47</f>
        <v>0</v>
      </c>
      <c r="P48" s="215">
        <f t="shared" si="64"/>
        <v>5102</v>
      </c>
      <c r="Q48" s="215">
        <f t="shared" si="64"/>
        <v>511</v>
      </c>
      <c r="R48" s="215">
        <f t="shared" si="64"/>
        <v>916</v>
      </c>
      <c r="S48" s="215">
        <f t="shared" si="64"/>
        <v>0</v>
      </c>
      <c r="T48" s="215">
        <f t="shared" si="64"/>
        <v>296</v>
      </c>
      <c r="U48" s="215">
        <f t="shared" si="64"/>
        <v>0</v>
      </c>
      <c r="V48" s="215">
        <f t="shared" si="64"/>
        <v>2117</v>
      </c>
      <c r="W48" s="215">
        <f t="shared" si="64"/>
        <v>0</v>
      </c>
      <c r="X48" s="215">
        <f t="shared" si="64"/>
        <v>394</v>
      </c>
      <c r="Y48" s="215">
        <f t="shared" si="64"/>
        <v>511</v>
      </c>
      <c r="Z48" s="215">
        <f t="shared" si="64"/>
        <v>916</v>
      </c>
      <c r="AA48" s="215">
        <f t="shared" si="64"/>
        <v>0</v>
      </c>
      <c r="AB48" s="215">
        <f t="shared" si="64"/>
        <v>296</v>
      </c>
      <c r="AC48" s="215">
        <f t="shared" si="64"/>
        <v>0</v>
      </c>
      <c r="AD48" s="215">
        <f>+AD50+AD52+AD54+AD56+AD58+AD60+AD62+AD64+AD66</f>
        <v>4708</v>
      </c>
      <c r="AE48" s="215">
        <f t="shared" ref="AE48:AK48" si="65">+AE50+AE52+AE54+AE56+AE58+AE60+AE62+AE64+AE66</f>
        <v>0</v>
      </c>
      <c r="AF48" s="215">
        <f t="shared" si="65"/>
        <v>2718</v>
      </c>
      <c r="AG48" s="215">
        <f t="shared" si="65"/>
        <v>1640</v>
      </c>
      <c r="AH48" s="215">
        <f t="shared" si="65"/>
        <v>350</v>
      </c>
      <c r="AI48" s="215">
        <f t="shared" si="65"/>
        <v>0</v>
      </c>
      <c r="AJ48" s="215">
        <f t="shared" si="65"/>
        <v>0</v>
      </c>
      <c r="AK48" s="215">
        <f t="shared" si="65"/>
        <v>0</v>
      </c>
      <c r="AL48" s="19"/>
      <c r="AP48" s="20"/>
      <c r="AQ48" s="20"/>
      <c r="AR48" s="20"/>
      <c r="AS48" s="20"/>
      <c r="AT48" s="19"/>
      <c r="AU48" s="19"/>
      <c r="AV48" s="19"/>
      <c r="AW48" s="19"/>
      <c r="AX48" s="19"/>
      <c r="AY48" s="19"/>
      <c r="AZ48" s="19"/>
      <c r="BA48" s="19"/>
      <c r="BB48" s="19"/>
      <c r="BC48" s="20"/>
      <c r="BD48" s="22"/>
      <c r="BE48" s="22"/>
      <c r="BF48" s="19"/>
      <c r="BG48" s="19"/>
      <c r="BH48" s="20"/>
      <c r="BI48" s="22"/>
      <c r="BJ48" s="22"/>
      <c r="BK48" s="19"/>
      <c r="BL48" s="19"/>
      <c r="BM48" s="20"/>
      <c r="BN48" s="22"/>
      <c r="BO48" s="22"/>
      <c r="BP48" s="19"/>
      <c r="BQ48" s="19"/>
      <c r="BR48" s="20"/>
      <c r="BS48" s="6"/>
      <c r="BT48" s="6"/>
      <c r="BU48" s="6"/>
    </row>
    <row r="49" spans="1:70" s="6" customFormat="1" ht="15" customHeight="1">
      <c r="A49" s="244"/>
      <c r="B49" s="244"/>
      <c r="C49" s="244"/>
      <c r="D49" s="244"/>
      <c r="E49" s="244"/>
      <c r="F49" s="244" t="s">
        <v>49</v>
      </c>
      <c r="G49" s="244" t="s">
        <v>67</v>
      </c>
      <c r="H49" s="244" t="s">
        <v>68</v>
      </c>
      <c r="I49" s="239" t="s">
        <v>276</v>
      </c>
      <c r="J49" s="65">
        <f t="shared" si="53"/>
        <v>4229</v>
      </c>
      <c r="K49" s="204">
        <f t="shared" si="54"/>
        <v>413</v>
      </c>
      <c r="L49" s="204">
        <f t="shared" si="55"/>
        <v>916</v>
      </c>
      <c r="M49" s="204">
        <f t="shared" si="56"/>
        <v>296</v>
      </c>
      <c r="N49" s="216">
        <f>P49+Q49+R49+T49</f>
        <v>5854</v>
      </c>
      <c r="O49" s="65">
        <v>0</v>
      </c>
      <c r="P49" s="65">
        <f t="shared" ref="P49:R113" si="66">X49+AF49</f>
        <v>4229</v>
      </c>
      <c r="Q49" s="65">
        <f t="shared" si="66"/>
        <v>413</v>
      </c>
      <c r="R49" s="65">
        <f t="shared" si="66"/>
        <v>916</v>
      </c>
      <c r="S49" s="65"/>
      <c r="T49" s="65">
        <f>AB49+AJ49</f>
        <v>296</v>
      </c>
      <c r="U49" s="188"/>
      <c r="V49" s="219">
        <f t="shared" si="8"/>
        <v>1921</v>
      </c>
      <c r="W49" s="65">
        <v>0</v>
      </c>
      <c r="X49" s="65">
        <v>296</v>
      </c>
      <c r="Y49" s="65">
        <v>413</v>
      </c>
      <c r="Z49" s="65">
        <v>916</v>
      </c>
      <c r="AA49" s="67">
        <v>0</v>
      </c>
      <c r="AB49" s="65">
        <v>296</v>
      </c>
      <c r="AC49" s="188"/>
      <c r="AD49" s="219">
        <f t="shared" si="29"/>
        <v>3933</v>
      </c>
      <c r="AE49" s="65">
        <v>0</v>
      </c>
      <c r="AF49" s="189">
        <v>3933</v>
      </c>
      <c r="AG49" s="189">
        <v>0</v>
      </c>
      <c r="AH49" s="189">
        <v>0</v>
      </c>
      <c r="AI49" s="190"/>
      <c r="AJ49" s="189">
        <v>0</v>
      </c>
      <c r="AK49" s="188">
        <v>0</v>
      </c>
      <c r="AL49" s="23"/>
      <c r="AM49" s="186"/>
      <c r="AN49" s="20"/>
      <c r="AO49" s="20"/>
      <c r="AP49" s="20"/>
      <c r="AQ49" s="20"/>
      <c r="AR49" s="20"/>
      <c r="AS49" s="20"/>
      <c r="AT49" s="20"/>
      <c r="AU49" s="19"/>
      <c r="AV49" s="19"/>
      <c r="AW49" s="19"/>
      <c r="AX49" s="19"/>
      <c r="AY49" s="19"/>
      <c r="AZ49" s="19"/>
      <c r="BA49" s="19"/>
      <c r="BB49" s="19"/>
      <c r="BC49" s="20"/>
      <c r="BD49" s="24"/>
      <c r="BE49" s="24"/>
      <c r="BF49" s="20"/>
      <c r="BG49" s="23"/>
      <c r="BH49" s="20"/>
      <c r="BI49" s="24"/>
      <c r="BJ49" s="24"/>
      <c r="BK49" s="20"/>
      <c r="BL49" s="23"/>
      <c r="BM49" s="20"/>
      <c r="BN49" s="24"/>
      <c r="BO49" s="24"/>
      <c r="BP49" s="20"/>
      <c r="BQ49" s="23"/>
      <c r="BR49" s="20"/>
    </row>
    <row r="50" spans="1:70" s="6" customFormat="1" ht="15" customHeight="1">
      <c r="A50" s="245"/>
      <c r="B50" s="245"/>
      <c r="C50" s="245"/>
      <c r="D50" s="245"/>
      <c r="E50" s="245"/>
      <c r="F50" s="245"/>
      <c r="G50" s="245"/>
      <c r="H50" s="245"/>
      <c r="I50" s="239" t="s">
        <v>277</v>
      </c>
      <c r="J50" s="65"/>
      <c r="K50" s="204"/>
      <c r="L50" s="204"/>
      <c r="M50" s="204"/>
      <c r="N50" s="216">
        <f>+N49</f>
        <v>5854</v>
      </c>
      <c r="O50" s="216">
        <f t="shared" ref="O50:AK50" si="67">+O49</f>
        <v>0</v>
      </c>
      <c r="P50" s="216">
        <f t="shared" si="67"/>
        <v>4229</v>
      </c>
      <c r="Q50" s="216">
        <f t="shared" si="67"/>
        <v>413</v>
      </c>
      <c r="R50" s="216">
        <f t="shared" si="67"/>
        <v>916</v>
      </c>
      <c r="S50" s="216">
        <f t="shared" si="67"/>
        <v>0</v>
      </c>
      <c r="T50" s="216">
        <f t="shared" si="67"/>
        <v>296</v>
      </c>
      <c r="U50" s="216">
        <f t="shared" si="67"/>
        <v>0</v>
      </c>
      <c r="V50" s="216">
        <f t="shared" si="67"/>
        <v>1921</v>
      </c>
      <c r="W50" s="216">
        <f t="shared" si="67"/>
        <v>0</v>
      </c>
      <c r="X50" s="216">
        <f t="shared" si="67"/>
        <v>296</v>
      </c>
      <c r="Y50" s="216">
        <f t="shared" si="67"/>
        <v>413</v>
      </c>
      <c r="Z50" s="216">
        <f t="shared" si="67"/>
        <v>916</v>
      </c>
      <c r="AA50" s="216">
        <f t="shared" si="67"/>
        <v>0</v>
      </c>
      <c r="AB50" s="216">
        <f t="shared" si="67"/>
        <v>296</v>
      </c>
      <c r="AC50" s="216">
        <f t="shared" si="67"/>
        <v>0</v>
      </c>
      <c r="AD50" s="216">
        <f>+AF50+AG50+AH50+AJ50</f>
        <v>3933</v>
      </c>
      <c r="AE50" s="216">
        <f t="shared" si="67"/>
        <v>0</v>
      </c>
      <c r="AF50" s="216">
        <v>2043</v>
      </c>
      <c r="AG50" s="216">
        <v>1540</v>
      </c>
      <c r="AH50" s="216">
        <v>350</v>
      </c>
      <c r="AI50" s="216">
        <f t="shared" si="67"/>
        <v>0</v>
      </c>
      <c r="AJ50" s="216">
        <f t="shared" si="67"/>
        <v>0</v>
      </c>
      <c r="AK50" s="216">
        <f t="shared" si="67"/>
        <v>0</v>
      </c>
      <c r="AL50" s="23"/>
      <c r="AM50" s="186"/>
      <c r="AN50" s="20"/>
      <c r="AO50" s="20"/>
      <c r="AP50" s="20"/>
      <c r="AQ50" s="20"/>
      <c r="AR50" s="20"/>
      <c r="AS50" s="20"/>
      <c r="AT50" s="20"/>
      <c r="AU50" s="19"/>
      <c r="AV50" s="19"/>
      <c r="AW50" s="19"/>
      <c r="AX50" s="19"/>
      <c r="AY50" s="19"/>
      <c r="AZ50" s="19"/>
      <c r="BA50" s="19"/>
      <c r="BB50" s="19"/>
      <c r="BC50" s="20"/>
      <c r="BD50" s="24"/>
      <c r="BE50" s="24"/>
      <c r="BF50" s="20"/>
      <c r="BG50" s="23"/>
      <c r="BH50" s="20"/>
      <c r="BI50" s="24"/>
      <c r="BJ50" s="24"/>
      <c r="BK50" s="20"/>
      <c r="BL50" s="23"/>
      <c r="BM50" s="20"/>
      <c r="BN50" s="24"/>
      <c r="BO50" s="24"/>
      <c r="BP50" s="20"/>
      <c r="BQ50" s="23"/>
      <c r="BR50" s="20"/>
    </row>
    <row r="51" spans="1:70" s="6" customFormat="1" ht="15" customHeight="1">
      <c r="A51" s="244"/>
      <c r="B51" s="244"/>
      <c r="C51" s="244"/>
      <c r="D51" s="244"/>
      <c r="E51" s="244"/>
      <c r="F51" s="244" t="s">
        <v>69</v>
      </c>
      <c r="G51" s="244" t="s">
        <v>70</v>
      </c>
      <c r="H51" s="244" t="s">
        <v>71</v>
      </c>
      <c r="I51" s="239" t="s">
        <v>276</v>
      </c>
      <c r="J51" s="65">
        <f t="shared" si="53"/>
        <v>460</v>
      </c>
      <c r="K51" s="204">
        <f t="shared" si="54"/>
        <v>0</v>
      </c>
      <c r="L51" s="204">
        <f t="shared" si="55"/>
        <v>0</v>
      </c>
      <c r="M51" s="204">
        <f t="shared" si="56"/>
        <v>0</v>
      </c>
      <c r="N51" s="216">
        <f t="shared" ref="N51:N85" si="68">P51+Q51+R51+T51</f>
        <v>460</v>
      </c>
      <c r="O51" s="65">
        <v>0</v>
      </c>
      <c r="P51" s="65">
        <f t="shared" si="66"/>
        <v>460</v>
      </c>
      <c r="Q51" s="65">
        <f t="shared" si="66"/>
        <v>0</v>
      </c>
      <c r="R51" s="65">
        <f t="shared" si="66"/>
        <v>0</v>
      </c>
      <c r="S51" s="65"/>
      <c r="T51" s="65">
        <f t="shared" ref="T51:T83" si="69">AB51+AJ51</f>
        <v>0</v>
      </c>
      <c r="U51" s="188"/>
      <c r="V51" s="219">
        <f t="shared" si="8"/>
        <v>0</v>
      </c>
      <c r="W51" s="65">
        <v>0</v>
      </c>
      <c r="X51" s="65">
        <v>0</v>
      </c>
      <c r="Y51" s="65">
        <v>0</v>
      </c>
      <c r="Z51" s="65">
        <v>0</v>
      </c>
      <c r="AA51" s="67">
        <v>0</v>
      </c>
      <c r="AB51" s="65">
        <v>0</v>
      </c>
      <c r="AC51" s="188"/>
      <c r="AD51" s="219">
        <f t="shared" si="29"/>
        <v>460</v>
      </c>
      <c r="AE51" s="65">
        <v>0</v>
      </c>
      <c r="AF51" s="189">
        <v>460</v>
      </c>
      <c r="AG51" s="189">
        <f>80-80</f>
        <v>0</v>
      </c>
      <c r="AH51" s="189">
        <v>0</v>
      </c>
      <c r="AI51" s="190"/>
      <c r="AJ51" s="189">
        <v>0</v>
      </c>
      <c r="AK51" s="188">
        <v>0</v>
      </c>
      <c r="AL51" s="23"/>
      <c r="AM51" s="186"/>
      <c r="AN51" s="20"/>
      <c r="AO51" s="20"/>
      <c r="AP51" s="20"/>
      <c r="AQ51" s="20"/>
      <c r="AR51" s="20"/>
      <c r="AS51" s="20"/>
      <c r="AT51" s="20"/>
      <c r="AU51" s="19"/>
      <c r="AV51" s="19"/>
      <c r="AW51" s="19"/>
      <c r="AX51" s="19"/>
      <c r="AY51" s="19"/>
      <c r="AZ51" s="19"/>
      <c r="BA51" s="19"/>
      <c r="BB51" s="19"/>
      <c r="BC51" s="20"/>
      <c r="BD51" s="24"/>
      <c r="BE51" s="24"/>
      <c r="BF51" s="20"/>
      <c r="BG51" s="23"/>
      <c r="BH51" s="20"/>
      <c r="BI51" s="24"/>
      <c r="BJ51" s="24"/>
      <c r="BK51" s="20"/>
      <c r="BL51" s="23"/>
      <c r="BM51" s="20"/>
      <c r="BN51" s="24"/>
      <c r="BO51" s="24"/>
      <c r="BP51" s="20"/>
      <c r="BQ51" s="23"/>
      <c r="BR51" s="20"/>
    </row>
    <row r="52" spans="1:70" s="6" customFormat="1" ht="15" customHeight="1">
      <c r="A52" s="245"/>
      <c r="B52" s="245"/>
      <c r="C52" s="245"/>
      <c r="D52" s="245"/>
      <c r="E52" s="245"/>
      <c r="F52" s="245"/>
      <c r="G52" s="245"/>
      <c r="H52" s="245"/>
      <c r="I52" s="239" t="s">
        <v>277</v>
      </c>
      <c r="J52" s="65"/>
      <c r="K52" s="204"/>
      <c r="L52" s="204"/>
      <c r="M52" s="204"/>
      <c r="N52" s="216">
        <f>+N51</f>
        <v>460</v>
      </c>
      <c r="O52" s="216">
        <f t="shared" ref="O52:AK52" si="70">+O51</f>
        <v>0</v>
      </c>
      <c r="P52" s="216">
        <f t="shared" si="70"/>
        <v>460</v>
      </c>
      <c r="Q52" s="216">
        <f t="shared" si="70"/>
        <v>0</v>
      </c>
      <c r="R52" s="216">
        <f t="shared" si="70"/>
        <v>0</v>
      </c>
      <c r="S52" s="216">
        <f t="shared" si="70"/>
        <v>0</v>
      </c>
      <c r="T52" s="216">
        <f t="shared" si="70"/>
        <v>0</v>
      </c>
      <c r="U52" s="216">
        <f t="shared" si="70"/>
        <v>0</v>
      </c>
      <c r="V52" s="216">
        <f t="shared" si="70"/>
        <v>0</v>
      </c>
      <c r="W52" s="216">
        <f t="shared" si="70"/>
        <v>0</v>
      </c>
      <c r="X52" s="216">
        <f t="shared" si="70"/>
        <v>0</v>
      </c>
      <c r="Y52" s="216">
        <f t="shared" si="70"/>
        <v>0</v>
      </c>
      <c r="Z52" s="216">
        <f t="shared" si="70"/>
        <v>0</v>
      </c>
      <c r="AA52" s="216">
        <f t="shared" si="70"/>
        <v>0</v>
      </c>
      <c r="AB52" s="216">
        <f t="shared" si="70"/>
        <v>0</v>
      </c>
      <c r="AC52" s="216">
        <f t="shared" si="70"/>
        <v>0</v>
      </c>
      <c r="AD52" s="216">
        <f>+AF52+AG52+AH52+AJ52</f>
        <v>460</v>
      </c>
      <c r="AE52" s="216">
        <f t="shared" si="70"/>
        <v>0</v>
      </c>
      <c r="AF52" s="216">
        <v>460</v>
      </c>
      <c r="AG52" s="216">
        <v>0</v>
      </c>
      <c r="AH52" s="216">
        <v>0</v>
      </c>
      <c r="AI52" s="216">
        <f>+AI51</f>
        <v>0</v>
      </c>
      <c r="AJ52" s="216">
        <v>0</v>
      </c>
      <c r="AK52" s="216">
        <f t="shared" si="70"/>
        <v>0</v>
      </c>
      <c r="AL52" s="23"/>
      <c r="AM52" s="186"/>
      <c r="AN52" s="20"/>
      <c r="AO52" s="20"/>
      <c r="AP52" s="20"/>
      <c r="AQ52" s="20"/>
      <c r="AR52" s="20"/>
      <c r="AS52" s="20"/>
      <c r="AT52" s="20"/>
      <c r="AU52" s="19"/>
      <c r="AV52" s="19"/>
      <c r="AW52" s="19"/>
      <c r="AX52" s="19"/>
      <c r="AY52" s="19"/>
      <c r="AZ52" s="19"/>
      <c r="BA52" s="19"/>
      <c r="BB52" s="19"/>
      <c r="BC52" s="20"/>
      <c r="BD52" s="24"/>
      <c r="BE52" s="24"/>
      <c r="BF52" s="20"/>
      <c r="BG52" s="23"/>
      <c r="BH52" s="20"/>
      <c r="BI52" s="24"/>
      <c r="BJ52" s="24"/>
      <c r="BK52" s="20"/>
      <c r="BL52" s="23"/>
      <c r="BM52" s="20"/>
      <c r="BN52" s="24"/>
      <c r="BO52" s="24"/>
      <c r="BP52" s="20"/>
      <c r="BQ52" s="23"/>
      <c r="BR52" s="20"/>
    </row>
    <row r="53" spans="1:70" s="6" customFormat="1" ht="15" customHeight="1">
      <c r="A53" s="244"/>
      <c r="B53" s="244"/>
      <c r="C53" s="244"/>
      <c r="D53" s="244"/>
      <c r="E53" s="244"/>
      <c r="F53" s="244" t="s">
        <v>72</v>
      </c>
      <c r="G53" s="244" t="s">
        <v>73</v>
      </c>
      <c r="H53" s="244" t="s">
        <v>74</v>
      </c>
      <c r="I53" s="239" t="s">
        <v>276</v>
      </c>
      <c r="J53" s="65">
        <f t="shared" si="53"/>
        <v>0</v>
      </c>
      <c r="K53" s="204">
        <f t="shared" si="54"/>
        <v>0</v>
      </c>
      <c r="L53" s="204">
        <f t="shared" si="55"/>
        <v>0</v>
      </c>
      <c r="M53" s="204">
        <f t="shared" si="56"/>
        <v>0</v>
      </c>
      <c r="N53" s="216">
        <f t="shared" si="68"/>
        <v>0</v>
      </c>
      <c r="O53" s="65">
        <v>0</v>
      </c>
      <c r="P53" s="65">
        <f t="shared" si="66"/>
        <v>0</v>
      </c>
      <c r="Q53" s="65">
        <f t="shared" si="66"/>
        <v>0</v>
      </c>
      <c r="R53" s="65">
        <f t="shared" si="66"/>
        <v>0</v>
      </c>
      <c r="S53" s="65"/>
      <c r="T53" s="65">
        <f t="shared" si="69"/>
        <v>0</v>
      </c>
      <c r="U53" s="188"/>
      <c r="V53" s="219">
        <f t="shared" si="8"/>
        <v>0</v>
      </c>
      <c r="W53" s="65">
        <v>0</v>
      </c>
      <c r="X53" s="65">
        <v>0</v>
      </c>
      <c r="Y53" s="65">
        <v>0</v>
      </c>
      <c r="Z53" s="65">
        <v>0</v>
      </c>
      <c r="AA53" s="67">
        <v>0</v>
      </c>
      <c r="AB53" s="65">
        <v>0</v>
      </c>
      <c r="AC53" s="188"/>
      <c r="AD53" s="219">
        <f t="shared" si="29"/>
        <v>0</v>
      </c>
      <c r="AE53" s="65">
        <v>0</v>
      </c>
      <c r="AF53" s="189">
        <v>0</v>
      </c>
      <c r="AG53" s="189">
        <v>0</v>
      </c>
      <c r="AH53" s="189">
        <v>0</v>
      </c>
      <c r="AI53" s="190"/>
      <c r="AJ53" s="189">
        <v>0</v>
      </c>
      <c r="AK53" s="188">
        <v>0</v>
      </c>
      <c r="AL53" s="23"/>
      <c r="AM53" s="186"/>
      <c r="AN53" s="20"/>
      <c r="AO53" s="20"/>
      <c r="AP53" s="20"/>
      <c r="AQ53" s="20"/>
      <c r="AR53" s="20"/>
      <c r="AS53" s="20"/>
      <c r="AT53" s="20"/>
      <c r="AU53" s="19"/>
      <c r="AV53" s="19"/>
      <c r="AW53" s="19"/>
      <c r="AX53" s="19"/>
      <c r="AY53" s="19"/>
      <c r="AZ53" s="19"/>
      <c r="BA53" s="19"/>
      <c r="BB53" s="19"/>
      <c r="BC53" s="20"/>
      <c r="BD53" s="24"/>
      <c r="BE53" s="24"/>
      <c r="BF53" s="20"/>
      <c r="BG53" s="23"/>
      <c r="BH53" s="20"/>
      <c r="BI53" s="24"/>
      <c r="BJ53" s="24"/>
      <c r="BK53" s="20"/>
      <c r="BL53" s="23"/>
      <c r="BM53" s="20"/>
      <c r="BN53" s="24"/>
      <c r="BO53" s="24"/>
      <c r="BP53" s="20"/>
      <c r="BQ53" s="23"/>
      <c r="BR53" s="20"/>
    </row>
    <row r="54" spans="1:70" s="6" customFormat="1" ht="15" customHeight="1">
      <c r="A54" s="245"/>
      <c r="B54" s="245"/>
      <c r="C54" s="245"/>
      <c r="D54" s="245"/>
      <c r="E54" s="245"/>
      <c r="F54" s="245"/>
      <c r="G54" s="245"/>
      <c r="H54" s="245"/>
      <c r="I54" s="239" t="s">
        <v>277</v>
      </c>
      <c r="J54" s="65"/>
      <c r="K54" s="204"/>
      <c r="L54" s="204"/>
      <c r="M54" s="204"/>
      <c r="N54" s="216">
        <f>+N53</f>
        <v>0</v>
      </c>
      <c r="O54" s="216">
        <f t="shared" ref="O54:AK54" si="71">+O53</f>
        <v>0</v>
      </c>
      <c r="P54" s="216">
        <f t="shared" si="71"/>
        <v>0</v>
      </c>
      <c r="Q54" s="216">
        <f t="shared" si="71"/>
        <v>0</v>
      </c>
      <c r="R54" s="216">
        <f t="shared" si="71"/>
        <v>0</v>
      </c>
      <c r="S54" s="216">
        <f t="shared" si="71"/>
        <v>0</v>
      </c>
      <c r="T54" s="216">
        <f t="shared" si="71"/>
        <v>0</v>
      </c>
      <c r="U54" s="216">
        <f t="shared" si="71"/>
        <v>0</v>
      </c>
      <c r="V54" s="216">
        <f t="shared" si="71"/>
        <v>0</v>
      </c>
      <c r="W54" s="216">
        <f t="shared" si="71"/>
        <v>0</v>
      </c>
      <c r="X54" s="216">
        <f t="shared" si="71"/>
        <v>0</v>
      </c>
      <c r="Y54" s="216">
        <f t="shared" si="71"/>
        <v>0</v>
      </c>
      <c r="Z54" s="216">
        <f t="shared" si="71"/>
        <v>0</v>
      </c>
      <c r="AA54" s="216">
        <f t="shared" si="71"/>
        <v>0</v>
      </c>
      <c r="AB54" s="216">
        <f t="shared" si="71"/>
        <v>0</v>
      </c>
      <c r="AC54" s="216">
        <f t="shared" si="71"/>
        <v>0</v>
      </c>
      <c r="AD54" s="216">
        <f t="shared" si="71"/>
        <v>0</v>
      </c>
      <c r="AE54" s="216">
        <f t="shared" si="71"/>
        <v>0</v>
      </c>
      <c r="AF54" s="216">
        <f t="shared" si="71"/>
        <v>0</v>
      </c>
      <c r="AG54" s="216">
        <f t="shared" si="71"/>
        <v>0</v>
      </c>
      <c r="AH54" s="216">
        <f t="shared" si="71"/>
        <v>0</v>
      </c>
      <c r="AI54" s="216">
        <f t="shared" si="71"/>
        <v>0</v>
      </c>
      <c r="AJ54" s="216">
        <f t="shared" si="71"/>
        <v>0</v>
      </c>
      <c r="AK54" s="216">
        <f t="shared" si="71"/>
        <v>0</v>
      </c>
      <c r="AL54" s="23"/>
      <c r="AM54" s="186"/>
      <c r="AN54" s="20"/>
      <c r="AO54" s="20"/>
      <c r="AP54" s="20"/>
      <c r="AQ54" s="20"/>
      <c r="AR54" s="20"/>
      <c r="AS54" s="20"/>
      <c r="AT54" s="20"/>
      <c r="AU54" s="19"/>
      <c r="AV54" s="19"/>
      <c r="AW54" s="19"/>
      <c r="AX54" s="19"/>
      <c r="AY54" s="19"/>
      <c r="AZ54" s="19"/>
      <c r="BA54" s="19"/>
      <c r="BB54" s="19"/>
      <c r="BC54" s="20"/>
      <c r="BD54" s="24"/>
      <c r="BE54" s="24"/>
      <c r="BF54" s="20"/>
      <c r="BG54" s="23"/>
      <c r="BH54" s="20"/>
      <c r="BI54" s="24"/>
      <c r="BJ54" s="24"/>
      <c r="BK54" s="20"/>
      <c r="BL54" s="23"/>
      <c r="BM54" s="20"/>
      <c r="BN54" s="24"/>
      <c r="BO54" s="24"/>
      <c r="BP54" s="20"/>
      <c r="BQ54" s="23"/>
      <c r="BR54" s="20"/>
    </row>
    <row r="55" spans="1:70" s="6" customFormat="1" ht="15" customHeight="1">
      <c r="A55" s="244"/>
      <c r="B55" s="244"/>
      <c r="C55" s="244"/>
      <c r="D55" s="244"/>
      <c r="E55" s="244"/>
      <c r="F55" s="244">
        <v>11</v>
      </c>
      <c r="G55" s="244" t="s">
        <v>75</v>
      </c>
      <c r="H55" s="244" t="s">
        <v>76</v>
      </c>
      <c r="I55" s="239" t="s">
        <v>276</v>
      </c>
      <c r="J55" s="65">
        <f t="shared" si="53"/>
        <v>5</v>
      </c>
      <c r="K55" s="204">
        <f t="shared" si="54"/>
        <v>0</v>
      </c>
      <c r="L55" s="204">
        <f t="shared" si="55"/>
        <v>0</v>
      </c>
      <c r="M55" s="204">
        <f t="shared" si="56"/>
        <v>0</v>
      </c>
      <c r="N55" s="216">
        <f t="shared" si="68"/>
        <v>5</v>
      </c>
      <c r="O55" s="65">
        <v>0</v>
      </c>
      <c r="P55" s="65">
        <f t="shared" si="66"/>
        <v>5</v>
      </c>
      <c r="Q55" s="65">
        <f t="shared" si="66"/>
        <v>0</v>
      </c>
      <c r="R55" s="65">
        <f t="shared" si="66"/>
        <v>0</v>
      </c>
      <c r="S55" s="65"/>
      <c r="T55" s="65">
        <f t="shared" si="69"/>
        <v>0</v>
      </c>
      <c r="U55" s="188"/>
      <c r="V55" s="219">
        <f t="shared" si="8"/>
        <v>0</v>
      </c>
      <c r="W55" s="65">
        <v>0</v>
      </c>
      <c r="X55" s="65">
        <v>0</v>
      </c>
      <c r="Y55" s="65">
        <v>0</v>
      </c>
      <c r="Z55" s="65">
        <v>0</v>
      </c>
      <c r="AA55" s="67">
        <v>0</v>
      </c>
      <c r="AB55" s="65">
        <v>0</v>
      </c>
      <c r="AC55" s="188"/>
      <c r="AD55" s="219">
        <f t="shared" si="29"/>
        <v>5</v>
      </c>
      <c r="AE55" s="65">
        <v>0</v>
      </c>
      <c r="AF55" s="189">
        <v>5</v>
      </c>
      <c r="AG55" s="189">
        <f>20-20</f>
        <v>0</v>
      </c>
      <c r="AH55" s="189">
        <v>0</v>
      </c>
      <c r="AI55" s="190"/>
      <c r="AJ55" s="189">
        <v>0</v>
      </c>
      <c r="AK55" s="188">
        <v>0</v>
      </c>
      <c r="AL55" s="23"/>
      <c r="AM55" s="186"/>
      <c r="AN55" s="20"/>
      <c r="AO55" s="20"/>
      <c r="AP55" s="20"/>
      <c r="AQ55" s="20"/>
      <c r="AR55" s="20"/>
      <c r="AS55" s="20"/>
      <c r="AT55" s="20"/>
      <c r="AU55" s="19"/>
      <c r="AV55" s="19"/>
      <c r="AW55" s="19"/>
      <c r="AX55" s="19"/>
      <c r="AY55" s="19"/>
      <c r="AZ55" s="19"/>
      <c r="BA55" s="19"/>
      <c r="BB55" s="19"/>
      <c r="BC55" s="20"/>
      <c r="BD55" s="24"/>
      <c r="BE55" s="24"/>
      <c r="BF55" s="20"/>
      <c r="BG55" s="23"/>
      <c r="BH55" s="20"/>
      <c r="BI55" s="24"/>
      <c r="BJ55" s="24"/>
      <c r="BK55" s="20"/>
      <c r="BL55" s="23"/>
      <c r="BM55" s="20"/>
      <c r="BN55" s="24"/>
      <c r="BO55" s="24"/>
      <c r="BP55" s="20"/>
      <c r="BQ55" s="23"/>
      <c r="BR55" s="20"/>
    </row>
    <row r="56" spans="1:70" s="6" customFormat="1" ht="15" customHeight="1">
      <c r="A56" s="245"/>
      <c r="B56" s="245"/>
      <c r="C56" s="245"/>
      <c r="D56" s="245"/>
      <c r="E56" s="245"/>
      <c r="F56" s="245"/>
      <c r="G56" s="245"/>
      <c r="H56" s="245"/>
      <c r="I56" s="239" t="s">
        <v>277</v>
      </c>
      <c r="J56" s="65"/>
      <c r="K56" s="204"/>
      <c r="L56" s="204"/>
      <c r="M56" s="204"/>
      <c r="N56" s="216">
        <f>+N55</f>
        <v>5</v>
      </c>
      <c r="O56" s="216">
        <f t="shared" ref="O56:AK56" si="72">+O55</f>
        <v>0</v>
      </c>
      <c r="P56" s="216">
        <f t="shared" si="72"/>
        <v>5</v>
      </c>
      <c r="Q56" s="216">
        <f t="shared" si="72"/>
        <v>0</v>
      </c>
      <c r="R56" s="216">
        <f t="shared" si="72"/>
        <v>0</v>
      </c>
      <c r="S56" s="216">
        <f t="shared" si="72"/>
        <v>0</v>
      </c>
      <c r="T56" s="216">
        <f t="shared" si="72"/>
        <v>0</v>
      </c>
      <c r="U56" s="216">
        <f t="shared" si="72"/>
        <v>0</v>
      </c>
      <c r="V56" s="216">
        <f t="shared" si="72"/>
        <v>0</v>
      </c>
      <c r="W56" s="216">
        <f t="shared" si="72"/>
        <v>0</v>
      </c>
      <c r="X56" s="216">
        <f t="shared" si="72"/>
        <v>0</v>
      </c>
      <c r="Y56" s="216">
        <f t="shared" si="72"/>
        <v>0</v>
      </c>
      <c r="Z56" s="216">
        <f t="shared" si="72"/>
        <v>0</v>
      </c>
      <c r="AA56" s="216">
        <f t="shared" si="72"/>
        <v>0</v>
      </c>
      <c r="AB56" s="216">
        <f t="shared" si="72"/>
        <v>0</v>
      </c>
      <c r="AC56" s="216">
        <f t="shared" si="72"/>
        <v>0</v>
      </c>
      <c r="AD56" s="216">
        <f>+AF56+AG56+AH56+AJ56</f>
        <v>5</v>
      </c>
      <c r="AE56" s="216">
        <f t="shared" si="72"/>
        <v>0</v>
      </c>
      <c r="AF56" s="216">
        <v>5</v>
      </c>
      <c r="AG56" s="216">
        <v>0</v>
      </c>
      <c r="AH56" s="216">
        <v>0</v>
      </c>
      <c r="AI56" s="216">
        <f t="shared" si="72"/>
        <v>0</v>
      </c>
      <c r="AJ56" s="216">
        <v>0</v>
      </c>
      <c r="AK56" s="216">
        <f t="shared" si="72"/>
        <v>0</v>
      </c>
      <c r="AL56" s="23"/>
      <c r="AM56" s="186"/>
      <c r="AN56" s="20"/>
      <c r="AO56" s="20"/>
      <c r="AP56" s="20"/>
      <c r="AQ56" s="20"/>
      <c r="AR56" s="20"/>
      <c r="AS56" s="20"/>
      <c r="AT56" s="20"/>
      <c r="AU56" s="19"/>
      <c r="AV56" s="19"/>
      <c r="AW56" s="19"/>
      <c r="AX56" s="19"/>
      <c r="AY56" s="19"/>
      <c r="AZ56" s="19"/>
      <c r="BA56" s="19"/>
      <c r="BB56" s="19"/>
      <c r="BC56" s="20"/>
      <c r="BD56" s="24"/>
      <c r="BE56" s="24"/>
      <c r="BF56" s="20"/>
      <c r="BG56" s="23"/>
      <c r="BH56" s="20"/>
      <c r="BI56" s="24"/>
      <c r="BJ56" s="24"/>
      <c r="BK56" s="20"/>
      <c r="BL56" s="23"/>
      <c r="BM56" s="20"/>
      <c r="BN56" s="24"/>
      <c r="BO56" s="24"/>
      <c r="BP56" s="20"/>
      <c r="BQ56" s="23"/>
      <c r="BR56" s="20"/>
    </row>
    <row r="57" spans="1:70" s="6" customFormat="1" ht="36" customHeight="1">
      <c r="A57" s="244"/>
      <c r="B57" s="244"/>
      <c r="C57" s="244"/>
      <c r="D57" s="244"/>
      <c r="E57" s="244"/>
      <c r="F57" s="244" t="s">
        <v>77</v>
      </c>
      <c r="G57" s="244" t="s">
        <v>78</v>
      </c>
      <c r="H57" s="244" t="s">
        <v>79</v>
      </c>
      <c r="I57" s="239" t="s">
        <v>276</v>
      </c>
      <c r="J57" s="65">
        <f t="shared" si="53"/>
        <v>90</v>
      </c>
      <c r="K57" s="204">
        <f t="shared" si="54"/>
        <v>0</v>
      </c>
      <c r="L57" s="204">
        <f t="shared" si="55"/>
        <v>0</v>
      </c>
      <c r="M57" s="204">
        <f t="shared" si="56"/>
        <v>0</v>
      </c>
      <c r="N57" s="216">
        <f t="shared" si="68"/>
        <v>90</v>
      </c>
      <c r="O57" s="65">
        <v>0</v>
      </c>
      <c r="P57" s="65">
        <f t="shared" si="66"/>
        <v>90</v>
      </c>
      <c r="Q57" s="65">
        <f t="shared" si="66"/>
        <v>0</v>
      </c>
      <c r="R57" s="65">
        <f t="shared" si="66"/>
        <v>0</v>
      </c>
      <c r="S57" s="65"/>
      <c r="T57" s="65">
        <f t="shared" si="69"/>
        <v>0</v>
      </c>
      <c r="U57" s="188"/>
      <c r="V57" s="219">
        <f t="shared" si="8"/>
        <v>0</v>
      </c>
      <c r="W57" s="65">
        <v>0</v>
      </c>
      <c r="X57" s="65">
        <v>0</v>
      </c>
      <c r="Y57" s="65">
        <v>0</v>
      </c>
      <c r="Z57" s="65">
        <v>0</v>
      </c>
      <c r="AA57" s="67">
        <v>0</v>
      </c>
      <c r="AB57" s="65">
        <v>0</v>
      </c>
      <c r="AC57" s="188"/>
      <c r="AD57" s="219">
        <f t="shared" si="29"/>
        <v>90</v>
      </c>
      <c r="AE57" s="65">
        <v>0</v>
      </c>
      <c r="AF57" s="189">
        <v>90</v>
      </c>
      <c r="AG57" s="189">
        <f>15-15</f>
        <v>0</v>
      </c>
      <c r="AH57" s="189">
        <v>0</v>
      </c>
      <c r="AI57" s="190"/>
      <c r="AJ57" s="189">
        <v>0</v>
      </c>
      <c r="AK57" s="188">
        <v>0</v>
      </c>
      <c r="AL57" s="23"/>
      <c r="AM57" s="186"/>
      <c r="AN57" s="20"/>
      <c r="AO57" s="20"/>
      <c r="AP57" s="20"/>
      <c r="AQ57" s="20"/>
      <c r="AR57" s="20"/>
      <c r="AS57" s="20"/>
      <c r="AT57" s="20"/>
      <c r="AU57" s="19"/>
      <c r="AV57" s="19"/>
      <c r="AW57" s="19"/>
      <c r="AX57" s="19"/>
      <c r="AY57" s="19"/>
      <c r="AZ57" s="19"/>
      <c r="BA57" s="19"/>
      <c r="BB57" s="19"/>
      <c r="BC57" s="20"/>
      <c r="BD57" s="24"/>
      <c r="BE57" s="24"/>
      <c r="BF57" s="20"/>
      <c r="BG57" s="23"/>
      <c r="BH57" s="20"/>
      <c r="BI57" s="24"/>
      <c r="BJ57" s="24"/>
      <c r="BK57" s="20"/>
      <c r="BL57" s="23"/>
      <c r="BM57" s="20"/>
      <c r="BN57" s="24"/>
      <c r="BO57" s="24"/>
      <c r="BP57" s="20"/>
      <c r="BQ57" s="23"/>
      <c r="BR57" s="20"/>
    </row>
    <row r="58" spans="1:70" s="6" customFormat="1" ht="18">
      <c r="A58" s="245"/>
      <c r="B58" s="245"/>
      <c r="C58" s="245"/>
      <c r="D58" s="245"/>
      <c r="E58" s="245"/>
      <c r="F58" s="245"/>
      <c r="G58" s="245"/>
      <c r="H58" s="245"/>
      <c r="I58" s="239" t="s">
        <v>277</v>
      </c>
      <c r="J58" s="65"/>
      <c r="K58" s="204"/>
      <c r="L58" s="204"/>
      <c r="M58" s="204"/>
      <c r="N58" s="216">
        <f>+N57</f>
        <v>90</v>
      </c>
      <c r="O58" s="216">
        <f t="shared" ref="O58:AK58" si="73">+O57</f>
        <v>0</v>
      </c>
      <c r="P58" s="216">
        <f t="shared" si="73"/>
        <v>90</v>
      </c>
      <c r="Q58" s="216">
        <f t="shared" si="73"/>
        <v>0</v>
      </c>
      <c r="R58" s="216">
        <f t="shared" si="73"/>
        <v>0</v>
      </c>
      <c r="S58" s="216">
        <f t="shared" si="73"/>
        <v>0</v>
      </c>
      <c r="T58" s="216">
        <f t="shared" si="73"/>
        <v>0</v>
      </c>
      <c r="U58" s="216">
        <f t="shared" si="73"/>
        <v>0</v>
      </c>
      <c r="V58" s="216">
        <f t="shared" si="73"/>
        <v>0</v>
      </c>
      <c r="W58" s="216">
        <f t="shared" si="73"/>
        <v>0</v>
      </c>
      <c r="X58" s="216">
        <f t="shared" si="73"/>
        <v>0</v>
      </c>
      <c r="Y58" s="216">
        <f t="shared" si="73"/>
        <v>0</v>
      </c>
      <c r="Z58" s="216">
        <f t="shared" si="73"/>
        <v>0</v>
      </c>
      <c r="AA58" s="216">
        <f t="shared" si="73"/>
        <v>0</v>
      </c>
      <c r="AB58" s="216">
        <f t="shared" si="73"/>
        <v>0</v>
      </c>
      <c r="AC58" s="216">
        <f t="shared" si="73"/>
        <v>0</v>
      </c>
      <c r="AD58" s="216">
        <f>+AF58+AG58+AH58+AJ58</f>
        <v>90</v>
      </c>
      <c r="AE58" s="216">
        <f t="shared" si="73"/>
        <v>0</v>
      </c>
      <c r="AF58" s="216">
        <v>90</v>
      </c>
      <c r="AG58" s="216">
        <f t="shared" si="73"/>
        <v>0</v>
      </c>
      <c r="AH58" s="216">
        <f t="shared" si="73"/>
        <v>0</v>
      </c>
      <c r="AI58" s="216">
        <f t="shared" si="73"/>
        <v>0</v>
      </c>
      <c r="AJ58" s="216">
        <f t="shared" si="73"/>
        <v>0</v>
      </c>
      <c r="AK58" s="216">
        <f t="shared" si="73"/>
        <v>0</v>
      </c>
      <c r="AL58" s="23"/>
      <c r="AM58" s="186"/>
      <c r="AN58" s="20"/>
      <c r="AO58" s="20"/>
      <c r="AP58" s="20"/>
      <c r="AQ58" s="20"/>
      <c r="AR58" s="20"/>
      <c r="AS58" s="20"/>
      <c r="AT58" s="20"/>
      <c r="AU58" s="19"/>
      <c r="AV58" s="19"/>
      <c r="AW58" s="19"/>
      <c r="AX58" s="19"/>
      <c r="AY58" s="19"/>
      <c r="AZ58" s="19"/>
      <c r="BA58" s="19"/>
      <c r="BB58" s="19"/>
      <c r="BC58" s="20"/>
      <c r="BD58" s="24"/>
      <c r="BE58" s="24"/>
      <c r="BF58" s="20"/>
      <c r="BG58" s="23"/>
      <c r="BH58" s="20"/>
      <c r="BI58" s="24"/>
      <c r="BJ58" s="24"/>
      <c r="BK58" s="20"/>
      <c r="BL58" s="23"/>
      <c r="BM58" s="20"/>
      <c r="BN58" s="24"/>
      <c r="BO58" s="24"/>
      <c r="BP58" s="20"/>
      <c r="BQ58" s="23"/>
      <c r="BR58" s="20"/>
    </row>
    <row r="59" spans="1:70" s="6" customFormat="1" ht="15" customHeight="1">
      <c r="A59" s="244"/>
      <c r="B59" s="244"/>
      <c r="C59" s="244"/>
      <c r="D59" s="244"/>
      <c r="E59" s="244"/>
      <c r="F59" s="244" t="s">
        <v>80</v>
      </c>
      <c r="G59" s="244" t="s">
        <v>81</v>
      </c>
      <c r="H59" s="244" t="s">
        <v>82</v>
      </c>
      <c r="I59" s="239" t="s">
        <v>276</v>
      </c>
      <c r="J59" s="65">
        <f t="shared" si="53"/>
        <v>298</v>
      </c>
      <c r="K59" s="204">
        <f t="shared" si="54"/>
        <v>98</v>
      </c>
      <c r="L59" s="204">
        <f t="shared" si="55"/>
        <v>0</v>
      </c>
      <c r="M59" s="204">
        <f t="shared" si="56"/>
        <v>0</v>
      </c>
      <c r="N59" s="216">
        <f t="shared" si="68"/>
        <v>396</v>
      </c>
      <c r="O59" s="65">
        <v>0</v>
      </c>
      <c r="P59" s="65">
        <f t="shared" si="66"/>
        <v>298</v>
      </c>
      <c r="Q59" s="65">
        <f t="shared" si="66"/>
        <v>98</v>
      </c>
      <c r="R59" s="65">
        <f t="shared" si="66"/>
        <v>0</v>
      </c>
      <c r="S59" s="65"/>
      <c r="T59" s="65">
        <f t="shared" si="69"/>
        <v>0</v>
      </c>
      <c r="U59" s="188"/>
      <c r="V59" s="219">
        <f t="shared" si="8"/>
        <v>196</v>
      </c>
      <c r="W59" s="65">
        <v>0</v>
      </c>
      <c r="X59" s="65">
        <v>98</v>
      </c>
      <c r="Y59" s="65">
        <v>98</v>
      </c>
      <c r="Z59" s="65">
        <v>0</v>
      </c>
      <c r="AA59" s="67">
        <v>0</v>
      </c>
      <c r="AB59" s="65">
        <v>0</v>
      </c>
      <c r="AC59" s="188"/>
      <c r="AD59" s="219">
        <f t="shared" si="29"/>
        <v>200</v>
      </c>
      <c r="AE59" s="65">
        <v>0</v>
      </c>
      <c r="AF59" s="189">
        <v>200</v>
      </c>
      <c r="AG59" s="189">
        <v>0</v>
      </c>
      <c r="AH59" s="189">
        <v>0</v>
      </c>
      <c r="AI59" s="190"/>
      <c r="AJ59" s="189">
        <v>0</v>
      </c>
      <c r="AK59" s="188">
        <v>0</v>
      </c>
      <c r="AL59" s="23"/>
      <c r="AM59" s="186"/>
      <c r="AN59" s="20"/>
      <c r="AO59" s="20"/>
      <c r="AP59" s="20"/>
      <c r="AQ59" s="20"/>
      <c r="AR59" s="20"/>
      <c r="AS59" s="20"/>
      <c r="AT59" s="20"/>
      <c r="AU59" s="19"/>
      <c r="AV59" s="19"/>
      <c r="AW59" s="19"/>
      <c r="AX59" s="19"/>
      <c r="AY59" s="19"/>
      <c r="AZ59" s="19"/>
      <c r="BA59" s="19"/>
      <c r="BB59" s="19"/>
      <c r="BC59" s="20"/>
      <c r="BD59" s="24"/>
      <c r="BE59" s="24"/>
      <c r="BF59" s="20"/>
      <c r="BG59" s="23"/>
      <c r="BH59" s="20"/>
      <c r="BI59" s="24"/>
      <c r="BJ59" s="24"/>
      <c r="BK59" s="20"/>
      <c r="BL59" s="23"/>
      <c r="BM59" s="20"/>
      <c r="BN59" s="24"/>
      <c r="BO59" s="24"/>
      <c r="BP59" s="20"/>
      <c r="BQ59" s="23"/>
      <c r="BR59" s="20"/>
    </row>
    <row r="60" spans="1:70" s="6" customFormat="1" ht="15" customHeight="1">
      <c r="A60" s="245"/>
      <c r="B60" s="245"/>
      <c r="C60" s="245"/>
      <c r="D60" s="245"/>
      <c r="E60" s="245"/>
      <c r="F60" s="245"/>
      <c r="G60" s="245"/>
      <c r="H60" s="245"/>
      <c r="I60" s="239" t="s">
        <v>277</v>
      </c>
      <c r="J60" s="65"/>
      <c r="K60" s="204"/>
      <c r="L60" s="204"/>
      <c r="M60" s="204"/>
      <c r="N60" s="216">
        <f>+N59</f>
        <v>396</v>
      </c>
      <c r="O60" s="216">
        <f t="shared" ref="O60:AK60" si="74">+O59</f>
        <v>0</v>
      </c>
      <c r="P60" s="216">
        <f t="shared" si="74"/>
        <v>298</v>
      </c>
      <c r="Q60" s="216">
        <f t="shared" si="74"/>
        <v>98</v>
      </c>
      <c r="R60" s="216">
        <f t="shared" si="74"/>
        <v>0</v>
      </c>
      <c r="S60" s="216">
        <f t="shared" si="74"/>
        <v>0</v>
      </c>
      <c r="T60" s="216">
        <f t="shared" si="74"/>
        <v>0</v>
      </c>
      <c r="U60" s="216">
        <f t="shared" si="74"/>
        <v>0</v>
      </c>
      <c r="V60" s="216">
        <f t="shared" si="74"/>
        <v>196</v>
      </c>
      <c r="W60" s="216">
        <f t="shared" si="74"/>
        <v>0</v>
      </c>
      <c r="X60" s="216">
        <f t="shared" si="74"/>
        <v>98</v>
      </c>
      <c r="Y60" s="216">
        <f t="shared" si="74"/>
        <v>98</v>
      </c>
      <c r="Z60" s="216">
        <f t="shared" si="74"/>
        <v>0</v>
      </c>
      <c r="AA60" s="216">
        <f t="shared" si="74"/>
        <v>0</v>
      </c>
      <c r="AB60" s="216">
        <f t="shared" si="74"/>
        <v>0</v>
      </c>
      <c r="AC60" s="216">
        <f t="shared" si="74"/>
        <v>0</v>
      </c>
      <c r="AD60" s="216">
        <f>+AF60+AG60+AH60+AJ60</f>
        <v>200</v>
      </c>
      <c r="AE60" s="216">
        <f t="shared" si="74"/>
        <v>0</v>
      </c>
      <c r="AF60" s="216">
        <v>100</v>
      </c>
      <c r="AG60" s="216">
        <v>100</v>
      </c>
      <c r="AH60" s="216">
        <f t="shared" si="74"/>
        <v>0</v>
      </c>
      <c r="AI60" s="216">
        <f t="shared" si="74"/>
        <v>0</v>
      </c>
      <c r="AJ60" s="216">
        <f t="shared" si="74"/>
        <v>0</v>
      </c>
      <c r="AK60" s="216">
        <f t="shared" si="74"/>
        <v>0</v>
      </c>
      <c r="AL60" s="23"/>
      <c r="AM60" s="186"/>
      <c r="AN60" s="20"/>
      <c r="AO60" s="20"/>
      <c r="AP60" s="20"/>
      <c r="AQ60" s="20"/>
      <c r="AR60" s="20"/>
      <c r="AS60" s="20"/>
      <c r="AT60" s="20"/>
      <c r="AU60" s="19"/>
      <c r="AV60" s="19"/>
      <c r="AW60" s="19"/>
      <c r="AX60" s="19"/>
      <c r="AY60" s="19"/>
      <c r="AZ60" s="19"/>
      <c r="BA60" s="19"/>
      <c r="BB60" s="19"/>
      <c r="BC60" s="20"/>
      <c r="BD60" s="24"/>
      <c r="BE60" s="24"/>
      <c r="BF60" s="20"/>
      <c r="BG60" s="23"/>
      <c r="BH60" s="20"/>
      <c r="BI60" s="24"/>
      <c r="BJ60" s="24"/>
      <c r="BK60" s="20"/>
      <c r="BL60" s="23"/>
      <c r="BM60" s="20"/>
      <c r="BN60" s="24"/>
      <c r="BO60" s="24"/>
      <c r="BP60" s="20"/>
      <c r="BQ60" s="23"/>
      <c r="BR60" s="20"/>
    </row>
    <row r="61" spans="1:70" s="6" customFormat="1" ht="15" customHeight="1">
      <c r="A61" s="244"/>
      <c r="B61" s="244"/>
      <c r="C61" s="244"/>
      <c r="D61" s="244"/>
      <c r="E61" s="244"/>
      <c r="F61" s="244" t="s">
        <v>83</v>
      </c>
      <c r="G61" s="244" t="s">
        <v>84</v>
      </c>
      <c r="H61" s="244" t="s">
        <v>85</v>
      </c>
      <c r="I61" s="239" t="s">
        <v>276</v>
      </c>
      <c r="J61" s="65">
        <f t="shared" si="53"/>
        <v>10</v>
      </c>
      <c r="K61" s="204">
        <f t="shared" si="54"/>
        <v>0</v>
      </c>
      <c r="L61" s="204">
        <f t="shared" si="55"/>
        <v>0</v>
      </c>
      <c r="M61" s="204">
        <f t="shared" si="56"/>
        <v>0</v>
      </c>
      <c r="N61" s="216">
        <f t="shared" si="68"/>
        <v>10</v>
      </c>
      <c r="O61" s="65">
        <v>0</v>
      </c>
      <c r="P61" s="65">
        <f t="shared" si="66"/>
        <v>10</v>
      </c>
      <c r="Q61" s="65">
        <f t="shared" si="66"/>
        <v>0</v>
      </c>
      <c r="R61" s="65">
        <f t="shared" si="66"/>
        <v>0</v>
      </c>
      <c r="S61" s="65"/>
      <c r="T61" s="65">
        <f t="shared" si="69"/>
        <v>0</v>
      </c>
      <c r="U61" s="188"/>
      <c r="V61" s="219">
        <f t="shared" si="8"/>
        <v>0</v>
      </c>
      <c r="W61" s="65">
        <v>0</v>
      </c>
      <c r="X61" s="65">
        <v>0</v>
      </c>
      <c r="Y61" s="65">
        <v>0</v>
      </c>
      <c r="Z61" s="65">
        <v>0</v>
      </c>
      <c r="AA61" s="67">
        <v>0</v>
      </c>
      <c r="AB61" s="65">
        <v>0</v>
      </c>
      <c r="AC61" s="188"/>
      <c r="AD61" s="219">
        <f t="shared" si="29"/>
        <v>10</v>
      </c>
      <c r="AE61" s="65">
        <v>0</v>
      </c>
      <c r="AF61" s="189">
        <v>10</v>
      </c>
      <c r="AG61" s="189">
        <v>0</v>
      </c>
      <c r="AH61" s="189">
        <v>0</v>
      </c>
      <c r="AI61" s="190"/>
      <c r="AJ61" s="189">
        <v>0</v>
      </c>
      <c r="AK61" s="188">
        <v>0</v>
      </c>
      <c r="AL61" s="23"/>
      <c r="AM61" s="186"/>
      <c r="AN61" s="20"/>
      <c r="AO61" s="20"/>
      <c r="AP61" s="20"/>
      <c r="AQ61" s="20"/>
      <c r="AR61" s="20"/>
      <c r="AS61" s="20"/>
      <c r="AT61" s="20"/>
      <c r="AU61" s="19"/>
      <c r="AV61" s="19"/>
      <c r="AW61" s="19"/>
      <c r="AX61" s="19"/>
      <c r="AY61" s="19"/>
      <c r="AZ61" s="19"/>
      <c r="BA61" s="19"/>
      <c r="BB61" s="19"/>
      <c r="BC61" s="20"/>
      <c r="BD61" s="24"/>
      <c r="BE61" s="24"/>
      <c r="BF61" s="20"/>
      <c r="BG61" s="23"/>
      <c r="BH61" s="20"/>
      <c r="BI61" s="24"/>
      <c r="BJ61" s="24"/>
      <c r="BK61" s="20"/>
      <c r="BL61" s="23"/>
      <c r="BM61" s="20"/>
      <c r="BN61" s="24"/>
      <c r="BO61" s="24"/>
      <c r="BP61" s="20"/>
      <c r="BQ61" s="23"/>
      <c r="BR61" s="20"/>
    </row>
    <row r="62" spans="1:70" s="6" customFormat="1" ht="15" customHeight="1">
      <c r="A62" s="245"/>
      <c r="B62" s="245"/>
      <c r="C62" s="245"/>
      <c r="D62" s="245"/>
      <c r="E62" s="245"/>
      <c r="F62" s="245"/>
      <c r="G62" s="245"/>
      <c r="H62" s="245"/>
      <c r="I62" s="239" t="s">
        <v>277</v>
      </c>
      <c r="J62" s="65"/>
      <c r="K62" s="204"/>
      <c r="L62" s="204"/>
      <c r="M62" s="204"/>
      <c r="N62" s="216">
        <f>+N61</f>
        <v>10</v>
      </c>
      <c r="O62" s="216">
        <f t="shared" ref="O62:AK62" si="75">+O61</f>
        <v>0</v>
      </c>
      <c r="P62" s="216">
        <f t="shared" si="75"/>
        <v>10</v>
      </c>
      <c r="Q62" s="216">
        <f t="shared" si="75"/>
        <v>0</v>
      </c>
      <c r="R62" s="216">
        <f t="shared" si="75"/>
        <v>0</v>
      </c>
      <c r="S62" s="216">
        <f t="shared" si="75"/>
        <v>0</v>
      </c>
      <c r="T62" s="216">
        <f t="shared" si="75"/>
        <v>0</v>
      </c>
      <c r="U62" s="216">
        <f t="shared" si="75"/>
        <v>0</v>
      </c>
      <c r="V62" s="216">
        <f t="shared" si="75"/>
        <v>0</v>
      </c>
      <c r="W62" s="216">
        <f t="shared" si="75"/>
        <v>0</v>
      </c>
      <c r="X62" s="216">
        <f t="shared" si="75"/>
        <v>0</v>
      </c>
      <c r="Y62" s="216">
        <f t="shared" si="75"/>
        <v>0</v>
      </c>
      <c r="Z62" s="216">
        <f t="shared" si="75"/>
        <v>0</v>
      </c>
      <c r="AA62" s="216">
        <f t="shared" si="75"/>
        <v>0</v>
      </c>
      <c r="AB62" s="216">
        <f t="shared" si="75"/>
        <v>0</v>
      </c>
      <c r="AC62" s="216">
        <f t="shared" si="75"/>
        <v>0</v>
      </c>
      <c r="AD62" s="216">
        <f t="shared" si="75"/>
        <v>10</v>
      </c>
      <c r="AE62" s="216">
        <f t="shared" si="75"/>
        <v>0</v>
      </c>
      <c r="AF62" s="216">
        <f t="shared" si="75"/>
        <v>10</v>
      </c>
      <c r="AG62" s="216">
        <f t="shared" si="75"/>
        <v>0</v>
      </c>
      <c r="AH62" s="216">
        <f t="shared" si="75"/>
        <v>0</v>
      </c>
      <c r="AI62" s="216">
        <f t="shared" si="75"/>
        <v>0</v>
      </c>
      <c r="AJ62" s="216">
        <f t="shared" si="75"/>
        <v>0</v>
      </c>
      <c r="AK62" s="216">
        <f t="shared" si="75"/>
        <v>0</v>
      </c>
      <c r="AL62" s="23"/>
      <c r="AM62" s="186"/>
      <c r="AN62" s="20"/>
      <c r="AO62" s="20"/>
      <c r="AP62" s="20"/>
      <c r="AQ62" s="20"/>
      <c r="AR62" s="20"/>
      <c r="AS62" s="20"/>
      <c r="AT62" s="20"/>
      <c r="AU62" s="19"/>
      <c r="AV62" s="19"/>
      <c r="AW62" s="19"/>
      <c r="AX62" s="19"/>
      <c r="AY62" s="19"/>
      <c r="AZ62" s="19"/>
      <c r="BA62" s="19"/>
      <c r="BB62" s="19"/>
      <c r="BC62" s="20"/>
      <c r="BD62" s="24"/>
      <c r="BE62" s="24"/>
      <c r="BF62" s="20"/>
      <c r="BG62" s="23"/>
      <c r="BH62" s="20"/>
      <c r="BI62" s="24"/>
      <c r="BJ62" s="24"/>
      <c r="BK62" s="20"/>
      <c r="BL62" s="23"/>
      <c r="BM62" s="20"/>
      <c r="BN62" s="24"/>
      <c r="BO62" s="24"/>
      <c r="BP62" s="20"/>
      <c r="BQ62" s="23"/>
      <c r="BR62" s="20"/>
    </row>
    <row r="63" spans="1:70" s="6" customFormat="1" ht="15" customHeight="1">
      <c r="A63" s="244"/>
      <c r="B63" s="244"/>
      <c r="C63" s="244"/>
      <c r="D63" s="244"/>
      <c r="E63" s="244"/>
      <c r="F63" s="244" t="s">
        <v>86</v>
      </c>
      <c r="G63" s="244" t="s">
        <v>87</v>
      </c>
      <c r="H63" s="244" t="s">
        <v>88</v>
      </c>
      <c r="I63" s="239" t="s">
        <v>276</v>
      </c>
      <c r="J63" s="65">
        <f t="shared" si="53"/>
        <v>0</v>
      </c>
      <c r="K63" s="204">
        <f t="shared" si="54"/>
        <v>0</v>
      </c>
      <c r="L63" s="204">
        <f t="shared" si="55"/>
        <v>0</v>
      </c>
      <c r="M63" s="204">
        <f t="shared" si="56"/>
        <v>0</v>
      </c>
      <c r="N63" s="216">
        <f t="shared" si="68"/>
        <v>0</v>
      </c>
      <c r="O63" s="65">
        <v>0</v>
      </c>
      <c r="P63" s="65">
        <f t="shared" si="66"/>
        <v>0</v>
      </c>
      <c r="Q63" s="65">
        <f t="shared" si="66"/>
        <v>0</v>
      </c>
      <c r="R63" s="65">
        <f t="shared" si="66"/>
        <v>0</v>
      </c>
      <c r="S63" s="65"/>
      <c r="T63" s="65">
        <f t="shared" si="69"/>
        <v>0</v>
      </c>
      <c r="U63" s="188"/>
      <c r="V63" s="219">
        <f t="shared" si="8"/>
        <v>0</v>
      </c>
      <c r="W63" s="65">
        <v>0</v>
      </c>
      <c r="X63" s="65">
        <v>0</v>
      </c>
      <c r="Y63" s="65">
        <v>0</v>
      </c>
      <c r="Z63" s="65">
        <v>0</v>
      </c>
      <c r="AA63" s="67">
        <v>0</v>
      </c>
      <c r="AB63" s="65">
        <v>0</v>
      </c>
      <c r="AC63" s="188"/>
      <c r="AD63" s="219">
        <f t="shared" si="29"/>
        <v>0</v>
      </c>
      <c r="AE63" s="65">
        <v>0</v>
      </c>
      <c r="AF63" s="189">
        <v>0</v>
      </c>
      <c r="AG63" s="189">
        <v>0</v>
      </c>
      <c r="AH63" s="189">
        <v>0</v>
      </c>
      <c r="AI63" s="190"/>
      <c r="AJ63" s="189">
        <v>0</v>
      </c>
      <c r="AK63" s="188">
        <v>0</v>
      </c>
      <c r="AL63" s="23"/>
      <c r="AM63" s="186"/>
      <c r="AN63" s="20"/>
      <c r="AO63" s="20"/>
      <c r="AP63" s="20"/>
      <c r="AQ63" s="20"/>
      <c r="AR63" s="20"/>
      <c r="AS63" s="20"/>
      <c r="AT63" s="20"/>
      <c r="AU63" s="19"/>
      <c r="AV63" s="19"/>
      <c r="AW63" s="19"/>
      <c r="AX63" s="19"/>
      <c r="AY63" s="19"/>
      <c r="AZ63" s="19"/>
      <c r="BA63" s="19"/>
      <c r="BB63" s="19"/>
      <c r="BC63" s="20"/>
      <c r="BD63" s="24"/>
      <c r="BE63" s="24"/>
      <c r="BF63" s="20"/>
      <c r="BG63" s="23"/>
      <c r="BH63" s="20"/>
      <c r="BI63" s="24"/>
      <c r="BJ63" s="24"/>
      <c r="BK63" s="20"/>
      <c r="BL63" s="23"/>
      <c r="BM63" s="20"/>
      <c r="BN63" s="24"/>
      <c r="BO63" s="24"/>
      <c r="BP63" s="20"/>
      <c r="BQ63" s="23"/>
      <c r="BR63" s="20"/>
    </row>
    <row r="64" spans="1:70" s="6" customFormat="1" ht="15" customHeight="1">
      <c r="A64" s="245"/>
      <c r="B64" s="245"/>
      <c r="C64" s="245"/>
      <c r="D64" s="245"/>
      <c r="E64" s="245"/>
      <c r="F64" s="245"/>
      <c r="G64" s="245"/>
      <c r="H64" s="245"/>
      <c r="I64" s="239" t="s">
        <v>277</v>
      </c>
      <c r="J64" s="65"/>
      <c r="K64" s="204"/>
      <c r="L64" s="204"/>
      <c r="M64" s="204"/>
      <c r="N64" s="216">
        <f>+N63</f>
        <v>0</v>
      </c>
      <c r="O64" s="216">
        <f t="shared" ref="O64:AK64" si="76">+O63</f>
        <v>0</v>
      </c>
      <c r="P64" s="216">
        <f t="shared" si="76"/>
        <v>0</v>
      </c>
      <c r="Q64" s="216">
        <f t="shared" si="76"/>
        <v>0</v>
      </c>
      <c r="R64" s="216">
        <f t="shared" si="76"/>
        <v>0</v>
      </c>
      <c r="S64" s="216">
        <f t="shared" si="76"/>
        <v>0</v>
      </c>
      <c r="T64" s="216">
        <f t="shared" si="76"/>
        <v>0</v>
      </c>
      <c r="U64" s="216">
        <f t="shared" si="76"/>
        <v>0</v>
      </c>
      <c r="V64" s="216">
        <f t="shared" si="76"/>
        <v>0</v>
      </c>
      <c r="W64" s="216">
        <f t="shared" si="76"/>
        <v>0</v>
      </c>
      <c r="X64" s="216">
        <f t="shared" si="76"/>
        <v>0</v>
      </c>
      <c r="Y64" s="216">
        <f t="shared" si="76"/>
        <v>0</v>
      </c>
      <c r="Z64" s="216">
        <f t="shared" si="76"/>
        <v>0</v>
      </c>
      <c r="AA64" s="216">
        <f t="shared" si="76"/>
        <v>0</v>
      </c>
      <c r="AB64" s="216">
        <f t="shared" si="76"/>
        <v>0</v>
      </c>
      <c r="AC64" s="216">
        <f t="shared" si="76"/>
        <v>0</v>
      </c>
      <c r="AD64" s="216">
        <f t="shared" si="76"/>
        <v>0</v>
      </c>
      <c r="AE64" s="216">
        <f t="shared" si="76"/>
        <v>0</v>
      </c>
      <c r="AF64" s="216">
        <f t="shared" si="76"/>
        <v>0</v>
      </c>
      <c r="AG64" s="216">
        <f t="shared" si="76"/>
        <v>0</v>
      </c>
      <c r="AH64" s="216">
        <f t="shared" si="76"/>
        <v>0</v>
      </c>
      <c r="AI64" s="216">
        <f t="shared" si="76"/>
        <v>0</v>
      </c>
      <c r="AJ64" s="216">
        <f t="shared" si="76"/>
        <v>0</v>
      </c>
      <c r="AK64" s="216">
        <f t="shared" si="76"/>
        <v>0</v>
      </c>
      <c r="AL64" s="23"/>
      <c r="AM64" s="186"/>
      <c r="AN64" s="20"/>
      <c r="AO64" s="20"/>
      <c r="AP64" s="20"/>
      <c r="AQ64" s="20"/>
      <c r="AR64" s="20"/>
      <c r="AS64" s="20"/>
      <c r="AT64" s="20"/>
      <c r="AU64" s="19"/>
      <c r="AV64" s="19"/>
      <c r="AW64" s="19"/>
      <c r="AX64" s="19"/>
      <c r="AY64" s="19"/>
      <c r="AZ64" s="19"/>
      <c r="BA64" s="19"/>
      <c r="BB64" s="19"/>
      <c r="BC64" s="20"/>
      <c r="BD64" s="24"/>
      <c r="BE64" s="24"/>
      <c r="BF64" s="20"/>
      <c r="BG64" s="23"/>
      <c r="BH64" s="20"/>
      <c r="BI64" s="24"/>
      <c r="BJ64" s="24"/>
      <c r="BK64" s="20"/>
      <c r="BL64" s="23"/>
      <c r="BM64" s="20"/>
      <c r="BN64" s="24"/>
      <c r="BO64" s="24"/>
      <c r="BP64" s="20"/>
      <c r="BQ64" s="23"/>
      <c r="BR64" s="20"/>
    </row>
    <row r="65" spans="1:73" s="6" customFormat="1" ht="15" customHeight="1">
      <c r="A65" s="244"/>
      <c r="B65" s="244"/>
      <c r="C65" s="244"/>
      <c r="D65" s="244"/>
      <c r="E65" s="244"/>
      <c r="F65" s="244" t="s">
        <v>89</v>
      </c>
      <c r="G65" s="244" t="s">
        <v>90</v>
      </c>
      <c r="H65" s="244" t="s">
        <v>91</v>
      </c>
      <c r="I65" s="239" t="s">
        <v>276</v>
      </c>
      <c r="J65" s="65">
        <f t="shared" si="53"/>
        <v>10</v>
      </c>
      <c r="K65" s="204">
        <f t="shared" si="54"/>
        <v>0</v>
      </c>
      <c r="L65" s="204">
        <f t="shared" si="55"/>
        <v>0</v>
      </c>
      <c r="M65" s="204">
        <f t="shared" si="56"/>
        <v>0</v>
      </c>
      <c r="N65" s="216">
        <f t="shared" si="68"/>
        <v>10</v>
      </c>
      <c r="O65" s="65">
        <v>0</v>
      </c>
      <c r="P65" s="65">
        <f t="shared" si="66"/>
        <v>10</v>
      </c>
      <c r="Q65" s="65">
        <f t="shared" si="66"/>
        <v>0</v>
      </c>
      <c r="R65" s="65">
        <f t="shared" si="66"/>
        <v>0</v>
      </c>
      <c r="S65" s="65"/>
      <c r="T65" s="65">
        <f t="shared" si="69"/>
        <v>0</v>
      </c>
      <c r="U65" s="188"/>
      <c r="V65" s="219">
        <f t="shared" si="8"/>
        <v>0</v>
      </c>
      <c r="W65" s="65">
        <v>0</v>
      </c>
      <c r="X65" s="65">
        <v>0</v>
      </c>
      <c r="Y65" s="65">
        <v>0</v>
      </c>
      <c r="Z65" s="65">
        <v>0</v>
      </c>
      <c r="AA65" s="67">
        <v>0</v>
      </c>
      <c r="AB65" s="65">
        <v>0</v>
      </c>
      <c r="AC65" s="188"/>
      <c r="AD65" s="219">
        <f t="shared" si="29"/>
        <v>10</v>
      </c>
      <c r="AE65" s="65">
        <v>0</v>
      </c>
      <c r="AF65" s="189">
        <f>150-140</f>
        <v>10</v>
      </c>
      <c r="AG65" s="189">
        <f>100-100</f>
        <v>0</v>
      </c>
      <c r="AH65" s="189">
        <v>0</v>
      </c>
      <c r="AI65" s="190"/>
      <c r="AJ65" s="189">
        <v>0</v>
      </c>
      <c r="AK65" s="188">
        <v>0</v>
      </c>
      <c r="AL65" s="23"/>
      <c r="AM65" s="186"/>
      <c r="AN65" s="20"/>
      <c r="AO65" s="20"/>
      <c r="AP65" s="20"/>
      <c r="AQ65" s="20"/>
      <c r="AR65" s="20"/>
      <c r="AS65" s="20"/>
      <c r="AT65" s="20"/>
      <c r="AU65" s="19"/>
      <c r="AV65" s="19"/>
      <c r="AW65" s="19"/>
      <c r="AX65" s="19"/>
      <c r="AY65" s="19"/>
      <c r="AZ65" s="19"/>
      <c r="BA65" s="19"/>
      <c r="BB65" s="19"/>
      <c r="BC65" s="20"/>
      <c r="BD65" s="24"/>
      <c r="BE65" s="24"/>
      <c r="BF65" s="20"/>
      <c r="BG65" s="23"/>
      <c r="BH65" s="20"/>
      <c r="BI65" s="24"/>
      <c r="BJ65" s="24"/>
      <c r="BK65" s="20"/>
      <c r="BL65" s="23"/>
      <c r="BM65" s="20"/>
      <c r="BN65" s="24"/>
      <c r="BO65" s="24"/>
      <c r="BP65" s="20"/>
      <c r="BQ65" s="23"/>
      <c r="BR65" s="20"/>
    </row>
    <row r="66" spans="1:73" s="6" customFormat="1" ht="15" customHeight="1">
      <c r="A66" s="245"/>
      <c r="B66" s="245"/>
      <c r="C66" s="245"/>
      <c r="D66" s="245"/>
      <c r="E66" s="245"/>
      <c r="F66" s="245"/>
      <c r="G66" s="245"/>
      <c r="H66" s="245"/>
      <c r="I66" s="239" t="s">
        <v>277</v>
      </c>
      <c r="J66" s="65"/>
      <c r="K66" s="204"/>
      <c r="L66" s="204"/>
      <c r="M66" s="204"/>
      <c r="N66" s="216">
        <f>+N65</f>
        <v>10</v>
      </c>
      <c r="O66" s="216">
        <f t="shared" ref="O66:AK66" si="77">+O65</f>
        <v>0</v>
      </c>
      <c r="P66" s="216">
        <f t="shared" si="77"/>
        <v>10</v>
      </c>
      <c r="Q66" s="216">
        <f t="shared" si="77"/>
        <v>0</v>
      </c>
      <c r="R66" s="216">
        <f t="shared" si="77"/>
        <v>0</v>
      </c>
      <c r="S66" s="216">
        <f t="shared" si="77"/>
        <v>0</v>
      </c>
      <c r="T66" s="216">
        <f t="shared" si="77"/>
        <v>0</v>
      </c>
      <c r="U66" s="216">
        <f t="shared" si="77"/>
        <v>0</v>
      </c>
      <c r="V66" s="216">
        <f t="shared" si="77"/>
        <v>0</v>
      </c>
      <c r="W66" s="216">
        <f t="shared" si="77"/>
        <v>0</v>
      </c>
      <c r="X66" s="216">
        <f t="shared" si="77"/>
        <v>0</v>
      </c>
      <c r="Y66" s="216">
        <f t="shared" si="77"/>
        <v>0</v>
      </c>
      <c r="Z66" s="216">
        <f t="shared" si="77"/>
        <v>0</v>
      </c>
      <c r="AA66" s="216">
        <f t="shared" si="77"/>
        <v>0</v>
      </c>
      <c r="AB66" s="216">
        <f t="shared" si="77"/>
        <v>0</v>
      </c>
      <c r="AC66" s="216">
        <f t="shared" si="77"/>
        <v>0</v>
      </c>
      <c r="AD66" s="216">
        <f t="shared" si="77"/>
        <v>10</v>
      </c>
      <c r="AE66" s="216">
        <f t="shared" si="77"/>
        <v>0</v>
      </c>
      <c r="AF66" s="216">
        <f t="shared" si="77"/>
        <v>10</v>
      </c>
      <c r="AG66" s="216">
        <f t="shared" si="77"/>
        <v>0</v>
      </c>
      <c r="AH66" s="216">
        <f t="shared" si="77"/>
        <v>0</v>
      </c>
      <c r="AI66" s="216">
        <f t="shared" si="77"/>
        <v>0</v>
      </c>
      <c r="AJ66" s="216">
        <f t="shared" si="77"/>
        <v>0</v>
      </c>
      <c r="AK66" s="216">
        <f t="shared" si="77"/>
        <v>0</v>
      </c>
      <c r="AL66" s="23"/>
      <c r="AM66" s="186"/>
      <c r="AN66" s="20"/>
      <c r="AO66" s="20"/>
      <c r="AP66" s="20"/>
      <c r="AQ66" s="20"/>
      <c r="AR66" s="20"/>
      <c r="AS66" s="20"/>
      <c r="AT66" s="20"/>
      <c r="AU66" s="19"/>
      <c r="AV66" s="19"/>
      <c r="AW66" s="19"/>
      <c r="AX66" s="19"/>
      <c r="AY66" s="19"/>
      <c r="AZ66" s="19"/>
      <c r="BA66" s="19"/>
      <c r="BB66" s="19"/>
      <c r="BC66" s="20"/>
      <c r="BD66" s="24"/>
      <c r="BE66" s="24"/>
      <c r="BF66" s="20"/>
      <c r="BG66" s="23"/>
      <c r="BH66" s="20"/>
      <c r="BI66" s="24"/>
      <c r="BJ66" s="24"/>
      <c r="BK66" s="20"/>
      <c r="BL66" s="23"/>
      <c r="BM66" s="20"/>
      <c r="BN66" s="24"/>
      <c r="BO66" s="24"/>
      <c r="BP66" s="20"/>
      <c r="BQ66" s="23"/>
      <c r="BR66" s="20"/>
    </row>
    <row r="67" spans="1:73" s="7" customFormat="1" ht="15" customHeight="1">
      <c r="A67" s="244"/>
      <c r="B67" s="244"/>
      <c r="C67" s="244"/>
      <c r="D67" s="244"/>
      <c r="E67" s="246" t="s">
        <v>92</v>
      </c>
      <c r="F67" s="244"/>
      <c r="G67" s="246" t="s">
        <v>93</v>
      </c>
      <c r="H67" s="246" t="s">
        <v>94</v>
      </c>
      <c r="I67" s="239" t="s">
        <v>276</v>
      </c>
      <c r="J67" s="66">
        <f t="shared" si="53"/>
        <v>125</v>
      </c>
      <c r="K67" s="204">
        <f t="shared" si="54"/>
        <v>0</v>
      </c>
      <c r="L67" s="204">
        <f t="shared" si="55"/>
        <v>0</v>
      </c>
      <c r="M67" s="204">
        <f t="shared" si="56"/>
        <v>0</v>
      </c>
      <c r="N67" s="217">
        <f t="shared" si="68"/>
        <v>125</v>
      </c>
      <c r="O67" s="66">
        <v>0</v>
      </c>
      <c r="P67" s="66">
        <f t="shared" si="66"/>
        <v>125</v>
      </c>
      <c r="Q67" s="66">
        <f t="shared" si="66"/>
        <v>0</v>
      </c>
      <c r="R67" s="66">
        <f t="shared" si="66"/>
        <v>0</v>
      </c>
      <c r="S67" s="65"/>
      <c r="T67" s="66">
        <f t="shared" si="69"/>
        <v>0</v>
      </c>
      <c r="U67" s="188"/>
      <c r="V67" s="218">
        <f t="shared" si="8"/>
        <v>0</v>
      </c>
      <c r="W67" s="66">
        <v>0</v>
      </c>
      <c r="X67" s="66">
        <f>X69+X71</f>
        <v>0</v>
      </c>
      <c r="Y67" s="66">
        <f>Y69+Y71</f>
        <v>0</v>
      </c>
      <c r="Z67" s="66">
        <f>Z69+Z71</f>
        <v>0</v>
      </c>
      <c r="AA67" s="64">
        <v>0</v>
      </c>
      <c r="AB67" s="66">
        <f>AB69+AB71</f>
        <v>0</v>
      </c>
      <c r="AC67" s="198"/>
      <c r="AD67" s="218">
        <f t="shared" si="29"/>
        <v>125</v>
      </c>
      <c r="AE67" s="66">
        <v>0</v>
      </c>
      <c r="AF67" s="191">
        <f>AF69+AF71</f>
        <v>125</v>
      </c>
      <c r="AG67" s="191">
        <f>AG69+AG71</f>
        <v>0</v>
      </c>
      <c r="AH67" s="191">
        <f>AH69+AH71</f>
        <v>0</v>
      </c>
      <c r="AI67" s="192"/>
      <c r="AJ67" s="191">
        <f>AJ69+AJ71</f>
        <v>0</v>
      </c>
      <c r="AK67" s="198">
        <v>0</v>
      </c>
      <c r="AL67" s="19"/>
      <c r="AM67" s="186"/>
      <c r="AN67" s="20"/>
      <c r="AO67" s="20"/>
      <c r="AP67" s="20"/>
      <c r="AQ67" s="20"/>
      <c r="AR67" s="20"/>
      <c r="AS67" s="20"/>
      <c r="AT67" s="19"/>
      <c r="AU67" s="19"/>
      <c r="AV67" s="19"/>
      <c r="AW67" s="19"/>
      <c r="AX67" s="19"/>
      <c r="AY67" s="19"/>
      <c r="AZ67" s="19"/>
      <c r="BA67" s="19"/>
      <c r="BB67" s="19"/>
      <c r="BC67" s="20"/>
      <c r="BD67" s="21"/>
      <c r="BE67" s="21"/>
      <c r="BF67" s="19"/>
      <c r="BG67" s="19"/>
      <c r="BH67" s="20"/>
      <c r="BI67" s="21"/>
      <c r="BJ67" s="21"/>
      <c r="BK67" s="19"/>
      <c r="BL67" s="19"/>
      <c r="BM67" s="20"/>
      <c r="BN67" s="21"/>
      <c r="BO67" s="21"/>
      <c r="BP67" s="19"/>
      <c r="BQ67" s="19"/>
      <c r="BR67" s="20"/>
      <c r="BS67" s="6"/>
      <c r="BT67" s="6"/>
      <c r="BU67" s="6"/>
    </row>
    <row r="68" spans="1:73" s="7" customFormat="1" ht="15" customHeight="1">
      <c r="A68" s="245"/>
      <c r="B68" s="245"/>
      <c r="C68" s="245"/>
      <c r="D68" s="245"/>
      <c r="E68" s="247"/>
      <c r="F68" s="245"/>
      <c r="G68" s="247"/>
      <c r="H68" s="247"/>
      <c r="I68" s="239" t="s">
        <v>277</v>
      </c>
      <c r="J68" s="66"/>
      <c r="K68" s="204"/>
      <c r="L68" s="204"/>
      <c r="M68" s="204"/>
      <c r="N68" s="217">
        <f>+N67</f>
        <v>125</v>
      </c>
      <c r="O68" s="217">
        <f t="shared" ref="O68:AC68" si="78">+O67</f>
        <v>0</v>
      </c>
      <c r="P68" s="217">
        <f t="shared" si="78"/>
        <v>125</v>
      </c>
      <c r="Q68" s="217">
        <f t="shared" si="78"/>
        <v>0</v>
      </c>
      <c r="R68" s="217">
        <f t="shared" si="78"/>
        <v>0</v>
      </c>
      <c r="S68" s="217">
        <f t="shared" si="78"/>
        <v>0</v>
      </c>
      <c r="T68" s="217">
        <f t="shared" si="78"/>
        <v>0</v>
      </c>
      <c r="U68" s="217">
        <f t="shared" si="78"/>
        <v>0</v>
      </c>
      <c r="V68" s="217">
        <f t="shared" si="78"/>
        <v>0</v>
      </c>
      <c r="W68" s="217">
        <f t="shared" si="78"/>
        <v>0</v>
      </c>
      <c r="X68" s="217">
        <f t="shared" si="78"/>
        <v>0</v>
      </c>
      <c r="Y68" s="217">
        <f t="shared" si="78"/>
        <v>0</v>
      </c>
      <c r="Z68" s="217">
        <f t="shared" si="78"/>
        <v>0</v>
      </c>
      <c r="AA68" s="217">
        <f t="shared" si="78"/>
        <v>0</v>
      </c>
      <c r="AB68" s="217">
        <f t="shared" si="78"/>
        <v>0</v>
      </c>
      <c r="AC68" s="217">
        <f t="shared" si="78"/>
        <v>0</v>
      </c>
      <c r="AD68" s="217">
        <f>+AD72</f>
        <v>125</v>
      </c>
      <c r="AE68" s="217">
        <f t="shared" ref="AE68:AK68" si="79">+AE72</f>
        <v>0</v>
      </c>
      <c r="AF68" s="217">
        <f t="shared" si="79"/>
        <v>50</v>
      </c>
      <c r="AG68" s="217">
        <f t="shared" si="79"/>
        <v>50</v>
      </c>
      <c r="AH68" s="217">
        <f t="shared" si="79"/>
        <v>25</v>
      </c>
      <c r="AI68" s="217">
        <f t="shared" si="79"/>
        <v>0</v>
      </c>
      <c r="AJ68" s="217">
        <f t="shared" si="79"/>
        <v>0</v>
      </c>
      <c r="AK68" s="217">
        <f t="shared" si="79"/>
        <v>0</v>
      </c>
      <c r="AL68" s="19"/>
      <c r="AM68" s="186"/>
      <c r="AN68" s="20"/>
      <c r="AO68" s="20"/>
      <c r="AP68" s="20"/>
      <c r="AQ68" s="20"/>
      <c r="AR68" s="20"/>
      <c r="AS68" s="20"/>
      <c r="AT68" s="19"/>
      <c r="AU68" s="19"/>
      <c r="AV68" s="19"/>
      <c r="AW68" s="19"/>
      <c r="AX68" s="19"/>
      <c r="AY68" s="19"/>
      <c r="AZ68" s="19"/>
      <c r="BA68" s="19"/>
      <c r="BB68" s="19"/>
      <c r="BC68" s="20"/>
      <c r="BD68" s="21"/>
      <c r="BE68" s="21"/>
      <c r="BF68" s="19"/>
      <c r="BG68" s="19"/>
      <c r="BH68" s="20"/>
      <c r="BI68" s="21"/>
      <c r="BJ68" s="21"/>
      <c r="BK68" s="19"/>
      <c r="BL68" s="19"/>
      <c r="BM68" s="20"/>
      <c r="BN68" s="21"/>
      <c r="BO68" s="21"/>
      <c r="BP68" s="19"/>
      <c r="BQ68" s="19"/>
      <c r="BR68" s="20"/>
      <c r="BS68" s="6"/>
      <c r="BT68" s="6"/>
      <c r="BU68" s="6"/>
    </row>
    <row r="69" spans="1:73" s="6" customFormat="1" ht="15" customHeight="1">
      <c r="A69" s="244"/>
      <c r="B69" s="244"/>
      <c r="C69" s="244"/>
      <c r="D69" s="244"/>
      <c r="E69" s="244"/>
      <c r="F69" s="244" t="s">
        <v>92</v>
      </c>
      <c r="G69" s="244" t="s">
        <v>95</v>
      </c>
      <c r="H69" s="244" t="s">
        <v>96</v>
      </c>
      <c r="I69" s="239" t="s">
        <v>276</v>
      </c>
      <c r="J69" s="65">
        <f t="shared" si="53"/>
        <v>0</v>
      </c>
      <c r="K69" s="204">
        <f t="shared" si="54"/>
        <v>0</v>
      </c>
      <c r="L69" s="204">
        <f t="shared" si="55"/>
        <v>0</v>
      </c>
      <c r="M69" s="204">
        <f t="shared" si="56"/>
        <v>0</v>
      </c>
      <c r="N69" s="216">
        <f t="shared" si="68"/>
        <v>0</v>
      </c>
      <c r="O69" s="65">
        <v>0</v>
      </c>
      <c r="P69" s="65">
        <f t="shared" si="66"/>
        <v>0</v>
      </c>
      <c r="Q69" s="65">
        <f t="shared" si="66"/>
        <v>0</v>
      </c>
      <c r="R69" s="65">
        <f t="shared" si="66"/>
        <v>0</v>
      </c>
      <c r="S69" s="65"/>
      <c r="T69" s="65">
        <f t="shared" si="69"/>
        <v>0</v>
      </c>
      <c r="U69" s="188"/>
      <c r="V69" s="219">
        <f t="shared" si="8"/>
        <v>0</v>
      </c>
      <c r="W69" s="65">
        <v>0</v>
      </c>
      <c r="X69" s="65">
        <v>0</v>
      </c>
      <c r="Y69" s="65">
        <v>0</v>
      </c>
      <c r="Z69" s="65">
        <v>0</v>
      </c>
      <c r="AA69" s="67">
        <v>0</v>
      </c>
      <c r="AB69" s="65">
        <v>0</v>
      </c>
      <c r="AC69" s="188"/>
      <c r="AD69" s="219">
        <f t="shared" si="29"/>
        <v>0</v>
      </c>
      <c r="AE69" s="65">
        <v>0</v>
      </c>
      <c r="AF69" s="189">
        <v>0</v>
      </c>
      <c r="AG69" s="189">
        <v>0</v>
      </c>
      <c r="AH69" s="189">
        <f>200-200</f>
        <v>0</v>
      </c>
      <c r="AI69" s="190"/>
      <c r="AJ69" s="189">
        <v>0</v>
      </c>
      <c r="AK69" s="188">
        <v>0</v>
      </c>
      <c r="AL69" s="23"/>
      <c r="AM69" s="186"/>
      <c r="AN69" s="20"/>
      <c r="AO69" s="20"/>
      <c r="AP69" s="20"/>
      <c r="AQ69" s="20"/>
      <c r="AR69" s="20"/>
      <c r="AS69" s="20"/>
      <c r="AT69" s="20"/>
      <c r="AU69" s="19"/>
      <c r="AV69" s="19"/>
      <c r="AW69" s="19"/>
      <c r="AX69" s="19"/>
      <c r="AY69" s="19"/>
      <c r="AZ69" s="19"/>
      <c r="BA69" s="19"/>
      <c r="BB69" s="19"/>
      <c r="BC69" s="20"/>
      <c r="BD69" s="24"/>
      <c r="BE69" s="24"/>
      <c r="BF69" s="20"/>
      <c r="BG69" s="23"/>
      <c r="BH69" s="20"/>
      <c r="BI69" s="24"/>
      <c r="BJ69" s="24"/>
      <c r="BK69" s="20"/>
      <c r="BL69" s="23"/>
      <c r="BM69" s="20"/>
      <c r="BN69" s="24"/>
      <c r="BO69" s="24"/>
      <c r="BP69" s="20"/>
      <c r="BQ69" s="23"/>
      <c r="BR69" s="20"/>
    </row>
    <row r="70" spans="1:73" s="6" customFormat="1" ht="15" customHeight="1">
      <c r="A70" s="245"/>
      <c r="B70" s="245"/>
      <c r="C70" s="245"/>
      <c r="D70" s="245"/>
      <c r="E70" s="245"/>
      <c r="F70" s="245"/>
      <c r="G70" s="245"/>
      <c r="H70" s="245"/>
      <c r="I70" s="239" t="s">
        <v>277</v>
      </c>
      <c r="J70" s="65"/>
      <c r="K70" s="204"/>
      <c r="L70" s="204"/>
      <c r="M70" s="204"/>
      <c r="N70" s="216">
        <f>+N69</f>
        <v>0</v>
      </c>
      <c r="O70" s="216">
        <f t="shared" ref="O70:AK70" si="80">+O69</f>
        <v>0</v>
      </c>
      <c r="P70" s="216">
        <f t="shared" si="80"/>
        <v>0</v>
      </c>
      <c r="Q70" s="216">
        <f t="shared" si="80"/>
        <v>0</v>
      </c>
      <c r="R70" s="216">
        <f t="shared" si="80"/>
        <v>0</v>
      </c>
      <c r="S70" s="216">
        <f t="shared" si="80"/>
        <v>0</v>
      </c>
      <c r="T70" s="216">
        <f t="shared" si="80"/>
        <v>0</v>
      </c>
      <c r="U70" s="216">
        <f t="shared" si="80"/>
        <v>0</v>
      </c>
      <c r="V70" s="216">
        <f t="shared" si="80"/>
        <v>0</v>
      </c>
      <c r="W70" s="216">
        <f t="shared" si="80"/>
        <v>0</v>
      </c>
      <c r="X70" s="216">
        <f t="shared" si="80"/>
        <v>0</v>
      </c>
      <c r="Y70" s="216">
        <f t="shared" si="80"/>
        <v>0</v>
      </c>
      <c r="Z70" s="216">
        <f t="shared" si="80"/>
        <v>0</v>
      </c>
      <c r="AA70" s="216">
        <f t="shared" si="80"/>
        <v>0</v>
      </c>
      <c r="AB70" s="216">
        <f t="shared" si="80"/>
        <v>0</v>
      </c>
      <c r="AC70" s="216">
        <f t="shared" si="80"/>
        <v>0</v>
      </c>
      <c r="AD70" s="216">
        <f t="shared" si="80"/>
        <v>0</v>
      </c>
      <c r="AE70" s="216">
        <f t="shared" si="80"/>
        <v>0</v>
      </c>
      <c r="AF70" s="216">
        <f t="shared" si="80"/>
        <v>0</v>
      </c>
      <c r="AG70" s="216">
        <f t="shared" si="80"/>
        <v>0</v>
      </c>
      <c r="AH70" s="216">
        <f t="shared" si="80"/>
        <v>0</v>
      </c>
      <c r="AI70" s="216">
        <f t="shared" si="80"/>
        <v>0</v>
      </c>
      <c r="AJ70" s="216">
        <f t="shared" si="80"/>
        <v>0</v>
      </c>
      <c r="AK70" s="216">
        <f t="shared" si="80"/>
        <v>0</v>
      </c>
      <c r="AL70" s="23"/>
      <c r="AM70" s="186"/>
      <c r="AN70" s="20"/>
      <c r="AO70" s="20"/>
      <c r="AP70" s="20"/>
      <c r="AQ70" s="20"/>
      <c r="AR70" s="20"/>
      <c r="AS70" s="20"/>
      <c r="AT70" s="20"/>
      <c r="AU70" s="19"/>
      <c r="AV70" s="19"/>
      <c r="AW70" s="19"/>
      <c r="AX70" s="19"/>
      <c r="AY70" s="19"/>
      <c r="AZ70" s="19"/>
      <c r="BA70" s="19"/>
      <c r="BB70" s="19"/>
      <c r="BC70" s="20"/>
      <c r="BD70" s="24"/>
      <c r="BE70" s="24"/>
      <c r="BF70" s="20"/>
      <c r="BG70" s="23"/>
      <c r="BH70" s="20"/>
      <c r="BI70" s="24"/>
      <c r="BJ70" s="24"/>
      <c r="BK70" s="20"/>
      <c r="BL70" s="23"/>
      <c r="BM70" s="20"/>
      <c r="BN70" s="24"/>
      <c r="BO70" s="24"/>
      <c r="BP70" s="20"/>
      <c r="BQ70" s="23"/>
      <c r="BR70" s="20"/>
    </row>
    <row r="71" spans="1:73" s="6" customFormat="1" ht="15" customHeight="1">
      <c r="A71" s="244"/>
      <c r="B71" s="244"/>
      <c r="C71" s="244"/>
      <c r="D71" s="244"/>
      <c r="E71" s="244"/>
      <c r="F71" s="252" t="s">
        <v>72</v>
      </c>
      <c r="G71" s="244" t="s">
        <v>97</v>
      </c>
      <c r="H71" s="244" t="s">
        <v>98</v>
      </c>
      <c r="I71" s="239" t="s">
        <v>276</v>
      </c>
      <c r="J71" s="65">
        <f t="shared" si="53"/>
        <v>125</v>
      </c>
      <c r="K71" s="204">
        <f t="shared" si="54"/>
        <v>0</v>
      </c>
      <c r="L71" s="204">
        <f t="shared" si="55"/>
        <v>0</v>
      </c>
      <c r="M71" s="204">
        <f t="shared" si="56"/>
        <v>0</v>
      </c>
      <c r="N71" s="216">
        <f t="shared" si="68"/>
        <v>125</v>
      </c>
      <c r="O71" s="65">
        <v>0</v>
      </c>
      <c r="P71" s="65">
        <f t="shared" si="66"/>
        <v>125</v>
      </c>
      <c r="Q71" s="65">
        <f t="shared" si="66"/>
        <v>0</v>
      </c>
      <c r="R71" s="65">
        <f t="shared" si="66"/>
        <v>0</v>
      </c>
      <c r="S71" s="67"/>
      <c r="T71" s="65">
        <f t="shared" si="69"/>
        <v>0</v>
      </c>
      <c r="U71" s="188"/>
      <c r="V71" s="219">
        <f t="shared" si="8"/>
        <v>0</v>
      </c>
      <c r="W71" s="65"/>
      <c r="X71" s="65">
        <v>0</v>
      </c>
      <c r="Y71" s="65">
        <v>0</v>
      </c>
      <c r="Z71" s="65">
        <v>0</v>
      </c>
      <c r="AA71" s="67">
        <v>0</v>
      </c>
      <c r="AB71" s="65">
        <v>0</v>
      </c>
      <c r="AC71" s="188"/>
      <c r="AD71" s="219">
        <f t="shared" si="29"/>
        <v>125</v>
      </c>
      <c r="AE71" s="65"/>
      <c r="AF71" s="189">
        <v>125</v>
      </c>
      <c r="AG71" s="189">
        <v>0</v>
      </c>
      <c r="AH71" s="189">
        <v>0</v>
      </c>
      <c r="AI71" s="190"/>
      <c r="AJ71" s="189">
        <v>0</v>
      </c>
      <c r="AK71" s="188"/>
      <c r="AL71" s="23"/>
      <c r="AM71" s="186"/>
      <c r="AN71" s="23"/>
      <c r="AO71" s="20"/>
      <c r="AP71" s="23"/>
      <c r="AQ71" s="20"/>
      <c r="AR71" s="24"/>
      <c r="AS71" s="23"/>
      <c r="AT71" s="20"/>
      <c r="AU71" s="19"/>
      <c r="AV71" s="20"/>
      <c r="AY71" s="24"/>
      <c r="AZ71" s="23"/>
      <c r="BA71" s="20"/>
      <c r="BB71" s="23"/>
      <c r="BC71" s="20"/>
      <c r="BD71" s="24"/>
      <c r="BE71" s="23"/>
      <c r="BF71" s="20"/>
      <c r="BG71" s="23"/>
      <c r="BH71" s="20"/>
      <c r="BI71" s="24"/>
      <c r="BJ71" s="23"/>
      <c r="BK71" s="20"/>
      <c r="BL71" s="23"/>
      <c r="BM71" s="20"/>
      <c r="BN71" s="24"/>
      <c r="BO71" s="23"/>
      <c r="BP71" s="20"/>
      <c r="BQ71" s="23"/>
      <c r="BR71" s="20"/>
    </row>
    <row r="72" spans="1:73" s="6" customFormat="1" ht="15" customHeight="1">
      <c r="A72" s="245"/>
      <c r="B72" s="245"/>
      <c r="C72" s="245"/>
      <c r="D72" s="245"/>
      <c r="E72" s="245"/>
      <c r="F72" s="253"/>
      <c r="G72" s="245"/>
      <c r="H72" s="245"/>
      <c r="I72" s="239" t="s">
        <v>277</v>
      </c>
      <c r="J72" s="65"/>
      <c r="K72" s="204"/>
      <c r="L72" s="204"/>
      <c r="M72" s="204"/>
      <c r="N72" s="216">
        <f>+N71</f>
        <v>125</v>
      </c>
      <c r="O72" s="216">
        <f t="shared" ref="O72:AK72" si="81">+O71</f>
        <v>0</v>
      </c>
      <c r="P72" s="216">
        <f t="shared" si="81"/>
        <v>125</v>
      </c>
      <c r="Q72" s="216">
        <f t="shared" si="81"/>
        <v>0</v>
      </c>
      <c r="R72" s="216">
        <f t="shared" si="81"/>
        <v>0</v>
      </c>
      <c r="S72" s="216">
        <f t="shared" si="81"/>
        <v>0</v>
      </c>
      <c r="T72" s="216">
        <f t="shared" si="81"/>
        <v>0</v>
      </c>
      <c r="U72" s="216">
        <f t="shared" si="81"/>
        <v>0</v>
      </c>
      <c r="V72" s="216">
        <f t="shared" si="81"/>
        <v>0</v>
      </c>
      <c r="W72" s="216">
        <f t="shared" si="81"/>
        <v>0</v>
      </c>
      <c r="X72" s="216">
        <f t="shared" si="81"/>
        <v>0</v>
      </c>
      <c r="Y72" s="216">
        <f t="shared" si="81"/>
        <v>0</v>
      </c>
      <c r="Z72" s="216">
        <f t="shared" si="81"/>
        <v>0</v>
      </c>
      <c r="AA72" s="216">
        <f t="shared" si="81"/>
        <v>0</v>
      </c>
      <c r="AB72" s="216">
        <f t="shared" si="81"/>
        <v>0</v>
      </c>
      <c r="AC72" s="216">
        <f t="shared" si="81"/>
        <v>0</v>
      </c>
      <c r="AD72" s="216">
        <f>+AF72+AG72+AH72+AJ72</f>
        <v>125</v>
      </c>
      <c r="AE72" s="216">
        <f t="shared" si="81"/>
        <v>0</v>
      </c>
      <c r="AF72" s="216">
        <v>50</v>
      </c>
      <c r="AG72" s="216">
        <v>50</v>
      </c>
      <c r="AH72" s="216">
        <v>25</v>
      </c>
      <c r="AI72" s="216">
        <f t="shared" si="81"/>
        <v>0</v>
      </c>
      <c r="AJ72" s="216">
        <f t="shared" si="81"/>
        <v>0</v>
      </c>
      <c r="AK72" s="216">
        <f t="shared" si="81"/>
        <v>0</v>
      </c>
      <c r="AL72" s="23"/>
      <c r="AM72" s="186"/>
      <c r="AN72" s="23"/>
      <c r="AO72" s="20"/>
      <c r="AP72" s="23"/>
      <c r="AQ72" s="20"/>
      <c r="AR72" s="24"/>
      <c r="AS72" s="23"/>
      <c r="AT72" s="20"/>
      <c r="AU72" s="19"/>
      <c r="AV72" s="20"/>
      <c r="AY72" s="24"/>
      <c r="AZ72" s="23"/>
      <c r="BA72" s="20"/>
      <c r="BB72" s="23"/>
      <c r="BC72" s="20"/>
      <c r="BD72" s="24"/>
      <c r="BE72" s="23"/>
      <c r="BF72" s="20"/>
      <c r="BG72" s="23"/>
      <c r="BH72" s="20"/>
      <c r="BI72" s="24"/>
      <c r="BJ72" s="23"/>
      <c r="BK72" s="20"/>
      <c r="BL72" s="23"/>
      <c r="BM72" s="20"/>
      <c r="BN72" s="24"/>
      <c r="BO72" s="23"/>
      <c r="BP72" s="20"/>
      <c r="BQ72" s="23"/>
      <c r="BR72" s="20"/>
    </row>
    <row r="73" spans="1:73" s="7" customFormat="1" ht="15" customHeight="1">
      <c r="A73" s="244"/>
      <c r="B73" s="244"/>
      <c r="C73" s="244"/>
      <c r="D73" s="244"/>
      <c r="E73" s="246" t="s">
        <v>63</v>
      </c>
      <c r="F73" s="244"/>
      <c r="G73" s="246" t="s">
        <v>99</v>
      </c>
      <c r="H73" s="246" t="s">
        <v>100</v>
      </c>
      <c r="I73" s="239" t="s">
        <v>276</v>
      </c>
      <c r="J73" s="66">
        <f t="shared" si="53"/>
        <v>167</v>
      </c>
      <c r="K73" s="204">
        <f t="shared" si="54"/>
        <v>0</v>
      </c>
      <c r="L73" s="204">
        <f t="shared" si="55"/>
        <v>0</v>
      </c>
      <c r="M73" s="204">
        <f t="shared" si="56"/>
        <v>0</v>
      </c>
      <c r="N73" s="217">
        <f t="shared" si="68"/>
        <v>167</v>
      </c>
      <c r="O73" s="66">
        <v>0</v>
      </c>
      <c r="P73" s="66">
        <f t="shared" si="66"/>
        <v>167</v>
      </c>
      <c r="Q73" s="66">
        <f t="shared" si="66"/>
        <v>0</v>
      </c>
      <c r="R73" s="66">
        <f t="shared" si="66"/>
        <v>0</v>
      </c>
      <c r="S73" s="64"/>
      <c r="T73" s="66">
        <f t="shared" si="69"/>
        <v>0</v>
      </c>
      <c r="U73" s="188"/>
      <c r="V73" s="218">
        <f t="shared" si="8"/>
        <v>0</v>
      </c>
      <c r="W73" s="66">
        <v>0</v>
      </c>
      <c r="X73" s="66">
        <f>X75+X77+X79+X81+X83</f>
        <v>0</v>
      </c>
      <c r="Y73" s="66">
        <f>Y75+Y77+Y79+Y81+Y83</f>
        <v>0</v>
      </c>
      <c r="Z73" s="66">
        <f>Z75+Z77+Z79+Z81+Z83</f>
        <v>0</v>
      </c>
      <c r="AA73" s="64">
        <v>0</v>
      </c>
      <c r="AB73" s="66">
        <f>AB75+AB77+AB79+AB81+AB83</f>
        <v>0</v>
      </c>
      <c r="AC73" s="198"/>
      <c r="AD73" s="218">
        <f>+AD75+AD77+AD79+AD81+AD83+AD85</f>
        <v>167</v>
      </c>
      <c r="AE73" s="218">
        <f t="shared" ref="AE73:AJ73" si="82">SUM(AE75:AE85)</f>
        <v>0</v>
      </c>
      <c r="AF73" s="218">
        <f>+AF75+AF77+AF79+AF81+AF83+AF85</f>
        <v>167</v>
      </c>
      <c r="AG73" s="218">
        <f t="shared" si="82"/>
        <v>0</v>
      </c>
      <c r="AH73" s="218">
        <f t="shared" si="82"/>
        <v>0</v>
      </c>
      <c r="AI73" s="218">
        <f t="shared" si="82"/>
        <v>0</v>
      </c>
      <c r="AJ73" s="218">
        <f t="shared" si="82"/>
        <v>0</v>
      </c>
      <c r="AK73" s="198">
        <v>0</v>
      </c>
      <c r="AL73" s="19"/>
      <c r="AM73" s="186"/>
      <c r="AN73" s="20"/>
      <c r="AO73" s="20"/>
      <c r="AP73" s="20"/>
      <c r="AQ73" s="20"/>
      <c r="AR73" s="20"/>
      <c r="AS73" s="20"/>
      <c r="AT73" s="19"/>
      <c r="AU73" s="19"/>
      <c r="AV73" s="19"/>
      <c r="AW73" s="19"/>
      <c r="AX73" s="19"/>
      <c r="AY73" s="19"/>
      <c r="AZ73" s="19"/>
      <c r="BA73" s="19"/>
      <c r="BB73" s="19"/>
      <c r="BC73" s="20"/>
      <c r="BD73" s="21"/>
      <c r="BE73" s="21"/>
      <c r="BF73" s="19"/>
      <c r="BG73" s="19"/>
      <c r="BH73" s="20"/>
      <c r="BI73" s="21"/>
      <c r="BJ73" s="21"/>
      <c r="BK73" s="19"/>
      <c r="BL73" s="19"/>
      <c r="BM73" s="20"/>
      <c r="BN73" s="21"/>
      <c r="BO73" s="21"/>
      <c r="BP73" s="19"/>
      <c r="BQ73" s="19"/>
      <c r="BR73" s="20"/>
      <c r="BS73" s="6"/>
      <c r="BT73" s="6"/>
      <c r="BU73" s="6"/>
    </row>
    <row r="74" spans="1:73" s="7" customFormat="1" ht="15" customHeight="1">
      <c r="A74" s="245"/>
      <c r="B74" s="245"/>
      <c r="C74" s="245"/>
      <c r="D74" s="245"/>
      <c r="E74" s="247"/>
      <c r="F74" s="245"/>
      <c r="G74" s="247"/>
      <c r="H74" s="247"/>
      <c r="I74" s="239" t="s">
        <v>277</v>
      </c>
      <c r="J74" s="66"/>
      <c r="K74" s="204"/>
      <c r="L74" s="204"/>
      <c r="M74" s="204"/>
      <c r="N74" s="217">
        <f>+N73</f>
        <v>167</v>
      </c>
      <c r="O74" s="217">
        <f t="shared" ref="O74:AE74" si="83">+O73</f>
        <v>0</v>
      </c>
      <c r="P74" s="217">
        <f t="shared" si="83"/>
        <v>167</v>
      </c>
      <c r="Q74" s="217">
        <f t="shared" si="83"/>
        <v>0</v>
      </c>
      <c r="R74" s="217">
        <f t="shared" si="83"/>
        <v>0</v>
      </c>
      <c r="S74" s="217">
        <f t="shared" si="83"/>
        <v>0</v>
      </c>
      <c r="T74" s="217">
        <f t="shared" si="83"/>
        <v>0</v>
      </c>
      <c r="U74" s="217">
        <f t="shared" si="83"/>
        <v>0</v>
      </c>
      <c r="V74" s="217">
        <f t="shared" si="83"/>
        <v>0</v>
      </c>
      <c r="W74" s="217">
        <f t="shared" si="83"/>
        <v>0</v>
      </c>
      <c r="X74" s="217">
        <f t="shared" si="83"/>
        <v>0</v>
      </c>
      <c r="Y74" s="217">
        <f t="shared" si="83"/>
        <v>0</v>
      </c>
      <c r="Z74" s="217">
        <f t="shared" si="83"/>
        <v>0</v>
      </c>
      <c r="AA74" s="217">
        <f t="shared" si="83"/>
        <v>0</v>
      </c>
      <c r="AB74" s="217">
        <f t="shared" si="83"/>
        <v>0</v>
      </c>
      <c r="AC74" s="217">
        <f t="shared" si="83"/>
        <v>0</v>
      </c>
      <c r="AD74" s="217">
        <f>+AD76+AD78+AD80+AD82+AD84+AD86</f>
        <v>167</v>
      </c>
      <c r="AE74" s="217">
        <f t="shared" si="83"/>
        <v>0</v>
      </c>
      <c r="AF74" s="217">
        <f>+AF76+AF78+AF80+AF82+AF84+AF86</f>
        <v>112</v>
      </c>
      <c r="AG74" s="217">
        <f t="shared" ref="AG74:AK74" si="84">+AG76+AG78+AG80+AG82+AG84+AG86</f>
        <v>50</v>
      </c>
      <c r="AH74" s="217">
        <f t="shared" si="84"/>
        <v>5</v>
      </c>
      <c r="AI74" s="217">
        <f t="shared" si="84"/>
        <v>0</v>
      </c>
      <c r="AJ74" s="217">
        <f t="shared" si="84"/>
        <v>0</v>
      </c>
      <c r="AK74" s="217">
        <f t="shared" si="84"/>
        <v>0</v>
      </c>
      <c r="AL74" s="19"/>
      <c r="AM74" s="186"/>
      <c r="AN74" s="20"/>
      <c r="AO74" s="20"/>
      <c r="AP74" s="20"/>
      <c r="AQ74" s="20"/>
      <c r="AR74" s="20"/>
      <c r="AS74" s="20"/>
      <c r="AT74" s="19"/>
      <c r="AU74" s="19"/>
      <c r="AV74" s="19"/>
      <c r="AW74" s="19"/>
      <c r="AX74" s="19"/>
      <c r="AY74" s="19"/>
      <c r="AZ74" s="19"/>
      <c r="BA74" s="19"/>
      <c r="BB74" s="19"/>
      <c r="BC74" s="20"/>
      <c r="BD74" s="21"/>
      <c r="BE74" s="21"/>
      <c r="BF74" s="19"/>
      <c r="BG74" s="19"/>
      <c r="BH74" s="20"/>
      <c r="BI74" s="21"/>
      <c r="BJ74" s="21"/>
      <c r="BK74" s="19"/>
      <c r="BL74" s="19"/>
      <c r="BM74" s="20"/>
      <c r="BN74" s="21"/>
      <c r="BO74" s="21"/>
      <c r="BP74" s="19"/>
      <c r="BQ74" s="19"/>
      <c r="BR74" s="20"/>
      <c r="BS74" s="6"/>
      <c r="BT74" s="6"/>
      <c r="BU74" s="6"/>
    </row>
    <row r="75" spans="1:73" s="6" customFormat="1" ht="36" customHeight="1">
      <c r="A75" s="244"/>
      <c r="B75" s="244"/>
      <c r="C75" s="244"/>
      <c r="D75" s="244"/>
      <c r="E75" s="244"/>
      <c r="F75" s="244" t="s">
        <v>49</v>
      </c>
      <c r="G75" s="244" t="s">
        <v>101</v>
      </c>
      <c r="H75" s="244" t="s">
        <v>102</v>
      </c>
      <c r="I75" s="239" t="s">
        <v>276</v>
      </c>
      <c r="J75" s="65">
        <f t="shared" si="53"/>
        <v>40</v>
      </c>
      <c r="K75" s="204">
        <f t="shared" si="54"/>
        <v>0</v>
      </c>
      <c r="L75" s="204">
        <f t="shared" si="55"/>
        <v>0</v>
      </c>
      <c r="M75" s="204">
        <f t="shared" si="56"/>
        <v>0</v>
      </c>
      <c r="N75" s="216">
        <f t="shared" si="68"/>
        <v>40</v>
      </c>
      <c r="O75" s="65">
        <v>0</v>
      </c>
      <c r="P75" s="65">
        <f t="shared" si="66"/>
        <v>40</v>
      </c>
      <c r="Q75" s="65">
        <f t="shared" si="66"/>
        <v>0</v>
      </c>
      <c r="R75" s="65">
        <f t="shared" si="66"/>
        <v>0</v>
      </c>
      <c r="S75" s="67"/>
      <c r="T75" s="65">
        <f t="shared" si="69"/>
        <v>0</v>
      </c>
      <c r="U75" s="188"/>
      <c r="V75" s="219">
        <f t="shared" si="8"/>
        <v>0</v>
      </c>
      <c r="W75" s="65">
        <v>0</v>
      </c>
      <c r="X75" s="187">
        <v>0</v>
      </c>
      <c r="Y75" s="187">
        <v>0</v>
      </c>
      <c r="Z75" s="187">
        <v>0</v>
      </c>
      <c r="AA75" s="67">
        <v>0</v>
      </c>
      <c r="AB75" s="187">
        <v>0</v>
      </c>
      <c r="AC75" s="188"/>
      <c r="AD75" s="219">
        <f t="shared" si="29"/>
        <v>40</v>
      </c>
      <c r="AE75" s="65">
        <v>0</v>
      </c>
      <c r="AF75" s="228">
        <v>40</v>
      </c>
      <c r="AG75" s="228">
        <f>225-225</f>
        <v>0</v>
      </c>
      <c r="AH75" s="228">
        <v>0</v>
      </c>
      <c r="AI75" s="227"/>
      <c r="AJ75" s="228">
        <v>0</v>
      </c>
      <c r="AK75" s="188">
        <v>0</v>
      </c>
      <c r="AL75" s="23"/>
      <c r="AM75" s="186"/>
      <c r="AN75" s="20"/>
      <c r="AO75" s="20"/>
      <c r="AP75" s="20"/>
      <c r="AQ75" s="20"/>
      <c r="AR75" s="20"/>
      <c r="AS75" s="20"/>
      <c r="AT75" s="20"/>
      <c r="AU75" s="19"/>
      <c r="AV75" s="19"/>
      <c r="AW75" s="19"/>
      <c r="AX75" s="19"/>
      <c r="AY75" s="19"/>
      <c r="AZ75" s="19"/>
      <c r="BA75" s="19"/>
      <c r="BB75" s="19"/>
      <c r="BC75" s="20"/>
      <c r="BD75" s="24"/>
      <c r="BE75" s="24"/>
      <c r="BF75" s="20"/>
      <c r="BG75" s="23"/>
      <c r="BH75" s="20"/>
      <c r="BI75" s="24"/>
      <c r="BJ75" s="24"/>
      <c r="BK75" s="20"/>
      <c r="BL75" s="23"/>
      <c r="BM75" s="20"/>
      <c r="BN75" s="24"/>
      <c r="BO75" s="24"/>
      <c r="BP75" s="20"/>
      <c r="BQ75" s="23"/>
      <c r="BR75" s="20"/>
    </row>
    <row r="76" spans="1:73" s="6" customFormat="1" ht="18">
      <c r="A76" s="245"/>
      <c r="B76" s="245"/>
      <c r="C76" s="245"/>
      <c r="D76" s="245"/>
      <c r="E76" s="245"/>
      <c r="F76" s="245"/>
      <c r="G76" s="245"/>
      <c r="H76" s="245"/>
      <c r="I76" s="239" t="s">
        <v>277</v>
      </c>
      <c r="J76" s="65"/>
      <c r="K76" s="204"/>
      <c r="L76" s="204"/>
      <c r="M76" s="204"/>
      <c r="N76" s="216">
        <f>+N75</f>
        <v>40</v>
      </c>
      <c r="O76" s="216">
        <f t="shared" ref="O76:AK76" si="85">+O75</f>
        <v>0</v>
      </c>
      <c r="P76" s="216">
        <f t="shared" si="85"/>
        <v>40</v>
      </c>
      <c r="Q76" s="216">
        <f t="shared" si="85"/>
        <v>0</v>
      </c>
      <c r="R76" s="216">
        <f t="shared" si="85"/>
        <v>0</v>
      </c>
      <c r="S76" s="216">
        <f t="shared" si="85"/>
        <v>0</v>
      </c>
      <c r="T76" s="216">
        <f t="shared" si="85"/>
        <v>0</v>
      </c>
      <c r="U76" s="216">
        <f t="shared" si="85"/>
        <v>0</v>
      </c>
      <c r="V76" s="216">
        <f t="shared" si="85"/>
        <v>0</v>
      </c>
      <c r="W76" s="216">
        <f t="shared" si="85"/>
        <v>0</v>
      </c>
      <c r="X76" s="216">
        <f t="shared" si="85"/>
        <v>0</v>
      </c>
      <c r="Y76" s="216">
        <f t="shared" si="85"/>
        <v>0</v>
      </c>
      <c r="Z76" s="216">
        <f t="shared" si="85"/>
        <v>0</v>
      </c>
      <c r="AA76" s="216">
        <f t="shared" si="85"/>
        <v>0</v>
      </c>
      <c r="AB76" s="216">
        <f t="shared" si="85"/>
        <v>0</v>
      </c>
      <c r="AC76" s="216">
        <f t="shared" si="85"/>
        <v>0</v>
      </c>
      <c r="AD76" s="216">
        <f t="shared" si="85"/>
        <v>40</v>
      </c>
      <c r="AE76" s="216">
        <f t="shared" si="85"/>
        <v>0</v>
      </c>
      <c r="AF76" s="216">
        <f t="shared" si="85"/>
        <v>40</v>
      </c>
      <c r="AG76" s="216">
        <f t="shared" si="85"/>
        <v>0</v>
      </c>
      <c r="AH76" s="216">
        <f t="shared" si="85"/>
        <v>0</v>
      </c>
      <c r="AI76" s="216">
        <f t="shared" si="85"/>
        <v>0</v>
      </c>
      <c r="AJ76" s="216">
        <f t="shared" si="85"/>
        <v>0</v>
      </c>
      <c r="AK76" s="216">
        <f t="shared" si="85"/>
        <v>0</v>
      </c>
      <c r="AL76" s="23"/>
      <c r="AM76" s="186"/>
      <c r="AN76" s="20"/>
      <c r="AO76" s="20"/>
      <c r="AP76" s="20"/>
      <c r="AQ76" s="20"/>
      <c r="AR76" s="20"/>
      <c r="AS76" s="20"/>
      <c r="AT76" s="20"/>
      <c r="AU76" s="19"/>
      <c r="AV76" s="19"/>
      <c r="AW76" s="19"/>
      <c r="AX76" s="19"/>
      <c r="AY76" s="19"/>
      <c r="AZ76" s="19"/>
      <c r="BA76" s="19"/>
      <c r="BB76" s="19"/>
      <c r="BC76" s="20"/>
      <c r="BD76" s="24"/>
      <c r="BE76" s="24"/>
      <c r="BF76" s="20"/>
      <c r="BG76" s="23"/>
      <c r="BH76" s="20"/>
      <c r="BI76" s="24"/>
      <c r="BJ76" s="24"/>
      <c r="BK76" s="20"/>
      <c r="BL76" s="23"/>
      <c r="BM76" s="20"/>
      <c r="BN76" s="24"/>
      <c r="BO76" s="24"/>
      <c r="BP76" s="20"/>
      <c r="BQ76" s="23"/>
      <c r="BR76" s="20"/>
    </row>
    <row r="77" spans="1:73" s="6" customFormat="1" ht="18">
      <c r="A77" s="244"/>
      <c r="B77" s="244"/>
      <c r="C77" s="244"/>
      <c r="D77" s="244"/>
      <c r="E77" s="244"/>
      <c r="F77" s="244" t="s">
        <v>92</v>
      </c>
      <c r="G77" s="244" t="s">
        <v>103</v>
      </c>
      <c r="H77" s="244" t="s">
        <v>104</v>
      </c>
      <c r="I77" s="239" t="s">
        <v>276</v>
      </c>
      <c r="J77" s="65">
        <f t="shared" si="53"/>
        <v>2</v>
      </c>
      <c r="K77" s="204">
        <f t="shared" si="54"/>
        <v>0</v>
      </c>
      <c r="L77" s="204">
        <f t="shared" si="55"/>
        <v>0</v>
      </c>
      <c r="M77" s="204">
        <f t="shared" si="56"/>
        <v>0</v>
      </c>
      <c r="N77" s="216">
        <f t="shared" si="68"/>
        <v>2</v>
      </c>
      <c r="O77" s="65">
        <v>0</v>
      </c>
      <c r="P77" s="65">
        <f t="shared" si="66"/>
        <v>2</v>
      </c>
      <c r="Q77" s="65">
        <f t="shared" si="66"/>
        <v>0</v>
      </c>
      <c r="R77" s="65">
        <f t="shared" si="66"/>
        <v>0</v>
      </c>
      <c r="S77" s="67">
        <v>0</v>
      </c>
      <c r="T77" s="65">
        <f t="shared" si="69"/>
        <v>0</v>
      </c>
      <c r="U77" s="188"/>
      <c r="V77" s="219">
        <f t="shared" si="8"/>
        <v>0</v>
      </c>
      <c r="W77" s="65">
        <v>0</v>
      </c>
      <c r="X77" s="187">
        <v>0</v>
      </c>
      <c r="Y77" s="187">
        <v>0</v>
      </c>
      <c r="Z77" s="187">
        <v>0</v>
      </c>
      <c r="AA77" s="67">
        <v>0</v>
      </c>
      <c r="AB77" s="187">
        <v>0</v>
      </c>
      <c r="AC77" s="188"/>
      <c r="AD77" s="219">
        <f t="shared" si="29"/>
        <v>2</v>
      </c>
      <c r="AE77" s="65">
        <v>0</v>
      </c>
      <c r="AF77" s="193">
        <v>2</v>
      </c>
      <c r="AG77" s="193">
        <f>15-15</f>
        <v>0</v>
      </c>
      <c r="AH77" s="193">
        <v>0</v>
      </c>
      <c r="AI77" s="190"/>
      <c r="AJ77" s="193">
        <v>0</v>
      </c>
      <c r="AK77" s="188">
        <v>0</v>
      </c>
      <c r="AL77" s="23"/>
      <c r="AM77" s="186"/>
      <c r="AN77" s="20"/>
      <c r="AO77" s="20"/>
      <c r="AP77" s="20"/>
      <c r="AQ77" s="20"/>
      <c r="AR77" s="20"/>
      <c r="AS77" s="20"/>
      <c r="AT77" s="20"/>
      <c r="AU77" s="19"/>
      <c r="AV77" s="19"/>
      <c r="AW77" s="19"/>
      <c r="AX77" s="19"/>
      <c r="AY77" s="19"/>
      <c r="AZ77" s="19"/>
      <c r="BA77" s="19"/>
      <c r="BB77" s="19"/>
      <c r="BC77" s="20"/>
      <c r="BD77" s="24"/>
      <c r="BE77" s="24"/>
      <c r="BF77" s="20"/>
      <c r="BG77" s="23"/>
      <c r="BH77" s="20"/>
      <c r="BI77" s="24"/>
      <c r="BJ77" s="24"/>
      <c r="BK77" s="20"/>
      <c r="BL77" s="23"/>
      <c r="BM77" s="20"/>
      <c r="BN77" s="24"/>
      <c r="BO77" s="24"/>
      <c r="BP77" s="20"/>
      <c r="BQ77" s="23"/>
      <c r="BR77" s="20"/>
    </row>
    <row r="78" spans="1:73" s="6" customFormat="1" ht="18">
      <c r="A78" s="245"/>
      <c r="B78" s="245"/>
      <c r="C78" s="245"/>
      <c r="D78" s="245"/>
      <c r="E78" s="245"/>
      <c r="F78" s="245"/>
      <c r="G78" s="245"/>
      <c r="H78" s="245"/>
      <c r="I78" s="239" t="s">
        <v>277</v>
      </c>
      <c r="J78" s="65"/>
      <c r="K78" s="204"/>
      <c r="L78" s="204"/>
      <c r="M78" s="204"/>
      <c r="N78" s="216">
        <f>+N77</f>
        <v>2</v>
      </c>
      <c r="O78" s="216">
        <f t="shared" ref="O78:AK78" si="86">+O77</f>
        <v>0</v>
      </c>
      <c r="P78" s="216">
        <f t="shared" si="86"/>
        <v>2</v>
      </c>
      <c r="Q78" s="216">
        <f t="shared" si="86"/>
        <v>0</v>
      </c>
      <c r="R78" s="216">
        <f t="shared" si="86"/>
        <v>0</v>
      </c>
      <c r="S78" s="216">
        <f t="shared" si="86"/>
        <v>0</v>
      </c>
      <c r="T78" s="216">
        <f t="shared" si="86"/>
        <v>0</v>
      </c>
      <c r="U78" s="216">
        <f t="shared" si="86"/>
        <v>0</v>
      </c>
      <c r="V78" s="216">
        <f t="shared" si="86"/>
        <v>0</v>
      </c>
      <c r="W78" s="216">
        <f t="shared" si="86"/>
        <v>0</v>
      </c>
      <c r="X78" s="216">
        <f t="shared" si="86"/>
        <v>0</v>
      </c>
      <c r="Y78" s="216">
        <f t="shared" si="86"/>
        <v>0</v>
      </c>
      <c r="Z78" s="216">
        <f t="shared" si="86"/>
        <v>0</v>
      </c>
      <c r="AA78" s="216">
        <f t="shared" si="86"/>
        <v>0</v>
      </c>
      <c r="AB78" s="216">
        <f t="shared" si="86"/>
        <v>0</v>
      </c>
      <c r="AC78" s="216">
        <f t="shared" si="86"/>
        <v>0</v>
      </c>
      <c r="AD78" s="216">
        <f t="shared" si="86"/>
        <v>2</v>
      </c>
      <c r="AE78" s="216">
        <f t="shared" si="86"/>
        <v>0</v>
      </c>
      <c r="AF78" s="216">
        <f t="shared" si="86"/>
        <v>2</v>
      </c>
      <c r="AG78" s="216">
        <f t="shared" si="86"/>
        <v>0</v>
      </c>
      <c r="AH78" s="216">
        <f t="shared" si="86"/>
        <v>0</v>
      </c>
      <c r="AI78" s="216">
        <f t="shared" si="86"/>
        <v>0</v>
      </c>
      <c r="AJ78" s="216">
        <f t="shared" si="86"/>
        <v>0</v>
      </c>
      <c r="AK78" s="216">
        <f t="shared" si="86"/>
        <v>0</v>
      </c>
      <c r="AL78" s="23"/>
      <c r="AM78" s="186"/>
      <c r="AN78" s="20"/>
      <c r="AO78" s="20"/>
      <c r="AP78" s="20"/>
      <c r="AQ78" s="20"/>
      <c r="AR78" s="20"/>
      <c r="AS78" s="20"/>
      <c r="AT78" s="20"/>
      <c r="AU78" s="19"/>
      <c r="AV78" s="19"/>
      <c r="AW78" s="19"/>
      <c r="AX78" s="19"/>
      <c r="AY78" s="19"/>
      <c r="AZ78" s="19"/>
      <c r="BA78" s="19"/>
      <c r="BB78" s="19"/>
      <c r="BC78" s="20"/>
      <c r="BD78" s="24"/>
      <c r="BE78" s="24"/>
      <c r="BF78" s="20"/>
      <c r="BG78" s="23"/>
      <c r="BH78" s="20"/>
      <c r="BI78" s="24"/>
      <c r="BJ78" s="24"/>
      <c r="BK78" s="20"/>
      <c r="BL78" s="23"/>
      <c r="BM78" s="20"/>
      <c r="BN78" s="24"/>
      <c r="BO78" s="24"/>
      <c r="BP78" s="20"/>
      <c r="BQ78" s="23"/>
      <c r="BR78" s="20"/>
    </row>
    <row r="79" spans="1:73" s="6" customFormat="1" ht="36" customHeight="1">
      <c r="A79" s="244"/>
      <c r="B79" s="244"/>
      <c r="C79" s="244"/>
      <c r="D79" s="244"/>
      <c r="E79" s="244"/>
      <c r="F79" s="244" t="s">
        <v>63</v>
      </c>
      <c r="G79" s="244" t="s">
        <v>105</v>
      </c>
      <c r="H79" s="244" t="s">
        <v>106</v>
      </c>
      <c r="I79" s="239" t="s">
        <v>276</v>
      </c>
      <c r="J79" s="65">
        <f t="shared" si="53"/>
        <v>14</v>
      </c>
      <c r="K79" s="204">
        <f t="shared" si="54"/>
        <v>0</v>
      </c>
      <c r="L79" s="204">
        <f t="shared" si="55"/>
        <v>0</v>
      </c>
      <c r="M79" s="204">
        <f t="shared" si="56"/>
        <v>0</v>
      </c>
      <c r="N79" s="216">
        <f t="shared" si="68"/>
        <v>14</v>
      </c>
      <c r="O79" s="65">
        <v>0</v>
      </c>
      <c r="P79" s="65">
        <f t="shared" si="66"/>
        <v>14</v>
      </c>
      <c r="Q79" s="65">
        <f t="shared" si="66"/>
        <v>0</v>
      </c>
      <c r="R79" s="65">
        <f t="shared" si="66"/>
        <v>0</v>
      </c>
      <c r="S79" s="67">
        <v>0</v>
      </c>
      <c r="T79" s="65">
        <f t="shared" si="69"/>
        <v>0</v>
      </c>
      <c r="U79" s="188"/>
      <c r="V79" s="219">
        <f t="shared" si="8"/>
        <v>0</v>
      </c>
      <c r="W79" s="65">
        <v>0</v>
      </c>
      <c r="X79" s="187">
        <v>0</v>
      </c>
      <c r="Y79" s="187">
        <v>0</v>
      </c>
      <c r="Z79" s="187">
        <v>0</v>
      </c>
      <c r="AA79" s="67">
        <v>0</v>
      </c>
      <c r="AB79" s="187">
        <v>0</v>
      </c>
      <c r="AC79" s="188"/>
      <c r="AD79" s="219">
        <f t="shared" si="29"/>
        <v>14</v>
      </c>
      <c r="AE79" s="65">
        <v>0</v>
      </c>
      <c r="AF79" s="231">
        <v>14</v>
      </c>
      <c r="AG79" s="231">
        <f>50-50</f>
        <v>0</v>
      </c>
      <c r="AH79" s="231">
        <v>0</v>
      </c>
      <c r="AI79" s="190"/>
      <c r="AJ79" s="231">
        <v>0</v>
      </c>
      <c r="AK79" s="188">
        <v>0</v>
      </c>
      <c r="AL79" s="23"/>
      <c r="AM79" s="186"/>
      <c r="AN79" s="20"/>
      <c r="AO79" s="20"/>
      <c r="AP79" s="20"/>
      <c r="AQ79" s="20"/>
      <c r="AR79" s="20"/>
      <c r="AS79" s="20"/>
      <c r="AT79" s="20"/>
      <c r="AU79" s="19"/>
      <c r="AV79" s="19"/>
      <c r="AW79" s="19"/>
      <c r="AX79" s="19"/>
      <c r="AY79" s="19"/>
      <c r="AZ79" s="19"/>
      <c r="BA79" s="19"/>
      <c r="BB79" s="19"/>
      <c r="BC79" s="20"/>
      <c r="BD79" s="24"/>
      <c r="BE79" s="24"/>
      <c r="BF79" s="20"/>
      <c r="BG79" s="23"/>
      <c r="BH79" s="20"/>
      <c r="BI79" s="24"/>
      <c r="BJ79" s="24"/>
      <c r="BK79" s="20"/>
      <c r="BL79" s="23"/>
      <c r="BM79" s="20"/>
      <c r="BN79" s="24"/>
      <c r="BO79" s="24"/>
      <c r="BP79" s="20"/>
      <c r="BQ79" s="23"/>
      <c r="BR79" s="20"/>
    </row>
    <row r="80" spans="1:73" s="6" customFormat="1" ht="18">
      <c r="A80" s="245"/>
      <c r="B80" s="245"/>
      <c r="C80" s="245"/>
      <c r="D80" s="245"/>
      <c r="E80" s="245"/>
      <c r="F80" s="245"/>
      <c r="G80" s="245"/>
      <c r="H80" s="245"/>
      <c r="I80" s="239" t="s">
        <v>277</v>
      </c>
      <c r="J80" s="65"/>
      <c r="K80" s="204"/>
      <c r="L80" s="204"/>
      <c r="M80" s="204"/>
      <c r="N80" s="216">
        <f>+N79</f>
        <v>14</v>
      </c>
      <c r="O80" s="216">
        <f t="shared" ref="O80:AK80" si="87">+O79</f>
        <v>0</v>
      </c>
      <c r="P80" s="216">
        <f t="shared" si="87"/>
        <v>14</v>
      </c>
      <c r="Q80" s="216">
        <f t="shared" si="87"/>
        <v>0</v>
      </c>
      <c r="R80" s="216">
        <f t="shared" si="87"/>
        <v>0</v>
      </c>
      <c r="S80" s="216">
        <f t="shared" si="87"/>
        <v>0</v>
      </c>
      <c r="T80" s="216">
        <f t="shared" si="87"/>
        <v>0</v>
      </c>
      <c r="U80" s="216">
        <f t="shared" si="87"/>
        <v>0</v>
      </c>
      <c r="V80" s="216">
        <f t="shared" si="87"/>
        <v>0</v>
      </c>
      <c r="W80" s="216">
        <f t="shared" si="87"/>
        <v>0</v>
      </c>
      <c r="X80" s="216">
        <f t="shared" si="87"/>
        <v>0</v>
      </c>
      <c r="Y80" s="216">
        <f t="shared" si="87"/>
        <v>0</v>
      </c>
      <c r="Z80" s="216">
        <f t="shared" si="87"/>
        <v>0</v>
      </c>
      <c r="AA80" s="216">
        <f t="shared" si="87"/>
        <v>0</v>
      </c>
      <c r="AB80" s="216">
        <f t="shared" si="87"/>
        <v>0</v>
      </c>
      <c r="AC80" s="216">
        <f t="shared" si="87"/>
        <v>0</v>
      </c>
      <c r="AD80" s="216">
        <f t="shared" si="87"/>
        <v>14</v>
      </c>
      <c r="AE80" s="216">
        <f t="shared" si="87"/>
        <v>0</v>
      </c>
      <c r="AF80" s="216">
        <f t="shared" si="87"/>
        <v>14</v>
      </c>
      <c r="AG80" s="216">
        <f t="shared" si="87"/>
        <v>0</v>
      </c>
      <c r="AH80" s="216">
        <f t="shared" si="87"/>
        <v>0</v>
      </c>
      <c r="AI80" s="216">
        <f t="shared" si="87"/>
        <v>0</v>
      </c>
      <c r="AJ80" s="216">
        <f t="shared" si="87"/>
        <v>0</v>
      </c>
      <c r="AK80" s="216">
        <f t="shared" si="87"/>
        <v>0</v>
      </c>
      <c r="AL80" s="23"/>
      <c r="AM80" s="186"/>
      <c r="AN80" s="20"/>
      <c r="AO80" s="20"/>
      <c r="AP80" s="20"/>
      <c r="AQ80" s="20"/>
      <c r="AR80" s="20"/>
      <c r="AS80" s="20"/>
      <c r="AT80" s="20"/>
      <c r="AU80" s="19"/>
      <c r="AV80" s="19"/>
      <c r="AW80" s="19"/>
      <c r="AX80" s="19"/>
      <c r="AY80" s="19"/>
      <c r="AZ80" s="19"/>
      <c r="BA80" s="19"/>
      <c r="BB80" s="19"/>
      <c r="BC80" s="20"/>
      <c r="BD80" s="24"/>
      <c r="BE80" s="24"/>
      <c r="BF80" s="20"/>
      <c r="BG80" s="23"/>
      <c r="BH80" s="20"/>
      <c r="BI80" s="24"/>
      <c r="BJ80" s="24"/>
      <c r="BK80" s="20"/>
      <c r="BL80" s="23"/>
      <c r="BM80" s="20"/>
      <c r="BN80" s="24"/>
      <c r="BO80" s="24"/>
      <c r="BP80" s="20"/>
      <c r="BQ80" s="23"/>
      <c r="BR80" s="20"/>
    </row>
    <row r="81" spans="1:73" s="23" customFormat="1" ht="54" customHeight="1">
      <c r="A81" s="244"/>
      <c r="B81" s="244"/>
      <c r="C81" s="244"/>
      <c r="D81" s="244"/>
      <c r="E81" s="244"/>
      <c r="F81" s="244" t="s">
        <v>107</v>
      </c>
      <c r="G81" s="244" t="s">
        <v>108</v>
      </c>
      <c r="H81" s="244" t="s">
        <v>109</v>
      </c>
      <c r="I81" s="239" t="s">
        <v>276</v>
      </c>
      <c r="J81" s="65">
        <f t="shared" si="53"/>
        <v>1</v>
      </c>
      <c r="K81" s="204">
        <f t="shared" si="54"/>
        <v>0</v>
      </c>
      <c r="L81" s="204">
        <f t="shared" si="55"/>
        <v>0</v>
      </c>
      <c r="M81" s="204">
        <f t="shared" si="56"/>
        <v>0</v>
      </c>
      <c r="N81" s="216">
        <f t="shared" si="68"/>
        <v>1</v>
      </c>
      <c r="O81" s="65">
        <v>0</v>
      </c>
      <c r="P81" s="65">
        <f t="shared" si="66"/>
        <v>1</v>
      </c>
      <c r="Q81" s="65">
        <f t="shared" si="66"/>
        <v>0</v>
      </c>
      <c r="R81" s="65">
        <f t="shared" si="66"/>
        <v>0</v>
      </c>
      <c r="S81" s="67">
        <v>0</v>
      </c>
      <c r="T81" s="65">
        <f t="shared" si="69"/>
        <v>0</v>
      </c>
      <c r="U81" s="188"/>
      <c r="V81" s="219">
        <f t="shared" si="8"/>
        <v>0</v>
      </c>
      <c r="W81" s="65">
        <v>0</v>
      </c>
      <c r="X81" s="188">
        <v>0</v>
      </c>
      <c r="Y81" s="188">
        <v>0</v>
      </c>
      <c r="Z81" s="188">
        <v>0</v>
      </c>
      <c r="AA81" s="67">
        <v>0</v>
      </c>
      <c r="AB81" s="188">
        <v>0</v>
      </c>
      <c r="AC81" s="188"/>
      <c r="AD81" s="219">
        <f t="shared" si="29"/>
        <v>1</v>
      </c>
      <c r="AE81" s="65">
        <v>0</v>
      </c>
      <c r="AF81" s="231">
        <v>1</v>
      </c>
      <c r="AG81" s="231">
        <f>5-5</f>
        <v>0</v>
      </c>
      <c r="AH81" s="231">
        <v>0</v>
      </c>
      <c r="AI81" s="190"/>
      <c r="AJ81" s="231">
        <v>0</v>
      </c>
      <c r="AK81" s="188">
        <v>0</v>
      </c>
      <c r="AM81" s="186"/>
      <c r="AN81" s="20"/>
      <c r="AO81" s="20"/>
      <c r="AP81" s="20"/>
      <c r="AQ81" s="20"/>
      <c r="AR81" s="20"/>
      <c r="AS81" s="20"/>
      <c r="AT81" s="20"/>
      <c r="AU81" s="19"/>
      <c r="AV81" s="19"/>
      <c r="AW81" s="19"/>
      <c r="AX81" s="19"/>
      <c r="AY81" s="19"/>
      <c r="AZ81" s="19"/>
      <c r="BA81" s="19"/>
      <c r="BB81" s="19"/>
      <c r="BC81" s="20"/>
      <c r="BD81" s="24"/>
      <c r="BE81" s="24"/>
      <c r="BF81" s="20"/>
      <c r="BH81" s="20"/>
      <c r="BI81" s="24"/>
      <c r="BJ81" s="24"/>
      <c r="BK81" s="20"/>
      <c r="BM81" s="20"/>
      <c r="BN81" s="24"/>
      <c r="BO81" s="24"/>
      <c r="BP81" s="20"/>
      <c r="BR81" s="20"/>
    </row>
    <row r="82" spans="1:73" s="23" customFormat="1" ht="18">
      <c r="A82" s="245"/>
      <c r="B82" s="245"/>
      <c r="C82" s="245"/>
      <c r="D82" s="245"/>
      <c r="E82" s="245"/>
      <c r="F82" s="245"/>
      <c r="G82" s="245"/>
      <c r="H82" s="245"/>
      <c r="I82" s="239" t="s">
        <v>277</v>
      </c>
      <c r="J82" s="65"/>
      <c r="K82" s="204"/>
      <c r="L82" s="204"/>
      <c r="M82" s="204"/>
      <c r="N82" s="216">
        <f>+N81</f>
        <v>1</v>
      </c>
      <c r="O82" s="216">
        <f t="shared" ref="O82:AK82" si="88">+O81</f>
        <v>0</v>
      </c>
      <c r="P82" s="216">
        <f t="shared" si="88"/>
        <v>1</v>
      </c>
      <c r="Q82" s="216">
        <f t="shared" si="88"/>
        <v>0</v>
      </c>
      <c r="R82" s="216">
        <f t="shared" si="88"/>
        <v>0</v>
      </c>
      <c r="S82" s="216">
        <f t="shared" si="88"/>
        <v>0</v>
      </c>
      <c r="T82" s="216">
        <f t="shared" si="88"/>
        <v>0</v>
      </c>
      <c r="U82" s="216">
        <f t="shared" si="88"/>
        <v>0</v>
      </c>
      <c r="V82" s="216">
        <f t="shared" si="88"/>
        <v>0</v>
      </c>
      <c r="W82" s="216">
        <f t="shared" si="88"/>
        <v>0</v>
      </c>
      <c r="X82" s="216">
        <f t="shared" si="88"/>
        <v>0</v>
      </c>
      <c r="Y82" s="216">
        <f t="shared" si="88"/>
        <v>0</v>
      </c>
      <c r="Z82" s="216">
        <f t="shared" si="88"/>
        <v>0</v>
      </c>
      <c r="AA82" s="216">
        <f t="shared" si="88"/>
        <v>0</v>
      </c>
      <c r="AB82" s="216">
        <f t="shared" si="88"/>
        <v>0</v>
      </c>
      <c r="AC82" s="216">
        <f t="shared" si="88"/>
        <v>0</v>
      </c>
      <c r="AD82" s="216">
        <f t="shared" si="88"/>
        <v>1</v>
      </c>
      <c r="AE82" s="216">
        <f t="shared" si="88"/>
        <v>0</v>
      </c>
      <c r="AF82" s="216">
        <f t="shared" si="88"/>
        <v>1</v>
      </c>
      <c r="AG82" s="216">
        <f t="shared" si="88"/>
        <v>0</v>
      </c>
      <c r="AH82" s="216">
        <f t="shared" si="88"/>
        <v>0</v>
      </c>
      <c r="AI82" s="216">
        <f t="shared" si="88"/>
        <v>0</v>
      </c>
      <c r="AJ82" s="216">
        <f t="shared" si="88"/>
        <v>0</v>
      </c>
      <c r="AK82" s="216">
        <f t="shared" si="88"/>
        <v>0</v>
      </c>
      <c r="AM82" s="186"/>
      <c r="AN82" s="20"/>
      <c r="AO82" s="20"/>
      <c r="AP82" s="20"/>
      <c r="AQ82" s="20"/>
      <c r="AR82" s="20"/>
      <c r="AS82" s="20"/>
      <c r="AT82" s="20"/>
      <c r="AU82" s="19"/>
      <c r="AV82" s="19"/>
      <c r="AW82" s="19"/>
      <c r="AX82" s="19"/>
      <c r="AY82" s="19"/>
      <c r="AZ82" s="19"/>
      <c r="BA82" s="19"/>
      <c r="BB82" s="19"/>
      <c r="BC82" s="20"/>
      <c r="BD82" s="24"/>
      <c r="BE82" s="24"/>
      <c r="BF82" s="20"/>
      <c r="BH82" s="20"/>
      <c r="BI82" s="24"/>
      <c r="BJ82" s="24"/>
      <c r="BK82" s="20"/>
      <c r="BM82" s="20"/>
      <c r="BN82" s="24"/>
      <c r="BO82" s="24"/>
      <c r="BP82" s="20"/>
      <c r="BR82" s="20"/>
    </row>
    <row r="83" spans="1:73" s="6" customFormat="1" ht="36" customHeight="1">
      <c r="A83" s="244"/>
      <c r="B83" s="244"/>
      <c r="C83" s="244"/>
      <c r="D83" s="244"/>
      <c r="E83" s="244"/>
      <c r="F83" s="244" t="s">
        <v>72</v>
      </c>
      <c r="G83" s="244" t="s">
        <v>110</v>
      </c>
      <c r="H83" s="244" t="s">
        <v>111</v>
      </c>
      <c r="I83" s="239" t="s">
        <v>276</v>
      </c>
      <c r="J83" s="65">
        <f t="shared" si="53"/>
        <v>5</v>
      </c>
      <c r="K83" s="204">
        <f t="shared" si="54"/>
        <v>0</v>
      </c>
      <c r="L83" s="204">
        <f t="shared" si="55"/>
        <v>0</v>
      </c>
      <c r="M83" s="204">
        <f t="shared" si="56"/>
        <v>0</v>
      </c>
      <c r="N83" s="216">
        <f t="shared" si="68"/>
        <v>5</v>
      </c>
      <c r="O83" s="65">
        <v>0</v>
      </c>
      <c r="P83" s="65">
        <f t="shared" si="66"/>
        <v>5</v>
      </c>
      <c r="Q83" s="65">
        <f t="shared" si="66"/>
        <v>0</v>
      </c>
      <c r="R83" s="65">
        <f t="shared" si="66"/>
        <v>0</v>
      </c>
      <c r="S83" s="67">
        <v>0</v>
      </c>
      <c r="T83" s="65">
        <f t="shared" si="69"/>
        <v>0</v>
      </c>
      <c r="U83" s="188"/>
      <c r="V83" s="219">
        <f t="shared" si="8"/>
        <v>0</v>
      </c>
      <c r="W83" s="65">
        <v>0</v>
      </c>
      <c r="X83" s="187">
        <v>0</v>
      </c>
      <c r="Y83" s="187">
        <v>0</v>
      </c>
      <c r="Z83" s="187">
        <v>0</v>
      </c>
      <c r="AA83" s="67">
        <v>0</v>
      </c>
      <c r="AB83" s="187">
        <v>0</v>
      </c>
      <c r="AC83" s="188"/>
      <c r="AD83" s="219">
        <f t="shared" si="29"/>
        <v>5</v>
      </c>
      <c r="AE83" s="65">
        <v>0</v>
      </c>
      <c r="AF83" s="231">
        <v>5</v>
      </c>
      <c r="AG83" s="231">
        <v>0</v>
      </c>
      <c r="AH83" s="231">
        <v>0</v>
      </c>
      <c r="AI83" s="190"/>
      <c r="AJ83" s="232">
        <v>0</v>
      </c>
      <c r="AK83" s="188">
        <v>0</v>
      </c>
      <c r="AL83" s="23"/>
      <c r="AM83" s="186"/>
      <c r="AN83" s="20"/>
      <c r="AO83" s="20"/>
      <c r="AP83" s="20"/>
      <c r="AQ83" s="20"/>
      <c r="AR83" s="20"/>
      <c r="AS83" s="20"/>
      <c r="AT83" s="20"/>
      <c r="AU83" s="19"/>
      <c r="AV83" s="19"/>
      <c r="AW83" s="19"/>
      <c r="AX83" s="19"/>
      <c r="AY83" s="19"/>
      <c r="AZ83" s="19"/>
      <c r="BA83" s="19"/>
      <c r="BB83" s="19"/>
      <c r="BC83" s="20"/>
      <c r="BD83" s="24"/>
      <c r="BE83" s="24"/>
      <c r="BF83" s="20"/>
      <c r="BG83" s="23"/>
      <c r="BH83" s="20"/>
      <c r="BI83" s="24"/>
      <c r="BJ83" s="24"/>
      <c r="BK83" s="20"/>
      <c r="BL83" s="23"/>
      <c r="BM83" s="20"/>
      <c r="BN83" s="24"/>
      <c r="BO83" s="24"/>
      <c r="BP83" s="20"/>
      <c r="BQ83" s="23"/>
      <c r="BR83" s="20"/>
    </row>
    <row r="84" spans="1:73" s="6" customFormat="1" ht="18">
      <c r="A84" s="245"/>
      <c r="B84" s="245"/>
      <c r="C84" s="245"/>
      <c r="D84" s="245"/>
      <c r="E84" s="245"/>
      <c r="F84" s="245"/>
      <c r="G84" s="245"/>
      <c r="H84" s="245"/>
      <c r="I84" s="239" t="s">
        <v>277</v>
      </c>
      <c r="J84" s="65"/>
      <c r="K84" s="204"/>
      <c r="L84" s="204"/>
      <c r="M84" s="204"/>
      <c r="N84" s="216">
        <f>+N83</f>
        <v>5</v>
      </c>
      <c r="O84" s="216">
        <f t="shared" ref="O84:AK84" si="89">+O83</f>
        <v>0</v>
      </c>
      <c r="P84" s="216">
        <f t="shared" si="89"/>
        <v>5</v>
      </c>
      <c r="Q84" s="216">
        <f t="shared" si="89"/>
        <v>0</v>
      </c>
      <c r="R84" s="216">
        <f t="shared" si="89"/>
        <v>0</v>
      </c>
      <c r="S84" s="216">
        <f t="shared" si="89"/>
        <v>0</v>
      </c>
      <c r="T84" s="216">
        <f t="shared" si="89"/>
        <v>0</v>
      </c>
      <c r="U84" s="216">
        <f t="shared" si="89"/>
        <v>0</v>
      </c>
      <c r="V84" s="216">
        <f t="shared" si="89"/>
        <v>0</v>
      </c>
      <c r="W84" s="216">
        <f t="shared" si="89"/>
        <v>0</v>
      </c>
      <c r="X84" s="216">
        <f t="shared" si="89"/>
        <v>0</v>
      </c>
      <c r="Y84" s="216">
        <f t="shared" si="89"/>
        <v>0</v>
      </c>
      <c r="Z84" s="216">
        <f t="shared" si="89"/>
        <v>0</v>
      </c>
      <c r="AA84" s="216">
        <f t="shared" si="89"/>
        <v>0</v>
      </c>
      <c r="AB84" s="216">
        <f t="shared" si="89"/>
        <v>0</v>
      </c>
      <c r="AC84" s="216">
        <f t="shared" si="89"/>
        <v>0</v>
      </c>
      <c r="AD84" s="216">
        <f t="shared" si="89"/>
        <v>5</v>
      </c>
      <c r="AE84" s="216">
        <f t="shared" si="89"/>
        <v>0</v>
      </c>
      <c r="AF84" s="216">
        <f t="shared" si="89"/>
        <v>5</v>
      </c>
      <c r="AG84" s="216">
        <f t="shared" si="89"/>
        <v>0</v>
      </c>
      <c r="AH84" s="216">
        <f t="shared" si="89"/>
        <v>0</v>
      </c>
      <c r="AI84" s="216">
        <f t="shared" si="89"/>
        <v>0</v>
      </c>
      <c r="AJ84" s="216">
        <f t="shared" si="89"/>
        <v>0</v>
      </c>
      <c r="AK84" s="216">
        <f t="shared" si="89"/>
        <v>0</v>
      </c>
      <c r="AL84" s="23"/>
      <c r="AM84" s="186"/>
      <c r="AN84" s="20"/>
      <c r="AO84" s="20"/>
      <c r="AP84" s="20"/>
      <c r="AQ84" s="20"/>
      <c r="AR84" s="20"/>
      <c r="AS84" s="20"/>
      <c r="AT84" s="20"/>
      <c r="AU84" s="19"/>
      <c r="AV84" s="19"/>
      <c r="AW84" s="19"/>
      <c r="AX84" s="19"/>
      <c r="AY84" s="19"/>
      <c r="AZ84" s="19"/>
      <c r="BA84" s="19"/>
      <c r="BB84" s="19"/>
      <c r="BC84" s="20"/>
      <c r="BD84" s="24"/>
      <c r="BE84" s="24"/>
      <c r="BF84" s="20"/>
      <c r="BG84" s="23"/>
      <c r="BH84" s="20"/>
      <c r="BI84" s="24"/>
      <c r="BJ84" s="24"/>
      <c r="BK84" s="20"/>
      <c r="BL84" s="23"/>
      <c r="BM84" s="20"/>
      <c r="BN84" s="24"/>
      <c r="BO84" s="24"/>
      <c r="BP84" s="20"/>
      <c r="BQ84" s="23"/>
      <c r="BR84" s="20"/>
    </row>
    <row r="85" spans="1:73" s="6" customFormat="1" ht="36" customHeight="1">
      <c r="A85" s="244"/>
      <c r="B85" s="244"/>
      <c r="C85" s="244"/>
      <c r="D85" s="244"/>
      <c r="E85" s="244"/>
      <c r="F85" s="254" t="s">
        <v>126</v>
      </c>
      <c r="G85" s="244" t="s">
        <v>265</v>
      </c>
      <c r="H85" s="244" t="s">
        <v>266</v>
      </c>
      <c r="I85" s="239" t="s">
        <v>276</v>
      </c>
      <c r="J85" s="65">
        <f t="shared" si="53"/>
        <v>105</v>
      </c>
      <c r="K85" s="204">
        <f t="shared" si="54"/>
        <v>0</v>
      </c>
      <c r="L85" s="204">
        <f t="shared" si="55"/>
        <v>0</v>
      </c>
      <c r="M85" s="204">
        <f t="shared" si="56"/>
        <v>0</v>
      </c>
      <c r="N85" s="216">
        <f t="shared" si="68"/>
        <v>105</v>
      </c>
      <c r="O85" s="65"/>
      <c r="P85" s="65">
        <f>+X85+AF85</f>
        <v>105</v>
      </c>
      <c r="Q85" s="65">
        <f>+Y85+AG85</f>
        <v>0</v>
      </c>
      <c r="R85" s="65">
        <f>+Z85+AH85</f>
        <v>0</v>
      </c>
      <c r="S85" s="67"/>
      <c r="T85" s="65">
        <f>+AB85+AJ85</f>
        <v>0</v>
      </c>
      <c r="U85" s="188"/>
      <c r="V85" s="219"/>
      <c r="W85" s="65"/>
      <c r="X85" s="187"/>
      <c r="Y85" s="187"/>
      <c r="Z85" s="187"/>
      <c r="AA85" s="67"/>
      <c r="AB85" s="187"/>
      <c r="AC85" s="188"/>
      <c r="AD85" s="219">
        <f t="shared" si="29"/>
        <v>105</v>
      </c>
      <c r="AE85" s="65"/>
      <c r="AF85" s="231">
        <v>105</v>
      </c>
      <c r="AG85" s="231">
        <v>0</v>
      </c>
      <c r="AH85" s="231">
        <v>0</v>
      </c>
      <c r="AI85" s="229"/>
      <c r="AJ85" s="232"/>
      <c r="AK85" s="230"/>
      <c r="AL85" s="23"/>
      <c r="AM85" s="186"/>
      <c r="AN85" s="20"/>
      <c r="AO85" s="20"/>
      <c r="AP85" s="20"/>
      <c r="AQ85" s="20"/>
      <c r="AR85" s="20"/>
      <c r="AS85" s="20"/>
      <c r="AT85" s="20"/>
      <c r="AU85" s="19"/>
      <c r="AV85" s="19"/>
      <c r="AW85" s="19"/>
      <c r="AX85" s="19"/>
      <c r="AY85" s="19"/>
      <c r="AZ85" s="19"/>
      <c r="BA85" s="19"/>
      <c r="BB85" s="19"/>
      <c r="BC85" s="20"/>
      <c r="BD85" s="24"/>
      <c r="BE85" s="24"/>
      <c r="BF85" s="20"/>
      <c r="BG85" s="23"/>
      <c r="BH85" s="20"/>
      <c r="BI85" s="24"/>
      <c r="BJ85" s="24"/>
      <c r="BK85" s="20"/>
      <c r="BL85" s="23"/>
      <c r="BM85" s="20"/>
      <c r="BN85" s="24"/>
      <c r="BO85" s="24"/>
      <c r="BP85" s="20"/>
      <c r="BQ85" s="23"/>
      <c r="BR85" s="20"/>
    </row>
    <row r="86" spans="1:73" s="6" customFormat="1" ht="18">
      <c r="A86" s="245"/>
      <c r="B86" s="245"/>
      <c r="C86" s="245"/>
      <c r="D86" s="245"/>
      <c r="E86" s="245"/>
      <c r="F86" s="255"/>
      <c r="G86" s="245"/>
      <c r="H86" s="245"/>
      <c r="I86" s="239" t="s">
        <v>277</v>
      </c>
      <c r="J86" s="65"/>
      <c r="K86" s="204"/>
      <c r="L86" s="204"/>
      <c r="M86" s="204"/>
      <c r="N86" s="216">
        <f>+N85</f>
        <v>105</v>
      </c>
      <c r="O86" s="216">
        <f t="shared" ref="O86:AK86" si="90">+O85</f>
        <v>0</v>
      </c>
      <c r="P86" s="216">
        <f t="shared" si="90"/>
        <v>105</v>
      </c>
      <c r="Q86" s="216">
        <f t="shared" si="90"/>
        <v>0</v>
      </c>
      <c r="R86" s="216">
        <f t="shared" si="90"/>
        <v>0</v>
      </c>
      <c r="S86" s="216">
        <f t="shared" si="90"/>
        <v>0</v>
      </c>
      <c r="T86" s="216">
        <f t="shared" si="90"/>
        <v>0</v>
      </c>
      <c r="U86" s="216">
        <f t="shared" si="90"/>
        <v>0</v>
      </c>
      <c r="V86" s="216">
        <f t="shared" si="90"/>
        <v>0</v>
      </c>
      <c r="W86" s="216">
        <f t="shared" si="90"/>
        <v>0</v>
      </c>
      <c r="X86" s="216">
        <f t="shared" si="90"/>
        <v>0</v>
      </c>
      <c r="Y86" s="216">
        <f t="shared" si="90"/>
        <v>0</v>
      </c>
      <c r="Z86" s="216">
        <f t="shared" si="90"/>
        <v>0</v>
      </c>
      <c r="AA86" s="216">
        <f t="shared" si="90"/>
        <v>0</v>
      </c>
      <c r="AB86" s="216">
        <f t="shared" si="90"/>
        <v>0</v>
      </c>
      <c r="AC86" s="216">
        <f t="shared" si="90"/>
        <v>0</v>
      </c>
      <c r="AD86" s="216">
        <f>+AF86+AG86+AH86</f>
        <v>105</v>
      </c>
      <c r="AE86" s="216">
        <f t="shared" si="90"/>
        <v>0</v>
      </c>
      <c r="AF86" s="216">
        <v>50</v>
      </c>
      <c r="AG86" s="216">
        <v>50</v>
      </c>
      <c r="AH86" s="216">
        <v>5</v>
      </c>
      <c r="AI86" s="216">
        <f t="shared" si="90"/>
        <v>0</v>
      </c>
      <c r="AJ86" s="216">
        <f t="shared" si="90"/>
        <v>0</v>
      </c>
      <c r="AK86" s="216">
        <f t="shared" si="90"/>
        <v>0</v>
      </c>
      <c r="AL86" s="23"/>
      <c r="AM86" s="186"/>
      <c r="AN86" s="20"/>
      <c r="AO86" s="20"/>
      <c r="AP86" s="20"/>
      <c r="AQ86" s="20"/>
      <c r="AR86" s="20"/>
      <c r="AS86" s="20"/>
      <c r="AT86" s="20"/>
      <c r="AU86" s="19"/>
      <c r="AV86" s="19"/>
      <c r="AW86" s="19"/>
      <c r="AX86" s="19"/>
      <c r="AY86" s="19"/>
      <c r="AZ86" s="19"/>
      <c r="BA86" s="19"/>
      <c r="BB86" s="19"/>
      <c r="BC86" s="20"/>
      <c r="BD86" s="24"/>
      <c r="BE86" s="24"/>
      <c r="BF86" s="20"/>
      <c r="BG86" s="23"/>
      <c r="BH86" s="20"/>
      <c r="BI86" s="24"/>
      <c r="BJ86" s="24"/>
      <c r="BK86" s="20"/>
      <c r="BL86" s="23"/>
      <c r="BM86" s="20"/>
      <c r="BN86" s="24"/>
      <c r="BO86" s="24"/>
      <c r="BP86" s="20"/>
      <c r="BQ86" s="23"/>
      <c r="BR86" s="20"/>
    </row>
    <row r="87" spans="1:73" s="26" customFormat="1" ht="15" customHeight="1">
      <c r="A87" s="246"/>
      <c r="B87" s="246"/>
      <c r="C87" s="246"/>
      <c r="D87" s="246" t="s">
        <v>52</v>
      </c>
      <c r="E87" s="246"/>
      <c r="F87" s="246"/>
      <c r="G87" s="246" t="s">
        <v>53</v>
      </c>
      <c r="H87" s="246" t="s">
        <v>52</v>
      </c>
      <c r="I87" s="239" t="s">
        <v>276</v>
      </c>
      <c r="J87" s="66">
        <f t="shared" si="53"/>
        <v>2679</v>
      </c>
      <c r="K87" s="204">
        <f t="shared" si="54"/>
        <v>1735</v>
      </c>
      <c r="L87" s="204">
        <f t="shared" si="55"/>
        <v>1830</v>
      </c>
      <c r="M87" s="204">
        <f t="shared" si="56"/>
        <v>736</v>
      </c>
      <c r="N87" s="217">
        <f>N89+N111+N113+N117+N123+N125+N127+N129+N131+N133</f>
        <v>6995</v>
      </c>
      <c r="O87" s="66">
        <f t="shared" ref="O87:O178" si="91">S87+U87</f>
        <v>698</v>
      </c>
      <c r="P87" s="66">
        <f t="shared" si="66"/>
        <v>2679</v>
      </c>
      <c r="Q87" s="66">
        <f t="shared" si="66"/>
        <v>1735</v>
      </c>
      <c r="R87" s="66">
        <f t="shared" si="66"/>
        <v>1830</v>
      </c>
      <c r="S87" s="66">
        <f>(P87+Q87+R87)*10/100</f>
        <v>624.4</v>
      </c>
      <c r="T87" s="66">
        <f>T89+T111+T113+T117+T123+T125+T127+T129+T131+T133</f>
        <v>736</v>
      </c>
      <c r="U87" s="66">
        <f t="shared" ref="U87:U133" si="92">T87*10%</f>
        <v>73.600000000000009</v>
      </c>
      <c r="V87" s="218">
        <f t="shared" si="8"/>
        <v>4980</v>
      </c>
      <c r="W87" s="66">
        <f t="shared" ref="W87:W178" si="93">AA87+AC87</f>
        <v>498.00000000000006</v>
      </c>
      <c r="X87" s="66">
        <f t="shared" ref="X87:AC87" si="94">X89+X111+X113+X117+X123+X125+X127+X129+X131+X133</f>
        <v>865</v>
      </c>
      <c r="Y87" s="66">
        <f t="shared" si="94"/>
        <v>1735</v>
      </c>
      <c r="Z87" s="66">
        <f t="shared" si="94"/>
        <v>1759</v>
      </c>
      <c r="AA87" s="66">
        <f t="shared" si="94"/>
        <v>435.90000000000003</v>
      </c>
      <c r="AB87" s="66">
        <f t="shared" si="94"/>
        <v>621</v>
      </c>
      <c r="AC87" s="66">
        <f t="shared" si="94"/>
        <v>62.100000000000009</v>
      </c>
      <c r="AD87" s="218">
        <f t="shared" si="29"/>
        <v>2000</v>
      </c>
      <c r="AE87" s="66">
        <f t="shared" ref="AE87:AE182" si="95">AI87+AK87</f>
        <v>200</v>
      </c>
      <c r="AF87" s="191">
        <f t="shared" ref="AF87:AK87" si="96">AF89+AF111+AF113+AF117+AF123+AF125+AF127+AF129+AF131+AF133</f>
        <v>1814</v>
      </c>
      <c r="AG87" s="191">
        <f t="shared" si="96"/>
        <v>0</v>
      </c>
      <c r="AH87" s="191">
        <f t="shared" si="96"/>
        <v>71</v>
      </c>
      <c r="AI87" s="223">
        <f t="shared" si="96"/>
        <v>188.5</v>
      </c>
      <c r="AJ87" s="191">
        <f t="shared" si="96"/>
        <v>115</v>
      </c>
      <c r="AK87" s="224">
        <f t="shared" si="96"/>
        <v>11.5</v>
      </c>
      <c r="AL87" s="222"/>
      <c r="AM87" s="221"/>
      <c r="AN87" s="20"/>
      <c r="AO87" s="20"/>
      <c r="AP87" s="20"/>
      <c r="AQ87" s="20"/>
      <c r="AR87" s="20"/>
      <c r="AS87" s="20"/>
      <c r="AT87" s="19"/>
      <c r="AU87" s="19"/>
      <c r="AV87" s="19"/>
      <c r="AW87" s="19"/>
      <c r="AX87" s="19"/>
      <c r="AY87" s="19"/>
      <c r="AZ87" s="19"/>
      <c r="BA87" s="19"/>
      <c r="BB87" s="19"/>
      <c r="BC87" s="20"/>
      <c r="BD87" s="21"/>
      <c r="BE87" s="21"/>
      <c r="BF87" s="19"/>
      <c r="BG87" s="19"/>
      <c r="BH87" s="20"/>
      <c r="BI87" s="21"/>
      <c r="BJ87" s="21"/>
      <c r="BK87" s="19"/>
      <c r="BL87" s="19"/>
      <c r="BM87" s="20"/>
      <c r="BN87" s="21"/>
      <c r="BO87" s="21"/>
      <c r="BP87" s="19"/>
      <c r="BQ87" s="19"/>
      <c r="BR87" s="20"/>
      <c r="BS87" s="25"/>
      <c r="BT87" s="25"/>
      <c r="BU87" s="25"/>
    </row>
    <row r="88" spans="1:73" s="26" customFormat="1" ht="15" customHeight="1">
      <c r="A88" s="247"/>
      <c r="B88" s="247"/>
      <c r="C88" s="247"/>
      <c r="D88" s="247"/>
      <c r="E88" s="247"/>
      <c r="F88" s="247"/>
      <c r="G88" s="247"/>
      <c r="H88" s="247"/>
      <c r="I88" s="239" t="s">
        <v>277</v>
      </c>
      <c r="J88" s="66"/>
      <c r="K88" s="204"/>
      <c r="L88" s="204"/>
      <c r="M88" s="204"/>
      <c r="N88" s="217">
        <f>+N87</f>
        <v>6995</v>
      </c>
      <c r="O88" s="217">
        <f t="shared" ref="O88:AC88" si="97">+O87</f>
        <v>698</v>
      </c>
      <c r="P88" s="217">
        <f t="shared" si="97"/>
        <v>2679</v>
      </c>
      <c r="Q88" s="217">
        <f t="shared" si="97"/>
        <v>1735</v>
      </c>
      <c r="R88" s="217">
        <f t="shared" si="97"/>
        <v>1830</v>
      </c>
      <c r="S88" s="217">
        <f t="shared" si="97"/>
        <v>624.4</v>
      </c>
      <c r="T88" s="217">
        <f t="shared" si="97"/>
        <v>736</v>
      </c>
      <c r="U88" s="217">
        <f t="shared" si="97"/>
        <v>73.600000000000009</v>
      </c>
      <c r="V88" s="217">
        <f t="shared" si="97"/>
        <v>4980</v>
      </c>
      <c r="W88" s="217">
        <f t="shared" si="97"/>
        <v>498.00000000000006</v>
      </c>
      <c r="X88" s="217">
        <f t="shared" si="97"/>
        <v>865</v>
      </c>
      <c r="Y88" s="217">
        <f t="shared" si="97"/>
        <v>1735</v>
      </c>
      <c r="Z88" s="217">
        <f t="shared" si="97"/>
        <v>1759</v>
      </c>
      <c r="AA88" s="217">
        <f t="shared" si="97"/>
        <v>435.90000000000003</v>
      </c>
      <c r="AB88" s="217">
        <f t="shared" si="97"/>
        <v>621</v>
      </c>
      <c r="AC88" s="217">
        <f t="shared" si="97"/>
        <v>62.100000000000009</v>
      </c>
      <c r="AD88" s="217">
        <f>+AD90+AD112+AD114+AD118+AD124+AD126+AD128+AD130+AD132+AD134</f>
        <v>2000</v>
      </c>
      <c r="AE88" s="217">
        <f t="shared" ref="AE88:AK88" si="98">+AE90+AE112+AE114+AE118+AE124+AE126+AE128+AE130+AE132+AE134</f>
        <v>201.5</v>
      </c>
      <c r="AF88" s="217">
        <f t="shared" si="98"/>
        <v>930</v>
      </c>
      <c r="AG88" s="217">
        <f t="shared" si="98"/>
        <v>690</v>
      </c>
      <c r="AH88" s="217">
        <f t="shared" si="98"/>
        <v>265</v>
      </c>
      <c r="AI88" s="217">
        <f t="shared" si="98"/>
        <v>190</v>
      </c>
      <c r="AJ88" s="217">
        <f t="shared" si="98"/>
        <v>115</v>
      </c>
      <c r="AK88" s="217">
        <f t="shared" si="98"/>
        <v>11.5</v>
      </c>
      <c r="AL88" s="221"/>
      <c r="AM88" s="221"/>
      <c r="AN88" s="20"/>
      <c r="AO88" s="20"/>
      <c r="AP88" s="20"/>
      <c r="AQ88" s="20"/>
      <c r="AR88" s="20"/>
      <c r="AS88" s="20"/>
      <c r="AT88" s="19"/>
      <c r="AU88" s="19"/>
      <c r="AV88" s="19"/>
      <c r="AW88" s="19"/>
      <c r="AX88" s="19"/>
      <c r="AY88" s="19"/>
      <c r="AZ88" s="19"/>
      <c r="BA88" s="19"/>
      <c r="BB88" s="19"/>
      <c r="BC88" s="20"/>
      <c r="BD88" s="21"/>
      <c r="BE88" s="21"/>
      <c r="BF88" s="19"/>
      <c r="BG88" s="19"/>
      <c r="BH88" s="20"/>
      <c r="BI88" s="21"/>
      <c r="BJ88" s="21"/>
      <c r="BK88" s="19"/>
      <c r="BL88" s="19"/>
      <c r="BM88" s="20"/>
      <c r="BN88" s="21"/>
      <c r="BO88" s="21"/>
      <c r="BP88" s="19"/>
      <c r="BQ88" s="19"/>
      <c r="BR88" s="20"/>
      <c r="BS88" s="25"/>
      <c r="BT88" s="25"/>
      <c r="BU88" s="25"/>
    </row>
    <row r="89" spans="1:73" s="26" customFormat="1" ht="15" customHeight="1">
      <c r="A89" s="246"/>
      <c r="B89" s="246"/>
      <c r="C89" s="246"/>
      <c r="D89" s="246"/>
      <c r="E89" s="246" t="s">
        <v>49</v>
      </c>
      <c r="F89" s="246"/>
      <c r="G89" s="246" t="s">
        <v>112</v>
      </c>
      <c r="H89" s="246" t="s">
        <v>113</v>
      </c>
      <c r="I89" s="239" t="s">
        <v>276</v>
      </c>
      <c r="J89" s="66">
        <f t="shared" si="53"/>
        <v>690</v>
      </c>
      <c r="K89" s="204">
        <f t="shared" si="54"/>
        <v>402</v>
      </c>
      <c r="L89" s="204">
        <f t="shared" si="55"/>
        <v>451</v>
      </c>
      <c r="M89" s="204">
        <f t="shared" si="56"/>
        <v>691</v>
      </c>
      <c r="N89" s="217">
        <f>N91+N93+N95+N97+N99+N101+N103+N105+N107+N109</f>
        <v>2234</v>
      </c>
      <c r="O89" s="66">
        <f t="shared" si="91"/>
        <v>223.40000000000003</v>
      </c>
      <c r="P89" s="66">
        <f t="shared" si="66"/>
        <v>690</v>
      </c>
      <c r="Q89" s="66">
        <f t="shared" si="66"/>
        <v>402</v>
      </c>
      <c r="R89" s="66">
        <f t="shared" si="66"/>
        <v>451</v>
      </c>
      <c r="S89" s="66">
        <f t="shared" ref="S89:S158" si="99">(P89+Q89+R89)*10/100</f>
        <v>154.30000000000001</v>
      </c>
      <c r="T89" s="66">
        <f>T91+T93+T95+T97+T99+T101+T103+T105+T107+T109</f>
        <v>691</v>
      </c>
      <c r="U89" s="66">
        <f t="shared" si="92"/>
        <v>69.100000000000009</v>
      </c>
      <c r="V89" s="218">
        <f t="shared" si="8"/>
        <v>1474</v>
      </c>
      <c r="W89" s="66">
        <f t="shared" si="93"/>
        <v>147.40000000000003</v>
      </c>
      <c r="X89" s="66">
        <f t="shared" ref="X89:AC89" si="100">X91+X93+X95+X97+X99+X101+X103+X105+X107+X109</f>
        <v>0</v>
      </c>
      <c r="Y89" s="66">
        <f t="shared" si="100"/>
        <v>402</v>
      </c>
      <c r="Z89" s="66">
        <f t="shared" si="100"/>
        <v>451</v>
      </c>
      <c r="AA89" s="66">
        <f t="shared" si="100"/>
        <v>85.300000000000011</v>
      </c>
      <c r="AB89" s="66">
        <f t="shared" si="100"/>
        <v>621</v>
      </c>
      <c r="AC89" s="66">
        <f t="shared" si="100"/>
        <v>62.100000000000009</v>
      </c>
      <c r="AD89" s="218">
        <f t="shared" si="29"/>
        <v>760</v>
      </c>
      <c r="AE89" s="66">
        <f t="shared" si="95"/>
        <v>76</v>
      </c>
      <c r="AF89" s="191">
        <f t="shared" ref="AF89:AK89" si="101">AF91+AF93+AF95+AF97+AF99+AF101+AF103+AF105+AF107+AF109</f>
        <v>690</v>
      </c>
      <c r="AG89" s="191">
        <f t="shared" si="101"/>
        <v>0</v>
      </c>
      <c r="AH89" s="191">
        <f t="shared" si="101"/>
        <v>0</v>
      </c>
      <c r="AI89" s="191">
        <f t="shared" si="101"/>
        <v>69</v>
      </c>
      <c r="AJ89" s="225">
        <f t="shared" si="101"/>
        <v>70</v>
      </c>
      <c r="AK89" s="66">
        <f t="shared" si="101"/>
        <v>7</v>
      </c>
      <c r="AL89" s="19"/>
      <c r="AM89" s="220"/>
      <c r="AN89" s="20"/>
      <c r="AO89" s="20"/>
      <c r="AP89" s="20"/>
      <c r="AQ89" s="20"/>
      <c r="AR89" s="20"/>
      <c r="AS89" s="20"/>
      <c r="AT89" s="19"/>
      <c r="AU89" s="19"/>
      <c r="AV89" s="19"/>
      <c r="AW89" s="19"/>
      <c r="AX89" s="19"/>
      <c r="AY89" s="19"/>
      <c r="AZ89" s="19"/>
      <c r="BA89" s="19"/>
      <c r="BB89" s="19"/>
      <c r="BC89" s="20"/>
      <c r="BD89" s="21"/>
      <c r="BE89" s="21"/>
      <c r="BF89" s="19"/>
      <c r="BG89" s="19"/>
      <c r="BH89" s="20"/>
      <c r="BI89" s="21"/>
      <c r="BJ89" s="21"/>
      <c r="BK89" s="19"/>
      <c r="BL89" s="19"/>
      <c r="BM89" s="20"/>
      <c r="BN89" s="21"/>
      <c r="BO89" s="21"/>
      <c r="BP89" s="19"/>
      <c r="BQ89" s="19"/>
      <c r="BR89" s="20"/>
      <c r="BS89" s="25"/>
      <c r="BT89" s="25"/>
      <c r="BU89" s="25"/>
    </row>
    <row r="90" spans="1:73" s="26" customFormat="1" ht="15" customHeight="1">
      <c r="A90" s="247"/>
      <c r="B90" s="247"/>
      <c r="C90" s="247"/>
      <c r="D90" s="247"/>
      <c r="E90" s="247"/>
      <c r="F90" s="247"/>
      <c r="G90" s="247"/>
      <c r="H90" s="247"/>
      <c r="I90" s="239" t="s">
        <v>277</v>
      </c>
      <c r="J90" s="66"/>
      <c r="K90" s="204"/>
      <c r="L90" s="204"/>
      <c r="M90" s="204"/>
      <c r="N90" s="217">
        <f>+N89</f>
        <v>2234</v>
      </c>
      <c r="O90" s="217">
        <f t="shared" ref="O90:AC90" si="102">+O89</f>
        <v>223.40000000000003</v>
      </c>
      <c r="P90" s="217">
        <f t="shared" si="102"/>
        <v>690</v>
      </c>
      <c r="Q90" s="217">
        <f t="shared" si="102"/>
        <v>402</v>
      </c>
      <c r="R90" s="217">
        <f t="shared" si="102"/>
        <v>451</v>
      </c>
      <c r="S90" s="217">
        <f t="shared" si="102"/>
        <v>154.30000000000001</v>
      </c>
      <c r="T90" s="217">
        <f t="shared" si="102"/>
        <v>691</v>
      </c>
      <c r="U90" s="217">
        <f t="shared" si="102"/>
        <v>69.100000000000009</v>
      </c>
      <c r="V90" s="217">
        <f t="shared" si="102"/>
        <v>1474</v>
      </c>
      <c r="W90" s="217">
        <f t="shared" si="102"/>
        <v>147.40000000000003</v>
      </c>
      <c r="X90" s="217">
        <f t="shared" si="102"/>
        <v>0</v>
      </c>
      <c r="Y90" s="217">
        <f t="shared" si="102"/>
        <v>402</v>
      </c>
      <c r="Z90" s="217">
        <f t="shared" si="102"/>
        <v>451</v>
      </c>
      <c r="AA90" s="217">
        <f t="shared" si="102"/>
        <v>85.300000000000011</v>
      </c>
      <c r="AB90" s="217">
        <f t="shared" si="102"/>
        <v>621</v>
      </c>
      <c r="AC90" s="217">
        <f t="shared" si="102"/>
        <v>62.100000000000009</v>
      </c>
      <c r="AD90" s="217">
        <f>+AD92+AD94+AD96+AD98+AD100+AD102+AD104+AD106+AD108+AD110</f>
        <v>760</v>
      </c>
      <c r="AE90" s="217">
        <f t="shared" ref="AE90:AK90" si="103">+AE92+AE94+AE96+AE98+AE100+AE102+AE104+AE106+AE108+AE110</f>
        <v>76</v>
      </c>
      <c r="AF90" s="217">
        <f t="shared" si="103"/>
        <v>370</v>
      </c>
      <c r="AG90" s="217">
        <f t="shared" si="103"/>
        <v>230</v>
      </c>
      <c r="AH90" s="217">
        <f t="shared" si="103"/>
        <v>90</v>
      </c>
      <c r="AI90" s="217">
        <f t="shared" si="103"/>
        <v>69</v>
      </c>
      <c r="AJ90" s="217">
        <f t="shared" si="103"/>
        <v>70</v>
      </c>
      <c r="AK90" s="217">
        <f t="shared" si="103"/>
        <v>7</v>
      </c>
      <c r="AL90" s="19"/>
      <c r="AM90" s="220"/>
      <c r="AN90" s="20"/>
      <c r="AO90" s="20"/>
      <c r="AP90" s="20"/>
      <c r="AQ90" s="20"/>
      <c r="AR90" s="20"/>
      <c r="AS90" s="20"/>
      <c r="AT90" s="19"/>
      <c r="AU90" s="19"/>
      <c r="AV90" s="19"/>
      <c r="AW90" s="19"/>
      <c r="AX90" s="19"/>
      <c r="AY90" s="19"/>
      <c r="AZ90" s="19"/>
      <c r="BA90" s="19"/>
      <c r="BB90" s="19"/>
      <c r="BC90" s="20"/>
      <c r="BD90" s="21"/>
      <c r="BE90" s="21"/>
      <c r="BF90" s="19"/>
      <c r="BG90" s="19"/>
      <c r="BH90" s="20"/>
      <c r="BI90" s="21"/>
      <c r="BJ90" s="21"/>
      <c r="BK90" s="19"/>
      <c r="BL90" s="19"/>
      <c r="BM90" s="20"/>
      <c r="BN90" s="21"/>
      <c r="BO90" s="21"/>
      <c r="BP90" s="19"/>
      <c r="BQ90" s="19"/>
      <c r="BR90" s="20"/>
      <c r="BS90" s="25"/>
      <c r="BT90" s="25"/>
      <c r="BU90" s="25"/>
    </row>
    <row r="91" spans="1:73" s="6" customFormat="1" ht="15" customHeight="1">
      <c r="A91" s="244"/>
      <c r="B91" s="244"/>
      <c r="C91" s="244"/>
      <c r="D91" s="244"/>
      <c r="E91" s="244"/>
      <c r="F91" s="244" t="s">
        <v>49</v>
      </c>
      <c r="G91" s="244" t="s">
        <v>114</v>
      </c>
      <c r="H91" s="244" t="s">
        <v>115</v>
      </c>
      <c r="I91" s="239" t="s">
        <v>276</v>
      </c>
      <c r="J91" s="65">
        <f t="shared" si="53"/>
        <v>50</v>
      </c>
      <c r="K91" s="204">
        <f t="shared" si="54"/>
        <v>25</v>
      </c>
      <c r="L91" s="204">
        <f t="shared" si="55"/>
        <v>25</v>
      </c>
      <c r="M91" s="204">
        <f t="shared" si="56"/>
        <v>0</v>
      </c>
      <c r="N91" s="216">
        <f>P91+Q91+R91+T91</f>
        <v>100</v>
      </c>
      <c r="O91" s="65">
        <f t="shared" si="91"/>
        <v>10</v>
      </c>
      <c r="P91" s="65">
        <f t="shared" si="66"/>
        <v>50</v>
      </c>
      <c r="Q91" s="65">
        <f t="shared" si="66"/>
        <v>25</v>
      </c>
      <c r="R91" s="65">
        <f>Z91+AH91</f>
        <v>25</v>
      </c>
      <c r="S91" s="65">
        <f t="shared" si="99"/>
        <v>10</v>
      </c>
      <c r="T91" s="65">
        <f>AB91+AJ91</f>
        <v>0</v>
      </c>
      <c r="U91" s="65">
        <f t="shared" si="92"/>
        <v>0</v>
      </c>
      <c r="V91" s="219">
        <f t="shared" si="8"/>
        <v>50</v>
      </c>
      <c r="W91" s="65">
        <f t="shared" si="93"/>
        <v>5</v>
      </c>
      <c r="X91" s="65">
        <v>0</v>
      </c>
      <c r="Y91" s="65">
        <v>25</v>
      </c>
      <c r="Z91" s="65">
        <v>25</v>
      </c>
      <c r="AA91" s="65">
        <f t="shared" ref="AA91:AA178" si="104">(X91+Y91+Z91)*10/100</f>
        <v>5</v>
      </c>
      <c r="AB91" s="65">
        <v>0</v>
      </c>
      <c r="AC91" s="65">
        <f t="shared" ref="AC91:AC133" si="105">AB91*10%</f>
        <v>0</v>
      </c>
      <c r="AD91" s="219">
        <f t="shared" si="29"/>
        <v>50</v>
      </c>
      <c r="AE91" s="65">
        <f t="shared" si="95"/>
        <v>5</v>
      </c>
      <c r="AF91" s="189">
        <v>50</v>
      </c>
      <c r="AG91" s="189">
        <v>0</v>
      </c>
      <c r="AH91" s="189">
        <v>0</v>
      </c>
      <c r="AI91" s="189">
        <f t="shared" ref="AI91:AI178" si="106">(AF91+AG91+AH91)*10/100</f>
        <v>5</v>
      </c>
      <c r="AJ91" s="189">
        <v>0</v>
      </c>
      <c r="AK91" s="65">
        <f t="shared" ref="AK91:AK133" si="107">AJ91*10%</f>
        <v>0</v>
      </c>
      <c r="AL91" s="23"/>
      <c r="AM91" s="186"/>
      <c r="AN91" s="20"/>
      <c r="AO91" s="20"/>
      <c r="AP91" s="20"/>
      <c r="AQ91" s="20"/>
      <c r="AR91" s="20"/>
      <c r="AS91" s="20"/>
      <c r="AT91" s="20"/>
      <c r="AU91" s="19"/>
      <c r="AV91" s="19"/>
      <c r="AW91" s="19"/>
      <c r="AX91" s="19"/>
      <c r="AY91" s="19"/>
      <c r="AZ91" s="19"/>
      <c r="BA91" s="19"/>
      <c r="BB91" s="19"/>
      <c r="BC91" s="20"/>
      <c r="BD91" s="24"/>
      <c r="BE91" s="24"/>
      <c r="BF91" s="20"/>
      <c r="BG91" s="23"/>
      <c r="BH91" s="20"/>
      <c r="BI91" s="24"/>
      <c r="BJ91" s="24"/>
      <c r="BK91" s="20"/>
      <c r="BL91" s="23"/>
      <c r="BM91" s="20"/>
      <c r="BN91" s="24"/>
      <c r="BO91" s="24"/>
      <c r="BP91" s="20"/>
      <c r="BQ91" s="23"/>
      <c r="BR91" s="20"/>
    </row>
    <row r="92" spans="1:73" s="6" customFormat="1" ht="15" customHeight="1">
      <c r="A92" s="245"/>
      <c r="B92" s="245"/>
      <c r="C92" s="245"/>
      <c r="D92" s="245"/>
      <c r="E92" s="245"/>
      <c r="F92" s="245"/>
      <c r="G92" s="245"/>
      <c r="H92" s="245"/>
      <c r="I92" s="239" t="s">
        <v>277</v>
      </c>
      <c r="J92" s="65"/>
      <c r="K92" s="204"/>
      <c r="L92" s="204"/>
      <c r="M92" s="204"/>
      <c r="N92" s="216">
        <f>+N91</f>
        <v>100</v>
      </c>
      <c r="O92" s="216">
        <f t="shared" ref="O92:AK92" si="108">+O91</f>
        <v>10</v>
      </c>
      <c r="P92" s="216">
        <f t="shared" si="108"/>
        <v>50</v>
      </c>
      <c r="Q92" s="216">
        <f t="shared" si="108"/>
        <v>25</v>
      </c>
      <c r="R92" s="216">
        <f t="shared" si="108"/>
        <v>25</v>
      </c>
      <c r="S92" s="216">
        <f t="shared" si="108"/>
        <v>10</v>
      </c>
      <c r="T92" s="216">
        <f t="shared" si="108"/>
        <v>0</v>
      </c>
      <c r="U92" s="216">
        <f t="shared" si="108"/>
        <v>0</v>
      </c>
      <c r="V92" s="216">
        <f t="shared" si="108"/>
        <v>50</v>
      </c>
      <c r="W92" s="216">
        <f t="shared" si="108"/>
        <v>5</v>
      </c>
      <c r="X92" s="216">
        <f t="shared" si="108"/>
        <v>0</v>
      </c>
      <c r="Y92" s="216">
        <f t="shared" si="108"/>
        <v>25</v>
      </c>
      <c r="Z92" s="216">
        <f t="shared" si="108"/>
        <v>25</v>
      </c>
      <c r="AA92" s="216">
        <f t="shared" si="108"/>
        <v>5</v>
      </c>
      <c r="AB92" s="216">
        <f t="shared" si="108"/>
        <v>0</v>
      </c>
      <c r="AC92" s="216">
        <f t="shared" si="108"/>
        <v>0</v>
      </c>
      <c r="AD92" s="216">
        <f>+AF92+AG92+AH92+AJ92</f>
        <v>50</v>
      </c>
      <c r="AE92" s="216">
        <f t="shared" si="108"/>
        <v>5</v>
      </c>
      <c r="AF92" s="216">
        <v>25</v>
      </c>
      <c r="AG92" s="216">
        <v>25</v>
      </c>
      <c r="AH92" s="216">
        <f t="shared" si="108"/>
        <v>0</v>
      </c>
      <c r="AI92" s="216">
        <f t="shared" si="108"/>
        <v>5</v>
      </c>
      <c r="AJ92" s="216">
        <f t="shared" si="108"/>
        <v>0</v>
      </c>
      <c r="AK92" s="216">
        <f t="shared" si="108"/>
        <v>0</v>
      </c>
      <c r="AL92" s="23"/>
      <c r="AM92" s="186"/>
      <c r="AN92" s="20"/>
      <c r="AO92" s="20"/>
      <c r="AP92" s="20"/>
      <c r="AQ92" s="20"/>
      <c r="AR92" s="20"/>
      <c r="AS92" s="20"/>
      <c r="AT92" s="20"/>
      <c r="AU92" s="19"/>
      <c r="AV92" s="19"/>
      <c r="AW92" s="19"/>
      <c r="AX92" s="19"/>
      <c r="AY92" s="19"/>
      <c r="AZ92" s="19"/>
      <c r="BA92" s="19"/>
      <c r="BB92" s="19"/>
      <c r="BC92" s="20"/>
      <c r="BD92" s="24"/>
      <c r="BE92" s="24"/>
      <c r="BF92" s="20"/>
      <c r="BG92" s="23"/>
      <c r="BH92" s="20"/>
      <c r="BI92" s="24"/>
      <c r="BJ92" s="24"/>
      <c r="BK92" s="20"/>
      <c r="BL92" s="23"/>
      <c r="BM92" s="20"/>
      <c r="BN92" s="24"/>
      <c r="BO92" s="24"/>
      <c r="BP92" s="20"/>
      <c r="BQ92" s="23"/>
      <c r="BR92" s="20"/>
    </row>
    <row r="93" spans="1:73" s="6" customFormat="1" ht="15" customHeight="1">
      <c r="A93" s="244"/>
      <c r="B93" s="244"/>
      <c r="C93" s="244"/>
      <c r="D93" s="244"/>
      <c r="E93" s="244"/>
      <c r="F93" s="244" t="s">
        <v>92</v>
      </c>
      <c r="G93" s="244" t="s">
        <v>116</v>
      </c>
      <c r="H93" s="244" t="s">
        <v>117</v>
      </c>
      <c r="I93" s="239" t="s">
        <v>276</v>
      </c>
      <c r="J93" s="65">
        <f t="shared" si="53"/>
        <v>10</v>
      </c>
      <c r="K93" s="204">
        <f t="shared" si="54"/>
        <v>0</v>
      </c>
      <c r="L93" s="204">
        <f t="shared" si="55"/>
        <v>0</v>
      </c>
      <c r="M93" s="204">
        <f t="shared" si="56"/>
        <v>0</v>
      </c>
      <c r="N93" s="216">
        <f t="shared" ref="N93:N180" si="109">P93+Q93+R93+T93</f>
        <v>10</v>
      </c>
      <c r="O93" s="65">
        <f t="shared" si="91"/>
        <v>1</v>
      </c>
      <c r="P93" s="65">
        <f t="shared" si="66"/>
        <v>10</v>
      </c>
      <c r="Q93" s="65">
        <f t="shared" si="66"/>
        <v>0</v>
      </c>
      <c r="R93" s="65">
        <f>Z93+AH93</f>
        <v>0</v>
      </c>
      <c r="S93" s="65">
        <f t="shared" si="99"/>
        <v>1</v>
      </c>
      <c r="T93" s="65">
        <f>AB93+AJ93</f>
        <v>0</v>
      </c>
      <c r="U93" s="65">
        <f t="shared" si="92"/>
        <v>0</v>
      </c>
      <c r="V93" s="219">
        <f t="shared" si="8"/>
        <v>0</v>
      </c>
      <c r="W93" s="65">
        <f t="shared" si="93"/>
        <v>0</v>
      </c>
      <c r="X93" s="65">
        <v>0</v>
      </c>
      <c r="Y93" s="65">
        <v>0</v>
      </c>
      <c r="Z93" s="65">
        <v>0</v>
      </c>
      <c r="AA93" s="65">
        <f t="shared" si="104"/>
        <v>0</v>
      </c>
      <c r="AB93" s="65">
        <v>0</v>
      </c>
      <c r="AC93" s="65">
        <f t="shared" si="105"/>
        <v>0</v>
      </c>
      <c r="AD93" s="219">
        <f t="shared" si="29"/>
        <v>10</v>
      </c>
      <c r="AE93" s="65">
        <f t="shared" si="95"/>
        <v>1</v>
      </c>
      <c r="AF93" s="189">
        <v>10</v>
      </c>
      <c r="AG93" s="189">
        <v>0</v>
      </c>
      <c r="AH93" s="189">
        <v>0</v>
      </c>
      <c r="AI93" s="189">
        <f t="shared" si="106"/>
        <v>1</v>
      </c>
      <c r="AJ93" s="189">
        <v>0</v>
      </c>
      <c r="AK93" s="65">
        <f t="shared" si="107"/>
        <v>0</v>
      </c>
      <c r="AL93" s="23"/>
      <c r="AM93" s="186"/>
      <c r="AN93" s="20"/>
      <c r="AO93" s="20"/>
      <c r="AP93" s="20"/>
      <c r="AQ93" s="20"/>
      <c r="AR93" s="20"/>
      <c r="AS93" s="20"/>
      <c r="AT93" s="20"/>
      <c r="AU93" s="19"/>
      <c r="AV93" s="19"/>
      <c r="AW93" s="19"/>
      <c r="AX93" s="19"/>
      <c r="AY93" s="19"/>
      <c r="AZ93" s="19"/>
      <c r="BA93" s="19"/>
      <c r="BB93" s="19"/>
      <c r="BC93" s="20"/>
      <c r="BD93" s="24"/>
      <c r="BE93" s="24"/>
      <c r="BF93" s="20"/>
      <c r="BG93" s="23"/>
      <c r="BH93" s="20"/>
      <c r="BI93" s="24"/>
      <c r="BJ93" s="24"/>
      <c r="BK93" s="20"/>
      <c r="BL93" s="23"/>
      <c r="BM93" s="20"/>
      <c r="BN93" s="24"/>
      <c r="BO93" s="24"/>
      <c r="BP93" s="20"/>
      <c r="BQ93" s="23"/>
      <c r="BR93" s="20"/>
    </row>
    <row r="94" spans="1:73" s="6" customFormat="1" ht="15" customHeight="1">
      <c r="A94" s="245"/>
      <c r="B94" s="245"/>
      <c r="C94" s="245"/>
      <c r="D94" s="245"/>
      <c r="E94" s="245"/>
      <c r="F94" s="245"/>
      <c r="G94" s="245"/>
      <c r="H94" s="245"/>
      <c r="I94" s="239" t="s">
        <v>277</v>
      </c>
      <c r="J94" s="65"/>
      <c r="K94" s="204"/>
      <c r="L94" s="204"/>
      <c r="M94" s="204"/>
      <c r="N94" s="216">
        <f>+N93</f>
        <v>10</v>
      </c>
      <c r="O94" s="216">
        <f t="shared" ref="O94:AK94" si="110">+O93</f>
        <v>1</v>
      </c>
      <c r="P94" s="216">
        <f t="shared" si="110"/>
        <v>10</v>
      </c>
      <c r="Q94" s="216">
        <f t="shared" si="110"/>
        <v>0</v>
      </c>
      <c r="R94" s="216">
        <f t="shared" si="110"/>
        <v>0</v>
      </c>
      <c r="S94" s="216">
        <f t="shared" si="110"/>
        <v>1</v>
      </c>
      <c r="T94" s="216">
        <f t="shared" si="110"/>
        <v>0</v>
      </c>
      <c r="U94" s="216">
        <f t="shared" si="110"/>
        <v>0</v>
      </c>
      <c r="V94" s="216">
        <f t="shared" si="110"/>
        <v>0</v>
      </c>
      <c r="W94" s="216">
        <f t="shared" si="110"/>
        <v>0</v>
      </c>
      <c r="X94" s="216">
        <f t="shared" si="110"/>
        <v>0</v>
      </c>
      <c r="Y94" s="216">
        <f t="shared" si="110"/>
        <v>0</v>
      </c>
      <c r="Z94" s="216">
        <f t="shared" si="110"/>
        <v>0</v>
      </c>
      <c r="AA94" s="216">
        <f t="shared" si="110"/>
        <v>0</v>
      </c>
      <c r="AB94" s="216">
        <f t="shared" si="110"/>
        <v>0</v>
      </c>
      <c r="AC94" s="216">
        <f t="shared" si="110"/>
        <v>0</v>
      </c>
      <c r="AD94" s="216">
        <f>+AF94+AG94</f>
        <v>10</v>
      </c>
      <c r="AE94" s="216">
        <f t="shared" si="110"/>
        <v>1</v>
      </c>
      <c r="AF94" s="216">
        <v>5</v>
      </c>
      <c r="AG94" s="216">
        <v>5</v>
      </c>
      <c r="AH94" s="216">
        <f t="shared" si="110"/>
        <v>0</v>
      </c>
      <c r="AI94" s="216">
        <f t="shared" si="110"/>
        <v>1</v>
      </c>
      <c r="AJ94" s="216">
        <f t="shared" si="110"/>
        <v>0</v>
      </c>
      <c r="AK94" s="216">
        <f t="shared" si="110"/>
        <v>0</v>
      </c>
      <c r="AL94" s="23"/>
      <c r="AM94" s="186"/>
      <c r="AN94" s="20"/>
      <c r="AO94" s="20"/>
      <c r="AP94" s="20"/>
      <c r="AQ94" s="20"/>
      <c r="AR94" s="20"/>
      <c r="AS94" s="20"/>
      <c r="AT94" s="20"/>
      <c r="AU94" s="19"/>
      <c r="AV94" s="19"/>
      <c r="AW94" s="19"/>
      <c r="AX94" s="19"/>
      <c r="AY94" s="19"/>
      <c r="AZ94" s="19"/>
      <c r="BA94" s="19"/>
      <c r="BB94" s="19"/>
      <c r="BC94" s="20"/>
      <c r="BD94" s="24"/>
      <c r="BE94" s="24"/>
      <c r="BF94" s="20"/>
      <c r="BG94" s="23"/>
      <c r="BH94" s="20"/>
      <c r="BI94" s="24"/>
      <c r="BJ94" s="24"/>
      <c r="BK94" s="20"/>
      <c r="BL94" s="23"/>
      <c r="BM94" s="20"/>
      <c r="BN94" s="24"/>
      <c r="BO94" s="24"/>
      <c r="BP94" s="20"/>
      <c r="BQ94" s="23"/>
      <c r="BR94" s="20"/>
    </row>
    <row r="95" spans="1:73" s="6" customFormat="1" ht="15.75" customHeight="1">
      <c r="A95" s="244"/>
      <c r="B95" s="244"/>
      <c r="C95" s="244"/>
      <c r="D95" s="244"/>
      <c r="E95" s="244"/>
      <c r="F95" s="244" t="s">
        <v>63</v>
      </c>
      <c r="G95" s="244" t="s">
        <v>118</v>
      </c>
      <c r="H95" s="244" t="s">
        <v>119</v>
      </c>
      <c r="I95" s="239" t="s">
        <v>276</v>
      </c>
      <c r="J95" s="65">
        <f t="shared" si="53"/>
        <v>150</v>
      </c>
      <c r="K95" s="204">
        <f t="shared" si="54"/>
        <v>100</v>
      </c>
      <c r="L95" s="204">
        <f t="shared" si="55"/>
        <v>100</v>
      </c>
      <c r="M95" s="204">
        <f t="shared" si="56"/>
        <v>350</v>
      </c>
      <c r="N95" s="216">
        <f t="shared" si="109"/>
        <v>700</v>
      </c>
      <c r="O95" s="65">
        <f t="shared" si="91"/>
        <v>70</v>
      </c>
      <c r="P95" s="65">
        <f t="shared" si="66"/>
        <v>150</v>
      </c>
      <c r="Q95" s="65">
        <f t="shared" si="66"/>
        <v>100</v>
      </c>
      <c r="R95" s="65">
        <f t="shared" si="66"/>
        <v>100</v>
      </c>
      <c r="S95" s="65">
        <f t="shared" si="99"/>
        <v>35</v>
      </c>
      <c r="T95" s="65">
        <f t="shared" ref="T95:T145" si="111">AB95+AJ95</f>
        <v>350</v>
      </c>
      <c r="U95" s="65">
        <f t="shared" si="92"/>
        <v>35</v>
      </c>
      <c r="V95" s="219">
        <f t="shared" si="8"/>
        <v>550</v>
      </c>
      <c r="W95" s="65">
        <f t="shared" si="93"/>
        <v>55</v>
      </c>
      <c r="X95" s="65">
        <v>0</v>
      </c>
      <c r="Y95" s="65">
        <v>100</v>
      </c>
      <c r="Z95" s="65">
        <v>100</v>
      </c>
      <c r="AA95" s="65">
        <f t="shared" si="104"/>
        <v>20</v>
      </c>
      <c r="AB95" s="65">
        <v>350</v>
      </c>
      <c r="AC95" s="65">
        <f t="shared" si="105"/>
        <v>35</v>
      </c>
      <c r="AD95" s="219">
        <f t="shared" si="29"/>
        <v>150</v>
      </c>
      <c r="AE95" s="65">
        <f t="shared" si="95"/>
        <v>15</v>
      </c>
      <c r="AF95" s="189">
        <v>150</v>
      </c>
      <c r="AG95" s="189">
        <v>0</v>
      </c>
      <c r="AH95" s="189">
        <v>0</v>
      </c>
      <c r="AI95" s="189">
        <f t="shared" si="106"/>
        <v>15</v>
      </c>
      <c r="AJ95" s="189">
        <v>0</v>
      </c>
      <c r="AK95" s="65">
        <f t="shared" si="107"/>
        <v>0</v>
      </c>
      <c r="AL95" s="23"/>
      <c r="AM95" s="186"/>
      <c r="AN95" s="20"/>
      <c r="AO95" s="20"/>
      <c r="AP95" s="20"/>
      <c r="AQ95" s="20"/>
      <c r="AR95" s="20"/>
      <c r="AS95" s="20"/>
      <c r="AT95" s="20"/>
      <c r="AU95" s="19"/>
      <c r="AV95" s="19"/>
      <c r="AW95" s="19"/>
      <c r="AX95" s="19"/>
      <c r="AY95" s="19"/>
      <c r="AZ95" s="19"/>
      <c r="BA95" s="19"/>
      <c r="BB95" s="19"/>
      <c r="BC95" s="20"/>
      <c r="BD95" s="24"/>
      <c r="BE95" s="24"/>
      <c r="BF95" s="20"/>
      <c r="BG95" s="23"/>
      <c r="BH95" s="20"/>
      <c r="BI95" s="24"/>
      <c r="BJ95" s="24"/>
      <c r="BK95" s="20"/>
      <c r="BL95" s="23"/>
      <c r="BM95" s="20"/>
      <c r="BN95" s="24"/>
      <c r="BO95" s="24"/>
      <c r="BP95" s="20"/>
      <c r="BQ95" s="23"/>
      <c r="BR95" s="20"/>
    </row>
    <row r="96" spans="1:73" s="6" customFormat="1" ht="15.75" customHeight="1">
      <c r="A96" s="245"/>
      <c r="B96" s="245"/>
      <c r="C96" s="245"/>
      <c r="D96" s="245"/>
      <c r="E96" s="245"/>
      <c r="F96" s="245"/>
      <c r="G96" s="245"/>
      <c r="H96" s="245"/>
      <c r="I96" s="239" t="s">
        <v>277</v>
      </c>
      <c r="J96" s="65"/>
      <c r="K96" s="204"/>
      <c r="L96" s="204"/>
      <c r="M96" s="204"/>
      <c r="N96" s="216">
        <f>+N95</f>
        <v>700</v>
      </c>
      <c r="O96" s="216">
        <f t="shared" ref="O96:AK96" si="112">+O95</f>
        <v>70</v>
      </c>
      <c r="P96" s="216">
        <f t="shared" si="112"/>
        <v>150</v>
      </c>
      <c r="Q96" s="216">
        <f t="shared" si="112"/>
        <v>100</v>
      </c>
      <c r="R96" s="216">
        <f t="shared" si="112"/>
        <v>100</v>
      </c>
      <c r="S96" s="216">
        <f t="shared" si="112"/>
        <v>35</v>
      </c>
      <c r="T96" s="216">
        <f t="shared" si="112"/>
        <v>350</v>
      </c>
      <c r="U96" s="216">
        <f t="shared" si="112"/>
        <v>35</v>
      </c>
      <c r="V96" s="216">
        <f t="shared" si="112"/>
        <v>550</v>
      </c>
      <c r="W96" s="216">
        <f t="shared" si="112"/>
        <v>55</v>
      </c>
      <c r="X96" s="216">
        <f t="shared" si="112"/>
        <v>0</v>
      </c>
      <c r="Y96" s="216">
        <f t="shared" si="112"/>
        <v>100</v>
      </c>
      <c r="Z96" s="216">
        <f t="shared" si="112"/>
        <v>100</v>
      </c>
      <c r="AA96" s="216">
        <f t="shared" si="112"/>
        <v>20</v>
      </c>
      <c r="AB96" s="216">
        <f t="shared" si="112"/>
        <v>350</v>
      </c>
      <c r="AC96" s="216">
        <f t="shared" si="112"/>
        <v>35</v>
      </c>
      <c r="AD96" s="216">
        <f>+AF96+AG96+AH96+AJ96</f>
        <v>150</v>
      </c>
      <c r="AE96" s="216">
        <f t="shared" si="112"/>
        <v>15</v>
      </c>
      <c r="AF96" s="216">
        <v>100</v>
      </c>
      <c r="AG96" s="216">
        <v>40</v>
      </c>
      <c r="AH96" s="216">
        <v>10</v>
      </c>
      <c r="AI96" s="216">
        <f t="shared" si="112"/>
        <v>15</v>
      </c>
      <c r="AJ96" s="216">
        <f t="shared" si="112"/>
        <v>0</v>
      </c>
      <c r="AK96" s="216">
        <f t="shared" si="112"/>
        <v>0</v>
      </c>
      <c r="AL96" s="23"/>
      <c r="AM96" s="186"/>
      <c r="AN96" s="20"/>
      <c r="AO96" s="20"/>
      <c r="AP96" s="20"/>
      <c r="AQ96" s="20"/>
      <c r="AR96" s="20"/>
      <c r="AS96" s="20"/>
      <c r="AT96" s="20"/>
      <c r="AU96" s="19"/>
      <c r="AV96" s="19"/>
      <c r="AW96" s="19"/>
      <c r="AX96" s="19"/>
      <c r="AY96" s="19"/>
      <c r="AZ96" s="19"/>
      <c r="BA96" s="19"/>
      <c r="BB96" s="19"/>
      <c r="BC96" s="20"/>
      <c r="BD96" s="24"/>
      <c r="BE96" s="24"/>
      <c r="BF96" s="20"/>
      <c r="BG96" s="23"/>
      <c r="BH96" s="20"/>
      <c r="BI96" s="24"/>
      <c r="BJ96" s="24"/>
      <c r="BK96" s="20"/>
      <c r="BL96" s="23"/>
      <c r="BM96" s="20"/>
      <c r="BN96" s="24"/>
      <c r="BO96" s="24"/>
      <c r="BP96" s="20"/>
      <c r="BQ96" s="23"/>
      <c r="BR96" s="20"/>
    </row>
    <row r="97" spans="1:70" s="6" customFormat="1" ht="15" customHeight="1">
      <c r="A97" s="244"/>
      <c r="B97" s="244"/>
      <c r="C97" s="244"/>
      <c r="D97" s="244"/>
      <c r="E97" s="244"/>
      <c r="F97" s="244" t="s">
        <v>107</v>
      </c>
      <c r="G97" s="244" t="s">
        <v>120</v>
      </c>
      <c r="H97" s="244" t="s">
        <v>121</v>
      </c>
      <c r="I97" s="239" t="s">
        <v>276</v>
      </c>
      <c r="J97" s="65">
        <f t="shared" si="53"/>
        <v>35</v>
      </c>
      <c r="K97" s="204">
        <f t="shared" si="54"/>
        <v>6</v>
      </c>
      <c r="L97" s="204">
        <f t="shared" si="55"/>
        <v>6</v>
      </c>
      <c r="M97" s="204">
        <f t="shared" si="56"/>
        <v>10</v>
      </c>
      <c r="N97" s="216">
        <f t="shared" si="109"/>
        <v>57</v>
      </c>
      <c r="O97" s="65">
        <f t="shared" si="91"/>
        <v>5.7</v>
      </c>
      <c r="P97" s="65">
        <f t="shared" si="66"/>
        <v>35</v>
      </c>
      <c r="Q97" s="65">
        <f t="shared" si="66"/>
        <v>6</v>
      </c>
      <c r="R97" s="65">
        <f t="shared" si="66"/>
        <v>6</v>
      </c>
      <c r="S97" s="65">
        <f t="shared" si="99"/>
        <v>4.7</v>
      </c>
      <c r="T97" s="65">
        <f t="shared" si="111"/>
        <v>10</v>
      </c>
      <c r="U97" s="65">
        <f t="shared" si="92"/>
        <v>1</v>
      </c>
      <c r="V97" s="219">
        <f t="shared" si="8"/>
        <v>12</v>
      </c>
      <c r="W97" s="65">
        <f t="shared" si="93"/>
        <v>1.2</v>
      </c>
      <c r="X97" s="65">
        <v>0</v>
      </c>
      <c r="Y97" s="65">
        <v>6</v>
      </c>
      <c r="Z97" s="65">
        <v>6</v>
      </c>
      <c r="AA97" s="65">
        <f t="shared" si="104"/>
        <v>1.2</v>
      </c>
      <c r="AB97" s="65">
        <v>0</v>
      </c>
      <c r="AC97" s="65">
        <f t="shared" si="105"/>
        <v>0</v>
      </c>
      <c r="AD97" s="219">
        <f t="shared" si="29"/>
        <v>45</v>
      </c>
      <c r="AE97" s="65">
        <f t="shared" si="95"/>
        <v>4.5</v>
      </c>
      <c r="AF97" s="189">
        <v>35</v>
      </c>
      <c r="AG97" s="189">
        <v>0</v>
      </c>
      <c r="AH97" s="189">
        <v>0</v>
      </c>
      <c r="AI97" s="189">
        <f t="shared" si="106"/>
        <v>3.5</v>
      </c>
      <c r="AJ97" s="189">
        <v>10</v>
      </c>
      <c r="AK97" s="65">
        <f t="shared" si="107"/>
        <v>1</v>
      </c>
      <c r="AL97" s="23"/>
      <c r="AM97" s="186"/>
      <c r="AN97" s="20"/>
      <c r="AO97" s="20"/>
      <c r="AP97" s="20"/>
      <c r="AQ97" s="20"/>
      <c r="AR97" s="20"/>
      <c r="AS97" s="20"/>
      <c r="AT97" s="20"/>
      <c r="AU97" s="19"/>
      <c r="AV97" s="19"/>
      <c r="AW97" s="19"/>
      <c r="AX97" s="19"/>
      <c r="AY97" s="19"/>
      <c r="AZ97" s="19"/>
      <c r="BA97" s="19"/>
      <c r="BB97" s="19"/>
      <c r="BC97" s="20"/>
      <c r="BD97" s="24"/>
      <c r="BE97" s="24"/>
      <c r="BF97" s="20"/>
      <c r="BG97" s="23"/>
      <c r="BH97" s="20"/>
      <c r="BI97" s="24"/>
      <c r="BJ97" s="24"/>
      <c r="BK97" s="20"/>
      <c r="BL97" s="23"/>
      <c r="BM97" s="20"/>
      <c r="BN97" s="24"/>
      <c r="BO97" s="24"/>
      <c r="BP97" s="20"/>
      <c r="BQ97" s="23"/>
      <c r="BR97" s="20"/>
    </row>
    <row r="98" spans="1:70" s="6" customFormat="1" ht="15" customHeight="1">
      <c r="A98" s="245"/>
      <c r="B98" s="245"/>
      <c r="C98" s="245"/>
      <c r="D98" s="245"/>
      <c r="E98" s="245"/>
      <c r="F98" s="245"/>
      <c r="G98" s="245"/>
      <c r="H98" s="245"/>
      <c r="I98" s="239" t="s">
        <v>277</v>
      </c>
      <c r="J98" s="65"/>
      <c r="K98" s="204"/>
      <c r="L98" s="204"/>
      <c r="M98" s="204"/>
      <c r="N98" s="216">
        <f>+N97</f>
        <v>57</v>
      </c>
      <c r="O98" s="216">
        <f t="shared" ref="O98:AK98" si="113">+O97</f>
        <v>5.7</v>
      </c>
      <c r="P98" s="216">
        <f t="shared" si="113"/>
        <v>35</v>
      </c>
      <c r="Q98" s="216">
        <f t="shared" si="113"/>
        <v>6</v>
      </c>
      <c r="R98" s="216">
        <f t="shared" si="113"/>
        <v>6</v>
      </c>
      <c r="S98" s="216">
        <f t="shared" si="113"/>
        <v>4.7</v>
      </c>
      <c r="T98" s="216">
        <f t="shared" si="113"/>
        <v>10</v>
      </c>
      <c r="U98" s="216">
        <f t="shared" si="113"/>
        <v>1</v>
      </c>
      <c r="V98" s="216">
        <f t="shared" si="113"/>
        <v>12</v>
      </c>
      <c r="W98" s="216">
        <f t="shared" si="113"/>
        <v>1.2</v>
      </c>
      <c r="X98" s="216">
        <f t="shared" si="113"/>
        <v>0</v>
      </c>
      <c r="Y98" s="216">
        <f t="shared" si="113"/>
        <v>6</v>
      </c>
      <c r="Z98" s="216">
        <f t="shared" si="113"/>
        <v>6</v>
      </c>
      <c r="AA98" s="216">
        <f t="shared" si="113"/>
        <v>1.2</v>
      </c>
      <c r="AB98" s="216">
        <f t="shared" si="113"/>
        <v>0</v>
      </c>
      <c r="AC98" s="216">
        <f t="shared" si="113"/>
        <v>0</v>
      </c>
      <c r="AD98" s="216">
        <f>+AF98+AG98+AH98+AJ98</f>
        <v>45</v>
      </c>
      <c r="AE98" s="216">
        <f t="shared" si="113"/>
        <v>4.5</v>
      </c>
      <c r="AF98" s="216">
        <v>15</v>
      </c>
      <c r="AG98" s="216">
        <v>10</v>
      </c>
      <c r="AH98" s="216">
        <v>10</v>
      </c>
      <c r="AI98" s="216">
        <f t="shared" si="113"/>
        <v>3.5</v>
      </c>
      <c r="AJ98" s="216">
        <v>10</v>
      </c>
      <c r="AK98" s="216">
        <f t="shared" si="113"/>
        <v>1</v>
      </c>
      <c r="AL98" s="23"/>
      <c r="AM98" s="186"/>
      <c r="AN98" s="20"/>
      <c r="AO98" s="20"/>
      <c r="AP98" s="20"/>
      <c r="AQ98" s="20"/>
      <c r="AR98" s="20"/>
      <c r="AS98" s="20"/>
      <c r="AT98" s="20"/>
      <c r="AU98" s="19"/>
      <c r="AV98" s="19"/>
      <c r="AW98" s="19"/>
      <c r="AX98" s="19"/>
      <c r="AY98" s="19"/>
      <c r="AZ98" s="19"/>
      <c r="BA98" s="19"/>
      <c r="BB98" s="19"/>
      <c r="BC98" s="20"/>
      <c r="BD98" s="24"/>
      <c r="BE98" s="24"/>
      <c r="BF98" s="20"/>
      <c r="BG98" s="23"/>
      <c r="BH98" s="20"/>
      <c r="BI98" s="24"/>
      <c r="BJ98" s="24"/>
      <c r="BK98" s="20"/>
      <c r="BL98" s="23"/>
      <c r="BM98" s="20"/>
      <c r="BN98" s="24"/>
      <c r="BO98" s="24"/>
      <c r="BP98" s="20"/>
      <c r="BQ98" s="23"/>
      <c r="BR98" s="20"/>
    </row>
    <row r="99" spans="1:70" s="6" customFormat="1" ht="15" customHeight="1">
      <c r="A99" s="244"/>
      <c r="B99" s="244"/>
      <c r="C99" s="244"/>
      <c r="D99" s="244"/>
      <c r="E99" s="244"/>
      <c r="F99" s="244" t="s">
        <v>69</v>
      </c>
      <c r="G99" s="244" t="s">
        <v>122</v>
      </c>
      <c r="H99" s="244" t="s">
        <v>123</v>
      </c>
      <c r="I99" s="239" t="s">
        <v>276</v>
      </c>
      <c r="J99" s="65">
        <f t="shared" si="53"/>
        <v>100</v>
      </c>
      <c r="K99" s="204">
        <f t="shared" si="54"/>
        <v>53</v>
      </c>
      <c r="L99" s="204">
        <f t="shared" si="55"/>
        <v>52</v>
      </c>
      <c r="M99" s="204">
        <f t="shared" si="56"/>
        <v>52</v>
      </c>
      <c r="N99" s="216">
        <f t="shared" si="109"/>
        <v>257</v>
      </c>
      <c r="O99" s="65">
        <f t="shared" si="91"/>
        <v>25.7</v>
      </c>
      <c r="P99" s="65">
        <f t="shared" si="66"/>
        <v>100</v>
      </c>
      <c r="Q99" s="65">
        <f t="shared" si="66"/>
        <v>53</v>
      </c>
      <c r="R99" s="65">
        <f t="shared" si="66"/>
        <v>52</v>
      </c>
      <c r="S99" s="65">
        <f t="shared" si="99"/>
        <v>20.5</v>
      </c>
      <c r="T99" s="65">
        <f t="shared" si="111"/>
        <v>52</v>
      </c>
      <c r="U99" s="65">
        <f t="shared" si="92"/>
        <v>5.2</v>
      </c>
      <c r="V99" s="219">
        <f t="shared" si="8"/>
        <v>157</v>
      </c>
      <c r="W99" s="65">
        <f t="shared" si="93"/>
        <v>15.7</v>
      </c>
      <c r="X99" s="65">
        <v>0</v>
      </c>
      <c r="Y99" s="65">
        <v>53</v>
      </c>
      <c r="Z99" s="65">
        <v>52</v>
      </c>
      <c r="AA99" s="65">
        <f t="shared" si="104"/>
        <v>10.5</v>
      </c>
      <c r="AB99" s="65">
        <v>52</v>
      </c>
      <c r="AC99" s="65">
        <f t="shared" si="105"/>
        <v>5.2</v>
      </c>
      <c r="AD99" s="219">
        <f t="shared" si="29"/>
        <v>100</v>
      </c>
      <c r="AE99" s="65">
        <f t="shared" si="95"/>
        <v>10</v>
      </c>
      <c r="AF99" s="189">
        <v>100</v>
      </c>
      <c r="AG99" s="189">
        <v>0</v>
      </c>
      <c r="AH99" s="189">
        <v>0</v>
      </c>
      <c r="AI99" s="189">
        <f t="shared" si="106"/>
        <v>10</v>
      </c>
      <c r="AJ99" s="189">
        <v>0</v>
      </c>
      <c r="AK99" s="65">
        <f t="shared" si="107"/>
        <v>0</v>
      </c>
      <c r="AL99" s="23"/>
      <c r="AM99" s="186"/>
      <c r="AN99" s="20"/>
      <c r="AO99" s="20"/>
      <c r="AP99" s="20"/>
      <c r="AQ99" s="20"/>
      <c r="AR99" s="20"/>
      <c r="AS99" s="20"/>
      <c r="AT99" s="20"/>
      <c r="AU99" s="19"/>
      <c r="AV99" s="19"/>
      <c r="AW99" s="19"/>
      <c r="AX99" s="19"/>
      <c r="AY99" s="19"/>
      <c r="AZ99" s="19"/>
      <c r="BA99" s="19"/>
      <c r="BB99" s="19"/>
      <c r="BC99" s="20"/>
      <c r="BD99" s="24"/>
      <c r="BE99" s="24"/>
      <c r="BF99" s="20"/>
      <c r="BG99" s="23"/>
      <c r="BH99" s="20"/>
      <c r="BI99" s="24"/>
      <c r="BJ99" s="24"/>
      <c r="BK99" s="20"/>
      <c r="BL99" s="23"/>
      <c r="BM99" s="20"/>
      <c r="BN99" s="24"/>
      <c r="BO99" s="24"/>
      <c r="BP99" s="20"/>
      <c r="BQ99" s="23"/>
      <c r="BR99" s="20"/>
    </row>
    <row r="100" spans="1:70" s="6" customFormat="1" ht="15" customHeight="1">
      <c r="A100" s="245"/>
      <c r="B100" s="245"/>
      <c r="C100" s="245"/>
      <c r="D100" s="245"/>
      <c r="E100" s="245"/>
      <c r="F100" s="245"/>
      <c r="G100" s="245"/>
      <c r="H100" s="245"/>
      <c r="I100" s="239" t="s">
        <v>277</v>
      </c>
      <c r="J100" s="65"/>
      <c r="K100" s="204"/>
      <c r="L100" s="204"/>
      <c r="M100" s="204"/>
      <c r="N100" s="216">
        <f>+N99</f>
        <v>257</v>
      </c>
      <c r="O100" s="216">
        <f t="shared" ref="O100:AK100" si="114">+O99</f>
        <v>25.7</v>
      </c>
      <c r="P100" s="216">
        <f t="shared" si="114"/>
        <v>100</v>
      </c>
      <c r="Q100" s="216">
        <f t="shared" si="114"/>
        <v>53</v>
      </c>
      <c r="R100" s="216">
        <f t="shared" si="114"/>
        <v>52</v>
      </c>
      <c r="S100" s="216">
        <f t="shared" si="114"/>
        <v>20.5</v>
      </c>
      <c r="T100" s="216">
        <f t="shared" si="114"/>
        <v>52</v>
      </c>
      <c r="U100" s="216">
        <f t="shared" si="114"/>
        <v>5.2</v>
      </c>
      <c r="V100" s="216">
        <f t="shared" si="114"/>
        <v>157</v>
      </c>
      <c r="W100" s="216">
        <f t="shared" si="114"/>
        <v>15.7</v>
      </c>
      <c r="X100" s="216">
        <f t="shared" si="114"/>
        <v>0</v>
      </c>
      <c r="Y100" s="216">
        <f t="shared" si="114"/>
        <v>53</v>
      </c>
      <c r="Z100" s="216">
        <f t="shared" si="114"/>
        <v>52</v>
      </c>
      <c r="AA100" s="216">
        <f t="shared" si="114"/>
        <v>10.5</v>
      </c>
      <c r="AB100" s="216">
        <f t="shared" si="114"/>
        <v>52</v>
      </c>
      <c r="AC100" s="216">
        <f t="shared" si="114"/>
        <v>5.2</v>
      </c>
      <c r="AD100" s="216">
        <f>+AF100+AG100</f>
        <v>100</v>
      </c>
      <c r="AE100" s="216">
        <f t="shared" si="114"/>
        <v>10</v>
      </c>
      <c r="AF100" s="216">
        <v>50</v>
      </c>
      <c r="AG100" s="216">
        <v>50</v>
      </c>
      <c r="AH100" s="216">
        <f t="shared" si="114"/>
        <v>0</v>
      </c>
      <c r="AI100" s="216">
        <f t="shared" si="114"/>
        <v>10</v>
      </c>
      <c r="AJ100" s="216">
        <f t="shared" si="114"/>
        <v>0</v>
      </c>
      <c r="AK100" s="216">
        <f t="shared" si="114"/>
        <v>0</v>
      </c>
      <c r="AL100" s="23"/>
      <c r="AM100" s="186"/>
      <c r="AN100" s="20"/>
      <c r="AO100" s="20"/>
      <c r="AP100" s="20"/>
      <c r="AQ100" s="20"/>
      <c r="AR100" s="20"/>
      <c r="AS100" s="20"/>
      <c r="AT100" s="20"/>
      <c r="AU100" s="19"/>
      <c r="AV100" s="19"/>
      <c r="AW100" s="19"/>
      <c r="AX100" s="19"/>
      <c r="AY100" s="19"/>
      <c r="AZ100" s="19"/>
      <c r="BA100" s="19"/>
      <c r="BB100" s="19"/>
      <c r="BC100" s="20"/>
      <c r="BD100" s="24"/>
      <c r="BE100" s="24"/>
      <c r="BF100" s="20"/>
      <c r="BG100" s="23"/>
      <c r="BH100" s="20"/>
      <c r="BI100" s="24"/>
      <c r="BJ100" s="24"/>
      <c r="BK100" s="20"/>
      <c r="BL100" s="23"/>
      <c r="BM100" s="20"/>
      <c r="BN100" s="24"/>
      <c r="BO100" s="24"/>
      <c r="BP100" s="20"/>
      <c r="BQ100" s="23"/>
      <c r="BR100" s="20"/>
    </row>
    <row r="101" spans="1:70" s="6" customFormat="1" ht="15" customHeight="1">
      <c r="A101" s="244"/>
      <c r="B101" s="244"/>
      <c r="C101" s="244"/>
      <c r="D101" s="244"/>
      <c r="E101" s="244"/>
      <c r="F101" s="244" t="s">
        <v>72</v>
      </c>
      <c r="G101" s="244" t="s">
        <v>124</v>
      </c>
      <c r="H101" s="244" t="s">
        <v>125</v>
      </c>
      <c r="I101" s="239" t="s">
        <v>276</v>
      </c>
      <c r="J101" s="65">
        <f t="shared" si="53"/>
        <v>20</v>
      </c>
      <c r="K101" s="204">
        <f t="shared" si="54"/>
        <v>0</v>
      </c>
      <c r="L101" s="204">
        <f t="shared" si="55"/>
        <v>0</v>
      </c>
      <c r="M101" s="204">
        <f t="shared" si="56"/>
        <v>0</v>
      </c>
      <c r="N101" s="216">
        <f t="shared" si="109"/>
        <v>20</v>
      </c>
      <c r="O101" s="65">
        <f t="shared" si="91"/>
        <v>2</v>
      </c>
      <c r="P101" s="65">
        <f t="shared" si="66"/>
        <v>20</v>
      </c>
      <c r="Q101" s="65">
        <f t="shared" si="66"/>
        <v>0</v>
      </c>
      <c r="R101" s="65">
        <f t="shared" si="66"/>
        <v>0</v>
      </c>
      <c r="S101" s="65">
        <f t="shared" si="99"/>
        <v>2</v>
      </c>
      <c r="T101" s="65">
        <f t="shared" si="111"/>
        <v>0</v>
      </c>
      <c r="U101" s="65">
        <f t="shared" si="92"/>
        <v>0</v>
      </c>
      <c r="V101" s="219">
        <f t="shared" si="8"/>
        <v>0</v>
      </c>
      <c r="W101" s="65">
        <f t="shared" si="93"/>
        <v>0</v>
      </c>
      <c r="X101" s="65">
        <v>0</v>
      </c>
      <c r="Y101" s="65">
        <v>0</v>
      </c>
      <c r="Z101" s="65">
        <v>0</v>
      </c>
      <c r="AA101" s="65">
        <f t="shared" si="104"/>
        <v>0</v>
      </c>
      <c r="AB101" s="65">
        <v>0</v>
      </c>
      <c r="AC101" s="65">
        <f t="shared" si="105"/>
        <v>0</v>
      </c>
      <c r="AD101" s="219">
        <f t="shared" si="29"/>
        <v>20</v>
      </c>
      <c r="AE101" s="65">
        <f t="shared" si="95"/>
        <v>2</v>
      </c>
      <c r="AF101" s="189">
        <v>20</v>
      </c>
      <c r="AG101" s="189">
        <v>0</v>
      </c>
      <c r="AH101" s="189">
        <v>0</v>
      </c>
      <c r="AI101" s="189">
        <f t="shared" si="106"/>
        <v>2</v>
      </c>
      <c r="AJ101" s="189">
        <v>0</v>
      </c>
      <c r="AK101" s="65">
        <f t="shared" si="107"/>
        <v>0</v>
      </c>
      <c r="AL101" s="23"/>
      <c r="AM101" s="186"/>
      <c r="AN101" s="20"/>
      <c r="AO101" s="20"/>
      <c r="AP101" s="20"/>
      <c r="AQ101" s="20"/>
      <c r="AR101" s="20"/>
      <c r="AS101" s="20"/>
      <c r="AT101" s="20"/>
      <c r="AU101" s="19"/>
      <c r="AV101" s="19"/>
      <c r="AW101" s="19"/>
      <c r="AX101" s="19"/>
      <c r="AY101" s="19"/>
      <c r="AZ101" s="19"/>
      <c r="BA101" s="19"/>
      <c r="BB101" s="19"/>
      <c r="BC101" s="20"/>
      <c r="BD101" s="24"/>
      <c r="BE101" s="24"/>
      <c r="BF101" s="20"/>
      <c r="BG101" s="23"/>
      <c r="BH101" s="20"/>
      <c r="BI101" s="24"/>
      <c r="BJ101" s="24"/>
      <c r="BK101" s="20"/>
      <c r="BL101" s="23"/>
      <c r="BM101" s="20"/>
      <c r="BN101" s="24"/>
      <c r="BO101" s="24"/>
      <c r="BP101" s="20"/>
      <c r="BQ101" s="23"/>
      <c r="BR101" s="20"/>
    </row>
    <row r="102" spans="1:70" s="6" customFormat="1" ht="15" customHeight="1">
      <c r="A102" s="245"/>
      <c r="B102" s="245"/>
      <c r="C102" s="245"/>
      <c r="D102" s="245"/>
      <c r="E102" s="245"/>
      <c r="F102" s="245"/>
      <c r="G102" s="245"/>
      <c r="H102" s="245"/>
      <c r="I102" s="239" t="s">
        <v>277</v>
      </c>
      <c r="J102" s="65"/>
      <c r="K102" s="204"/>
      <c r="L102" s="204"/>
      <c r="M102" s="204"/>
      <c r="N102" s="216">
        <f>+N101</f>
        <v>20</v>
      </c>
      <c r="O102" s="216">
        <f t="shared" ref="O102:AK102" si="115">+O101</f>
        <v>2</v>
      </c>
      <c r="P102" s="216">
        <f t="shared" si="115"/>
        <v>20</v>
      </c>
      <c r="Q102" s="216">
        <f t="shared" si="115"/>
        <v>0</v>
      </c>
      <c r="R102" s="216">
        <f t="shared" si="115"/>
        <v>0</v>
      </c>
      <c r="S102" s="216">
        <f t="shared" si="115"/>
        <v>2</v>
      </c>
      <c r="T102" s="216">
        <f t="shared" si="115"/>
        <v>0</v>
      </c>
      <c r="U102" s="216">
        <f t="shared" si="115"/>
        <v>0</v>
      </c>
      <c r="V102" s="216">
        <f t="shared" si="115"/>
        <v>0</v>
      </c>
      <c r="W102" s="216">
        <f t="shared" si="115"/>
        <v>0</v>
      </c>
      <c r="X102" s="216">
        <f t="shared" si="115"/>
        <v>0</v>
      </c>
      <c r="Y102" s="216">
        <f t="shared" si="115"/>
        <v>0</v>
      </c>
      <c r="Z102" s="216">
        <f t="shared" si="115"/>
        <v>0</v>
      </c>
      <c r="AA102" s="216">
        <f t="shared" si="115"/>
        <v>0</v>
      </c>
      <c r="AB102" s="216">
        <f t="shared" si="115"/>
        <v>0</v>
      </c>
      <c r="AC102" s="216">
        <f t="shared" si="115"/>
        <v>0</v>
      </c>
      <c r="AD102" s="216">
        <f>+AF102+AG102+AH102+AJ102</f>
        <v>20</v>
      </c>
      <c r="AE102" s="216">
        <f t="shared" si="115"/>
        <v>2</v>
      </c>
      <c r="AF102" s="216">
        <v>15</v>
      </c>
      <c r="AG102" s="216">
        <v>5</v>
      </c>
      <c r="AH102" s="216">
        <f t="shared" si="115"/>
        <v>0</v>
      </c>
      <c r="AI102" s="216">
        <f t="shared" si="115"/>
        <v>2</v>
      </c>
      <c r="AJ102" s="216">
        <f t="shared" si="115"/>
        <v>0</v>
      </c>
      <c r="AK102" s="216">
        <f t="shared" si="115"/>
        <v>0</v>
      </c>
      <c r="AL102" s="23"/>
      <c r="AM102" s="186"/>
      <c r="AN102" s="20"/>
      <c r="AO102" s="20"/>
      <c r="AP102" s="20"/>
      <c r="AQ102" s="20"/>
      <c r="AR102" s="20"/>
      <c r="AS102" s="20"/>
      <c r="AT102" s="20"/>
      <c r="AU102" s="19"/>
      <c r="AV102" s="19"/>
      <c r="AW102" s="19"/>
      <c r="AX102" s="19"/>
      <c r="AY102" s="19"/>
      <c r="AZ102" s="19"/>
      <c r="BA102" s="19"/>
      <c r="BB102" s="19"/>
      <c r="BC102" s="20"/>
      <c r="BD102" s="24"/>
      <c r="BE102" s="24"/>
      <c r="BF102" s="20"/>
      <c r="BG102" s="23"/>
      <c r="BH102" s="20"/>
      <c r="BI102" s="24"/>
      <c r="BJ102" s="24"/>
      <c r="BK102" s="20"/>
      <c r="BL102" s="23"/>
      <c r="BM102" s="20"/>
      <c r="BN102" s="24"/>
      <c r="BO102" s="24"/>
      <c r="BP102" s="20"/>
      <c r="BQ102" s="23"/>
      <c r="BR102" s="20"/>
    </row>
    <row r="103" spans="1:70" s="6" customFormat="1" ht="15" customHeight="1">
      <c r="A103" s="244"/>
      <c r="B103" s="244"/>
      <c r="C103" s="244"/>
      <c r="D103" s="244"/>
      <c r="E103" s="244"/>
      <c r="F103" s="244" t="s">
        <v>126</v>
      </c>
      <c r="G103" s="244" t="s">
        <v>127</v>
      </c>
      <c r="H103" s="244" t="s">
        <v>128</v>
      </c>
      <c r="I103" s="239" t="s">
        <v>276</v>
      </c>
      <c r="J103" s="65">
        <f t="shared" si="53"/>
        <v>35</v>
      </c>
      <c r="K103" s="204">
        <f t="shared" si="54"/>
        <v>0</v>
      </c>
      <c r="L103" s="204">
        <f t="shared" si="55"/>
        <v>10</v>
      </c>
      <c r="M103" s="204">
        <f t="shared" si="56"/>
        <v>0</v>
      </c>
      <c r="N103" s="216">
        <f t="shared" si="109"/>
        <v>45</v>
      </c>
      <c r="O103" s="65">
        <f t="shared" si="91"/>
        <v>4.5</v>
      </c>
      <c r="P103" s="65">
        <f t="shared" si="66"/>
        <v>35</v>
      </c>
      <c r="Q103" s="65">
        <f t="shared" si="66"/>
        <v>0</v>
      </c>
      <c r="R103" s="65">
        <f t="shared" si="66"/>
        <v>10</v>
      </c>
      <c r="S103" s="65">
        <f t="shared" si="99"/>
        <v>4.5</v>
      </c>
      <c r="T103" s="65">
        <f t="shared" si="111"/>
        <v>0</v>
      </c>
      <c r="U103" s="65">
        <f t="shared" si="92"/>
        <v>0</v>
      </c>
      <c r="V103" s="219">
        <f t="shared" si="8"/>
        <v>10</v>
      </c>
      <c r="W103" s="65">
        <f t="shared" si="93"/>
        <v>1</v>
      </c>
      <c r="X103" s="65">
        <v>0</v>
      </c>
      <c r="Y103" s="65">
        <v>0</v>
      </c>
      <c r="Z103" s="65">
        <v>10</v>
      </c>
      <c r="AA103" s="65">
        <f t="shared" si="104"/>
        <v>1</v>
      </c>
      <c r="AB103" s="65">
        <v>0</v>
      </c>
      <c r="AC103" s="65">
        <f t="shared" si="105"/>
        <v>0</v>
      </c>
      <c r="AD103" s="219">
        <f t="shared" si="29"/>
        <v>35</v>
      </c>
      <c r="AE103" s="65">
        <f t="shared" si="95"/>
        <v>3.5</v>
      </c>
      <c r="AF103" s="189">
        <v>35</v>
      </c>
      <c r="AG103" s="189">
        <v>0</v>
      </c>
      <c r="AH103" s="189">
        <v>0</v>
      </c>
      <c r="AI103" s="189">
        <f t="shared" si="106"/>
        <v>3.5</v>
      </c>
      <c r="AJ103" s="189">
        <v>0</v>
      </c>
      <c r="AK103" s="65">
        <f t="shared" si="107"/>
        <v>0</v>
      </c>
      <c r="AL103" s="23"/>
      <c r="AM103" s="186"/>
      <c r="AN103" s="20"/>
      <c r="AO103" s="20"/>
      <c r="AP103" s="20"/>
      <c r="AQ103" s="20"/>
      <c r="AR103" s="20"/>
      <c r="AS103" s="20"/>
      <c r="AT103" s="20"/>
      <c r="AU103" s="19"/>
      <c r="AV103" s="19"/>
      <c r="AW103" s="19"/>
      <c r="AX103" s="19"/>
      <c r="AY103" s="19"/>
      <c r="AZ103" s="19"/>
      <c r="BA103" s="19"/>
      <c r="BB103" s="19"/>
      <c r="BC103" s="20"/>
      <c r="BD103" s="24"/>
      <c r="BE103" s="24"/>
      <c r="BF103" s="20"/>
      <c r="BG103" s="23"/>
      <c r="BH103" s="20"/>
      <c r="BI103" s="24"/>
      <c r="BJ103" s="24"/>
      <c r="BK103" s="20"/>
      <c r="BL103" s="23"/>
      <c r="BM103" s="20"/>
      <c r="BN103" s="24"/>
      <c r="BO103" s="24"/>
      <c r="BP103" s="20"/>
      <c r="BQ103" s="23"/>
      <c r="BR103" s="20"/>
    </row>
    <row r="104" spans="1:70" s="6" customFormat="1" ht="15" customHeight="1">
      <c r="A104" s="245"/>
      <c r="B104" s="245"/>
      <c r="C104" s="245"/>
      <c r="D104" s="245"/>
      <c r="E104" s="245"/>
      <c r="F104" s="245"/>
      <c r="G104" s="245"/>
      <c r="H104" s="245"/>
      <c r="I104" s="239" t="s">
        <v>277</v>
      </c>
      <c r="J104" s="65"/>
      <c r="K104" s="204"/>
      <c r="L104" s="204"/>
      <c r="M104" s="204"/>
      <c r="N104" s="216">
        <f>+N103</f>
        <v>45</v>
      </c>
      <c r="O104" s="216">
        <f t="shared" ref="O104:AK104" si="116">+O103</f>
        <v>4.5</v>
      </c>
      <c r="P104" s="216">
        <f t="shared" si="116"/>
        <v>35</v>
      </c>
      <c r="Q104" s="216">
        <f t="shared" si="116"/>
        <v>0</v>
      </c>
      <c r="R104" s="216">
        <f t="shared" si="116"/>
        <v>10</v>
      </c>
      <c r="S104" s="216">
        <f t="shared" si="116"/>
        <v>4.5</v>
      </c>
      <c r="T104" s="216">
        <f t="shared" si="116"/>
        <v>0</v>
      </c>
      <c r="U104" s="216">
        <f t="shared" si="116"/>
        <v>0</v>
      </c>
      <c r="V104" s="216">
        <f t="shared" si="116"/>
        <v>10</v>
      </c>
      <c r="W104" s="216">
        <f t="shared" si="116"/>
        <v>1</v>
      </c>
      <c r="X104" s="216">
        <f t="shared" si="116"/>
        <v>0</v>
      </c>
      <c r="Y104" s="216">
        <f t="shared" si="116"/>
        <v>0</v>
      </c>
      <c r="Z104" s="216">
        <f t="shared" si="116"/>
        <v>10</v>
      </c>
      <c r="AA104" s="216">
        <f t="shared" si="116"/>
        <v>1</v>
      </c>
      <c r="AB104" s="216">
        <f t="shared" si="116"/>
        <v>0</v>
      </c>
      <c r="AC104" s="216">
        <f t="shared" si="116"/>
        <v>0</v>
      </c>
      <c r="AD104" s="216">
        <f t="shared" si="116"/>
        <v>35</v>
      </c>
      <c r="AE104" s="216">
        <f t="shared" si="116"/>
        <v>3.5</v>
      </c>
      <c r="AF104" s="216">
        <f t="shared" si="116"/>
        <v>35</v>
      </c>
      <c r="AG104" s="216">
        <f t="shared" si="116"/>
        <v>0</v>
      </c>
      <c r="AH104" s="216">
        <f t="shared" si="116"/>
        <v>0</v>
      </c>
      <c r="AI104" s="216">
        <f t="shared" si="116"/>
        <v>3.5</v>
      </c>
      <c r="AJ104" s="216">
        <f t="shared" si="116"/>
        <v>0</v>
      </c>
      <c r="AK104" s="216">
        <f t="shared" si="116"/>
        <v>0</v>
      </c>
      <c r="AL104" s="23"/>
      <c r="AM104" s="186"/>
      <c r="AN104" s="20"/>
      <c r="AO104" s="20"/>
      <c r="AP104" s="20"/>
      <c r="AQ104" s="20"/>
      <c r="AR104" s="20"/>
      <c r="AS104" s="20"/>
      <c r="AT104" s="20"/>
      <c r="AU104" s="19"/>
      <c r="AV104" s="19"/>
      <c r="AW104" s="19"/>
      <c r="AX104" s="19"/>
      <c r="AY104" s="19"/>
      <c r="AZ104" s="19"/>
      <c r="BA104" s="19"/>
      <c r="BB104" s="19"/>
      <c r="BC104" s="20"/>
      <c r="BD104" s="24"/>
      <c r="BE104" s="24"/>
      <c r="BF104" s="20"/>
      <c r="BG104" s="23"/>
      <c r="BH104" s="20"/>
      <c r="BI104" s="24"/>
      <c r="BJ104" s="24"/>
      <c r="BK104" s="20"/>
      <c r="BL104" s="23"/>
      <c r="BM104" s="20"/>
      <c r="BN104" s="24"/>
      <c r="BO104" s="24"/>
      <c r="BP104" s="20"/>
      <c r="BQ104" s="23"/>
      <c r="BR104" s="20"/>
    </row>
    <row r="105" spans="1:70" s="6" customFormat="1" ht="15" customHeight="1">
      <c r="A105" s="244"/>
      <c r="B105" s="244"/>
      <c r="C105" s="244"/>
      <c r="D105" s="244"/>
      <c r="E105" s="244"/>
      <c r="F105" s="244" t="s">
        <v>129</v>
      </c>
      <c r="G105" s="244" t="s">
        <v>130</v>
      </c>
      <c r="H105" s="244" t="s">
        <v>131</v>
      </c>
      <c r="I105" s="239" t="s">
        <v>276</v>
      </c>
      <c r="J105" s="65">
        <f t="shared" ref="J105:J145" si="117">+P105</f>
        <v>70</v>
      </c>
      <c r="K105" s="204">
        <f t="shared" ref="K105:K145" si="118">+Q105</f>
        <v>0</v>
      </c>
      <c r="L105" s="204">
        <f t="shared" ref="L105:L145" si="119">+R105</f>
        <v>40</v>
      </c>
      <c r="M105" s="204">
        <f t="shared" ref="M105:M145" si="120">+T105</f>
        <v>0</v>
      </c>
      <c r="N105" s="216">
        <f t="shared" si="109"/>
        <v>110</v>
      </c>
      <c r="O105" s="65">
        <f t="shared" si="91"/>
        <v>11</v>
      </c>
      <c r="P105" s="65">
        <f t="shared" si="66"/>
        <v>70</v>
      </c>
      <c r="Q105" s="65">
        <f t="shared" si="66"/>
        <v>0</v>
      </c>
      <c r="R105" s="65">
        <f t="shared" si="66"/>
        <v>40</v>
      </c>
      <c r="S105" s="65">
        <f t="shared" si="99"/>
        <v>11</v>
      </c>
      <c r="T105" s="65">
        <f t="shared" si="111"/>
        <v>0</v>
      </c>
      <c r="U105" s="65">
        <f t="shared" si="92"/>
        <v>0</v>
      </c>
      <c r="V105" s="219">
        <f t="shared" si="8"/>
        <v>40</v>
      </c>
      <c r="W105" s="65">
        <f t="shared" si="93"/>
        <v>4</v>
      </c>
      <c r="X105" s="65">
        <v>0</v>
      </c>
      <c r="Y105" s="65">
        <v>0</v>
      </c>
      <c r="Z105" s="65">
        <v>40</v>
      </c>
      <c r="AA105" s="65">
        <f t="shared" si="104"/>
        <v>4</v>
      </c>
      <c r="AB105" s="65">
        <v>0</v>
      </c>
      <c r="AC105" s="65">
        <f t="shared" si="105"/>
        <v>0</v>
      </c>
      <c r="AD105" s="219">
        <f t="shared" si="29"/>
        <v>70</v>
      </c>
      <c r="AE105" s="65">
        <f t="shared" si="95"/>
        <v>7</v>
      </c>
      <c r="AF105" s="189">
        <v>70</v>
      </c>
      <c r="AG105" s="189">
        <v>0</v>
      </c>
      <c r="AH105" s="189">
        <v>0</v>
      </c>
      <c r="AI105" s="189">
        <f t="shared" si="106"/>
        <v>7</v>
      </c>
      <c r="AJ105" s="189">
        <v>0</v>
      </c>
      <c r="AK105" s="65">
        <f t="shared" si="107"/>
        <v>0</v>
      </c>
      <c r="AL105" s="23"/>
      <c r="AM105" s="186"/>
      <c r="AN105" s="20"/>
      <c r="AO105" s="20"/>
      <c r="AP105" s="20"/>
      <c r="AQ105" s="20"/>
      <c r="AR105" s="20"/>
      <c r="AS105" s="20"/>
      <c r="AT105" s="20"/>
      <c r="AU105" s="19"/>
      <c r="AV105" s="19"/>
      <c r="AW105" s="19"/>
      <c r="AX105" s="19"/>
      <c r="AY105" s="19"/>
      <c r="AZ105" s="19"/>
      <c r="BA105" s="19"/>
      <c r="BB105" s="19"/>
      <c r="BC105" s="20"/>
      <c r="BD105" s="24"/>
      <c r="BE105" s="24"/>
      <c r="BF105" s="20"/>
      <c r="BG105" s="23"/>
      <c r="BH105" s="20"/>
      <c r="BI105" s="24"/>
      <c r="BJ105" s="24"/>
      <c r="BK105" s="20"/>
      <c r="BL105" s="23"/>
      <c r="BM105" s="20"/>
      <c r="BN105" s="24"/>
      <c r="BO105" s="24"/>
      <c r="BP105" s="20"/>
      <c r="BQ105" s="23"/>
      <c r="BR105" s="20"/>
    </row>
    <row r="106" spans="1:70" s="6" customFormat="1" ht="15" customHeight="1">
      <c r="A106" s="245"/>
      <c r="B106" s="245"/>
      <c r="C106" s="245"/>
      <c r="D106" s="245"/>
      <c r="E106" s="245"/>
      <c r="F106" s="245"/>
      <c r="G106" s="245"/>
      <c r="H106" s="245"/>
      <c r="I106" s="239" t="s">
        <v>277</v>
      </c>
      <c r="J106" s="65"/>
      <c r="K106" s="204"/>
      <c r="L106" s="204"/>
      <c r="M106" s="204"/>
      <c r="N106" s="216">
        <f>+N105</f>
        <v>110</v>
      </c>
      <c r="O106" s="216">
        <f t="shared" ref="O106:AK106" si="121">+O105</f>
        <v>11</v>
      </c>
      <c r="P106" s="216">
        <f t="shared" si="121"/>
        <v>70</v>
      </c>
      <c r="Q106" s="216">
        <f t="shared" si="121"/>
        <v>0</v>
      </c>
      <c r="R106" s="216">
        <f t="shared" si="121"/>
        <v>40</v>
      </c>
      <c r="S106" s="216">
        <f t="shared" si="121"/>
        <v>11</v>
      </c>
      <c r="T106" s="216">
        <f t="shared" si="121"/>
        <v>0</v>
      </c>
      <c r="U106" s="216">
        <f t="shared" si="121"/>
        <v>0</v>
      </c>
      <c r="V106" s="216">
        <f t="shared" si="121"/>
        <v>40</v>
      </c>
      <c r="W106" s="216">
        <f t="shared" si="121"/>
        <v>4</v>
      </c>
      <c r="X106" s="216">
        <f t="shared" si="121"/>
        <v>0</v>
      </c>
      <c r="Y106" s="216">
        <f t="shared" si="121"/>
        <v>0</v>
      </c>
      <c r="Z106" s="216">
        <f t="shared" si="121"/>
        <v>40</v>
      </c>
      <c r="AA106" s="216">
        <f t="shared" si="121"/>
        <v>4</v>
      </c>
      <c r="AB106" s="216">
        <f t="shared" si="121"/>
        <v>0</v>
      </c>
      <c r="AC106" s="216">
        <f t="shared" si="121"/>
        <v>0</v>
      </c>
      <c r="AD106" s="216">
        <f>+AF106+AG106+AH106</f>
        <v>70</v>
      </c>
      <c r="AE106" s="216">
        <f t="shared" si="121"/>
        <v>7</v>
      </c>
      <c r="AF106" s="216">
        <v>40</v>
      </c>
      <c r="AG106" s="216">
        <v>20</v>
      </c>
      <c r="AH106" s="216">
        <v>10</v>
      </c>
      <c r="AI106" s="216">
        <f t="shared" si="121"/>
        <v>7</v>
      </c>
      <c r="AJ106" s="216">
        <f t="shared" si="121"/>
        <v>0</v>
      </c>
      <c r="AK106" s="216">
        <f t="shared" si="121"/>
        <v>0</v>
      </c>
      <c r="AL106" s="23"/>
      <c r="AM106" s="186"/>
      <c r="AN106" s="20"/>
      <c r="AO106" s="20"/>
      <c r="AP106" s="20"/>
      <c r="AQ106" s="20"/>
      <c r="AR106" s="20"/>
      <c r="AS106" s="20"/>
      <c r="AT106" s="20"/>
      <c r="AU106" s="19"/>
      <c r="AV106" s="19"/>
      <c r="AW106" s="19"/>
      <c r="AX106" s="19"/>
      <c r="AY106" s="19"/>
      <c r="AZ106" s="19"/>
      <c r="BA106" s="19"/>
      <c r="BB106" s="19"/>
      <c r="BC106" s="20"/>
      <c r="BD106" s="24"/>
      <c r="BE106" s="24"/>
      <c r="BF106" s="20"/>
      <c r="BG106" s="23"/>
      <c r="BH106" s="20"/>
      <c r="BI106" s="24"/>
      <c r="BJ106" s="24"/>
      <c r="BK106" s="20"/>
      <c r="BL106" s="23"/>
      <c r="BM106" s="20"/>
      <c r="BN106" s="24"/>
      <c r="BO106" s="24"/>
      <c r="BP106" s="20"/>
      <c r="BQ106" s="23"/>
      <c r="BR106" s="20"/>
    </row>
    <row r="107" spans="1:70" s="6" customFormat="1" ht="36" customHeight="1">
      <c r="A107" s="244"/>
      <c r="B107" s="244"/>
      <c r="C107" s="244"/>
      <c r="D107" s="244"/>
      <c r="E107" s="244"/>
      <c r="F107" s="244" t="s">
        <v>45</v>
      </c>
      <c r="G107" s="244" t="s">
        <v>132</v>
      </c>
      <c r="H107" s="244" t="s">
        <v>133</v>
      </c>
      <c r="I107" s="239" t="s">
        <v>276</v>
      </c>
      <c r="J107" s="65">
        <f t="shared" si="117"/>
        <v>40</v>
      </c>
      <c r="K107" s="204">
        <f t="shared" si="118"/>
        <v>50</v>
      </c>
      <c r="L107" s="204">
        <f t="shared" si="119"/>
        <v>50</v>
      </c>
      <c r="M107" s="204">
        <f t="shared" si="120"/>
        <v>60</v>
      </c>
      <c r="N107" s="216">
        <f t="shared" si="109"/>
        <v>200</v>
      </c>
      <c r="O107" s="65">
        <f t="shared" si="91"/>
        <v>20</v>
      </c>
      <c r="P107" s="65">
        <f t="shared" si="66"/>
        <v>40</v>
      </c>
      <c r="Q107" s="65">
        <f t="shared" si="66"/>
        <v>50</v>
      </c>
      <c r="R107" s="65">
        <f t="shared" si="66"/>
        <v>50</v>
      </c>
      <c r="S107" s="65">
        <f t="shared" si="99"/>
        <v>14</v>
      </c>
      <c r="T107" s="65">
        <f t="shared" si="111"/>
        <v>60</v>
      </c>
      <c r="U107" s="65">
        <f t="shared" si="92"/>
        <v>6</v>
      </c>
      <c r="V107" s="219">
        <f t="shared" si="8"/>
        <v>150</v>
      </c>
      <c r="W107" s="65">
        <f t="shared" si="93"/>
        <v>15</v>
      </c>
      <c r="X107" s="65">
        <v>0</v>
      </c>
      <c r="Y107" s="65">
        <v>50</v>
      </c>
      <c r="Z107" s="65">
        <v>50</v>
      </c>
      <c r="AA107" s="65">
        <f t="shared" si="104"/>
        <v>10</v>
      </c>
      <c r="AB107" s="65">
        <v>50</v>
      </c>
      <c r="AC107" s="65">
        <f t="shared" si="105"/>
        <v>5</v>
      </c>
      <c r="AD107" s="219">
        <f t="shared" si="29"/>
        <v>50</v>
      </c>
      <c r="AE107" s="65">
        <f t="shared" si="95"/>
        <v>5</v>
      </c>
      <c r="AF107" s="189">
        <v>40</v>
      </c>
      <c r="AG107" s="189">
        <v>0</v>
      </c>
      <c r="AH107" s="189">
        <v>0</v>
      </c>
      <c r="AI107" s="189">
        <f t="shared" si="106"/>
        <v>4</v>
      </c>
      <c r="AJ107" s="189">
        <v>10</v>
      </c>
      <c r="AK107" s="65">
        <f t="shared" si="107"/>
        <v>1</v>
      </c>
      <c r="AL107" s="23"/>
      <c r="AM107" s="186"/>
      <c r="AN107" s="20"/>
      <c r="AO107" s="20"/>
      <c r="AP107" s="20"/>
      <c r="AQ107" s="20"/>
      <c r="AR107" s="20"/>
      <c r="AS107" s="20"/>
      <c r="AT107" s="20"/>
      <c r="AU107" s="19"/>
      <c r="AV107" s="19"/>
      <c r="AW107" s="19"/>
      <c r="AX107" s="19"/>
      <c r="AY107" s="19"/>
      <c r="AZ107" s="19"/>
      <c r="BA107" s="19"/>
      <c r="BB107" s="19"/>
      <c r="BC107" s="20"/>
      <c r="BD107" s="24"/>
      <c r="BE107" s="24"/>
      <c r="BF107" s="20"/>
      <c r="BG107" s="23"/>
      <c r="BH107" s="20"/>
      <c r="BI107" s="24"/>
      <c r="BJ107" s="24"/>
      <c r="BK107" s="20"/>
      <c r="BL107" s="23"/>
      <c r="BM107" s="20"/>
      <c r="BN107" s="24"/>
      <c r="BO107" s="24"/>
      <c r="BP107" s="20"/>
      <c r="BQ107" s="23"/>
      <c r="BR107" s="20"/>
    </row>
    <row r="108" spans="1:70" s="6" customFormat="1" ht="18">
      <c r="A108" s="245"/>
      <c r="B108" s="245"/>
      <c r="C108" s="245"/>
      <c r="D108" s="245"/>
      <c r="E108" s="245"/>
      <c r="F108" s="245"/>
      <c r="G108" s="245"/>
      <c r="H108" s="245"/>
      <c r="I108" s="239" t="s">
        <v>277</v>
      </c>
      <c r="J108" s="65"/>
      <c r="K108" s="204"/>
      <c r="L108" s="204"/>
      <c r="M108" s="204"/>
      <c r="N108" s="216">
        <f>+N107</f>
        <v>200</v>
      </c>
      <c r="O108" s="216">
        <f t="shared" ref="O108:AK108" si="122">+O107</f>
        <v>20</v>
      </c>
      <c r="P108" s="216">
        <f t="shared" si="122"/>
        <v>40</v>
      </c>
      <c r="Q108" s="216">
        <f t="shared" si="122"/>
        <v>50</v>
      </c>
      <c r="R108" s="216">
        <f t="shared" si="122"/>
        <v>50</v>
      </c>
      <c r="S108" s="216">
        <f t="shared" si="122"/>
        <v>14</v>
      </c>
      <c r="T108" s="216">
        <f t="shared" si="122"/>
        <v>60</v>
      </c>
      <c r="U108" s="216">
        <f t="shared" si="122"/>
        <v>6</v>
      </c>
      <c r="V108" s="216">
        <f t="shared" si="122"/>
        <v>150</v>
      </c>
      <c r="W108" s="216">
        <f t="shared" si="122"/>
        <v>15</v>
      </c>
      <c r="X108" s="216">
        <f t="shared" si="122"/>
        <v>0</v>
      </c>
      <c r="Y108" s="216">
        <f t="shared" si="122"/>
        <v>50</v>
      </c>
      <c r="Z108" s="216">
        <f t="shared" si="122"/>
        <v>50</v>
      </c>
      <c r="AA108" s="216">
        <f t="shared" si="122"/>
        <v>10</v>
      </c>
      <c r="AB108" s="216">
        <f t="shared" si="122"/>
        <v>50</v>
      </c>
      <c r="AC108" s="216">
        <f t="shared" si="122"/>
        <v>5</v>
      </c>
      <c r="AD108" s="216">
        <f>+AF108+AG108+AH108+AJ108</f>
        <v>50</v>
      </c>
      <c r="AE108" s="216">
        <f t="shared" si="122"/>
        <v>5</v>
      </c>
      <c r="AF108" s="216">
        <v>15</v>
      </c>
      <c r="AG108" s="216">
        <v>15</v>
      </c>
      <c r="AH108" s="216">
        <v>10</v>
      </c>
      <c r="AI108" s="216">
        <f t="shared" si="122"/>
        <v>4</v>
      </c>
      <c r="AJ108" s="216">
        <v>10</v>
      </c>
      <c r="AK108" s="216">
        <f t="shared" si="122"/>
        <v>1</v>
      </c>
      <c r="AL108" s="23"/>
      <c r="AM108" s="186"/>
      <c r="AN108" s="20"/>
      <c r="AO108" s="20"/>
      <c r="AP108" s="20"/>
      <c r="AQ108" s="20"/>
      <c r="AR108" s="20"/>
      <c r="AS108" s="20"/>
      <c r="AT108" s="20"/>
      <c r="AU108" s="19"/>
      <c r="AV108" s="19"/>
      <c r="AW108" s="19"/>
      <c r="AX108" s="19"/>
      <c r="AY108" s="19"/>
      <c r="AZ108" s="19"/>
      <c r="BA108" s="19"/>
      <c r="BB108" s="19"/>
      <c r="BC108" s="20"/>
      <c r="BD108" s="24"/>
      <c r="BE108" s="24"/>
      <c r="BF108" s="20"/>
      <c r="BG108" s="23"/>
      <c r="BH108" s="20"/>
      <c r="BI108" s="24"/>
      <c r="BJ108" s="24"/>
      <c r="BK108" s="20"/>
      <c r="BL108" s="23"/>
      <c r="BM108" s="20"/>
      <c r="BN108" s="24"/>
      <c r="BO108" s="24"/>
      <c r="BP108" s="20"/>
      <c r="BQ108" s="23"/>
      <c r="BR108" s="20"/>
    </row>
    <row r="109" spans="1:70" s="6" customFormat="1" ht="36" customHeight="1">
      <c r="A109" s="244"/>
      <c r="B109" s="244"/>
      <c r="C109" s="244"/>
      <c r="D109" s="244"/>
      <c r="E109" s="244"/>
      <c r="F109" s="244" t="s">
        <v>89</v>
      </c>
      <c r="G109" s="244" t="s">
        <v>134</v>
      </c>
      <c r="H109" s="244" t="s">
        <v>135</v>
      </c>
      <c r="I109" s="239" t="s">
        <v>276</v>
      </c>
      <c r="J109" s="65">
        <f t="shared" si="117"/>
        <v>180</v>
      </c>
      <c r="K109" s="204">
        <f t="shared" si="118"/>
        <v>168</v>
      </c>
      <c r="L109" s="204">
        <f t="shared" si="119"/>
        <v>168</v>
      </c>
      <c r="M109" s="204">
        <f t="shared" si="120"/>
        <v>219</v>
      </c>
      <c r="N109" s="216">
        <f t="shared" si="109"/>
        <v>735</v>
      </c>
      <c r="O109" s="65">
        <f t="shared" si="91"/>
        <v>73.5</v>
      </c>
      <c r="P109" s="65">
        <f t="shared" si="66"/>
        <v>180</v>
      </c>
      <c r="Q109" s="65">
        <f t="shared" si="66"/>
        <v>168</v>
      </c>
      <c r="R109" s="65">
        <f t="shared" si="66"/>
        <v>168</v>
      </c>
      <c r="S109" s="65">
        <f t="shared" si="99"/>
        <v>51.6</v>
      </c>
      <c r="T109" s="65">
        <f t="shared" si="111"/>
        <v>219</v>
      </c>
      <c r="U109" s="65">
        <f t="shared" si="92"/>
        <v>21.900000000000002</v>
      </c>
      <c r="V109" s="219">
        <f t="shared" si="8"/>
        <v>505</v>
      </c>
      <c r="W109" s="65">
        <f t="shared" si="93"/>
        <v>50.5</v>
      </c>
      <c r="X109" s="65">
        <v>0</v>
      </c>
      <c r="Y109" s="65">
        <v>168</v>
      </c>
      <c r="Z109" s="65">
        <v>168</v>
      </c>
      <c r="AA109" s="65">
        <f t="shared" si="104"/>
        <v>33.6</v>
      </c>
      <c r="AB109" s="65">
        <v>169</v>
      </c>
      <c r="AC109" s="65">
        <f t="shared" si="105"/>
        <v>16.900000000000002</v>
      </c>
      <c r="AD109" s="219">
        <f t="shared" si="29"/>
        <v>230</v>
      </c>
      <c r="AE109" s="65">
        <f t="shared" si="95"/>
        <v>23</v>
      </c>
      <c r="AF109" s="189">
        <v>180</v>
      </c>
      <c r="AG109" s="189">
        <v>0</v>
      </c>
      <c r="AH109" s="189">
        <v>0</v>
      </c>
      <c r="AI109" s="189">
        <f t="shared" si="106"/>
        <v>18</v>
      </c>
      <c r="AJ109" s="189">
        <v>50</v>
      </c>
      <c r="AK109" s="65">
        <f t="shared" si="107"/>
        <v>5</v>
      </c>
      <c r="AL109" s="23"/>
      <c r="AM109" s="186"/>
      <c r="AN109" s="20"/>
      <c r="AO109" s="20"/>
      <c r="AP109" s="20"/>
      <c r="AQ109" s="20"/>
      <c r="AR109" s="20"/>
      <c r="AS109" s="20"/>
      <c r="AT109" s="20"/>
      <c r="AU109" s="19"/>
      <c r="AV109" s="19"/>
      <c r="AW109" s="19"/>
      <c r="AX109" s="19"/>
      <c r="AY109" s="19"/>
      <c r="AZ109" s="19"/>
      <c r="BA109" s="19"/>
      <c r="BB109" s="19"/>
      <c r="BC109" s="20"/>
      <c r="BD109" s="24"/>
      <c r="BE109" s="24"/>
      <c r="BF109" s="20"/>
      <c r="BG109" s="23"/>
      <c r="BH109" s="20"/>
      <c r="BI109" s="24"/>
      <c r="BJ109" s="24"/>
      <c r="BK109" s="20"/>
      <c r="BL109" s="23"/>
      <c r="BM109" s="20"/>
      <c r="BN109" s="24"/>
      <c r="BO109" s="24"/>
      <c r="BP109" s="20"/>
      <c r="BQ109" s="23"/>
      <c r="BR109" s="20"/>
    </row>
    <row r="110" spans="1:70" s="6" customFormat="1" ht="18">
      <c r="A110" s="245"/>
      <c r="B110" s="245"/>
      <c r="C110" s="245"/>
      <c r="D110" s="245"/>
      <c r="E110" s="245"/>
      <c r="F110" s="245"/>
      <c r="G110" s="245"/>
      <c r="H110" s="245"/>
      <c r="I110" s="239" t="s">
        <v>277</v>
      </c>
      <c r="J110" s="65"/>
      <c r="K110" s="204"/>
      <c r="L110" s="204"/>
      <c r="M110" s="204"/>
      <c r="N110" s="216">
        <f>+N109</f>
        <v>735</v>
      </c>
      <c r="O110" s="216">
        <f t="shared" ref="O110:AK110" si="123">+O109</f>
        <v>73.5</v>
      </c>
      <c r="P110" s="216">
        <f t="shared" si="123"/>
        <v>180</v>
      </c>
      <c r="Q110" s="216">
        <f t="shared" si="123"/>
        <v>168</v>
      </c>
      <c r="R110" s="216">
        <f t="shared" si="123"/>
        <v>168</v>
      </c>
      <c r="S110" s="216">
        <f t="shared" si="123"/>
        <v>51.6</v>
      </c>
      <c r="T110" s="216">
        <f t="shared" si="123"/>
        <v>219</v>
      </c>
      <c r="U110" s="216">
        <f t="shared" si="123"/>
        <v>21.900000000000002</v>
      </c>
      <c r="V110" s="216">
        <f t="shared" si="123"/>
        <v>505</v>
      </c>
      <c r="W110" s="216">
        <f t="shared" si="123"/>
        <v>50.5</v>
      </c>
      <c r="X110" s="216">
        <f t="shared" si="123"/>
        <v>0</v>
      </c>
      <c r="Y110" s="216">
        <f t="shared" si="123"/>
        <v>168</v>
      </c>
      <c r="Z110" s="216">
        <f t="shared" si="123"/>
        <v>168</v>
      </c>
      <c r="AA110" s="216">
        <f t="shared" si="123"/>
        <v>33.6</v>
      </c>
      <c r="AB110" s="216">
        <f t="shared" si="123"/>
        <v>169</v>
      </c>
      <c r="AC110" s="216">
        <f t="shared" si="123"/>
        <v>16.900000000000002</v>
      </c>
      <c r="AD110" s="216">
        <f>+AF110+AG110+AH110+AJ110</f>
        <v>230</v>
      </c>
      <c r="AE110" s="216">
        <f t="shared" si="123"/>
        <v>23</v>
      </c>
      <c r="AF110" s="216">
        <v>70</v>
      </c>
      <c r="AG110" s="216">
        <v>60</v>
      </c>
      <c r="AH110" s="216">
        <v>50</v>
      </c>
      <c r="AI110" s="216">
        <f t="shared" si="123"/>
        <v>18</v>
      </c>
      <c r="AJ110" s="216">
        <v>50</v>
      </c>
      <c r="AK110" s="216">
        <f t="shared" si="123"/>
        <v>5</v>
      </c>
      <c r="AL110" s="23"/>
      <c r="AM110" s="186"/>
      <c r="AN110" s="20"/>
      <c r="AO110" s="20"/>
      <c r="AP110" s="20"/>
      <c r="AQ110" s="20"/>
      <c r="AR110" s="20"/>
      <c r="AS110" s="20"/>
      <c r="AT110" s="20"/>
      <c r="AU110" s="19"/>
      <c r="AV110" s="19"/>
      <c r="AW110" s="19"/>
      <c r="AX110" s="19"/>
      <c r="AY110" s="19"/>
      <c r="AZ110" s="19"/>
      <c r="BA110" s="19"/>
      <c r="BB110" s="19"/>
      <c r="BC110" s="20"/>
      <c r="BD110" s="24"/>
      <c r="BE110" s="24"/>
      <c r="BF110" s="20"/>
      <c r="BG110" s="23"/>
      <c r="BH110" s="20"/>
      <c r="BI110" s="24"/>
      <c r="BJ110" s="24"/>
      <c r="BK110" s="20"/>
      <c r="BL110" s="23"/>
      <c r="BM110" s="20"/>
      <c r="BN110" s="24"/>
      <c r="BO110" s="24"/>
      <c r="BP110" s="20"/>
      <c r="BQ110" s="23"/>
      <c r="BR110" s="20"/>
    </row>
    <row r="111" spans="1:70" s="6" customFormat="1" ht="15" customHeight="1">
      <c r="A111" s="244"/>
      <c r="B111" s="244"/>
      <c r="C111" s="244"/>
      <c r="D111" s="244"/>
      <c r="E111" s="246" t="s">
        <v>92</v>
      </c>
      <c r="F111" s="244"/>
      <c r="G111" s="246" t="s">
        <v>136</v>
      </c>
      <c r="H111" s="246" t="s">
        <v>137</v>
      </c>
      <c r="I111" s="239" t="s">
        <v>276</v>
      </c>
      <c r="J111" s="66">
        <f t="shared" si="117"/>
        <v>365</v>
      </c>
      <c r="K111" s="204">
        <f t="shared" si="118"/>
        <v>0</v>
      </c>
      <c r="L111" s="204">
        <f t="shared" si="119"/>
        <v>0</v>
      </c>
      <c r="M111" s="204">
        <f t="shared" si="120"/>
        <v>0</v>
      </c>
      <c r="N111" s="217">
        <f t="shared" si="109"/>
        <v>365</v>
      </c>
      <c r="O111" s="66">
        <f t="shared" si="91"/>
        <v>36.5</v>
      </c>
      <c r="P111" s="66">
        <f t="shared" si="66"/>
        <v>365</v>
      </c>
      <c r="Q111" s="66">
        <f t="shared" si="66"/>
        <v>0</v>
      </c>
      <c r="R111" s="66">
        <f t="shared" si="66"/>
        <v>0</v>
      </c>
      <c r="S111" s="66">
        <f t="shared" si="99"/>
        <v>36.5</v>
      </c>
      <c r="T111" s="66">
        <f t="shared" si="111"/>
        <v>0</v>
      </c>
      <c r="U111" s="66">
        <f t="shared" si="92"/>
        <v>0</v>
      </c>
      <c r="V111" s="218">
        <f t="shared" si="8"/>
        <v>0</v>
      </c>
      <c r="W111" s="66">
        <f t="shared" si="93"/>
        <v>0</v>
      </c>
      <c r="X111" s="66">
        <v>0</v>
      </c>
      <c r="Y111" s="66">
        <v>0</v>
      </c>
      <c r="Z111" s="66">
        <v>0</v>
      </c>
      <c r="AA111" s="66">
        <f t="shared" si="104"/>
        <v>0</v>
      </c>
      <c r="AB111" s="66">
        <v>0</v>
      </c>
      <c r="AC111" s="66">
        <f t="shared" si="105"/>
        <v>0</v>
      </c>
      <c r="AD111" s="218">
        <f t="shared" si="29"/>
        <v>365</v>
      </c>
      <c r="AE111" s="66">
        <f t="shared" si="95"/>
        <v>36.5</v>
      </c>
      <c r="AF111" s="191">
        <v>365</v>
      </c>
      <c r="AG111" s="191">
        <v>0</v>
      </c>
      <c r="AH111" s="191">
        <v>0</v>
      </c>
      <c r="AI111" s="191">
        <f t="shared" si="106"/>
        <v>36.5</v>
      </c>
      <c r="AJ111" s="191">
        <v>0</v>
      </c>
      <c r="AK111" s="66">
        <f t="shared" si="107"/>
        <v>0</v>
      </c>
      <c r="AL111" s="23"/>
      <c r="AM111" s="186"/>
      <c r="AN111" s="20"/>
      <c r="AO111" s="20"/>
      <c r="AP111" s="20"/>
      <c r="AQ111" s="20"/>
      <c r="AR111" s="20"/>
      <c r="AS111" s="20"/>
      <c r="AT111" s="20"/>
      <c r="AU111" s="19"/>
      <c r="AV111" s="19"/>
      <c r="AW111" s="19"/>
      <c r="AX111" s="19"/>
      <c r="AY111" s="19"/>
      <c r="AZ111" s="19"/>
      <c r="BA111" s="19"/>
      <c r="BB111" s="19"/>
      <c r="BC111" s="20"/>
      <c r="BD111" s="24"/>
      <c r="BE111" s="24"/>
      <c r="BF111" s="20"/>
      <c r="BG111" s="23"/>
      <c r="BH111" s="20"/>
      <c r="BI111" s="24"/>
      <c r="BJ111" s="24"/>
      <c r="BK111" s="20"/>
      <c r="BL111" s="23"/>
      <c r="BM111" s="20"/>
      <c r="BN111" s="24"/>
      <c r="BO111" s="24"/>
      <c r="BP111" s="20"/>
      <c r="BQ111" s="23"/>
      <c r="BR111" s="20"/>
    </row>
    <row r="112" spans="1:70" s="6" customFormat="1" ht="15" customHeight="1">
      <c r="A112" s="245"/>
      <c r="B112" s="245"/>
      <c r="C112" s="245"/>
      <c r="D112" s="245"/>
      <c r="E112" s="247"/>
      <c r="F112" s="245"/>
      <c r="G112" s="247"/>
      <c r="H112" s="247"/>
      <c r="I112" s="239" t="s">
        <v>277</v>
      </c>
      <c r="J112" s="66"/>
      <c r="K112" s="204"/>
      <c r="L112" s="204"/>
      <c r="M112" s="204"/>
      <c r="N112" s="217">
        <f>+N111</f>
        <v>365</v>
      </c>
      <c r="O112" s="217">
        <f t="shared" ref="O112:AK112" si="124">+O111</f>
        <v>36.5</v>
      </c>
      <c r="P112" s="217">
        <f t="shared" si="124"/>
        <v>365</v>
      </c>
      <c r="Q112" s="217">
        <f t="shared" si="124"/>
        <v>0</v>
      </c>
      <c r="R112" s="217">
        <f t="shared" si="124"/>
        <v>0</v>
      </c>
      <c r="S112" s="217">
        <f t="shared" si="124"/>
        <v>36.5</v>
      </c>
      <c r="T112" s="217">
        <f t="shared" si="124"/>
        <v>0</v>
      </c>
      <c r="U112" s="217">
        <f t="shared" si="124"/>
        <v>0</v>
      </c>
      <c r="V112" s="217">
        <f t="shared" si="124"/>
        <v>0</v>
      </c>
      <c r="W112" s="217">
        <f t="shared" si="124"/>
        <v>0</v>
      </c>
      <c r="X112" s="217">
        <f t="shared" si="124"/>
        <v>0</v>
      </c>
      <c r="Y112" s="217">
        <f t="shared" si="124"/>
        <v>0</v>
      </c>
      <c r="Z112" s="217">
        <f t="shared" si="124"/>
        <v>0</v>
      </c>
      <c r="AA112" s="217">
        <f t="shared" si="124"/>
        <v>0</v>
      </c>
      <c r="AB112" s="217">
        <f t="shared" si="124"/>
        <v>0</v>
      </c>
      <c r="AC112" s="217">
        <f t="shared" si="124"/>
        <v>0</v>
      </c>
      <c r="AD112" s="217">
        <f>+AF112+AG112+AH112</f>
        <v>365</v>
      </c>
      <c r="AE112" s="217">
        <f t="shared" si="124"/>
        <v>36.5</v>
      </c>
      <c r="AF112" s="217">
        <v>150</v>
      </c>
      <c r="AG112" s="217">
        <v>150</v>
      </c>
      <c r="AH112" s="217">
        <v>65</v>
      </c>
      <c r="AI112" s="217">
        <f t="shared" si="124"/>
        <v>36.5</v>
      </c>
      <c r="AJ112" s="217">
        <f t="shared" si="124"/>
        <v>0</v>
      </c>
      <c r="AK112" s="217">
        <f t="shared" si="124"/>
        <v>0</v>
      </c>
      <c r="AL112" s="23"/>
      <c r="AM112" s="186"/>
      <c r="AN112" s="20"/>
      <c r="AO112" s="20"/>
      <c r="AP112" s="20"/>
      <c r="AQ112" s="20"/>
      <c r="AR112" s="20"/>
      <c r="AS112" s="20"/>
      <c r="AT112" s="20"/>
      <c r="AU112" s="19"/>
      <c r="AV112" s="19"/>
      <c r="AW112" s="19"/>
      <c r="AX112" s="19"/>
      <c r="AY112" s="19"/>
      <c r="AZ112" s="19"/>
      <c r="BA112" s="19"/>
      <c r="BB112" s="19"/>
      <c r="BC112" s="20"/>
      <c r="BD112" s="24"/>
      <c r="BE112" s="24"/>
      <c r="BF112" s="20"/>
      <c r="BG112" s="23"/>
      <c r="BH112" s="20"/>
      <c r="BI112" s="24"/>
      <c r="BJ112" s="24"/>
      <c r="BK112" s="20"/>
      <c r="BL112" s="23"/>
      <c r="BM112" s="20"/>
      <c r="BN112" s="24"/>
      <c r="BO112" s="24"/>
      <c r="BP112" s="20"/>
      <c r="BQ112" s="23"/>
      <c r="BR112" s="20"/>
    </row>
    <row r="113" spans="1:73" s="7" customFormat="1" ht="36" customHeight="1">
      <c r="A113" s="244"/>
      <c r="B113" s="244"/>
      <c r="C113" s="244"/>
      <c r="D113" s="244"/>
      <c r="E113" s="246" t="s">
        <v>69</v>
      </c>
      <c r="F113" s="244"/>
      <c r="G113" s="246" t="s">
        <v>138</v>
      </c>
      <c r="H113" s="246" t="s">
        <v>139</v>
      </c>
      <c r="I113" s="239" t="s">
        <v>276</v>
      </c>
      <c r="J113" s="66">
        <f t="shared" si="117"/>
        <v>100</v>
      </c>
      <c r="K113" s="204">
        <f t="shared" si="118"/>
        <v>133</v>
      </c>
      <c r="L113" s="204">
        <f t="shared" si="119"/>
        <v>0</v>
      </c>
      <c r="M113" s="204">
        <f t="shared" si="120"/>
        <v>0</v>
      </c>
      <c r="N113" s="217">
        <f>N115</f>
        <v>233</v>
      </c>
      <c r="O113" s="66">
        <f t="shared" si="91"/>
        <v>23.3</v>
      </c>
      <c r="P113" s="66">
        <f t="shared" si="66"/>
        <v>100</v>
      </c>
      <c r="Q113" s="66">
        <f t="shared" si="66"/>
        <v>133</v>
      </c>
      <c r="R113" s="66">
        <f t="shared" si="66"/>
        <v>0</v>
      </c>
      <c r="S113" s="66">
        <f t="shared" si="99"/>
        <v>23.3</v>
      </c>
      <c r="T113" s="66">
        <f t="shared" si="111"/>
        <v>0</v>
      </c>
      <c r="U113" s="66">
        <f t="shared" si="92"/>
        <v>0</v>
      </c>
      <c r="V113" s="218">
        <f t="shared" si="8"/>
        <v>133</v>
      </c>
      <c r="W113" s="66">
        <f t="shared" si="93"/>
        <v>13.3</v>
      </c>
      <c r="X113" s="66">
        <f>X115</f>
        <v>0</v>
      </c>
      <c r="Y113" s="66">
        <f>Y115</f>
        <v>133</v>
      </c>
      <c r="Z113" s="66">
        <f>Z115</f>
        <v>0</v>
      </c>
      <c r="AA113" s="66">
        <f t="shared" si="104"/>
        <v>13.3</v>
      </c>
      <c r="AB113" s="66">
        <f>AB115</f>
        <v>0</v>
      </c>
      <c r="AC113" s="66">
        <f t="shared" si="105"/>
        <v>0</v>
      </c>
      <c r="AD113" s="218">
        <f t="shared" si="29"/>
        <v>100</v>
      </c>
      <c r="AE113" s="66">
        <f t="shared" si="95"/>
        <v>10</v>
      </c>
      <c r="AF113" s="191">
        <f>AF115</f>
        <v>100</v>
      </c>
      <c r="AG113" s="191">
        <f>AG115</f>
        <v>0</v>
      </c>
      <c r="AH113" s="191">
        <f>AH115</f>
        <v>0</v>
      </c>
      <c r="AI113" s="191">
        <f t="shared" si="106"/>
        <v>10</v>
      </c>
      <c r="AJ113" s="191">
        <f>AJ115</f>
        <v>0</v>
      </c>
      <c r="AK113" s="66">
        <f t="shared" si="107"/>
        <v>0</v>
      </c>
      <c r="AL113" s="19"/>
      <c r="AM113" s="186"/>
      <c r="AN113" s="20"/>
      <c r="AO113" s="20"/>
      <c r="AP113" s="20"/>
      <c r="AQ113" s="20"/>
      <c r="AR113" s="20"/>
      <c r="AS113" s="20"/>
      <c r="AT113" s="19"/>
      <c r="AU113" s="19"/>
      <c r="AV113" s="19"/>
      <c r="AW113" s="19"/>
      <c r="AX113" s="19"/>
      <c r="AY113" s="19"/>
      <c r="AZ113" s="19"/>
      <c r="BA113" s="19"/>
      <c r="BB113" s="19"/>
      <c r="BC113" s="20"/>
      <c r="BD113" s="21"/>
      <c r="BE113" s="21"/>
      <c r="BF113" s="19"/>
      <c r="BG113" s="19"/>
      <c r="BH113" s="20"/>
      <c r="BI113" s="21"/>
      <c r="BJ113" s="21"/>
      <c r="BK113" s="19"/>
      <c r="BL113" s="19"/>
      <c r="BM113" s="20"/>
      <c r="BN113" s="21"/>
      <c r="BO113" s="21"/>
      <c r="BP113" s="19"/>
      <c r="BQ113" s="19"/>
      <c r="BR113" s="20"/>
      <c r="BS113" s="6"/>
      <c r="BT113" s="6"/>
      <c r="BU113" s="6"/>
    </row>
    <row r="114" spans="1:73" s="7" customFormat="1" ht="18">
      <c r="A114" s="245"/>
      <c r="B114" s="245"/>
      <c r="C114" s="245"/>
      <c r="D114" s="245"/>
      <c r="E114" s="247"/>
      <c r="F114" s="245"/>
      <c r="G114" s="247"/>
      <c r="H114" s="247"/>
      <c r="I114" s="239" t="s">
        <v>277</v>
      </c>
      <c r="J114" s="66"/>
      <c r="K114" s="204"/>
      <c r="L114" s="204"/>
      <c r="M114" s="204"/>
      <c r="N114" s="217">
        <f>+N113</f>
        <v>233</v>
      </c>
      <c r="O114" s="217">
        <f t="shared" ref="O114:AC114" si="125">+O113</f>
        <v>23.3</v>
      </c>
      <c r="P114" s="217">
        <f t="shared" si="125"/>
        <v>100</v>
      </c>
      <c r="Q114" s="217">
        <f t="shared" si="125"/>
        <v>133</v>
      </c>
      <c r="R114" s="217">
        <f t="shared" si="125"/>
        <v>0</v>
      </c>
      <c r="S114" s="217">
        <f t="shared" si="125"/>
        <v>23.3</v>
      </c>
      <c r="T114" s="217">
        <f t="shared" si="125"/>
        <v>0</v>
      </c>
      <c r="U114" s="217">
        <f t="shared" si="125"/>
        <v>0</v>
      </c>
      <c r="V114" s="217">
        <f t="shared" si="125"/>
        <v>133</v>
      </c>
      <c r="W114" s="217">
        <f t="shared" si="125"/>
        <v>13.3</v>
      </c>
      <c r="X114" s="217">
        <f t="shared" si="125"/>
        <v>0</v>
      </c>
      <c r="Y114" s="217">
        <f t="shared" si="125"/>
        <v>133</v>
      </c>
      <c r="Z114" s="217">
        <f t="shared" si="125"/>
        <v>0</v>
      </c>
      <c r="AA114" s="217">
        <f t="shared" si="125"/>
        <v>13.3</v>
      </c>
      <c r="AB114" s="217">
        <f t="shared" si="125"/>
        <v>0</v>
      </c>
      <c r="AC114" s="217">
        <f t="shared" si="125"/>
        <v>0</v>
      </c>
      <c r="AD114" s="217">
        <f>+AD116</f>
        <v>100</v>
      </c>
      <c r="AE114" s="217">
        <f t="shared" ref="AE114:AK114" si="126">+AE116</f>
        <v>10</v>
      </c>
      <c r="AF114" s="217">
        <f t="shared" si="126"/>
        <v>50</v>
      </c>
      <c r="AG114" s="217">
        <f t="shared" si="126"/>
        <v>50</v>
      </c>
      <c r="AH114" s="217">
        <f t="shared" si="126"/>
        <v>0</v>
      </c>
      <c r="AI114" s="217">
        <f t="shared" si="126"/>
        <v>10</v>
      </c>
      <c r="AJ114" s="217">
        <f t="shared" si="126"/>
        <v>0</v>
      </c>
      <c r="AK114" s="217">
        <f t="shared" si="126"/>
        <v>0</v>
      </c>
      <c r="AL114" s="19"/>
      <c r="AM114" s="186"/>
      <c r="AN114" s="20"/>
      <c r="AO114" s="20"/>
      <c r="AP114" s="20"/>
      <c r="AQ114" s="20"/>
      <c r="AR114" s="20"/>
      <c r="AS114" s="20"/>
      <c r="AT114" s="19"/>
      <c r="AU114" s="19"/>
      <c r="AV114" s="19"/>
      <c r="AW114" s="19"/>
      <c r="AX114" s="19"/>
      <c r="AY114" s="19"/>
      <c r="AZ114" s="19"/>
      <c r="BA114" s="19"/>
      <c r="BB114" s="19"/>
      <c r="BC114" s="20"/>
      <c r="BD114" s="21"/>
      <c r="BE114" s="21"/>
      <c r="BF114" s="19"/>
      <c r="BG114" s="19"/>
      <c r="BH114" s="20"/>
      <c r="BI114" s="21"/>
      <c r="BJ114" s="21"/>
      <c r="BK114" s="19"/>
      <c r="BL114" s="19"/>
      <c r="BM114" s="20"/>
      <c r="BN114" s="21"/>
      <c r="BO114" s="21"/>
      <c r="BP114" s="19"/>
      <c r="BQ114" s="19"/>
      <c r="BR114" s="20"/>
      <c r="BS114" s="6"/>
      <c r="BT114" s="6"/>
      <c r="BU114" s="6"/>
    </row>
    <row r="115" spans="1:73" s="6" customFormat="1" ht="15" customHeight="1">
      <c r="A115" s="244"/>
      <c r="B115" s="244"/>
      <c r="C115" s="244"/>
      <c r="D115" s="244"/>
      <c r="E115" s="244"/>
      <c r="F115" s="244" t="s">
        <v>89</v>
      </c>
      <c r="G115" s="244" t="s">
        <v>140</v>
      </c>
      <c r="H115" s="244" t="s">
        <v>141</v>
      </c>
      <c r="I115" s="239" t="s">
        <v>276</v>
      </c>
      <c r="J115" s="65">
        <f t="shared" si="117"/>
        <v>100</v>
      </c>
      <c r="K115" s="204">
        <f t="shared" si="118"/>
        <v>133</v>
      </c>
      <c r="L115" s="204">
        <f t="shared" si="119"/>
        <v>0</v>
      </c>
      <c r="M115" s="204">
        <f t="shared" si="120"/>
        <v>0</v>
      </c>
      <c r="N115" s="216">
        <f t="shared" si="109"/>
        <v>233</v>
      </c>
      <c r="O115" s="66">
        <f t="shared" si="91"/>
        <v>23.3</v>
      </c>
      <c r="P115" s="65">
        <f t="shared" ref="P115:R158" si="127">X115+AF115</f>
        <v>100</v>
      </c>
      <c r="Q115" s="65">
        <f t="shared" si="127"/>
        <v>133</v>
      </c>
      <c r="R115" s="65">
        <f t="shared" si="127"/>
        <v>0</v>
      </c>
      <c r="S115" s="65">
        <f t="shared" si="99"/>
        <v>23.3</v>
      </c>
      <c r="T115" s="65">
        <f t="shared" si="111"/>
        <v>0</v>
      </c>
      <c r="U115" s="66">
        <f t="shared" si="92"/>
        <v>0</v>
      </c>
      <c r="V115" s="219">
        <f t="shared" si="8"/>
        <v>133</v>
      </c>
      <c r="W115" s="66">
        <f t="shared" si="93"/>
        <v>13.3</v>
      </c>
      <c r="X115" s="65">
        <v>0</v>
      </c>
      <c r="Y115" s="65">
        <v>133</v>
      </c>
      <c r="Z115" s="65">
        <v>0</v>
      </c>
      <c r="AA115" s="65">
        <f t="shared" si="104"/>
        <v>13.3</v>
      </c>
      <c r="AB115" s="65">
        <v>0</v>
      </c>
      <c r="AC115" s="66">
        <f t="shared" si="105"/>
        <v>0</v>
      </c>
      <c r="AD115" s="219">
        <f t="shared" si="29"/>
        <v>100</v>
      </c>
      <c r="AE115" s="66">
        <f t="shared" si="95"/>
        <v>10</v>
      </c>
      <c r="AF115" s="189">
        <v>100</v>
      </c>
      <c r="AG115" s="189">
        <v>0</v>
      </c>
      <c r="AH115" s="189">
        <v>0</v>
      </c>
      <c r="AI115" s="189">
        <f t="shared" si="106"/>
        <v>10</v>
      </c>
      <c r="AJ115" s="189">
        <v>0</v>
      </c>
      <c r="AK115" s="66">
        <f t="shared" si="107"/>
        <v>0</v>
      </c>
      <c r="AL115" s="23"/>
      <c r="AM115" s="186"/>
      <c r="AN115" s="20"/>
      <c r="AO115" s="20"/>
      <c r="AP115" s="20"/>
      <c r="AQ115" s="20"/>
      <c r="AR115" s="20"/>
      <c r="AS115" s="20"/>
      <c r="AT115" s="20"/>
      <c r="AU115" s="19"/>
      <c r="AV115" s="19"/>
      <c r="AW115" s="19"/>
      <c r="AX115" s="19"/>
      <c r="AY115" s="19"/>
      <c r="AZ115" s="19"/>
      <c r="BA115" s="19"/>
      <c r="BB115" s="19"/>
      <c r="BC115" s="20"/>
      <c r="BD115" s="24"/>
      <c r="BE115" s="24"/>
      <c r="BF115" s="20"/>
      <c r="BG115" s="23"/>
      <c r="BH115" s="20"/>
      <c r="BI115" s="24"/>
      <c r="BJ115" s="24"/>
      <c r="BK115" s="20"/>
      <c r="BL115" s="23"/>
      <c r="BM115" s="20"/>
      <c r="BN115" s="24"/>
      <c r="BO115" s="24"/>
      <c r="BP115" s="20"/>
      <c r="BQ115" s="23"/>
      <c r="BR115" s="20"/>
    </row>
    <row r="116" spans="1:73" s="6" customFormat="1" ht="15" customHeight="1">
      <c r="A116" s="245"/>
      <c r="B116" s="245"/>
      <c r="C116" s="245"/>
      <c r="D116" s="245"/>
      <c r="E116" s="245"/>
      <c r="F116" s="245"/>
      <c r="G116" s="245"/>
      <c r="H116" s="245"/>
      <c r="I116" s="239" t="s">
        <v>277</v>
      </c>
      <c r="J116" s="65"/>
      <c r="K116" s="204"/>
      <c r="L116" s="204"/>
      <c r="M116" s="204"/>
      <c r="N116" s="216">
        <f>+N115</f>
        <v>233</v>
      </c>
      <c r="O116" s="216">
        <f t="shared" ref="O116:AK116" si="128">+O115</f>
        <v>23.3</v>
      </c>
      <c r="P116" s="216">
        <f t="shared" si="128"/>
        <v>100</v>
      </c>
      <c r="Q116" s="216">
        <f t="shared" si="128"/>
        <v>133</v>
      </c>
      <c r="R116" s="216">
        <f t="shared" si="128"/>
        <v>0</v>
      </c>
      <c r="S116" s="216">
        <f t="shared" si="128"/>
        <v>23.3</v>
      </c>
      <c r="T116" s="216">
        <f t="shared" si="128"/>
        <v>0</v>
      </c>
      <c r="U116" s="216">
        <f t="shared" si="128"/>
        <v>0</v>
      </c>
      <c r="V116" s="216">
        <f t="shared" si="128"/>
        <v>133</v>
      </c>
      <c r="W116" s="216">
        <f t="shared" si="128"/>
        <v>13.3</v>
      </c>
      <c r="X116" s="216">
        <f t="shared" si="128"/>
        <v>0</v>
      </c>
      <c r="Y116" s="216">
        <f t="shared" si="128"/>
        <v>133</v>
      </c>
      <c r="Z116" s="216">
        <f t="shared" si="128"/>
        <v>0</v>
      </c>
      <c r="AA116" s="216">
        <f t="shared" si="128"/>
        <v>13.3</v>
      </c>
      <c r="AB116" s="216">
        <f t="shared" si="128"/>
        <v>0</v>
      </c>
      <c r="AC116" s="216">
        <f t="shared" si="128"/>
        <v>0</v>
      </c>
      <c r="AD116" s="216">
        <f>+AF116+AG116+AH116+AJ116</f>
        <v>100</v>
      </c>
      <c r="AE116" s="216">
        <f t="shared" si="128"/>
        <v>10</v>
      </c>
      <c r="AF116" s="216">
        <v>50</v>
      </c>
      <c r="AG116" s="216">
        <v>50</v>
      </c>
      <c r="AH116" s="216">
        <f t="shared" si="128"/>
        <v>0</v>
      </c>
      <c r="AI116" s="216">
        <f t="shared" si="128"/>
        <v>10</v>
      </c>
      <c r="AJ116" s="216">
        <f t="shared" si="128"/>
        <v>0</v>
      </c>
      <c r="AK116" s="216">
        <f t="shared" si="128"/>
        <v>0</v>
      </c>
      <c r="AL116" s="23"/>
      <c r="AM116" s="186"/>
      <c r="AN116" s="20"/>
      <c r="AO116" s="20"/>
      <c r="AP116" s="20"/>
      <c r="AQ116" s="20"/>
      <c r="AR116" s="20"/>
      <c r="AS116" s="20"/>
      <c r="AT116" s="20"/>
      <c r="AU116" s="19"/>
      <c r="AV116" s="19"/>
      <c r="AW116" s="19"/>
      <c r="AX116" s="19"/>
      <c r="AY116" s="19"/>
      <c r="AZ116" s="19"/>
      <c r="BA116" s="19"/>
      <c r="BB116" s="19"/>
      <c r="BC116" s="20"/>
      <c r="BD116" s="24"/>
      <c r="BE116" s="24"/>
      <c r="BF116" s="20"/>
      <c r="BG116" s="23"/>
      <c r="BH116" s="20"/>
      <c r="BI116" s="24"/>
      <c r="BJ116" s="24"/>
      <c r="BK116" s="20"/>
      <c r="BL116" s="23"/>
      <c r="BM116" s="20"/>
      <c r="BN116" s="24"/>
      <c r="BO116" s="24"/>
      <c r="BP116" s="20"/>
      <c r="BQ116" s="23"/>
      <c r="BR116" s="20"/>
    </row>
    <row r="117" spans="1:73" s="7" customFormat="1" ht="15" customHeight="1">
      <c r="A117" s="244"/>
      <c r="B117" s="244"/>
      <c r="C117" s="244"/>
      <c r="D117" s="244"/>
      <c r="E117" s="246" t="s">
        <v>72</v>
      </c>
      <c r="F117" s="244"/>
      <c r="G117" s="246" t="s">
        <v>142</v>
      </c>
      <c r="H117" s="246" t="s">
        <v>143</v>
      </c>
      <c r="I117" s="239" t="s">
        <v>276</v>
      </c>
      <c r="J117" s="66">
        <f t="shared" si="117"/>
        <v>160</v>
      </c>
      <c r="K117" s="204">
        <f t="shared" si="118"/>
        <v>0</v>
      </c>
      <c r="L117" s="204">
        <f t="shared" si="119"/>
        <v>97</v>
      </c>
      <c r="M117" s="204">
        <f t="shared" si="120"/>
        <v>20</v>
      </c>
      <c r="N117" s="217">
        <f>N120+N121</f>
        <v>277</v>
      </c>
      <c r="O117" s="66">
        <f t="shared" si="91"/>
        <v>27.7</v>
      </c>
      <c r="P117" s="66">
        <f t="shared" si="127"/>
        <v>160</v>
      </c>
      <c r="Q117" s="66">
        <f t="shared" si="127"/>
        <v>0</v>
      </c>
      <c r="R117" s="66">
        <f t="shared" si="127"/>
        <v>97</v>
      </c>
      <c r="S117" s="66">
        <f t="shared" si="99"/>
        <v>25.7</v>
      </c>
      <c r="T117" s="66">
        <f t="shared" si="111"/>
        <v>20</v>
      </c>
      <c r="U117" s="66">
        <f t="shared" si="92"/>
        <v>2</v>
      </c>
      <c r="V117" s="218">
        <f t="shared" si="8"/>
        <v>97</v>
      </c>
      <c r="W117" s="66">
        <f t="shared" si="93"/>
        <v>9.6999999999999993</v>
      </c>
      <c r="X117" s="66">
        <f>X120+X121</f>
        <v>0</v>
      </c>
      <c r="Y117" s="66">
        <f>Y120+Y121</f>
        <v>0</v>
      </c>
      <c r="Z117" s="66">
        <f>Z120+Z121</f>
        <v>97</v>
      </c>
      <c r="AA117" s="66">
        <f t="shared" si="104"/>
        <v>9.6999999999999993</v>
      </c>
      <c r="AB117" s="66">
        <f>AB120+AB121</f>
        <v>0</v>
      </c>
      <c r="AC117" s="66">
        <f t="shared" si="105"/>
        <v>0</v>
      </c>
      <c r="AD117" s="218">
        <f t="shared" si="29"/>
        <v>180</v>
      </c>
      <c r="AE117" s="66">
        <f t="shared" si="95"/>
        <v>18</v>
      </c>
      <c r="AF117" s="191">
        <v>160</v>
      </c>
      <c r="AG117" s="191">
        <v>0</v>
      </c>
      <c r="AH117" s="191">
        <v>0</v>
      </c>
      <c r="AI117" s="191">
        <f t="shared" si="106"/>
        <v>16</v>
      </c>
      <c r="AJ117" s="191">
        <f>AJ120+AJ121</f>
        <v>20</v>
      </c>
      <c r="AK117" s="66">
        <f t="shared" si="107"/>
        <v>2</v>
      </c>
      <c r="AL117" s="19"/>
      <c r="AM117" s="186"/>
      <c r="AN117" s="20"/>
      <c r="AO117" s="20"/>
      <c r="AP117" s="20"/>
      <c r="AQ117" s="20"/>
      <c r="AR117" s="20"/>
      <c r="AS117" s="20"/>
      <c r="AT117" s="19"/>
      <c r="AU117" s="19"/>
      <c r="AV117" s="19"/>
      <c r="AW117" s="19"/>
      <c r="AX117" s="19"/>
      <c r="AY117" s="19"/>
      <c r="AZ117" s="19"/>
      <c r="BA117" s="19"/>
      <c r="BB117" s="19"/>
      <c r="BC117" s="20"/>
      <c r="BD117" s="21"/>
      <c r="BE117" s="21"/>
      <c r="BF117" s="19"/>
      <c r="BG117" s="19"/>
      <c r="BH117" s="20"/>
      <c r="BI117" s="21"/>
      <c r="BJ117" s="21"/>
      <c r="BK117" s="19"/>
      <c r="BL117" s="19"/>
      <c r="BM117" s="20"/>
      <c r="BN117" s="21"/>
      <c r="BO117" s="21"/>
      <c r="BP117" s="19"/>
      <c r="BQ117" s="19"/>
      <c r="BR117" s="20"/>
      <c r="BS117" s="6"/>
      <c r="BT117" s="6"/>
      <c r="BU117" s="6"/>
    </row>
    <row r="118" spans="1:73" s="7" customFormat="1" ht="15" customHeight="1">
      <c r="A118" s="245"/>
      <c r="B118" s="245"/>
      <c r="C118" s="245"/>
      <c r="D118" s="245"/>
      <c r="E118" s="247"/>
      <c r="F118" s="245"/>
      <c r="G118" s="247"/>
      <c r="H118" s="247"/>
      <c r="I118" s="239" t="s">
        <v>277</v>
      </c>
      <c r="J118" s="66"/>
      <c r="K118" s="204"/>
      <c r="L118" s="204"/>
      <c r="M118" s="204"/>
      <c r="N118" s="217">
        <f>+N117</f>
        <v>277</v>
      </c>
      <c r="O118" s="217">
        <f t="shared" ref="O118:AC118" si="129">+O117</f>
        <v>27.7</v>
      </c>
      <c r="P118" s="217">
        <f t="shared" si="129"/>
        <v>160</v>
      </c>
      <c r="Q118" s="217">
        <f t="shared" si="129"/>
        <v>0</v>
      </c>
      <c r="R118" s="217">
        <f t="shared" si="129"/>
        <v>97</v>
      </c>
      <c r="S118" s="217">
        <f t="shared" si="129"/>
        <v>25.7</v>
      </c>
      <c r="T118" s="217">
        <f t="shared" si="129"/>
        <v>20</v>
      </c>
      <c r="U118" s="217">
        <f t="shared" si="129"/>
        <v>2</v>
      </c>
      <c r="V118" s="217">
        <f t="shared" si="129"/>
        <v>97</v>
      </c>
      <c r="W118" s="217">
        <f t="shared" si="129"/>
        <v>9.6999999999999993</v>
      </c>
      <c r="X118" s="217">
        <f t="shared" si="129"/>
        <v>0</v>
      </c>
      <c r="Y118" s="217">
        <f t="shared" si="129"/>
        <v>0</v>
      </c>
      <c r="Z118" s="217">
        <f t="shared" si="129"/>
        <v>97</v>
      </c>
      <c r="AA118" s="217">
        <f t="shared" si="129"/>
        <v>9.6999999999999993</v>
      </c>
      <c r="AB118" s="217">
        <f t="shared" si="129"/>
        <v>0</v>
      </c>
      <c r="AC118" s="217">
        <f t="shared" si="129"/>
        <v>0</v>
      </c>
      <c r="AD118" s="217">
        <f>+AD120+AD122</f>
        <v>180</v>
      </c>
      <c r="AE118" s="217">
        <f t="shared" ref="AE118:AK118" si="130">+AE120+AE122</f>
        <v>18</v>
      </c>
      <c r="AF118" s="217">
        <f t="shared" si="130"/>
        <v>60</v>
      </c>
      <c r="AG118" s="217">
        <f t="shared" si="130"/>
        <v>50</v>
      </c>
      <c r="AH118" s="217">
        <f t="shared" si="130"/>
        <v>50</v>
      </c>
      <c r="AI118" s="217">
        <f t="shared" si="130"/>
        <v>16</v>
      </c>
      <c r="AJ118" s="217">
        <f t="shared" si="130"/>
        <v>20</v>
      </c>
      <c r="AK118" s="217">
        <f t="shared" si="130"/>
        <v>2</v>
      </c>
      <c r="AL118" s="19"/>
      <c r="AM118" s="186"/>
      <c r="AN118" s="20"/>
      <c r="AO118" s="20"/>
      <c r="AP118" s="20"/>
      <c r="AQ118" s="20"/>
      <c r="AR118" s="20"/>
      <c r="AS118" s="20"/>
      <c r="AT118" s="19"/>
      <c r="AU118" s="19"/>
      <c r="AV118" s="19"/>
      <c r="AW118" s="19"/>
      <c r="AX118" s="19"/>
      <c r="AY118" s="19"/>
      <c r="AZ118" s="19"/>
      <c r="BA118" s="19"/>
      <c r="BB118" s="19"/>
      <c r="BC118" s="20"/>
      <c r="BD118" s="21"/>
      <c r="BE118" s="21"/>
      <c r="BF118" s="19"/>
      <c r="BG118" s="19"/>
      <c r="BH118" s="20"/>
      <c r="BI118" s="21"/>
      <c r="BJ118" s="21"/>
      <c r="BK118" s="19"/>
      <c r="BL118" s="19"/>
      <c r="BM118" s="20"/>
      <c r="BN118" s="21"/>
      <c r="BO118" s="21"/>
      <c r="BP118" s="19"/>
      <c r="BQ118" s="19"/>
      <c r="BR118" s="20"/>
      <c r="BS118" s="6"/>
      <c r="BT118" s="6"/>
      <c r="BU118" s="6"/>
    </row>
    <row r="119" spans="1:73" s="7" customFormat="1" ht="15" customHeight="1">
      <c r="A119" s="244"/>
      <c r="B119" s="244"/>
      <c r="C119" s="244"/>
      <c r="D119" s="244"/>
      <c r="E119" s="246"/>
      <c r="F119" s="244" t="s">
        <v>49</v>
      </c>
      <c r="G119" s="244" t="s">
        <v>144</v>
      </c>
      <c r="H119" s="244" t="s">
        <v>145</v>
      </c>
      <c r="I119" s="239" t="s">
        <v>276</v>
      </c>
      <c r="J119" s="66"/>
      <c r="K119" s="204"/>
      <c r="L119" s="204"/>
      <c r="M119" s="204"/>
      <c r="N119" s="217">
        <f>+N120</f>
        <v>110</v>
      </c>
      <c r="O119" s="217">
        <f t="shared" ref="O119:AK119" si="131">+O120</f>
        <v>11</v>
      </c>
      <c r="P119" s="217">
        <f t="shared" si="131"/>
        <v>30</v>
      </c>
      <c r="Q119" s="217">
        <f t="shared" si="131"/>
        <v>25</v>
      </c>
      <c r="R119" s="217">
        <f t="shared" si="131"/>
        <v>55</v>
      </c>
      <c r="S119" s="217">
        <f t="shared" si="131"/>
        <v>11</v>
      </c>
      <c r="T119" s="217">
        <f t="shared" si="131"/>
        <v>0</v>
      </c>
      <c r="U119" s="217">
        <f t="shared" si="131"/>
        <v>0</v>
      </c>
      <c r="V119" s="217">
        <f t="shared" si="131"/>
        <v>30</v>
      </c>
      <c r="W119" s="217">
        <f t="shared" si="131"/>
        <v>3</v>
      </c>
      <c r="X119" s="217">
        <f t="shared" si="131"/>
        <v>0</v>
      </c>
      <c r="Y119" s="217">
        <f t="shared" si="131"/>
        <v>0</v>
      </c>
      <c r="Z119" s="217">
        <f t="shared" si="131"/>
        <v>30</v>
      </c>
      <c r="AA119" s="217">
        <f t="shared" si="131"/>
        <v>3</v>
      </c>
      <c r="AB119" s="217">
        <f t="shared" si="131"/>
        <v>0</v>
      </c>
      <c r="AC119" s="217">
        <f t="shared" si="131"/>
        <v>0</v>
      </c>
      <c r="AD119" s="241">
        <f t="shared" si="131"/>
        <v>80</v>
      </c>
      <c r="AE119" s="217">
        <f t="shared" si="131"/>
        <v>8</v>
      </c>
      <c r="AF119" s="217">
        <v>80</v>
      </c>
      <c r="AG119" s="217">
        <v>0</v>
      </c>
      <c r="AH119" s="217">
        <v>0</v>
      </c>
      <c r="AI119" s="217">
        <f t="shared" si="131"/>
        <v>8</v>
      </c>
      <c r="AJ119" s="217">
        <f t="shared" si="131"/>
        <v>0</v>
      </c>
      <c r="AK119" s="217">
        <f t="shared" si="131"/>
        <v>0</v>
      </c>
      <c r="AL119" s="19"/>
      <c r="AM119" s="186"/>
      <c r="AN119" s="20"/>
      <c r="AO119" s="20"/>
      <c r="AP119" s="20"/>
      <c r="AQ119" s="20"/>
      <c r="AR119" s="20"/>
      <c r="AS119" s="20"/>
      <c r="AT119" s="19"/>
      <c r="AU119" s="19"/>
      <c r="AV119" s="19"/>
      <c r="AW119" s="19"/>
      <c r="AX119" s="19"/>
      <c r="AY119" s="19"/>
      <c r="AZ119" s="19"/>
      <c r="BA119" s="19"/>
      <c r="BB119" s="19"/>
      <c r="BC119" s="20"/>
      <c r="BD119" s="21"/>
      <c r="BE119" s="21"/>
      <c r="BF119" s="19"/>
      <c r="BG119" s="19"/>
      <c r="BH119" s="20"/>
      <c r="BI119" s="21"/>
      <c r="BJ119" s="21"/>
      <c r="BK119" s="19"/>
      <c r="BL119" s="19"/>
      <c r="BM119" s="20"/>
      <c r="BN119" s="21"/>
      <c r="BO119" s="21"/>
      <c r="BP119" s="19"/>
      <c r="BQ119" s="19"/>
      <c r="BR119" s="20"/>
      <c r="BS119" s="6"/>
      <c r="BT119" s="6"/>
      <c r="BU119" s="6"/>
    </row>
    <row r="120" spans="1:73" s="6" customFormat="1" ht="15" customHeight="1">
      <c r="A120" s="245"/>
      <c r="B120" s="245"/>
      <c r="C120" s="245"/>
      <c r="D120" s="245"/>
      <c r="E120" s="247"/>
      <c r="F120" s="245"/>
      <c r="G120" s="245"/>
      <c r="H120" s="245"/>
      <c r="I120" s="239" t="s">
        <v>277</v>
      </c>
      <c r="J120" s="65">
        <f t="shared" si="117"/>
        <v>30</v>
      </c>
      <c r="K120" s="204">
        <f t="shared" si="118"/>
        <v>25</v>
      </c>
      <c r="L120" s="204">
        <f t="shared" si="119"/>
        <v>55</v>
      </c>
      <c r="M120" s="204">
        <f t="shared" si="120"/>
        <v>0</v>
      </c>
      <c r="N120" s="216">
        <f t="shared" si="109"/>
        <v>110</v>
      </c>
      <c r="O120" s="66">
        <f t="shared" si="91"/>
        <v>11</v>
      </c>
      <c r="P120" s="65">
        <f t="shared" si="127"/>
        <v>30</v>
      </c>
      <c r="Q120" s="65">
        <f t="shared" si="127"/>
        <v>25</v>
      </c>
      <c r="R120" s="65">
        <f t="shared" si="127"/>
        <v>55</v>
      </c>
      <c r="S120" s="65">
        <f t="shared" si="99"/>
        <v>11</v>
      </c>
      <c r="T120" s="65">
        <f t="shared" si="111"/>
        <v>0</v>
      </c>
      <c r="U120" s="66">
        <f t="shared" si="92"/>
        <v>0</v>
      </c>
      <c r="V120" s="219">
        <f t="shared" si="8"/>
        <v>30</v>
      </c>
      <c r="W120" s="66">
        <f t="shared" si="93"/>
        <v>3</v>
      </c>
      <c r="X120" s="65">
        <v>0</v>
      </c>
      <c r="Y120" s="65">
        <v>0</v>
      </c>
      <c r="Z120" s="65">
        <v>30</v>
      </c>
      <c r="AA120" s="65">
        <f t="shared" si="104"/>
        <v>3</v>
      </c>
      <c r="AB120" s="65">
        <v>0</v>
      </c>
      <c r="AC120" s="66">
        <f t="shared" si="105"/>
        <v>0</v>
      </c>
      <c r="AD120" s="219">
        <f>+AF120+AG120+AH120+AJ120</f>
        <v>80</v>
      </c>
      <c r="AE120" s="66">
        <f t="shared" si="95"/>
        <v>8</v>
      </c>
      <c r="AF120" s="189">
        <v>30</v>
      </c>
      <c r="AG120" s="189">
        <v>25</v>
      </c>
      <c r="AH120" s="189">
        <v>25</v>
      </c>
      <c r="AI120" s="189">
        <f t="shared" si="106"/>
        <v>8</v>
      </c>
      <c r="AJ120" s="189">
        <v>0</v>
      </c>
      <c r="AK120" s="66">
        <f t="shared" si="107"/>
        <v>0</v>
      </c>
      <c r="AL120" s="23"/>
      <c r="AM120" s="186"/>
      <c r="AN120" s="20"/>
      <c r="AO120" s="20"/>
      <c r="AP120" s="20"/>
      <c r="AQ120" s="20"/>
      <c r="AR120" s="20"/>
      <c r="AS120" s="20"/>
      <c r="AT120" s="20"/>
      <c r="AU120" s="19"/>
      <c r="AV120" s="19"/>
      <c r="AW120" s="19"/>
      <c r="AX120" s="19"/>
      <c r="AY120" s="19"/>
      <c r="AZ120" s="19"/>
      <c r="BA120" s="19"/>
      <c r="BB120" s="19"/>
      <c r="BC120" s="20"/>
      <c r="BD120" s="24"/>
      <c r="BE120" s="24"/>
      <c r="BF120" s="20"/>
      <c r="BG120" s="23"/>
      <c r="BH120" s="20"/>
      <c r="BI120" s="24"/>
      <c r="BJ120" s="24"/>
      <c r="BK120" s="20"/>
      <c r="BL120" s="23"/>
      <c r="BM120" s="20"/>
      <c r="BN120" s="24"/>
      <c r="BO120" s="24"/>
      <c r="BP120" s="20"/>
      <c r="BQ120" s="23"/>
      <c r="BR120" s="20"/>
    </row>
    <row r="121" spans="1:73" s="6" customFormat="1" ht="15" customHeight="1">
      <c r="A121" s="244"/>
      <c r="B121" s="244"/>
      <c r="C121" s="244"/>
      <c r="D121" s="244"/>
      <c r="E121" s="244"/>
      <c r="F121" s="244" t="s">
        <v>92</v>
      </c>
      <c r="G121" s="244" t="s">
        <v>146</v>
      </c>
      <c r="H121" s="244" t="s">
        <v>147</v>
      </c>
      <c r="I121" s="239" t="s">
        <v>276</v>
      </c>
      <c r="J121" s="65">
        <f t="shared" si="117"/>
        <v>80</v>
      </c>
      <c r="K121" s="204">
        <f t="shared" si="118"/>
        <v>0</v>
      </c>
      <c r="L121" s="204">
        <f t="shared" si="119"/>
        <v>67</v>
      </c>
      <c r="M121" s="204">
        <f t="shared" si="120"/>
        <v>20</v>
      </c>
      <c r="N121" s="216">
        <f t="shared" si="109"/>
        <v>167</v>
      </c>
      <c r="O121" s="66">
        <f t="shared" si="91"/>
        <v>16.7</v>
      </c>
      <c r="P121" s="65">
        <f t="shared" si="127"/>
        <v>80</v>
      </c>
      <c r="Q121" s="65">
        <f t="shared" si="127"/>
        <v>0</v>
      </c>
      <c r="R121" s="65">
        <f t="shared" si="127"/>
        <v>67</v>
      </c>
      <c r="S121" s="65">
        <f t="shared" si="99"/>
        <v>14.7</v>
      </c>
      <c r="T121" s="65">
        <f t="shared" si="111"/>
        <v>20</v>
      </c>
      <c r="U121" s="66">
        <f t="shared" si="92"/>
        <v>2</v>
      </c>
      <c r="V121" s="219">
        <f t="shared" si="8"/>
        <v>67</v>
      </c>
      <c r="W121" s="66">
        <f t="shared" si="93"/>
        <v>6.7</v>
      </c>
      <c r="X121" s="65">
        <v>0</v>
      </c>
      <c r="Y121" s="65">
        <v>0</v>
      </c>
      <c r="Z121" s="65">
        <v>67</v>
      </c>
      <c r="AA121" s="65">
        <f t="shared" si="104"/>
        <v>6.7</v>
      </c>
      <c r="AB121" s="65">
        <v>0</v>
      </c>
      <c r="AC121" s="66">
        <f t="shared" si="105"/>
        <v>0</v>
      </c>
      <c r="AD121" s="219">
        <f t="shared" si="29"/>
        <v>100</v>
      </c>
      <c r="AE121" s="66">
        <f t="shared" si="95"/>
        <v>10</v>
      </c>
      <c r="AF121" s="189">
        <v>80</v>
      </c>
      <c r="AG121" s="189">
        <v>0</v>
      </c>
      <c r="AH121" s="189">
        <v>0</v>
      </c>
      <c r="AI121" s="189">
        <f t="shared" si="106"/>
        <v>8</v>
      </c>
      <c r="AJ121" s="189">
        <v>20</v>
      </c>
      <c r="AK121" s="66">
        <f t="shared" si="107"/>
        <v>2</v>
      </c>
      <c r="AL121" s="23"/>
      <c r="AM121" s="186"/>
      <c r="AN121" s="20"/>
      <c r="AO121" s="20"/>
      <c r="AP121" s="20"/>
      <c r="AQ121" s="20"/>
      <c r="AR121" s="20"/>
      <c r="AS121" s="20"/>
      <c r="AT121" s="20"/>
      <c r="AU121" s="19"/>
      <c r="AV121" s="19"/>
      <c r="AW121" s="19"/>
      <c r="AX121" s="19"/>
      <c r="AY121" s="19"/>
      <c r="AZ121" s="19"/>
      <c r="BA121" s="19"/>
      <c r="BB121" s="19"/>
      <c r="BC121" s="20"/>
      <c r="BD121" s="24"/>
      <c r="BE121" s="24"/>
      <c r="BF121" s="20"/>
      <c r="BG121" s="23"/>
      <c r="BH121" s="20"/>
      <c r="BI121" s="24"/>
      <c r="BJ121" s="24"/>
      <c r="BK121" s="20"/>
      <c r="BL121" s="23"/>
      <c r="BM121" s="20"/>
      <c r="BN121" s="24"/>
      <c r="BO121" s="24"/>
      <c r="BP121" s="20"/>
      <c r="BQ121" s="23"/>
      <c r="BR121" s="20"/>
    </row>
    <row r="122" spans="1:73" s="6" customFormat="1" ht="15" customHeight="1">
      <c r="A122" s="245"/>
      <c r="B122" s="245"/>
      <c r="C122" s="245"/>
      <c r="D122" s="245"/>
      <c r="E122" s="245"/>
      <c r="F122" s="245"/>
      <c r="G122" s="245"/>
      <c r="H122" s="245"/>
      <c r="I122" s="239" t="s">
        <v>277</v>
      </c>
      <c r="J122" s="65"/>
      <c r="K122" s="204"/>
      <c r="L122" s="204"/>
      <c r="M122" s="204"/>
      <c r="N122" s="216">
        <f>+N121</f>
        <v>167</v>
      </c>
      <c r="O122" s="216">
        <f t="shared" ref="O122:AK122" si="132">+O121</f>
        <v>16.7</v>
      </c>
      <c r="P122" s="216">
        <f t="shared" si="132"/>
        <v>80</v>
      </c>
      <c r="Q122" s="216">
        <f t="shared" si="132"/>
        <v>0</v>
      </c>
      <c r="R122" s="216">
        <f t="shared" si="132"/>
        <v>67</v>
      </c>
      <c r="S122" s="216">
        <f t="shared" si="132"/>
        <v>14.7</v>
      </c>
      <c r="T122" s="216">
        <f t="shared" si="132"/>
        <v>20</v>
      </c>
      <c r="U122" s="216">
        <f t="shared" si="132"/>
        <v>2</v>
      </c>
      <c r="V122" s="216">
        <f t="shared" si="132"/>
        <v>67</v>
      </c>
      <c r="W122" s="216">
        <f t="shared" si="132"/>
        <v>6.7</v>
      </c>
      <c r="X122" s="216">
        <f t="shared" si="132"/>
        <v>0</v>
      </c>
      <c r="Y122" s="216">
        <f t="shared" si="132"/>
        <v>0</v>
      </c>
      <c r="Z122" s="216">
        <f t="shared" si="132"/>
        <v>67</v>
      </c>
      <c r="AA122" s="216">
        <f t="shared" si="132"/>
        <v>6.7</v>
      </c>
      <c r="AB122" s="216">
        <f t="shared" si="132"/>
        <v>0</v>
      </c>
      <c r="AC122" s="216">
        <f t="shared" si="132"/>
        <v>0</v>
      </c>
      <c r="AD122" s="216">
        <f t="shared" si="132"/>
        <v>100</v>
      </c>
      <c r="AE122" s="216">
        <f t="shared" si="132"/>
        <v>10</v>
      </c>
      <c r="AF122" s="216">
        <v>30</v>
      </c>
      <c r="AG122" s="216">
        <v>25</v>
      </c>
      <c r="AH122" s="216">
        <v>25</v>
      </c>
      <c r="AI122" s="216">
        <f t="shared" si="132"/>
        <v>8</v>
      </c>
      <c r="AJ122" s="216">
        <v>20</v>
      </c>
      <c r="AK122" s="216">
        <f t="shared" si="132"/>
        <v>2</v>
      </c>
      <c r="AL122" s="23"/>
      <c r="AM122" s="186"/>
      <c r="AN122" s="20"/>
      <c r="AO122" s="20"/>
      <c r="AP122" s="20"/>
      <c r="AQ122" s="20"/>
      <c r="AR122" s="20"/>
      <c r="AS122" s="20"/>
      <c r="AT122" s="20"/>
      <c r="AU122" s="19"/>
      <c r="AV122" s="19"/>
      <c r="AW122" s="19"/>
      <c r="AX122" s="19"/>
      <c r="AY122" s="19"/>
      <c r="AZ122" s="19"/>
      <c r="BA122" s="19"/>
      <c r="BB122" s="19"/>
      <c r="BC122" s="20"/>
      <c r="BD122" s="24"/>
      <c r="BE122" s="24"/>
      <c r="BF122" s="20"/>
      <c r="BG122" s="23"/>
      <c r="BH122" s="20"/>
      <c r="BI122" s="24"/>
      <c r="BJ122" s="24"/>
      <c r="BK122" s="20"/>
      <c r="BL122" s="23"/>
      <c r="BM122" s="20"/>
      <c r="BN122" s="24"/>
      <c r="BO122" s="24"/>
      <c r="BP122" s="20"/>
      <c r="BQ122" s="23"/>
      <c r="BR122" s="20"/>
    </row>
    <row r="123" spans="1:73" s="6" customFormat="1" ht="27.75" customHeight="1">
      <c r="A123" s="244"/>
      <c r="B123" s="244"/>
      <c r="C123" s="244"/>
      <c r="D123" s="244"/>
      <c r="E123" s="246" t="s">
        <v>148</v>
      </c>
      <c r="F123" s="244"/>
      <c r="G123" s="246" t="s">
        <v>149</v>
      </c>
      <c r="H123" s="246" t="s">
        <v>150</v>
      </c>
      <c r="I123" s="239" t="s">
        <v>276</v>
      </c>
      <c r="J123" s="66">
        <f t="shared" si="117"/>
        <v>25</v>
      </c>
      <c r="K123" s="204">
        <f t="shared" si="118"/>
        <v>0</v>
      </c>
      <c r="L123" s="204">
        <f t="shared" si="119"/>
        <v>15</v>
      </c>
      <c r="M123" s="204">
        <f t="shared" si="120"/>
        <v>5</v>
      </c>
      <c r="N123" s="217">
        <f t="shared" si="109"/>
        <v>45</v>
      </c>
      <c r="O123" s="66">
        <f t="shared" si="91"/>
        <v>4.5</v>
      </c>
      <c r="P123" s="66">
        <f t="shared" si="127"/>
        <v>25</v>
      </c>
      <c r="Q123" s="66">
        <f t="shared" si="127"/>
        <v>0</v>
      </c>
      <c r="R123" s="66">
        <f t="shared" si="127"/>
        <v>15</v>
      </c>
      <c r="S123" s="66">
        <f t="shared" si="99"/>
        <v>4</v>
      </c>
      <c r="T123" s="66">
        <f t="shared" si="111"/>
        <v>5</v>
      </c>
      <c r="U123" s="66">
        <f t="shared" si="92"/>
        <v>0.5</v>
      </c>
      <c r="V123" s="218">
        <f t="shared" si="8"/>
        <v>15</v>
      </c>
      <c r="W123" s="66">
        <f t="shared" si="93"/>
        <v>1.5</v>
      </c>
      <c r="X123" s="66">
        <v>0</v>
      </c>
      <c r="Y123" s="66">
        <v>0</v>
      </c>
      <c r="Z123" s="66">
        <v>15</v>
      </c>
      <c r="AA123" s="66">
        <f t="shared" si="104"/>
        <v>1.5</v>
      </c>
      <c r="AB123" s="66">
        <v>0</v>
      </c>
      <c r="AC123" s="66">
        <f t="shared" si="105"/>
        <v>0</v>
      </c>
      <c r="AD123" s="218">
        <f t="shared" si="29"/>
        <v>30</v>
      </c>
      <c r="AE123" s="66">
        <f t="shared" si="95"/>
        <v>3</v>
      </c>
      <c r="AF123" s="191">
        <v>25</v>
      </c>
      <c r="AG123" s="191">
        <v>0</v>
      </c>
      <c r="AH123" s="191">
        <v>0</v>
      </c>
      <c r="AI123" s="191">
        <f t="shared" si="106"/>
        <v>2.5</v>
      </c>
      <c r="AJ123" s="191">
        <v>5</v>
      </c>
      <c r="AK123" s="66">
        <f t="shared" si="107"/>
        <v>0.5</v>
      </c>
      <c r="AL123" s="23"/>
      <c r="AM123" s="186"/>
      <c r="AN123" s="20"/>
      <c r="AO123" s="20"/>
      <c r="AP123" s="20"/>
      <c r="AQ123" s="20"/>
      <c r="AR123" s="20"/>
      <c r="AS123" s="20"/>
      <c r="AT123" s="20"/>
      <c r="AU123" s="19"/>
      <c r="AV123" s="19"/>
      <c r="AW123" s="19"/>
      <c r="AX123" s="19"/>
      <c r="AY123" s="19"/>
      <c r="AZ123" s="19"/>
      <c r="BA123" s="19"/>
      <c r="BB123" s="19"/>
      <c r="BC123" s="20"/>
      <c r="BD123" s="24"/>
      <c r="BE123" s="24"/>
      <c r="BF123" s="20"/>
      <c r="BG123" s="23"/>
      <c r="BH123" s="20"/>
      <c r="BI123" s="24"/>
      <c r="BJ123" s="24"/>
      <c r="BK123" s="20"/>
      <c r="BL123" s="23"/>
      <c r="BM123" s="20"/>
      <c r="BN123" s="24"/>
      <c r="BO123" s="24"/>
      <c r="BP123" s="20"/>
      <c r="BQ123" s="23"/>
      <c r="BR123" s="20"/>
    </row>
    <row r="124" spans="1:73" s="6" customFormat="1" ht="27.75" customHeight="1">
      <c r="A124" s="245"/>
      <c r="B124" s="245"/>
      <c r="C124" s="245"/>
      <c r="D124" s="245"/>
      <c r="E124" s="247"/>
      <c r="F124" s="245"/>
      <c r="G124" s="247"/>
      <c r="H124" s="247"/>
      <c r="I124" s="239" t="s">
        <v>277</v>
      </c>
      <c r="J124" s="66"/>
      <c r="K124" s="204"/>
      <c r="L124" s="204"/>
      <c r="M124" s="204"/>
      <c r="N124" s="217">
        <f>+N123</f>
        <v>45</v>
      </c>
      <c r="O124" s="217">
        <f t="shared" ref="O124:AK124" si="133">+O123</f>
        <v>4.5</v>
      </c>
      <c r="P124" s="217">
        <f t="shared" si="133"/>
        <v>25</v>
      </c>
      <c r="Q124" s="217">
        <f t="shared" si="133"/>
        <v>0</v>
      </c>
      <c r="R124" s="217">
        <f t="shared" si="133"/>
        <v>15</v>
      </c>
      <c r="S124" s="217">
        <f t="shared" si="133"/>
        <v>4</v>
      </c>
      <c r="T124" s="217">
        <f t="shared" si="133"/>
        <v>5</v>
      </c>
      <c r="U124" s="217">
        <f t="shared" si="133"/>
        <v>0.5</v>
      </c>
      <c r="V124" s="217">
        <f t="shared" si="133"/>
        <v>15</v>
      </c>
      <c r="W124" s="217">
        <f t="shared" si="133"/>
        <v>1.5</v>
      </c>
      <c r="X124" s="217">
        <f t="shared" si="133"/>
        <v>0</v>
      </c>
      <c r="Y124" s="217">
        <f t="shared" si="133"/>
        <v>0</v>
      </c>
      <c r="Z124" s="217">
        <f t="shared" si="133"/>
        <v>15</v>
      </c>
      <c r="AA124" s="217">
        <f t="shared" si="133"/>
        <v>1.5</v>
      </c>
      <c r="AB124" s="217">
        <f t="shared" si="133"/>
        <v>0</v>
      </c>
      <c r="AC124" s="217">
        <f t="shared" si="133"/>
        <v>0</v>
      </c>
      <c r="AD124" s="217">
        <f>+AF124+AG124+AH124+AJ124</f>
        <v>30</v>
      </c>
      <c r="AE124" s="217">
        <f t="shared" si="133"/>
        <v>3</v>
      </c>
      <c r="AF124" s="217">
        <v>10</v>
      </c>
      <c r="AG124" s="217">
        <v>10</v>
      </c>
      <c r="AH124" s="217">
        <v>5</v>
      </c>
      <c r="AI124" s="217">
        <f t="shared" si="133"/>
        <v>2.5</v>
      </c>
      <c r="AJ124" s="217">
        <v>5</v>
      </c>
      <c r="AK124" s="217">
        <f t="shared" si="133"/>
        <v>0.5</v>
      </c>
      <c r="AL124" s="23"/>
      <c r="AM124" s="186"/>
      <c r="AN124" s="20"/>
      <c r="AO124" s="20"/>
      <c r="AP124" s="20"/>
      <c r="AQ124" s="20"/>
      <c r="AR124" s="20"/>
      <c r="AS124" s="20"/>
      <c r="AT124" s="20"/>
      <c r="AU124" s="19"/>
      <c r="AV124" s="19"/>
      <c r="AW124" s="19"/>
      <c r="AX124" s="19"/>
      <c r="AY124" s="19"/>
      <c r="AZ124" s="19"/>
      <c r="BA124" s="19"/>
      <c r="BB124" s="19"/>
      <c r="BC124" s="20"/>
      <c r="BD124" s="24"/>
      <c r="BE124" s="24"/>
      <c r="BF124" s="20"/>
      <c r="BG124" s="23"/>
      <c r="BH124" s="20"/>
      <c r="BI124" s="24"/>
      <c r="BJ124" s="24"/>
      <c r="BK124" s="20"/>
      <c r="BL124" s="23"/>
      <c r="BM124" s="20"/>
      <c r="BN124" s="24"/>
      <c r="BO124" s="24"/>
      <c r="BP124" s="20"/>
      <c r="BQ124" s="23"/>
      <c r="BR124" s="20"/>
    </row>
    <row r="125" spans="1:73" s="6" customFormat="1" ht="15" customHeight="1">
      <c r="A125" s="244"/>
      <c r="B125" s="244"/>
      <c r="C125" s="244"/>
      <c r="D125" s="244"/>
      <c r="E125" s="246" t="s">
        <v>77</v>
      </c>
      <c r="F125" s="244"/>
      <c r="G125" s="246" t="s">
        <v>151</v>
      </c>
      <c r="H125" s="246" t="s">
        <v>152</v>
      </c>
      <c r="I125" s="239" t="s">
        <v>276</v>
      </c>
      <c r="J125" s="66">
        <f t="shared" si="117"/>
        <v>20</v>
      </c>
      <c r="K125" s="204">
        <f t="shared" si="118"/>
        <v>0</v>
      </c>
      <c r="L125" s="204">
        <f t="shared" si="119"/>
        <v>0</v>
      </c>
      <c r="M125" s="204">
        <f t="shared" si="120"/>
        <v>0</v>
      </c>
      <c r="N125" s="217">
        <f t="shared" si="109"/>
        <v>20</v>
      </c>
      <c r="O125" s="66">
        <f t="shared" si="91"/>
        <v>2</v>
      </c>
      <c r="P125" s="66">
        <f t="shared" si="127"/>
        <v>20</v>
      </c>
      <c r="Q125" s="66">
        <f t="shared" si="127"/>
        <v>0</v>
      </c>
      <c r="R125" s="66">
        <f t="shared" si="127"/>
        <v>0</v>
      </c>
      <c r="S125" s="66">
        <f t="shared" si="99"/>
        <v>2</v>
      </c>
      <c r="T125" s="66">
        <f t="shared" si="111"/>
        <v>0</v>
      </c>
      <c r="U125" s="66">
        <f t="shared" si="92"/>
        <v>0</v>
      </c>
      <c r="V125" s="218">
        <f t="shared" si="8"/>
        <v>0</v>
      </c>
      <c r="W125" s="66">
        <f t="shared" si="93"/>
        <v>0</v>
      </c>
      <c r="X125" s="66">
        <v>0</v>
      </c>
      <c r="Y125" s="66">
        <v>0</v>
      </c>
      <c r="Z125" s="66">
        <v>0</v>
      </c>
      <c r="AA125" s="66">
        <f t="shared" si="104"/>
        <v>0</v>
      </c>
      <c r="AB125" s="66">
        <v>0</v>
      </c>
      <c r="AC125" s="66">
        <f t="shared" si="105"/>
        <v>0</v>
      </c>
      <c r="AD125" s="218">
        <f t="shared" si="29"/>
        <v>20</v>
      </c>
      <c r="AE125" s="66">
        <f t="shared" si="95"/>
        <v>2</v>
      </c>
      <c r="AF125" s="191">
        <v>20</v>
      </c>
      <c r="AG125" s="191">
        <v>0</v>
      </c>
      <c r="AH125" s="191">
        <v>0</v>
      </c>
      <c r="AI125" s="191">
        <f t="shared" si="106"/>
        <v>2</v>
      </c>
      <c r="AJ125" s="191">
        <v>0</v>
      </c>
      <c r="AK125" s="66">
        <f t="shared" si="107"/>
        <v>0</v>
      </c>
      <c r="AL125" s="23"/>
      <c r="AM125" s="186"/>
      <c r="AN125" s="20"/>
      <c r="AO125" s="20"/>
      <c r="AP125" s="20"/>
      <c r="AQ125" s="20"/>
      <c r="AR125" s="20"/>
      <c r="AS125" s="20"/>
      <c r="AT125" s="20"/>
      <c r="AU125" s="19"/>
      <c r="AV125" s="19"/>
      <c r="AW125" s="19"/>
      <c r="AX125" s="19"/>
      <c r="AY125" s="19"/>
      <c r="AZ125" s="19"/>
      <c r="BA125" s="19"/>
      <c r="BB125" s="19"/>
      <c r="BC125" s="20"/>
      <c r="BD125" s="24"/>
      <c r="BE125" s="24"/>
      <c r="BF125" s="20"/>
      <c r="BG125" s="23"/>
      <c r="BH125" s="20"/>
      <c r="BI125" s="24"/>
      <c r="BJ125" s="24"/>
      <c r="BK125" s="20"/>
      <c r="BL125" s="23"/>
      <c r="BM125" s="20"/>
      <c r="BN125" s="24"/>
      <c r="BO125" s="24"/>
      <c r="BP125" s="20"/>
      <c r="BQ125" s="23"/>
      <c r="BR125" s="20"/>
    </row>
    <row r="126" spans="1:73" s="6" customFormat="1" ht="15" customHeight="1">
      <c r="A126" s="245"/>
      <c r="B126" s="245"/>
      <c r="C126" s="245"/>
      <c r="D126" s="245"/>
      <c r="E126" s="247"/>
      <c r="F126" s="245"/>
      <c r="G126" s="247"/>
      <c r="H126" s="247"/>
      <c r="I126" s="239" t="s">
        <v>277</v>
      </c>
      <c r="J126" s="66"/>
      <c r="K126" s="204"/>
      <c r="L126" s="204"/>
      <c r="M126" s="204"/>
      <c r="N126" s="217">
        <f>+N125</f>
        <v>20</v>
      </c>
      <c r="O126" s="217">
        <f t="shared" ref="O126:AK126" si="134">+O125</f>
        <v>2</v>
      </c>
      <c r="P126" s="217">
        <f t="shared" si="134"/>
        <v>20</v>
      </c>
      <c r="Q126" s="217">
        <f t="shared" si="134"/>
        <v>0</v>
      </c>
      <c r="R126" s="217">
        <f t="shared" si="134"/>
        <v>0</v>
      </c>
      <c r="S126" s="217">
        <f t="shared" si="134"/>
        <v>2</v>
      </c>
      <c r="T126" s="217">
        <f t="shared" si="134"/>
        <v>0</v>
      </c>
      <c r="U126" s="217">
        <f t="shared" si="134"/>
        <v>0</v>
      </c>
      <c r="V126" s="217">
        <f t="shared" si="134"/>
        <v>0</v>
      </c>
      <c r="W126" s="217">
        <f t="shared" si="134"/>
        <v>0</v>
      </c>
      <c r="X126" s="217">
        <f t="shared" si="134"/>
        <v>0</v>
      </c>
      <c r="Y126" s="217">
        <f t="shared" si="134"/>
        <v>0</v>
      </c>
      <c r="Z126" s="217">
        <f t="shared" si="134"/>
        <v>0</v>
      </c>
      <c r="AA126" s="217">
        <f t="shared" si="134"/>
        <v>0</v>
      </c>
      <c r="AB126" s="217">
        <f t="shared" si="134"/>
        <v>0</v>
      </c>
      <c r="AC126" s="217">
        <f t="shared" si="134"/>
        <v>0</v>
      </c>
      <c r="AD126" s="217">
        <f>+AF126+AG126+AH126+AJ126</f>
        <v>20</v>
      </c>
      <c r="AE126" s="217">
        <f t="shared" si="134"/>
        <v>2</v>
      </c>
      <c r="AF126" s="217">
        <v>10</v>
      </c>
      <c r="AG126" s="217">
        <v>5</v>
      </c>
      <c r="AH126" s="217">
        <v>5</v>
      </c>
      <c r="AI126" s="217">
        <f t="shared" si="134"/>
        <v>2</v>
      </c>
      <c r="AJ126" s="217">
        <f t="shared" si="134"/>
        <v>0</v>
      </c>
      <c r="AK126" s="217">
        <f t="shared" si="134"/>
        <v>0</v>
      </c>
      <c r="AL126" s="23"/>
      <c r="AM126" s="186"/>
      <c r="AN126" s="20"/>
      <c r="AO126" s="20"/>
      <c r="AP126" s="20"/>
      <c r="AQ126" s="20"/>
      <c r="AR126" s="20"/>
      <c r="AS126" s="20"/>
      <c r="AT126" s="20"/>
      <c r="AU126" s="19"/>
      <c r="AV126" s="19"/>
      <c r="AW126" s="19"/>
      <c r="AX126" s="19"/>
      <c r="AY126" s="19"/>
      <c r="AZ126" s="19"/>
      <c r="BA126" s="19"/>
      <c r="BB126" s="19"/>
      <c r="BC126" s="20"/>
      <c r="BD126" s="24"/>
      <c r="BE126" s="24"/>
      <c r="BF126" s="20"/>
      <c r="BG126" s="23"/>
      <c r="BH126" s="20"/>
      <c r="BI126" s="24"/>
      <c r="BJ126" s="24"/>
      <c r="BK126" s="20"/>
      <c r="BL126" s="23"/>
      <c r="BM126" s="20"/>
      <c r="BN126" s="24"/>
      <c r="BO126" s="24"/>
      <c r="BP126" s="20"/>
      <c r="BQ126" s="23"/>
      <c r="BR126" s="20"/>
    </row>
    <row r="127" spans="1:73" s="6" customFormat="1" ht="15" customHeight="1">
      <c r="A127" s="244"/>
      <c r="B127" s="244"/>
      <c r="C127" s="244"/>
      <c r="D127" s="244"/>
      <c r="E127" s="246" t="s">
        <v>80</v>
      </c>
      <c r="F127" s="244"/>
      <c r="G127" s="246" t="s">
        <v>153</v>
      </c>
      <c r="H127" s="246" t="s">
        <v>154</v>
      </c>
      <c r="I127" s="239" t="s">
        <v>276</v>
      </c>
      <c r="J127" s="66">
        <f t="shared" si="117"/>
        <v>45</v>
      </c>
      <c r="K127" s="204">
        <f t="shared" si="118"/>
        <v>0</v>
      </c>
      <c r="L127" s="204">
        <f t="shared" si="119"/>
        <v>0</v>
      </c>
      <c r="M127" s="204">
        <f t="shared" si="120"/>
        <v>5</v>
      </c>
      <c r="N127" s="217">
        <f t="shared" si="109"/>
        <v>50</v>
      </c>
      <c r="O127" s="66">
        <f t="shared" si="91"/>
        <v>5</v>
      </c>
      <c r="P127" s="66">
        <f t="shared" si="127"/>
        <v>45</v>
      </c>
      <c r="Q127" s="66">
        <f t="shared" si="127"/>
        <v>0</v>
      </c>
      <c r="R127" s="66">
        <f t="shared" si="127"/>
        <v>0</v>
      </c>
      <c r="S127" s="66">
        <f t="shared" si="99"/>
        <v>4.5</v>
      </c>
      <c r="T127" s="66">
        <f t="shared" si="111"/>
        <v>5</v>
      </c>
      <c r="U127" s="66">
        <f t="shared" si="92"/>
        <v>0.5</v>
      </c>
      <c r="V127" s="218">
        <f t="shared" si="8"/>
        <v>0</v>
      </c>
      <c r="W127" s="66">
        <f t="shared" si="93"/>
        <v>0</v>
      </c>
      <c r="X127" s="66">
        <v>0</v>
      </c>
      <c r="Y127" s="66">
        <v>0</v>
      </c>
      <c r="Z127" s="66">
        <v>0</v>
      </c>
      <c r="AA127" s="66">
        <f t="shared" si="104"/>
        <v>0</v>
      </c>
      <c r="AB127" s="66">
        <v>0</v>
      </c>
      <c r="AC127" s="66">
        <f t="shared" si="105"/>
        <v>0</v>
      </c>
      <c r="AD127" s="218">
        <f t="shared" si="29"/>
        <v>50</v>
      </c>
      <c r="AE127" s="66">
        <f t="shared" si="95"/>
        <v>5</v>
      </c>
      <c r="AF127" s="191">
        <v>45</v>
      </c>
      <c r="AG127" s="191">
        <v>0</v>
      </c>
      <c r="AH127" s="191">
        <v>0</v>
      </c>
      <c r="AI127" s="191">
        <f t="shared" si="106"/>
        <v>4.5</v>
      </c>
      <c r="AJ127" s="191">
        <v>5</v>
      </c>
      <c r="AK127" s="66">
        <f t="shared" si="107"/>
        <v>0.5</v>
      </c>
      <c r="AL127" s="23"/>
      <c r="AM127" s="186"/>
      <c r="AN127" s="20"/>
      <c r="AO127" s="20"/>
      <c r="AP127" s="20"/>
      <c r="AQ127" s="20"/>
      <c r="AR127" s="20"/>
      <c r="AS127" s="20"/>
      <c r="AT127" s="20"/>
      <c r="AU127" s="19"/>
      <c r="AV127" s="19"/>
      <c r="AW127" s="19"/>
      <c r="AX127" s="19"/>
      <c r="AY127" s="19"/>
      <c r="AZ127" s="19"/>
      <c r="BA127" s="19"/>
      <c r="BB127" s="19"/>
      <c r="BC127" s="20"/>
      <c r="BD127" s="24"/>
      <c r="BE127" s="24"/>
      <c r="BF127" s="20"/>
      <c r="BG127" s="23"/>
      <c r="BH127" s="20"/>
      <c r="BI127" s="24"/>
      <c r="BJ127" s="24"/>
      <c r="BK127" s="20"/>
      <c r="BL127" s="23"/>
      <c r="BM127" s="20"/>
      <c r="BN127" s="24"/>
      <c r="BO127" s="24"/>
      <c r="BP127" s="20"/>
      <c r="BQ127" s="23"/>
      <c r="BR127" s="20"/>
    </row>
    <row r="128" spans="1:73" s="6" customFormat="1" ht="15" customHeight="1">
      <c r="A128" s="245"/>
      <c r="B128" s="245"/>
      <c r="C128" s="245"/>
      <c r="D128" s="245"/>
      <c r="E128" s="247"/>
      <c r="F128" s="245"/>
      <c r="G128" s="247"/>
      <c r="H128" s="247"/>
      <c r="I128" s="239" t="s">
        <v>277</v>
      </c>
      <c r="J128" s="66"/>
      <c r="K128" s="204"/>
      <c r="L128" s="204"/>
      <c r="M128" s="204"/>
      <c r="N128" s="217">
        <f>+N127</f>
        <v>50</v>
      </c>
      <c r="O128" s="217">
        <f t="shared" ref="O128:AK128" si="135">+O127</f>
        <v>5</v>
      </c>
      <c r="P128" s="217">
        <f t="shared" si="135"/>
        <v>45</v>
      </c>
      <c r="Q128" s="217">
        <f t="shared" si="135"/>
        <v>0</v>
      </c>
      <c r="R128" s="217">
        <f t="shared" si="135"/>
        <v>0</v>
      </c>
      <c r="S128" s="217">
        <f t="shared" si="135"/>
        <v>4.5</v>
      </c>
      <c r="T128" s="217">
        <f t="shared" si="135"/>
        <v>5</v>
      </c>
      <c r="U128" s="217">
        <f t="shared" si="135"/>
        <v>0.5</v>
      </c>
      <c r="V128" s="217">
        <f t="shared" si="135"/>
        <v>0</v>
      </c>
      <c r="W128" s="217">
        <f t="shared" si="135"/>
        <v>0</v>
      </c>
      <c r="X128" s="217">
        <f t="shared" si="135"/>
        <v>0</v>
      </c>
      <c r="Y128" s="217">
        <f t="shared" si="135"/>
        <v>0</v>
      </c>
      <c r="Z128" s="217">
        <f t="shared" si="135"/>
        <v>0</v>
      </c>
      <c r="AA128" s="217">
        <f t="shared" si="135"/>
        <v>0</v>
      </c>
      <c r="AB128" s="217">
        <f t="shared" si="135"/>
        <v>0</v>
      </c>
      <c r="AC128" s="217">
        <f t="shared" si="135"/>
        <v>0</v>
      </c>
      <c r="AD128" s="217">
        <f>+AF128+AG128+AH128+AJ128</f>
        <v>50</v>
      </c>
      <c r="AE128" s="217">
        <f t="shared" si="135"/>
        <v>5</v>
      </c>
      <c r="AF128" s="217">
        <v>25</v>
      </c>
      <c r="AG128" s="217">
        <v>10</v>
      </c>
      <c r="AH128" s="217">
        <v>10</v>
      </c>
      <c r="AI128" s="217">
        <f t="shared" si="135"/>
        <v>4.5</v>
      </c>
      <c r="AJ128" s="217">
        <v>5</v>
      </c>
      <c r="AK128" s="217">
        <f t="shared" si="135"/>
        <v>0.5</v>
      </c>
      <c r="AL128" s="23"/>
      <c r="AM128" s="186"/>
      <c r="AN128" s="20"/>
      <c r="AO128" s="20"/>
      <c r="AP128" s="20"/>
      <c r="AQ128" s="20"/>
      <c r="AR128" s="20"/>
      <c r="AS128" s="20"/>
      <c r="AT128" s="20"/>
      <c r="AU128" s="19"/>
      <c r="AV128" s="19"/>
      <c r="AW128" s="19"/>
      <c r="AX128" s="19"/>
      <c r="AY128" s="19"/>
      <c r="AZ128" s="19"/>
      <c r="BA128" s="19"/>
      <c r="BB128" s="19"/>
      <c r="BC128" s="20"/>
      <c r="BD128" s="24"/>
      <c r="BE128" s="24"/>
      <c r="BF128" s="20"/>
      <c r="BG128" s="23"/>
      <c r="BH128" s="20"/>
      <c r="BI128" s="24"/>
      <c r="BJ128" s="24"/>
      <c r="BK128" s="20"/>
      <c r="BL128" s="23"/>
      <c r="BM128" s="20"/>
      <c r="BN128" s="24"/>
      <c r="BO128" s="24"/>
      <c r="BP128" s="20"/>
      <c r="BQ128" s="23"/>
      <c r="BR128" s="20"/>
    </row>
    <row r="129" spans="1:73" s="6" customFormat="1" ht="15" customHeight="1">
      <c r="A129" s="244"/>
      <c r="B129" s="244"/>
      <c r="C129" s="244"/>
      <c r="D129" s="244"/>
      <c r="E129" s="246" t="s">
        <v>83</v>
      </c>
      <c r="F129" s="244"/>
      <c r="G129" s="246" t="s">
        <v>155</v>
      </c>
      <c r="H129" s="246" t="s">
        <v>156</v>
      </c>
      <c r="I129" s="239" t="s">
        <v>276</v>
      </c>
      <c r="J129" s="66">
        <f t="shared" si="117"/>
        <v>30</v>
      </c>
      <c r="K129" s="204">
        <f t="shared" si="118"/>
        <v>0</v>
      </c>
      <c r="L129" s="204">
        <f t="shared" si="119"/>
        <v>0</v>
      </c>
      <c r="M129" s="204">
        <f t="shared" si="120"/>
        <v>0</v>
      </c>
      <c r="N129" s="217">
        <f t="shared" si="109"/>
        <v>30</v>
      </c>
      <c r="O129" s="66">
        <f t="shared" si="91"/>
        <v>3</v>
      </c>
      <c r="P129" s="66">
        <f t="shared" si="127"/>
        <v>30</v>
      </c>
      <c r="Q129" s="66">
        <f t="shared" si="127"/>
        <v>0</v>
      </c>
      <c r="R129" s="66">
        <f t="shared" si="127"/>
        <v>0</v>
      </c>
      <c r="S129" s="66">
        <f t="shared" si="99"/>
        <v>3</v>
      </c>
      <c r="T129" s="66">
        <f t="shared" si="111"/>
        <v>0</v>
      </c>
      <c r="U129" s="66">
        <f t="shared" si="92"/>
        <v>0</v>
      </c>
      <c r="V129" s="218">
        <f t="shared" si="8"/>
        <v>0</v>
      </c>
      <c r="W129" s="66">
        <f t="shared" si="93"/>
        <v>0</v>
      </c>
      <c r="X129" s="66">
        <v>0</v>
      </c>
      <c r="Y129" s="66">
        <v>0</v>
      </c>
      <c r="Z129" s="66">
        <v>0</v>
      </c>
      <c r="AA129" s="66">
        <f t="shared" si="104"/>
        <v>0</v>
      </c>
      <c r="AB129" s="66">
        <v>0</v>
      </c>
      <c r="AC129" s="66">
        <f t="shared" si="105"/>
        <v>0</v>
      </c>
      <c r="AD129" s="218">
        <f t="shared" si="29"/>
        <v>30</v>
      </c>
      <c r="AE129" s="66">
        <f t="shared" si="95"/>
        <v>3</v>
      </c>
      <c r="AF129" s="191">
        <v>30</v>
      </c>
      <c r="AG129" s="191">
        <v>0</v>
      </c>
      <c r="AH129" s="191">
        <v>0</v>
      </c>
      <c r="AI129" s="191">
        <f t="shared" si="106"/>
        <v>3</v>
      </c>
      <c r="AJ129" s="191">
        <v>0</v>
      </c>
      <c r="AK129" s="66">
        <f t="shared" si="107"/>
        <v>0</v>
      </c>
      <c r="AL129" s="23"/>
      <c r="AM129" s="186"/>
      <c r="AN129" s="20"/>
      <c r="AO129" s="20"/>
      <c r="AP129" s="20"/>
      <c r="AQ129" s="20"/>
      <c r="AR129" s="20"/>
      <c r="AS129" s="20"/>
      <c r="AT129" s="20"/>
      <c r="AU129" s="19"/>
      <c r="AV129" s="19"/>
      <c r="AW129" s="19"/>
      <c r="AX129" s="19"/>
      <c r="AY129" s="19"/>
      <c r="AZ129" s="19"/>
      <c r="BA129" s="19"/>
      <c r="BB129" s="19"/>
      <c r="BC129" s="20"/>
      <c r="BD129" s="24"/>
      <c r="BE129" s="24"/>
      <c r="BF129" s="20"/>
      <c r="BG129" s="23"/>
      <c r="BH129" s="20"/>
      <c r="BI129" s="24"/>
      <c r="BJ129" s="24"/>
      <c r="BK129" s="20"/>
      <c r="BL129" s="23"/>
      <c r="BM129" s="20"/>
      <c r="BN129" s="24"/>
      <c r="BO129" s="24"/>
      <c r="BP129" s="20"/>
      <c r="BQ129" s="23"/>
      <c r="BR129" s="20"/>
    </row>
    <row r="130" spans="1:73" s="6" customFormat="1" ht="15" customHeight="1">
      <c r="A130" s="245"/>
      <c r="B130" s="245"/>
      <c r="C130" s="245"/>
      <c r="D130" s="245"/>
      <c r="E130" s="247"/>
      <c r="F130" s="245"/>
      <c r="G130" s="247"/>
      <c r="H130" s="247"/>
      <c r="I130" s="239" t="s">
        <v>277</v>
      </c>
      <c r="J130" s="66"/>
      <c r="K130" s="204"/>
      <c r="L130" s="204"/>
      <c r="M130" s="204"/>
      <c r="N130" s="217">
        <f>+N129</f>
        <v>30</v>
      </c>
      <c r="O130" s="217">
        <f t="shared" ref="O130:AK130" si="136">+O129</f>
        <v>3</v>
      </c>
      <c r="P130" s="217">
        <f t="shared" si="136"/>
        <v>30</v>
      </c>
      <c r="Q130" s="217">
        <f t="shared" si="136"/>
        <v>0</v>
      </c>
      <c r="R130" s="217">
        <f t="shared" si="136"/>
        <v>0</v>
      </c>
      <c r="S130" s="217">
        <f t="shared" si="136"/>
        <v>3</v>
      </c>
      <c r="T130" s="217">
        <f t="shared" si="136"/>
        <v>0</v>
      </c>
      <c r="U130" s="217">
        <f t="shared" si="136"/>
        <v>0</v>
      </c>
      <c r="V130" s="217">
        <f t="shared" si="136"/>
        <v>0</v>
      </c>
      <c r="W130" s="217">
        <f t="shared" si="136"/>
        <v>0</v>
      </c>
      <c r="X130" s="217">
        <f t="shared" si="136"/>
        <v>0</v>
      </c>
      <c r="Y130" s="217">
        <f t="shared" si="136"/>
        <v>0</v>
      </c>
      <c r="Z130" s="217">
        <f t="shared" si="136"/>
        <v>0</v>
      </c>
      <c r="AA130" s="217">
        <f t="shared" si="136"/>
        <v>0</v>
      </c>
      <c r="AB130" s="217">
        <f t="shared" si="136"/>
        <v>0</v>
      </c>
      <c r="AC130" s="217">
        <f t="shared" si="136"/>
        <v>0</v>
      </c>
      <c r="AD130" s="217">
        <f>+AF130+AG130+AH130+AJ130</f>
        <v>30</v>
      </c>
      <c r="AE130" s="217">
        <f t="shared" si="136"/>
        <v>3</v>
      </c>
      <c r="AF130" s="217">
        <v>10</v>
      </c>
      <c r="AG130" s="217">
        <v>10</v>
      </c>
      <c r="AH130" s="217">
        <v>10</v>
      </c>
      <c r="AI130" s="217">
        <f t="shared" si="136"/>
        <v>3</v>
      </c>
      <c r="AJ130" s="217">
        <f t="shared" si="136"/>
        <v>0</v>
      </c>
      <c r="AK130" s="217">
        <f t="shared" si="136"/>
        <v>0</v>
      </c>
      <c r="AL130" s="23"/>
      <c r="AM130" s="186"/>
      <c r="AN130" s="20"/>
      <c r="AO130" s="20"/>
      <c r="AP130" s="20"/>
      <c r="AQ130" s="20"/>
      <c r="AR130" s="20"/>
      <c r="AS130" s="20"/>
      <c r="AT130" s="20"/>
      <c r="AU130" s="19"/>
      <c r="AV130" s="19"/>
      <c r="AW130" s="19"/>
      <c r="AX130" s="19"/>
      <c r="AY130" s="19"/>
      <c r="AZ130" s="19"/>
      <c r="BA130" s="19"/>
      <c r="BB130" s="19"/>
      <c r="BC130" s="20"/>
      <c r="BD130" s="24"/>
      <c r="BE130" s="24"/>
      <c r="BF130" s="20"/>
      <c r="BG130" s="23"/>
      <c r="BH130" s="20"/>
      <c r="BI130" s="24"/>
      <c r="BJ130" s="24"/>
      <c r="BK130" s="20"/>
      <c r="BL130" s="23"/>
      <c r="BM130" s="20"/>
      <c r="BN130" s="24"/>
      <c r="BO130" s="24"/>
      <c r="BP130" s="20"/>
      <c r="BQ130" s="23"/>
      <c r="BR130" s="20"/>
    </row>
    <row r="131" spans="1:73" s="6" customFormat="1" ht="90" customHeight="1">
      <c r="A131" s="244"/>
      <c r="B131" s="244"/>
      <c r="C131" s="244"/>
      <c r="D131" s="244"/>
      <c r="E131" s="250" t="s">
        <v>157</v>
      </c>
      <c r="F131" s="244"/>
      <c r="G131" s="246" t="s">
        <v>158</v>
      </c>
      <c r="H131" s="250" t="s">
        <v>159</v>
      </c>
      <c r="I131" s="239" t="s">
        <v>276</v>
      </c>
      <c r="J131" s="66">
        <f t="shared" si="117"/>
        <v>50</v>
      </c>
      <c r="K131" s="204">
        <f t="shared" si="118"/>
        <v>0</v>
      </c>
      <c r="L131" s="204">
        <f t="shared" si="119"/>
        <v>0</v>
      </c>
      <c r="M131" s="204">
        <f t="shared" si="120"/>
        <v>0</v>
      </c>
      <c r="N131" s="217">
        <f t="shared" si="109"/>
        <v>50</v>
      </c>
      <c r="O131" s="66">
        <f t="shared" si="91"/>
        <v>5</v>
      </c>
      <c r="P131" s="66">
        <f t="shared" si="127"/>
        <v>50</v>
      </c>
      <c r="Q131" s="66">
        <f t="shared" si="127"/>
        <v>0</v>
      </c>
      <c r="R131" s="66">
        <f t="shared" si="127"/>
        <v>0</v>
      </c>
      <c r="S131" s="66">
        <f t="shared" si="99"/>
        <v>5</v>
      </c>
      <c r="T131" s="66">
        <f t="shared" si="111"/>
        <v>0</v>
      </c>
      <c r="U131" s="66">
        <f t="shared" si="92"/>
        <v>0</v>
      </c>
      <c r="V131" s="218">
        <f t="shared" si="8"/>
        <v>0</v>
      </c>
      <c r="W131" s="66">
        <f t="shared" si="93"/>
        <v>0</v>
      </c>
      <c r="X131" s="69">
        <v>0</v>
      </c>
      <c r="Y131" s="69">
        <v>0</v>
      </c>
      <c r="Z131" s="69">
        <v>0</v>
      </c>
      <c r="AA131" s="66">
        <f t="shared" si="104"/>
        <v>0</v>
      </c>
      <c r="AB131" s="69">
        <v>0</v>
      </c>
      <c r="AC131" s="66">
        <f t="shared" si="105"/>
        <v>0</v>
      </c>
      <c r="AD131" s="218">
        <f t="shared" si="29"/>
        <v>50</v>
      </c>
      <c r="AE131" s="66">
        <f t="shared" si="95"/>
        <v>5</v>
      </c>
      <c r="AF131" s="194">
        <v>50</v>
      </c>
      <c r="AG131" s="194">
        <v>0</v>
      </c>
      <c r="AH131" s="194">
        <v>0</v>
      </c>
      <c r="AI131" s="191">
        <f t="shared" si="106"/>
        <v>5</v>
      </c>
      <c r="AJ131" s="194">
        <v>0</v>
      </c>
      <c r="AK131" s="66">
        <f t="shared" si="107"/>
        <v>0</v>
      </c>
      <c r="AL131" s="23"/>
      <c r="AM131" s="186"/>
      <c r="AN131" s="20"/>
      <c r="AO131" s="20"/>
      <c r="AP131" s="20"/>
      <c r="AQ131" s="20"/>
      <c r="AR131" s="20"/>
      <c r="AS131" s="20"/>
      <c r="AT131" s="20"/>
      <c r="AU131" s="19"/>
      <c r="AV131" s="19"/>
      <c r="AW131" s="19"/>
      <c r="AX131" s="19"/>
      <c r="AY131" s="19"/>
      <c r="AZ131" s="19"/>
      <c r="BA131" s="19"/>
      <c r="BB131" s="19"/>
      <c r="BC131" s="20"/>
      <c r="BD131" s="24"/>
      <c r="BE131" s="24"/>
      <c r="BF131" s="20"/>
      <c r="BG131" s="23"/>
      <c r="BH131" s="20"/>
      <c r="BI131" s="24"/>
      <c r="BJ131" s="24"/>
      <c r="BK131" s="20"/>
      <c r="BL131" s="23"/>
      <c r="BM131" s="20"/>
      <c r="BN131" s="24"/>
      <c r="BO131" s="24"/>
      <c r="BP131" s="20"/>
      <c r="BQ131" s="23"/>
      <c r="BR131" s="20"/>
    </row>
    <row r="132" spans="1:73" s="6" customFormat="1" ht="18">
      <c r="A132" s="245"/>
      <c r="B132" s="245"/>
      <c r="C132" s="245"/>
      <c r="D132" s="245"/>
      <c r="E132" s="251"/>
      <c r="F132" s="245"/>
      <c r="G132" s="247"/>
      <c r="H132" s="251"/>
      <c r="I132" s="239" t="s">
        <v>277</v>
      </c>
      <c r="J132" s="66"/>
      <c r="K132" s="204"/>
      <c r="L132" s="204"/>
      <c r="M132" s="204"/>
      <c r="N132" s="217">
        <f>+N131</f>
        <v>50</v>
      </c>
      <c r="O132" s="217">
        <f t="shared" ref="O132:AK132" si="137">+O131</f>
        <v>5</v>
      </c>
      <c r="P132" s="217">
        <f t="shared" si="137"/>
        <v>50</v>
      </c>
      <c r="Q132" s="217">
        <f t="shared" si="137"/>
        <v>0</v>
      </c>
      <c r="R132" s="217">
        <f t="shared" si="137"/>
        <v>0</v>
      </c>
      <c r="S132" s="217">
        <f t="shared" si="137"/>
        <v>5</v>
      </c>
      <c r="T132" s="217">
        <f t="shared" si="137"/>
        <v>0</v>
      </c>
      <c r="U132" s="217">
        <f t="shared" si="137"/>
        <v>0</v>
      </c>
      <c r="V132" s="217">
        <f t="shared" si="137"/>
        <v>0</v>
      </c>
      <c r="W132" s="217">
        <f t="shared" si="137"/>
        <v>0</v>
      </c>
      <c r="X132" s="217">
        <f t="shared" si="137"/>
        <v>0</v>
      </c>
      <c r="Y132" s="217">
        <f t="shared" si="137"/>
        <v>0</v>
      </c>
      <c r="Z132" s="217">
        <f t="shared" si="137"/>
        <v>0</v>
      </c>
      <c r="AA132" s="217">
        <f t="shared" si="137"/>
        <v>0</v>
      </c>
      <c r="AB132" s="217">
        <f t="shared" si="137"/>
        <v>0</v>
      </c>
      <c r="AC132" s="217">
        <f t="shared" si="137"/>
        <v>0</v>
      </c>
      <c r="AD132" s="217">
        <f>+AF132+AG132+AH132+AJ132</f>
        <v>50</v>
      </c>
      <c r="AE132" s="217">
        <f t="shared" si="137"/>
        <v>5</v>
      </c>
      <c r="AF132" s="217">
        <v>25</v>
      </c>
      <c r="AG132" s="217">
        <v>25</v>
      </c>
      <c r="AH132" s="217">
        <f t="shared" si="137"/>
        <v>0</v>
      </c>
      <c r="AI132" s="217">
        <f t="shared" si="137"/>
        <v>5</v>
      </c>
      <c r="AJ132" s="217">
        <f t="shared" si="137"/>
        <v>0</v>
      </c>
      <c r="AK132" s="217">
        <f t="shared" si="137"/>
        <v>0</v>
      </c>
      <c r="AL132" s="23"/>
      <c r="AM132" s="186"/>
      <c r="AN132" s="20"/>
      <c r="AO132" s="20"/>
      <c r="AP132" s="20"/>
      <c r="AQ132" s="20"/>
      <c r="AR132" s="20"/>
      <c r="AS132" s="20"/>
      <c r="AT132" s="20"/>
      <c r="AU132" s="19"/>
      <c r="AV132" s="19"/>
      <c r="AW132" s="19"/>
      <c r="AX132" s="19"/>
      <c r="AY132" s="19"/>
      <c r="AZ132" s="19"/>
      <c r="BA132" s="19"/>
      <c r="BB132" s="19"/>
      <c r="BC132" s="20"/>
      <c r="BD132" s="24"/>
      <c r="BE132" s="24"/>
      <c r="BF132" s="20"/>
      <c r="BG132" s="23"/>
      <c r="BH132" s="20"/>
      <c r="BI132" s="24"/>
      <c r="BJ132" s="24"/>
      <c r="BK132" s="20"/>
      <c r="BL132" s="23"/>
      <c r="BM132" s="20"/>
      <c r="BN132" s="24"/>
      <c r="BO132" s="24"/>
      <c r="BP132" s="20"/>
      <c r="BQ132" s="23"/>
      <c r="BR132" s="20"/>
    </row>
    <row r="133" spans="1:73" s="7" customFormat="1" ht="15" customHeight="1">
      <c r="A133" s="244"/>
      <c r="B133" s="244"/>
      <c r="C133" s="244"/>
      <c r="D133" s="244"/>
      <c r="E133" s="246" t="s">
        <v>89</v>
      </c>
      <c r="F133" s="244"/>
      <c r="G133" s="246" t="s">
        <v>160</v>
      </c>
      <c r="H133" s="246" t="s">
        <v>161</v>
      </c>
      <c r="I133" s="239" t="s">
        <v>276</v>
      </c>
      <c r="J133" s="66">
        <f t="shared" si="117"/>
        <v>1194</v>
      </c>
      <c r="K133" s="204">
        <f t="shared" si="118"/>
        <v>1200</v>
      </c>
      <c r="L133" s="204">
        <f t="shared" si="119"/>
        <v>1267</v>
      </c>
      <c r="M133" s="204">
        <f t="shared" si="120"/>
        <v>15</v>
      </c>
      <c r="N133" s="217">
        <f>N135+N137+N139+N141+N143+N145</f>
        <v>3691</v>
      </c>
      <c r="O133" s="66">
        <f t="shared" si="91"/>
        <v>367.6</v>
      </c>
      <c r="P133" s="66">
        <f t="shared" si="127"/>
        <v>1194</v>
      </c>
      <c r="Q133" s="66">
        <f t="shared" si="127"/>
        <v>1200</v>
      </c>
      <c r="R133" s="66">
        <f t="shared" si="127"/>
        <v>1267</v>
      </c>
      <c r="S133" s="66">
        <f t="shared" si="99"/>
        <v>366.1</v>
      </c>
      <c r="T133" s="66">
        <f t="shared" si="111"/>
        <v>15</v>
      </c>
      <c r="U133" s="66">
        <f t="shared" si="92"/>
        <v>1.5</v>
      </c>
      <c r="V133" s="218">
        <f t="shared" ref="V133:V182" si="138">X133+Y133+Z133+AB133</f>
        <v>3261</v>
      </c>
      <c r="W133" s="66">
        <f t="shared" si="93"/>
        <v>326.10000000000002</v>
      </c>
      <c r="X133" s="66">
        <f>X135+X137+X139+X141+X145+X143</f>
        <v>865</v>
      </c>
      <c r="Y133" s="66">
        <f>Y135+Y137+Y139+Y141+Y145+Y143</f>
        <v>1200</v>
      </c>
      <c r="Z133" s="66">
        <f>Z135+Z137+Z139+Z141+Z145+Z143</f>
        <v>1196</v>
      </c>
      <c r="AA133" s="66">
        <f t="shared" si="104"/>
        <v>326.10000000000002</v>
      </c>
      <c r="AB133" s="66">
        <f>AB135+AB137+AB139+AB141+AB145+AB143</f>
        <v>0</v>
      </c>
      <c r="AC133" s="66">
        <f t="shared" si="105"/>
        <v>0</v>
      </c>
      <c r="AD133" s="218">
        <f t="shared" si="29"/>
        <v>415</v>
      </c>
      <c r="AE133" s="66">
        <f t="shared" si="95"/>
        <v>41.5</v>
      </c>
      <c r="AF133" s="191">
        <v>329</v>
      </c>
      <c r="AG133" s="191">
        <f>AG135+AG137+AG139+AG141+AG145+AG143</f>
        <v>0</v>
      </c>
      <c r="AH133" s="191">
        <f>AH135+AH137+AH139+AH141+AH145+AH143</f>
        <v>71</v>
      </c>
      <c r="AI133" s="191">
        <f t="shared" si="106"/>
        <v>40</v>
      </c>
      <c r="AJ133" s="191">
        <f>AJ135+AJ137+AJ139+AJ141+AJ145+AJ143</f>
        <v>15</v>
      </c>
      <c r="AK133" s="66">
        <f t="shared" si="107"/>
        <v>1.5</v>
      </c>
      <c r="AL133" s="21"/>
      <c r="AM133" s="220"/>
      <c r="AN133" s="20"/>
      <c r="AO133" s="20"/>
      <c r="AP133" s="20"/>
      <c r="AQ133" s="20"/>
      <c r="AR133" s="20"/>
      <c r="AS133" s="20"/>
      <c r="AT133" s="21"/>
      <c r="AU133" s="19"/>
      <c r="AV133" s="19"/>
      <c r="AW133" s="19"/>
      <c r="AX133" s="19"/>
      <c r="AY133" s="19"/>
      <c r="AZ133" s="19"/>
      <c r="BA133" s="19"/>
      <c r="BB133" s="19"/>
      <c r="BC133" s="20"/>
      <c r="BD133" s="21"/>
      <c r="BE133" s="21"/>
      <c r="BF133" s="21"/>
      <c r="BG133" s="21"/>
      <c r="BH133" s="20"/>
      <c r="BI133" s="21"/>
      <c r="BJ133" s="21"/>
      <c r="BK133" s="21"/>
      <c r="BL133" s="21"/>
      <c r="BM133" s="20"/>
      <c r="BN133" s="21"/>
      <c r="BO133" s="21"/>
      <c r="BP133" s="21"/>
      <c r="BQ133" s="21"/>
      <c r="BR133" s="20"/>
      <c r="BS133" s="6"/>
      <c r="BT133" s="6"/>
      <c r="BU133" s="6"/>
    </row>
    <row r="134" spans="1:73" s="7" customFormat="1" ht="15" customHeight="1">
      <c r="A134" s="245"/>
      <c r="B134" s="245"/>
      <c r="C134" s="245"/>
      <c r="D134" s="245"/>
      <c r="E134" s="247"/>
      <c r="F134" s="245"/>
      <c r="G134" s="247"/>
      <c r="H134" s="247"/>
      <c r="I134" s="239" t="s">
        <v>277</v>
      </c>
      <c r="J134" s="66"/>
      <c r="K134" s="204"/>
      <c r="L134" s="204"/>
      <c r="M134" s="204"/>
      <c r="N134" s="217">
        <f>+N133</f>
        <v>3691</v>
      </c>
      <c r="O134" s="217">
        <f t="shared" ref="O134:AC134" si="139">+O133</f>
        <v>367.6</v>
      </c>
      <c r="P134" s="217">
        <f t="shared" si="139"/>
        <v>1194</v>
      </c>
      <c r="Q134" s="217">
        <f t="shared" si="139"/>
        <v>1200</v>
      </c>
      <c r="R134" s="217">
        <f t="shared" si="139"/>
        <v>1267</v>
      </c>
      <c r="S134" s="217">
        <f t="shared" si="139"/>
        <v>366.1</v>
      </c>
      <c r="T134" s="217">
        <f t="shared" si="139"/>
        <v>15</v>
      </c>
      <c r="U134" s="217">
        <f t="shared" si="139"/>
        <v>1.5</v>
      </c>
      <c r="V134" s="217">
        <f t="shared" si="139"/>
        <v>3261</v>
      </c>
      <c r="W134" s="217">
        <f t="shared" si="139"/>
        <v>326.10000000000002</v>
      </c>
      <c r="X134" s="217">
        <f t="shared" si="139"/>
        <v>865</v>
      </c>
      <c r="Y134" s="217">
        <f t="shared" si="139"/>
        <v>1200</v>
      </c>
      <c r="Z134" s="217">
        <f t="shared" si="139"/>
        <v>1196</v>
      </c>
      <c r="AA134" s="217">
        <f t="shared" si="139"/>
        <v>326.10000000000002</v>
      </c>
      <c r="AB134" s="217">
        <f t="shared" si="139"/>
        <v>0</v>
      </c>
      <c r="AC134" s="217">
        <f t="shared" si="139"/>
        <v>0</v>
      </c>
      <c r="AD134" s="217">
        <f>+AD136+AD138+AD140+AD142+AD144+AD146</f>
        <v>415</v>
      </c>
      <c r="AE134" s="217">
        <f t="shared" ref="AE134:AK134" si="140">+AE136+AE138+AE140+AE142+AE144+AE146</f>
        <v>43</v>
      </c>
      <c r="AF134" s="217">
        <f t="shared" si="140"/>
        <v>220</v>
      </c>
      <c r="AG134" s="217">
        <f t="shared" si="140"/>
        <v>150</v>
      </c>
      <c r="AH134" s="217">
        <f t="shared" si="140"/>
        <v>30</v>
      </c>
      <c r="AI134" s="217">
        <f t="shared" si="140"/>
        <v>41.5</v>
      </c>
      <c r="AJ134" s="217">
        <f t="shared" si="140"/>
        <v>15</v>
      </c>
      <c r="AK134" s="217">
        <f t="shared" si="140"/>
        <v>1.5</v>
      </c>
      <c r="AL134" s="21"/>
      <c r="AM134" s="220"/>
      <c r="AN134" s="20"/>
      <c r="AO134" s="20"/>
      <c r="AP134" s="20"/>
      <c r="AQ134" s="20"/>
      <c r="AR134" s="20"/>
      <c r="AS134" s="20"/>
      <c r="AT134" s="21"/>
      <c r="AU134" s="19"/>
      <c r="AV134" s="19"/>
      <c r="AW134" s="19"/>
      <c r="AX134" s="19"/>
      <c r="AY134" s="19"/>
      <c r="AZ134" s="19"/>
      <c r="BA134" s="19"/>
      <c r="BB134" s="19"/>
      <c r="BC134" s="20"/>
      <c r="BD134" s="21"/>
      <c r="BE134" s="21"/>
      <c r="BF134" s="21"/>
      <c r="BG134" s="21"/>
      <c r="BH134" s="20"/>
      <c r="BI134" s="21"/>
      <c r="BJ134" s="21"/>
      <c r="BK134" s="21"/>
      <c r="BL134" s="21"/>
      <c r="BM134" s="20"/>
      <c r="BN134" s="21"/>
      <c r="BO134" s="21"/>
      <c r="BP134" s="21"/>
      <c r="BQ134" s="21"/>
      <c r="BR134" s="20"/>
      <c r="BS134" s="6"/>
      <c r="BT134" s="6"/>
      <c r="BU134" s="6"/>
    </row>
    <row r="135" spans="1:73" s="6" customFormat="1" ht="15" customHeight="1">
      <c r="A135" s="244"/>
      <c r="B135" s="244"/>
      <c r="C135" s="244"/>
      <c r="D135" s="244"/>
      <c r="E135" s="244"/>
      <c r="F135" s="244" t="s">
        <v>49</v>
      </c>
      <c r="G135" s="244" t="s">
        <v>162</v>
      </c>
      <c r="H135" s="244" t="s">
        <v>163</v>
      </c>
      <c r="I135" s="239" t="s">
        <v>276</v>
      </c>
      <c r="J135" s="65">
        <f t="shared" si="117"/>
        <v>135</v>
      </c>
      <c r="K135" s="204">
        <f t="shared" si="118"/>
        <v>100</v>
      </c>
      <c r="L135" s="204">
        <f t="shared" si="119"/>
        <v>0</v>
      </c>
      <c r="M135" s="204">
        <f t="shared" si="120"/>
        <v>0</v>
      </c>
      <c r="N135" s="216">
        <f t="shared" si="109"/>
        <v>235</v>
      </c>
      <c r="O135" s="65">
        <f t="shared" si="91"/>
        <v>23.5</v>
      </c>
      <c r="P135" s="65">
        <f t="shared" si="127"/>
        <v>135</v>
      </c>
      <c r="Q135" s="65">
        <f t="shared" si="127"/>
        <v>100</v>
      </c>
      <c r="R135" s="65">
        <f t="shared" si="127"/>
        <v>0</v>
      </c>
      <c r="S135" s="65">
        <f t="shared" si="99"/>
        <v>23.5</v>
      </c>
      <c r="T135" s="65">
        <f t="shared" si="111"/>
        <v>0</v>
      </c>
      <c r="U135" s="65">
        <v>0</v>
      </c>
      <c r="V135" s="219">
        <f t="shared" si="138"/>
        <v>235</v>
      </c>
      <c r="W135" s="65">
        <f t="shared" si="93"/>
        <v>23.5</v>
      </c>
      <c r="X135" s="65">
        <v>135</v>
      </c>
      <c r="Y135" s="65">
        <v>100</v>
      </c>
      <c r="Z135" s="65">
        <v>0</v>
      </c>
      <c r="AA135" s="65">
        <f t="shared" si="104"/>
        <v>23.5</v>
      </c>
      <c r="AB135" s="65">
        <v>0</v>
      </c>
      <c r="AC135" s="65">
        <v>0</v>
      </c>
      <c r="AD135" s="219">
        <f t="shared" si="29"/>
        <v>0</v>
      </c>
      <c r="AE135" s="65">
        <f t="shared" si="95"/>
        <v>0</v>
      </c>
      <c r="AF135" s="189">
        <v>0</v>
      </c>
      <c r="AG135" s="189">
        <v>0</v>
      </c>
      <c r="AH135" s="189">
        <v>0</v>
      </c>
      <c r="AI135" s="189">
        <f t="shared" si="106"/>
        <v>0</v>
      </c>
      <c r="AJ135" s="189">
        <v>0</v>
      </c>
      <c r="AK135" s="65">
        <v>0</v>
      </c>
      <c r="AL135" s="23"/>
      <c r="AM135" s="186"/>
      <c r="AN135" s="20"/>
      <c r="AO135" s="20"/>
      <c r="AP135" s="20"/>
      <c r="AQ135" s="20"/>
      <c r="AR135" s="20"/>
      <c r="AS135" s="20"/>
      <c r="AT135" s="20"/>
      <c r="AU135" s="19"/>
      <c r="AV135" s="19"/>
      <c r="AW135" s="19"/>
      <c r="AX135" s="19"/>
      <c r="AY135" s="19"/>
      <c r="AZ135" s="19"/>
      <c r="BA135" s="19"/>
      <c r="BB135" s="19"/>
      <c r="BC135" s="20"/>
      <c r="BD135" s="24"/>
      <c r="BE135" s="24"/>
      <c r="BF135" s="20"/>
      <c r="BG135" s="23"/>
      <c r="BH135" s="20"/>
      <c r="BI135" s="24"/>
      <c r="BJ135" s="24"/>
      <c r="BK135" s="20"/>
      <c r="BL135" s="23"/>
      <c r="BM135" s="20"/>
      <c r="BN135" s="24"/>
      <c r="BO135" s="24"/>
      <c r="BP135" s="20"/>
      <c r="BQ135" s="23"/>
      <c r="BR135" s="20"/>
    </row>
    <row r="136" spans="1:73" s="6" customFormat="1" ht="15" customHeight="1">
      <c r="A136" s="245"/>
      <c r="B136" s="245"/>
      <c r="C136" s="245"/>
      <c r="D136" s="245"/>
      <c r="E136" s="245"/>
      <c r="F136" s="245"/>
      <c r="G136" s="245"/>
      <c r="H136" s="245"/>
      <c r="I136" s="239" t="s">
        <v>277</v>
      </c>
      <c r="J136" s="65"/>
      <c r="K136" s="204"/>
      <c r="L136" s="204"/>
      <c r="M136" s="204"/>
      <c r="N136" s="216">
        <f>+N135</f>
        <v>235</v>
      </c>
      <c r="O136" s="216">
        <f t="shared" ref="O136:AK136" si="141">+O135</f>
        <v>23.5</v>
      </c>
      <c r="P136" s="216">
        <f t="shared" si="141"/>
        <v>135</v>
      </c>
      <c r="Q136" s="216">
        <f t="shared" si="141"/>
        <v>100</v>
      </c>
      <c r="R136" s="216">
        <f t="shared" si="141"/>
        <v>0</v>
      </c>
      <c r="S136" s="216">
        <f t="shared" si="141"/>
        <v>23.5</v>
      </c>
      <c r="T136" s="216">
        <f t="shared" si="141"/>
        <v>0</v>
      </c>
      <c r="U136" s="216">
        <f t="shared" si="141"/>
        <v>0</v>
      </c>
      <c r="V136" s="216">
        <f t="shared" si="141"/>
        <v>235</v>
      </c>
      <c r="W136" s="216">
        <f t="shared" si="141"/>
        <v>23.5</v>
      </c>
      <c r="X136" s="216">
        <f t="shared" si="141"/>
        <v>135</v>
      </c>
      <c r="Y136" s="216">
        <f t="shared" si="141"/>
        <v>100</v>
      </c>
      <c r="Z136" s="216">
        <f t="shared" si="141"/>
        <v>0</v>
      </c>
      <c r="AA136" s="216">
        <f t="shared" si="141"/>
        <v>23.5</v>
      </c>
      <c r="AB136" s="216">
        <f t="shared" si="141"/>
        <v>0</v>
      </c>
      <c r="AC136" s="216">
        <f t="shared" si="141"/>
        <v>0</v>
      </c>
      <c r="AD136" s="216">
        <f t="shared" si="141"/>
        <v>0</v>
      </c>
      <c r="AE136" s="216">
        <f t="shared" si="141"/>
        <v>0</v>
      </c>
      <c r="AF136" s="216">
        <f t="shared" si="141"/>
        <v>0</v>
      </c>
      <c r="AG136" s="216">
        <f t="shared" si="141"/>
        <v>0</v>
      </c>
      <c r="AH136" s="216">
        <f t="shared" si="141"/>
        <v>0</v>
      </c>
      <c r="AI136" s="216">
        <f t="shared" si="141"/>
        <v>0</v>
      </c>
      <c r="AJ136" s="216">
        <f t="shared" si="141"/>
        <v>0</v>
      </c>
      <c r="AK136" s="216">
        <f t="shared" si="141"/>
        <v>0</v>
      </c>
      <c r="AL136" s="23"/>
      <c r="AM136" s="186"/>
      <c r="AN136" s="20"/>
      <c r="AO136" s="20"/>
      <c r="AP136" s="20"/>
      <c r="AQ136" s="20"/>
      <c r="AR136" s="20"/>
      <c r="AS136" s="20"/>
      <c r="AT136" s="20"/>
      <c r="AU136" s="19"/>
      <c r="AV136" s="19"/>
      <c r="AW136" s="19"/>
      <c r="AX136" s="19"/>
      <c r="AY136" s="19"/>
      <c r="AZ136" s="19"/>
      <c r="BA136" s="19"/>
      <c r="BB136" s="19"/>
      <c r="BC136" s="20"/>
      <c r="BD136" s="24"/>
      <c r="BE136" s="24"/>
      <c r="BF136" s="20"/>
      <c r="BG136" s="23"/>
      <c r="BH136" s="20"/>
      <c r="BI136" s="24"/>
      <c r="BJ136" s="24"/>
      <c r="BK136" s="20"/>
      <c r="BL136" s="23"/>
      <c r="BM136" s="20"/>
      <c r="BN136" s="24"/>
      <c r="BO136" s="24"/>
      <c r="BP136" s="20"/>
      <c r="BQ136" s="23"/>
      <c r="BR136" s="20"/>
    </row>
    <row r="137" spans="1:73" s="6" customFormat="1" ht="15" customHeight="1">
      <c r="A137" s="244"/>
      <c r="B137" s="244"/>
      <c r="C137" s="244"/>
      <c r="D137" s="244"/>
      <c r="E137" s="244"/>
      <c r="F137" s="244" t="s">
        <v>92</v>
      </c>
      <c r="G137" s="244" t="s">
        <v>164</v>
      </c>
      <c r="H137" s="244" t="s">
        <v>165</v>
      </c>
      <c r="I137" s="239" t="s">
        <v>276</v>
      </c>
      <c r="J137" s="65">
        <f t="shared" si="117"/>
        <v>20</v>
      </c>
      <c r="K137" s="204">
        <f t="shared" si="118"/>
        <v>100</v>
      </c>
      <c r="L137" s="204">
        <f t="shared" si="119"/>
        <v>96</v>
      </c>
      <c r="M137" s="204">
        <f t="shared" si="120"/>
        <v>0</v>
      </c>
      <c r="N137" s="216">
        <f t="shared" si="109"/>
        <v>216</v>
      </c>
      <c r="O137" s="65">
        <f t="shared" si="91"/>
        <v>21.6</v>
      </c>
      <c r="P137" s="65">
        <f t="shared" si="127"/>
        <v>20</v>
      </c>
      <c r="Q137" s="65">
        <f t="shared" si="127"/>
        <v>100</v>
      </c>
      <c r="R137" s="65">
        <f t="shared" si="127"/>
        <v>96</v>
      </c>
      <c r="S137" s="65">
        <f t="shared" si="99"/>
        <v>21.6</v>
      </c>
      <c r="T137" s="65">
        <f t="shared" si="111"/>
        <v>0</v>
      </c>
      <c r="U137" s="65">
        <f t="shared" ref="U137:U182" si="142">T137*10%</f>
        <v>0</v>
      </c>
      <c r="V137" s="219">
        <f t="shared" si="138"/>
        <v>196</v>
      </c>
      <c r="W137" s="65">
        <f t="shared" si="93"/>
        <v>19.600000000000001</v>
      </c>
      <c r="X137" s="65">
        <v>0</v>
      </c>
      <c r="Y137" s="65">
        <v>100</v>
      </c>
      <c r="Z137" s="65">
        <v>96</v>
      </c>
      <c r="AA137" s="65">
        <f t="shared" si="104"/>
        <v>19.600000000000001</v>
      </c>
      <c r="AB137" s="65">
        <v>0</v>
      </c>
      <c r="AC137" s="65">
        <f t="shared" ref="AC137:AC182" si="143">AB137*10%</f>
        <v>0</v>
      </c>
      <c r="AD137" s="219">
        <f t="shared" si="29"/>
        <v>20</v>
      </c>
      <c r="AE137" s="65">
        <f t="shared" si="95"/>
        <v>2</v>
      </c>
      <c r="AF137" s="189">
        <v>20</v>
      </c>
      <c r="AG137" s="189">
        <v>0</v>
      </c>
      <c r="AH137" s="189">
        <v>0</v>
      </c>
      <c r="AI137" s="189">
        <f t="shared" si="106"/>
        <v>2</v>
      </c>
      <c r="AJ137" s="189">
        <v>0</v>
      </c>
      <c r="AK137" s="65">
        <f t="shared" ref="AK137:AK178" si="144">AJ137*10%</f>
        <v>0</v>
      </c>
      <c r="AL137" s="23"/>
      <c r="AM137" s="186"/>
      <c r="AN137" s="20"/>
      <c r="AO137" s="20"/>
      <c r="AP137" s="20"/>
      <c r="AQ137" s="20"/>
      <c r="AR137" s="20"/>
      <c r="AS137" s="20"/>
      <c r="AT137" s="20"/>
      <c r="AU137" s="19"/>
      <c r="AV137" s="19"/>
      <c r="AW137" s="19"/>
      <c r="AX137" s="19"/>
      <c r="AY137" s="19"/>
      <c r="AZ137" s="19"/>
      <c r="BA137" s="19"/>
      <c r="BB137" s="19"/>
      <c r="BC137" s="20"/>
      <c r="BD137" s="24"/>
      <c r="BE137" s="24"/>
      <c r="BF137" s="20"/>
      <c r="BG137" s="23"/>
      <c r="BH137" s="20"/>
      <c r="BI137" s="24"/>
      <c r="BJ137" s="24"/>
      <c r="BK137" s="20"/>
      <c r="BL137" s="23"/>
      <c r="BM137" s="20"/>
      <c r="BN137" s="24"/>
      <c r="BO137" s="24"/>
      <c r="BP137" s="20"/>
      <c r="BQ137" s="23"/>
      <c r="BR137" s="20"/>
    </row>
    <row r="138" spans="1:73" s="6" customFormat="1" ht="15" customHeight="1">
      <c r="A138" s="245"/>
      <c r="B138" s="245"/>
      <c r="C138" s="245"/>
      <c r="D138" s="245"/>
      <c r="E138" s="245"/>
      <c r="F138" s="245"/>
      <c r="G138" s="245"/>
      <c r="H138" s="245"/>
      <c r="I138" s="239" t="s">
        <v>277</v>
      </c>
      <c r="J138" s="65"/>
      <c r="K138" s="204"/>
      <c r="L138" s="204"/>
      <c r="M138" s="204"/>
      <c r="N138" s="216">
        <f>+N137</f>
        <v>216</v>
      </c>
      <c r="O138" s="216">
        <f t="shared" ref="O138:AK138" si="145">+O137</f>
        <v>21.6</v>
      </c>
      <c r="P138" s="216">
        <f t="shared" si="145"/>
        <v>20</v>
      </c>
      <c r="Q138" s="216">
        <f t="shared" si="145"/>
        <v>100</v>
      </c>
      <c r="R138" s="216">
        <f t="shared" si="145"/>
        <v>96</v>
      </c>
      <c r="S138" s="216">
        <f t="shared" si="145"/>
        <v>21.6</v>
      </c>
      <c r="T138" s="216">
        <f t="shared" si="145"/>
        <v>0</v>
      </c>
      <c r="U138" s="216">
        <f t="shared" si="145"/>
        <v>0</v>
      </c>
      <c r="V138" s="216">
        <f t="shared" si="145"/>
        <v>196</v>
      </c>
      <c r="W138" s="216">
        <f t="shared" si="145"/>
        <v>19.600000000000001</v>
      </c>
      <c r="X138" s="216">
        <f t="shared" si="145"/>
        <v>0</v>
      </c>
      <c r="Y138" s="216">
        <f t="shared" si="145"/>
        <v>100</v>
      </c>
      <c r="Z138" s="216">
        <f t="shared" si="145"/>
        <v>96</v>
      </c>
      <c r="AA138" s="216">
        <f t="shared" si="145"/>
        <v>19.600000000000001</v>
      </c>
      <c r="AB138" s="216">
        <f t="shared" si="145"/>
        <v>0</v>
      </c>
      <c r="AC138" s="216">
        <f t="shared" si="145"/>
        <v>0</v>
      </c>
      <c r="AD138" s="216">
        <f>+AF138+AG138+AH138+AJ138</f>
        <v>20</v>
      </c>
      <c r="AE138" s="216">
        <f t="shared" si="145"/>
        <v>2</v>
      </c>
      <c r="AF138" s="216">
        <v>10</v>
      </c>
      <c r="AG138" s="216">
        <v>10</v>
      </c>
      <c r="AH138" s="216">
        <f t="shared" si="145"/>
        <v>0</v>
      </c>
      <c r="AI138" s="216">
        <f t="shared" si="145"/>
        <v>2</v>
      </c>
      <c r="AJ138" s="216">
        <f t="shared" si="145"/>
        <v>0</v>
      </c>
      <c r="AK138" s="216">
        <f t="shared" si="145"/>
        <v>0</v>
      </c>
      <c r="AL138" s="23"/>
      <c r="AM138" s="186"/>
      <c r="AN138" s="20"/>
      <c r="AO138" s="20"/>
      <c r="AP138" s="20"/>
      <c r="AQ138" s="20"/>
      <c r="AR138" s="20"/>
      <c r="AS138" s="20"/>
      <c r="AT138" s="20"/>
      <c r="AU138" s="19"/>
      <c r="AV138" s="19"/>
      <c r="AW138" s="19"/>
      <c r="AX138" s="19"/>
      <c r="AY138" s="19"/>
      <c r="AZ138" s="19"/>
      <c r="BA138" s="19"/>
      <c r="BB138" s="19"/>
      <c r="BC138" s="20"/>
      <c r="BD138" s="24"/>
      <c r="BE138" s="24"/>
      <c r="BF138" s="20"/>
      <c r="BG138" s="23"/>
      <c r="BH138" s="20"/>
      <c r="BI138" s="24"/>
      <c r="BJ138" s="24"/>
      <c r="BK138" s="20"/>
      <c r="BL138" s="23"/>
      <c r="BM138" s="20"/>
      <c r="BN138" s="24"/>
      <c r="BO138" s="24"/>
      <c r="BP138" s="20"/>
      <c r="BQ138" s="23"/>
      <c r="BR138" s="20"/>
    </row>
    <row r="139" spans="1:73" s="6" customFormat="1" ht="15" customHeight="1">
      <c r="A139" s="244"/>
      <c r="B139" s="244"/>
      <c r="C139" s="244"/>
      <c r="D139" s="244"/>
      <c r="E139" s="244"/>
      <c r="F139" s="244" t="s">
        <v>63</v>
      </c>
      <c r="G139" s="244" t="s">
        <v>166</v>
      </c>
      <c r="H139" s="244" t="s">
        <v>167</v>
      </c>
      <c r="I139" s="239" t="s">
        <v>276</v>
      </c>
      <c r="J139" s="65">
        <f t="shared" si="117"/>
        <v>5</v>
      </c>
      <c r="K139" s="204">
        <f t="shared" si="118"/>
        <v>0</v>
      </c>
      <c r="L139" s="204">
        <f t="shared" si="119"/>
        <v>0</v>
      </c>
      <c r="M139" s="204">
        <f t="shared" si="120"/>
        <v>0</v>
      </c>
      <c r="N139" s="216">
        <f t="shared" si="109"/>
        <v>5</v>
      </c>
      <c r="O139" s="65">
        <f t="shared" si="91"/>
        <v>0.5</v>
      </c>
      <c r="P139" s="65">
        <f t="shared" si="127"/>
        <v>5</v>
      </c>
      <c r="Q139" s="65">
        <f t="shared" si="127"/>
        <v>0</v>
      </c>
      <c r="R139" s="65">
        <f t="shared" si="127"/>
        <v>0</v>
      </c>
      <c r="S139" s="65">
        <f t="shared" si="99"/>
        <v>0.5</v>
      </c>
      <c r="T139" s="65">
        <f t="shared" si="111"/>
        <v>0</v>
      </c>
      <c r="U139" s="65">
        <f t="shared" si="142"/>
        <v>0</v>
      </c>
      <c r="V139" s="219">
        <f t="shared" si="138"/>
        <v>0</v>
      </c>
      <c r="W139" s="65">
        <f t="shared" si="93"/>
        <v>0</v>
      </c>
      <c r="X139" s="65">
        <v>0</v>
      </c>
      <c r="Y139" s="65">
        <v>0</v>
      </c>
      <c r="Z139" s="65">
        <v>0</v>
      </c>
      <c r="AA139" s="65">
        <f t="shared" si="104"/>
        <v>0</v>
      </c>
      <c r="AB139" s="65">
        <v>0</v>
      </c>
      <c r="AC139" s="65">
        <f t="shared" si="143"/>
        <v>0</v>
      </c>
      <c r="AD139" s="219">
        <f t="shared" si="29"/>
        <v>5</v>
      </c>
      <c r="AE139" s="65">
        <f t="shared" si="95"/>
        <v>0.5</v>
      </c>
      <c r="AF139" s="189">
        <v>5</v>
      </c>
      <c r="AG139" s="189">
        <v>0</v>
      </c>
      <c r="AH139" s="189">
        <v>0</v>
      </c>
      <c r="AI139" s="189">
        <f t="shared" si="106"/>
        <v>0.5</v>
      </c>
      <c r="AJ139" s="189">
        <v>0</v>
      </c>
      <c r="AK139" s="65">
        <f t="shared" si="144"/>
        <v>0</v>
      </c>
      <c r="AL139" s="23"/>
      <c r="AM139" s="186"/>
      <c r="AN139" s="20"/>
      <c r="AO139" s="20"/>
      <c r="AP139" s="20"/>
      <c r="AQ139" s="20"/>
      <c r="AR139" s="20"/>
      <c r="AS139" s="20"/>
      <c r="AT139" s="20"/>
      <c r="AU139" s="19"/>
      <c r="AV139" s="19"/>
      <c r="AW139" s="19"/>
      <c r="AX139" s="19"/>
      <c r="AY139" s="19"/>
      <c r="AZ139" s="19"/>
      <c r="BA139" s="19"/>
      <c r="BB139" s="19"/>
      <c r="BC139" s="20"/>
      <c r="BD139" s="24"/>
      <c r="BE139" s="24"/>
      <c r="BF139" s="20"/>
      <c r="BG139" s="23"/>
      <c r="BH139" s="20"/>
      <c r="BI139" s="24"/>
      <c r="BJ139" s="24"/>
      <c r="BK139" s="20"/>
      <c r="BL139" s="23"/>
      <c r="BM139" s="20"/>
      <c r="BN139" s="24"/>
      <c r="BO139" s="24"/>
      <c r="BP139" s="20"/>
      <c r="BQ139" s="23"/>
      <c r="BR139" s="20"/>
    </row>
    <row r="140" spans="1:73" s="6" customFormat="1" ht="15" customHeight="1">
      <c r="A140" s="245"/>
      <c r="B140" s="245"/>
      <c r="C140" s="245"/>
      <c r="D140" s="245"/>
      <c r="E140" s="245"/>
      <c r="F140" s="245"/>
      <c r="G140" s="245"/>
      <c r="H140" s="245"/>
      <c r="I140" s="239" t="s">
        <v>277</v>
      </c>
      <c r="J140" s="65"/>
      <c r="K140" s="204"/>
      <c r="L140" s="204"/>
      <c r="M140" s="204"/>
      <c r="N140" s="216">
        <f>+N139</f>
        <v>5</v>
      </c>
      <c r="O140" s="216">
        <f t="shared" ref="O140:AK140" si="146">+O139</f>
        <v>0.5</v>
      </c>
      <c r="P140" s="216">
        <f t="shared" si="146"/>
        <v>5</v>
      </c>
      <c r="Q140" s="216">
        <f t="shared" si="146"/>
        <v>0</v>
      </c>
      <c r="R140" s="216">
        <f t="shared" si="146"/>
        <v>0</v>
      </c>
      <c r="S140" s="216">
        <f t="shared" si="146"/>
        <v>0.5</v>
      </c>
      <c r="T140" s="216">
        <f t="shared" si="146"/>
        <v>0</v>
      </c>
      <c r="U140" s="216">
        <f t="shared" si="146"/>
        <v>0</v>
      </c>
      <c r="V140" s="216">
        <f t="shared" si="146"/>
        <v>0</v>
      </c>
      <c r="W140" s="216">
        <f t="shared" si="146"/>
        <v>0</v>
      </c>
      <c r="X140" s="216">
        <f t="shared" si="146"/>
        <v>0</v>
      </c>
      <c r="Y140" s="216">
        <f t="shared" si="146"/>
        <v>0</v>
      </c>
      <c r="Z140" s="216">
        <f t="shared" si="146"/>
        <v>0</v>
      </c>
      <c r="AA140" s="216">
        <f t="shared" si="146"/>
        <v>0</v>
      </c>
      <c r="AB140" s="216">
        <f t="shared" si="146"/>
        <v>0</v>
      </c>
      <c r="AC140" s="216">
        <f t="shared" si="146"/>
        <v>0</v>
      </c>
      <c r="AD140" s="216">
        <f>+AF140+AG140+AH140+AJ140</f>
        <v>5</v>
      </c>
      <c r="AE140" s="216">
        <f t="shared" si="146"/>
        <v>0.5</v>
      </c>
      <c r="AF140" s="216">
        <v>5</v>
      </c>
      <c r="AG140" s="216">
        <f t="shared" si="146"/>
        <v>0</v>
      </c>
      <c r="AH140" s="216">
        <f t="shared" si="146"/>
        <v>0</v>
      </c>
      <c r="AI140" s="216">
        <f t="shared" si="146"/>
        <v>0.5</v>
      </c>
      <c r="AJ140" s="216">
        <f t="shared" si="146"/>
        <v>0</v>
      </c>
      <c r="AK140" s="216">
        <f t="shared" si="146"/>
        <v>0</v>
      </c>
      <c r="AL140" s="23"/>
      <c r="AM140" s="186"/>
      <c r="AN140" s="20"/>
      <c r="AO140" s="20"/>
      <c r="AP140" s="20"/>
      <c r="AQ140" s="20"/>
      <c r="AR140" s="20"/>
      <c r="AS140" s="20"/>
      <c r="AT140" s="20"/>
      <c r="AU140" s="19"/>
      <c r="AV140" s="19"/>
      <c r="AW140" s="19"/>
      <c r="AX140" s="19"/>
      <c r="AY140" s="19"/>
      <c r="AZ140" s="19"/>
      <c r="BA140" s="19"/>
      <c r="BB140" s="19"/>
      <c r="BC140" s="20"/>
      <c r="BD140" s="24"/>
      <c r="BE140" s="24"/>
      <c r="BF140" s="20"/>
      <c r="BG140" s="23"/>
      <c r="BH140" s="20"/>
      <c r="BI140" s="24"/>
      <c r="BJ140" s="24"/>
      <c r="BK140" s="20"/>
      <c r="BL140" s="23"/>
      <c r="BM140" s="20"/>
      <c r="BN140" s="24"/>
      <c r="BO140" s="24"/>
      <c r="BP140" s="20"/>
      <c r="BQ140" s="23"/>
      <c r="BR140" s="20"/>
    </row>
    <row r="141" spans="1:73" s="6" customFormat="1" ht="15" customHeight="1">
      <c r="A141" s="244"/>
      <c r="B141" s="244"/>
      <c r="C141" s="244"/>
      <c r="D141" s="244"/>
      <c r="E141" s="244"/>
      <c r="F141" s="244" t="s">
        <v>107</v>
      </c>
      <c r="G141" s="244" t="s">
        <v>168</v>
      </c>
      <c r="H141" s="244" t="s">
        <v>169</v>
      </c>
      <c r="I141" s="239" t="s">
        <v>276</v>
      </c>
      <c r="J141" s="65">
        <f t="shared" si="117"/>
        <v>60</v>
      </c>
      <c r="K141" s="204">
        <f t="shared" si="118"/>
        <v>0</v>
      </c>
      <c r="L141" s="204">
        <f t="shared" si="119"/>
        <v>100</v>
      </c>
      <c r="M141" s="204">
        <f t="shared" si="120"/>
        <v>15</v>
      </c>
      <c r="N141" s="216">
        <f t="shared" si="109"/>
        <v>175</v>
      </c>
      <c r="O141" s="65">
        <f t="shared" si="91"/>
        <v>17.5</v>
      </c>
      <c r="P141" s="65">
        <f t="shared" si="127"/>
        <v>60</v>
      </c>
      <c r="Q141" s="65">
        <f t="shared" si="127"/>
        <v>0</v>
      </c>
      <c r="R141" s="65">
        <f t="shared" si="127"/>
        <v>100</v>
      </c>
      <c r="S141" s="65">
        <f t="shared" si="99"/>
        <v>16</v>
      </c>
      <c r="T141" s="65">
        <f t="shared" si="111"/>
        <v>15</v>
      </c>
      <c r="U141" s="65">
        <f t="shared" si="142"/>
        <v>1.5</v>
      </c>
      <c r="V141" s="219">
        <f t="shared" si="138"/>
        <v>100</v>
      </c>
      <c r="W141" s="65">
        <f t="shared" si="93"/>
        <v>10</v>
      </c>
      <c r="X141" s="65">
        <v>0</v>
      </c>
      <c r="Y141" s="65">
        <v>0</v>
      </c>
      <c r="Z141" s="65">
        <v>100</v>
      </c>
      <c r="AA141" s="65">
        <f t="shared" si="104"/>
        <v>10</v>
      </c>
      <c r="AB141" s="65">
        <v>0</v>
      </c>
      <c r="AC141" s="65">
        <f t="shared" si="143"/>
        <v>0</v>
      </c>
      <c r="AD141" s="219">
        <f t="shared" si="29"/>
        <v>75</v>
      </c>
      <c r="AE141" s="65">
        <f t="shared" si="95"/>
        <v>7.5</v>
      </c>
      <c r="AF141" s="189">
        <v>60</v>
      </c>
      <c r="AG141" s="189">
        <v>0</v>
      </c>
      <c r="AH141" s="189">
        <v>0</v>
      </c>
      <c r="AI141" s="189">
        <f t="shared" si="106"/>
        <v>6</v>
      </c>
      <c r="AJ141" s="189">
        <v>15</v>
      </c>
      <c r="AK141" s="65">
        <f t="shared" si="144"/>
        <v>1.5</v>
      </c>
      <c r="AL141" s="23"/>
      <c r="AM141" s="186"/>
      <c r="AN141" s="20"/>
      <c r="AO141" s="20"/>
      <c r="AP141" s="20"/>
      <c r="AQ141" s="20"/>
      <c r="AR141" s="20"/>
      <c r="AS141" s="20"/>
      <c r="AT141" s="20"/>
      <c r="AU141" s="19"/>
      <c r="AV141" s="19"/>
      <c r="AW141" s="19"/>
      <c r="AX141" s="19"/>
      <c r="AY141" s="19"/>
      <c r="AZ141" s="19"/>
      <c r="BA141" s="19"/>
      <c r="BB141" s="19"/>
      <c r="BC141" s="20"/>
      <c r="BD141" s="24"/>
      <c r="BE141" s="24"/>
      <c r="BF141" s="20"/>
      <c r="BG141" s="23"/>
      <c r="BH141" s="20"/>
      <c r="BI141" s="24"/>
      <c r="BJ141" s="24"/>
      <c r="BK141" s="20"/>
      <c r="BL141" s="23"/>
      <c r="BM141" s="20"/>
      <c r="BN141" s="24"/>
      <c r="BO141" s="24"/>
      <c r="BP141" s="20"/>
      <c r="BQ141" s="23"/>
      <c r="BR141" s="20"/>
    </row>
    <row r="142" spans="1:73" s="6" customFormat="1" ht="15" customHeight="1">
      <c r="A142" s="245"/>
      <c r="B142" s="245"/>
      <c r="C142" s="245"/>
      <c r="D142" s="245"/>
      <c r="E142" s="245"/>
      <c r="F142" s="245"/>
      <c r="G142" s="245"/>
      <c r="H142" s="245"/>
      <c r="I142" s="239" t="s">
        <v>277</v>
      </c>
      <c r="J142" s="65"/>
      <c r="K142" s="204"/>
      <c r="L142" s="204"/>
      <c r="M142" s="204"/>
      <c r="N142" s="216">
        <f>+N141</f>
        <v>175</v>
      </c>
      <c r="O142" s="216">
        <f t="shared" ref="O142:AK142" si="147">+O141</f>
        <v>17.5</v>
      </c>
      <c r="P142" s="216">
        <f t="shared" si="147"/>
        <v>60</v>
      </c>
      <c r="Q142" s="216">
        <f t="shared" si="147"/>
        <v>0</v>
      </c>
      <c r="R142" s="216">
        <f t="shared" si="147"/>
        <v>100</v>
      </c>
      <c r="S142" s="216">
        <f t="shared" si="147"/>
        <v>16</v>
      </c>
      <c r="T142" s="216">
        <f t="shared" si="147"/>
        <v>15</v>
      </c>
      <c r="U142" s="216">
        <f t="shared" si="147"/>
        <v>1.5</v>
      </c>
      <c r="V142" s="216">
        <f t="shared" si="147"/>
        <v>100</v>
      </c>
      <c r="W142" s="216">
        <f t="shared" si="147"/>
        <v>10</v>
      </c>
      <c r="X142" s="216">
        <f t="shared" si="147"/>
        <v>0</v>
      </c>
      <c r="Y142" s="216">
        <f t="shared" si="147"/>
        <v>0</v>
      </c>
      <c r="Z142" s="216">
        <f t="shared" si="147"/>
        <v>100</v>
      </c>
      <c r="AA142" s="216">
        <f t="shared" si="147"/>
        <v>10</v>
      </c>
      <c r="AB142" s="216">
        <f t="shared" si="147"/>
        <v>0</v>
      </c>
      <c r="AC142" s="216">
        <f t="shared" si="147"/>
        <v>0</v>
      </c>
      <c r="AD142" s="216">
        <f>+AF142+AG142+AH142+AJ142</f>
        <v>60</v>
      </c>
      <c r="AE142" s="216">
        <f t="shared" si="147"/>
        <v>7.5</v>
      </c>
      <c r="AF142" s="216">
        <v>15</v>
      </c>
      <c r="AG142" s="216">
        <v>15</v>
      </c>
      <c r="AH142" s="216">
        <v>15</v>
      </c>
      <c r="AI142" s="216">
        <f t="shared" si="147"/>
        <v>6</v>
      </c>
      <c r="AJ142" s="216">
        <v>15</v>
      </c>
      <c r="AK142" s="216">
        <f t="shared" si="147"/>
        <v>1.5</v>
      </c>
      <c r="AL142" s="23"/>
      <c r="AM142" s="186"/>
      <c r="AN142" s="20"/>
      <c r="AO142" s="20"/>
      <c r="AP142" s="20"/>
      <c r="AQ142" s="20"/>
      <c r="AR142" s="20"/>
      <c r="AS142" s="20"/>
      <c r="AT142" s="20"/>
      <c r="AU142" s="19"/>
      <c r="AV142" s="19"/>
      <c r="AW142" s="19"/>
      <c r="AX142" s="19"/>
      <c r="AY142" s="19"/>
      <c r="AZ142" s="19"/>
      <c r="BA142" s="19"/>
      <c r="BB142" s="19"/>
      <c r="BC142" s="20"/>
      <c r="BD142" s="24"/>
      <c r="BE142" s="24"/>
      <c r="BF142" s="20"/>
      <c r="BG142" s="23"/>
      <c r="BH142" s="20"/>
      <c r="BI142" s="24"/>
      <c r="BJ142" s="24"/>
      <c r="BK142" s="20"/>
      <c r="BL142" s="23"/>
      <c r="BM142" s="20"/>
      <c r="BN142" s="24"/>
      <c r="BO142" s="24"/>
      <c r="BP142" s="20"/>
      <c r="BQ142" s="23"/>
      <c r="BR142" s="20"/>
    </row>
    <row r="143" spans="1:73" s="6" customFormat="1" ht="15" customHeight="1">
      <c r="A143" s="244"/>
      <c r="B143" s="244"/>
      <c r="C143" s="244"/>
      <c r="D143" s="244"/>
      <c r="E143" s="244"/>
      <c r="F143" s="254" t="s">
        <v>126</v>
      </c>
      <c r="G143" s="244" t="s">
        <v>264</v>
      </c>
      <c r="H143" s="244" t="s">
        <v>170</v>
      </c>
      <c r="I143" s="239" t="s">
        <v>276</v>
      </c>
      <c r="J143" s="65">
        <f t="shared" si="117"/>
        <v>10</v>
      </c>
      <c r="K143" s="204">
        <f t="shared" si="118"/>
        <v>0</v>
      </c>
      <c r="L143" s="204">
        <f t="shared" si="119"/>
        <v>0</v>
      </c>
      <c r="M143" s="204">
        <f t="shared" si="120"/>
        <v>0</v>
      </c>
      <c r="N143" s="216">
        <f t="shared" si="109"/>
        <v>10</v>
      </c>
      <c r="O143" s="65">
        <f t="shared" si="91"/>
        <v>1</v>
      </c>
      <c r="P143" s="65">
        <f t="shared" si="127"/>
        <v>10</v>
      </c>
      <c r="Q143" s="65">
        <f t="shared" si="127"/>
        <v>0</v>
      </c>
      <c r="R143" s="65">
        <f t="shared" si="127"/>
        <v>0</v>
      </c>
      <c r="S143" s="65">
        <f t="shared" si="99"/>
        <v>1</v>
      </c>
      <c r="T143" s="65">
        <f t="shared" si="111"/>
        <v>0</v>
      </c>
      <c r="U143" s="65">
        <f t="shared" si="142"/>
        <v>0</v>
      </c>
      <c r="V143" s="219">
        <f t="shared" si="138"/>
        <v>0</v>
      </c>
      <c r="W143" s="65">
        <f t="shared" si="93"/>
        <v>0</v>
      </c>
      <c r="X143" s="65">
        <v>0</v>
      </c>
      <c r="Y143" s="65">
        <v>0</v>
      </c>
      <c r="Z143" s="65">
        <v>0</v>
      </c>
      <c r="AA143" s="65">
        <f t="shared" si="104"/>
        <v>0</v>
      </c>
      <c r="AB143" s="65">
        <v>0</v>
      </c>
      <c r="AC143" s="65">
        <f t="shared" si="143"/>
        <v>0</v>
      </c>
      <c r="AD143" s="219">
        <f t="shared" si="29"/>
        <v>10</v>
      </c>
      <c r="AE143" s="65">
        <f t="shared" si="95"/>
        <v>1</v>
      </c>
      <c r="AF143" s="189">
        <v>10</v>
      </c>
      <c r="AG143" s="189">
        <v>0</v>
      </c>
      <c r="AH143" s="189">
        <v>0</v>
      </c>
      <c r="AI143" s="189">
        <f t="shared" si="106"/>
        <v>1</v>
      </c>
      <c r="AJ143" s="189">
        <v>0</v>
      </c>
      <c r="AK143" s="65">
        <f t="shared" si="144"/>
        <v>0</v>
      </c>
      <c r="AL143" s="23"/>
      <c r="AM143" s="186"/>
      <c r="AN143" s="20"/>
      <c r="AO143" s="20"/>
      <c r="AP143" s="20"/>
      <c r="AQ143" s="20"/>
      <c r="AR143" s="20"/>
      <c r="AS143" s="20"/>
      <c r="AT143" s="20"/>
      <c r="AU143" s="19"/>
      <c r="AV143" s="19"/>
      <c r="AW143" s="19"/>
      <c r="AX143" s="19"/>
      <c r="AY143" s="19"/>
      <c r="AZ143" s="19"/>
      <c r="BA143" s="19"/>
      <c r="BB143" s="19"/>
      <c r="BC143" s="20"/>
      <c r="BD143" s="24"/>
      <c r="BE143" s="24"/>
      <c r="BF143" s="20"/>
      <c r="BG143" s="23"/>
      <c r="BH143" s="20"/>
      <c r="BI143" s="24"/>
      <c r="BJ143" s="24"/>
      <c r="BK143" s="20"/>
      <c r="BL143" s="23"/>
      <c r="BM143" s="20"/>
      <c r="BN143" s="24"/>
      <c r="BO143" s="24"/>
      <c r="BP143" s="20"/>
      <c r="BQ143" s="23"/>
      <c r="BR143" s="20"/>
    </row>
    <row r="144" spans="1:73" s="6" customFormat="1" ht="15" customHeight="1">
      <c r="A144" s="245"/>
      <c r="B144" s="245"/>
      <c r="C144" s="245"/>
      <c r="D144" s="245"/>
      <c r="E144" s="245"/>
      <c r="F144" s="255"/>
      <c r="G144" s="245"/>
      <c r="H144" s="245"/>
      <c r="I144" s="239" t="s">
        <v>277</v>
      </c>
      <c r="J144" s="65"/>
      <c r="K144" s="204"/>
      <c r="L144" s="204"/>
      <c r="M144" s="204"/>
      <c r="N144" s="216">
        <f>+N143</f>
        <v>10</v>
      </c>
      <c r="O144" s="216">
        <f t="shared" ref="O144:AK144" si="148">+O143</f>
        <v>1</v>
      </c>
      <c r="P144" s="216">
        <f t="shared" si="148"/>
        <v>10</v>
      </c>
      <c r="Q144" s="216">
        <f t="shared" si="148"/>
        <v>0</v>
      </c>
      <c r="R144" s="216">
        <f t="shared" si="148"/>
        <v>0</v>
      </c>
      <c r="S144" s="216">
        <f t="shared" si="148"/>
        <v>1</v>
      </c>
      <c r="T144" s="216">
        <f t="shared" si="148"/>
        <v>0</v>
      </c>
      <c r="U144" s="216">
        <f t="shared" si="148"/>
        <v>0</v>
      </c>
      <c r="V144" s="216">
        <f t="shared" si="148"/>
        <v>0</v>
      </c>
      <c r="W144" s="216">
        <f t="shared" si="148"/>
        <v>0</v>
      </c>
      <c r="X144" s="216">
        <f t="shared" si="148"/>
        <v>0</v>
      </c>
      <c r="Y144" s="216">
        <f t="shared" si="148"/>
        <v>0</v>
      </c>
      <c r="Z144" s="216">
        <f t="shared" si="148"/>
        <v>0</v>
      </c>
      <c r="AA144" s="216">
        <f t="shared" si="148"/>
        <v>0</v>
      </c>
      <c r="AB144" s="216">
        <f t="shared" si="148"/>
        <v>0</v>
      </c>
      <c r="AC144" s="216">
        <f t="shared" si="148"/>
        <v>0</v>
      </c>
      <c r="AD144" s="216">
        <f>+AF144+AG144+AH144+AJ144</f>
        <v>10</v>
      </c>
      <c r="AE144" s="216">
        <f t="shared" si="148"/>
        <v>1</v>
      </c>
      <c r="AF144" s="216">
        <v>5</v>
      </c>
      <c r="AG144" s="216">
        <v>5</v>
      </c>
      <c r="AH144" s="216">
        <f t="shared" si="148"/>
        <v>0</v>
      </c>
      <c r="AI144" s="216">
        <f t="shared" si="148"/>
        <v>1</v>
      </c>
      <c r="AJ144" s="216">
        <f t="shared" si="148"/>
        <v>0</v>
      </c>
      <c r="AK144" s="216">
        <f t="shared" si="148"/>
        <v>0</v>
      </c>
      <c r="AL144" s="23"/>
      <c r="AM144" s="186"/>
      <c r="AN144" s="20"/>
      <c r="AO144" s="20"/>
      <c r="AP144" s="20"/>
      <c r="AQ144" s="20"/>
      <c r="AR144" s="20"/>
      <c r="AS144" s="20"/>
      <c r="AT144" s="20"/>
      <c r="AU144" s="19"/>
      <c r="AV144" s="19"/>
      <c r="AW144" s="19"/>
      <c r="AX144" s="19"/>
      <c r="AY144" s="19"/>
      <c r="AZ144" s="19"/>
      <c r="BA144" s="19"/>
      <c r="BB144" s="19"/>
      <c r="BC144" s="20"/>
      <c r="BD144" s="24"/>
      <c r="BE144" s="24"/>
      <c r="BF144" s="20"/>
      <c r="BG144" s="23"/>
      <c r="BH144" s="20"/>
      <c r="BI144" s="24"/>
      <c r="BJ144" s="24"/>
      <c r="BK144" s="20"/>
      <c r="BL144" s="23"/>
      <c r="BM144" s="20"/>
      <c r="BN144" s="24"/>
      <c r="BO144" s="24"/>
      <c r="BP144" s="20"/>
      <c r="BQ144" s="23"/>
      <c r="BR144" s="20"/>
    </row>
    <row r="145" spans="1:70" s="6" customFormat="1" ht="15" customHeight="1">
      <c r="A145" s="244"/>
      <c r="B145" s="244"/>
      <c r="C145" s="244"/>
      <c r="D145" s="244"/>
      <c r="E145" s="244"/>
      <c r="F145" s="244" t="s">
        <v>89</v>
      </c>
      <c r="G145" s="244" t="s">
        <v>171</v>
      </c>
      <c r="H145" s="244" t="s">
        <v>172</v>
      </c>
      <c r="I145" s="239" t="s">
        <v>276</v>
      </c>
      <c r="J145" s="65">
        <f t="shared" si="117"/>
        <v>979</v>
      </c>
      <c r="K145" s="204">
        <f t="shared" si="118"/>
        <v>1000</v>
      </c>
      <c r="L145" s="204">
        <f t="shared" si="119"/>
        <v>1071</v>
      </c>
      <c r="M145" s="204">
        <f t="shared" si="120"/>
        <v>0</v>
      </c>
      <c r="N145" s="216">
        <f t="shared" si="109"/>
        <v>3050</v>
      </c>
      <c r="O145" s="65">
        <f t="shared" si="91"/>
        <v>305</v>
      </c>
      <c r="P145" s="65">
        <f t="shared" si="127"/>
        <v>979</v>
      </c>
      <c r="Q145" s="65">
        <f t="shared" si="127"/>
        <v>1000</v>
      </c>
      <c r="R145" s="65">
        <f t="shared" si="127"/>
        <v>1071</v>
      </c>
      <c r="S145" s="65">
        <f t="shared" si="99"/>
        <v>305</v>
      </c>
      <c r="T145" s="65">
        <f t="shared" si="111"/>
        <v>0</v>
      </c>
      <c r="U145" s="65">
        <f t="shared" si="142"/>
        <v>0</v>
      </c>
      <c r="V145" s="219">
        <f t="shared" si="138"/>
        <v>2730</v>
      </c>
      <c r="W145" s="65">
        <f t="shared" si="93"/>
        <v>273</v>
      </c>
      <c r="X145" s="65">
        <v>730</v>
      </c>
      <c r="Y145" s="65">
        <v>1000</v>
      </c>
      <c r="Z145" s="65">
        <v>1000</v>
      </c>
      <c r="AA145" s="65">
        <f t="shared" si="104"/>
        <v>273</v>
      </c>
      <c r="AB145" s="65">
        <v>0</v>
      </c>
      <c r="AC145" s="65">
        <f t="shared" si="143"/>
        <v>0</v>
      </c>
      <c r="AD145" s="219">
        <f t="shared" si="29"/>
        <v>320</v>
      </c>
      <c r="AE145" s="65">
        <f t="shared" si="95"/>
        <v>32</v>
      </c>
      <c r="AF145" s="189">
        <v>249</v>
      </c>
      <c r="AG145" s="189">
        <v>0</v>
      </c>
      <c r="AH145" s="189">
        <v>71</v>
      </c>
      <c r="AI145" s="189">
        <f t="shared" si="106"/>
        <v>32</v>
      </c>
      <c r="AJ145" s="189">
        <v>0</v>
      </c>
      <c r="AK145" s="65">
        <f t="shared" si="144"/>
        <v>0</v>
      </c>
      <c r="AL145" s="23"/>
      <c r="AM145" s="186"/>
      <c r="AN145" s="20"/>
      <c r="AO145" s="20"/>
      <c r="AP145" s="20"/>
      <c r="AQ145" s="20"/>
      <c r="AR145" s="20"/>
      <c r="AS145" s="20"/>
      <c r="AT145" s="20"/>
      <c r="AU145" s="19"/>
      <c r="AV145" s="19"/>
      <c r="AW145" s="19"/>
      <c r="AX145" s="19"/>
      <c r="AY145" s="19"/>
      <c r="AZ145" s="19"/>
      <c r="BA145" s="19"/>
      <c r="BB145" s="19"/>
      <c r="BC145" s="20"/>
      <c r="BD145" s="24"/>
      <c r="BE145" s="24"/>
      <c r="BF145" s="20"/>
      <c r="BG145" s="23"/>
      <c r="BH145" s="20"/>
      <c r="BI145" s="24"/>
      <c r="BJ145" s="24"/>
      <c r="BK145" s="20"/>
      <c r="BL145" s="23"/>
      <c r="BM145" s="20"/>
      <c r="BN145" s="24"/>
      <c r="BO145" s="24"/>
      <c r="BP145" s="20"/>
      <c r="BQ145" s="23"/>
      <c r="BR145" s="20"/>
    </row>
    <row r="146" spans="1:70" s="6" customFormat="1" ht="15" customHeight="1">
      <c r="A146" s="245"/>
      <c r="B146" s="245"/>
      <c r="C146" s="245"/>
      <c r="D146" s="245"/>
      <c r="E146" s="245"/>
      <c r="F146" s="245"/>
      <c r="G146" s="245"/>
      <c r="H146" s="245"/>
      <c r="I146" s="239" t="s">
        <v>277</v>
      </c>
      <c r="J146" s="65"/>
      <c r="K146" s="204"/>
      <c r="L146" s="204"/>
      <c r="M146" s="204"/>
      <c r="N146" s="216">
        <f>+N145</f>
        <v>3050</v>
      </c>
      <c r="O146" s="216">
        <f t="shared" ref="O146:AK146" si="149">+O145</f>
        <v>305</v>
      </c>
      <c r="P146" s="216">
        <f t="shared" si="149"/>
        <v>979</v>
      </c>
      <c r="Q146" s="216">
        <f t="shared" si="149"/>
        <v>1000</v>
      </c>
      <c r="R146" s="216">
        <f t="shared" si="149"/>
        <v>1071</v>
      </c>
      <c r="S146" s="216">
        <f t="shared" si="149"/>
        <v>305</v>
      </c>
      <c r="T146" s="216">
        <f t="shared" si="149"/>
        <v>0</v>
      </c>
      <c r="U146" s="216">
        <f t="shared" si="149"/>
        <v>0</v>
      </c>
      <c r="V146" s="216">
        <f t="shared" si="149"/>
        <v>2730</v>
      </c>
      <c r="W146" s="216">
        <f t="shared" si="149"/>
        <v>273</v>
      </c>
      <c r="X146" s="216">
        <f t="shared" si="149"/>
        <v>730</v>
      </c>
      <c r="Y146" s="216">
        <f t="shared" si="149"/>
        <v>1000</v>
      </c>
      <c r="Z146" s="216">
        <f t="shared" si="149"/>
        <v>1000</v>
      </c>
      <c r="AA146" s="216">
        <f t="shared" si="149"/>
        <v>273</v>
      </c>
      <c r="AB146" s="216">
        <f t="shared" si="149"/>
        <v>0</v>
      </c>
      <c r="AC146" s="216">
        <f t="shared" si="149"/>
        <v>0</v>
      </c>
      <c r="AD146" s="216">
        <f>+AF146+AG146+AH146+AJ146</f>
        <v>320</v>
      </c>
      <c r="AE146" s="216">
        <f t="shared" si="149"/>
        <v>32</v>
      </c>
      <c r="AF146" s="216">
        <v>185</v>
      </c>
      <c r="AG146" s="216">
        <v>120</v>
      </c>
      <c r="AH146" s="216">
        <v>15</v>
      </c>
      <c r="AI146" s="216">
        <f t="shared" si="149"/>
        <v>32</v>
      </c>
      <c r="AJ146" s="216">
        <f t="shared" si="149"/>
        <v>0</v>
      </c>
      <c r="AK146" s="216">
        <f t="shared" si="149"/>
        <v>0</v>
      </c>
      <c r="AL146" s="23"/>
      <c r="AM146" s="186"/>
      <c r="AN146" s="20"/>
      <c r="AO146" s="20"/>
      <c r="AP146" s="20"/>
      <c r="AQ146" s="20"/>
      <c r="AR146" s="20"/>
      <c r="AS146" s="20"/>
      <c r="AT146" s="20"/>
      <c r="AU146" s="19"/>
      <c r="AV146" s="19"/>
      <c r="AW146" s="19"/>
      <c r="AX146" s="19"/>
      <c r="AY146" s="19"/>
      <c r="AZ146" s="19"/>
      <c r="BA146" s="19"/>
      <c r="BB146" s="19"/>
      <c r="BC146" s="20"/>
      <c r="BD146" s="24"/>
      <c r="BE146" s="24"/>
      <c r="BF146" s="20"/>
      <c r="BG146" s="23"/>
      <c r="BH146" s="20"/>
      <c r="BI146" s="24"/>
      <c r="BJ146" s="24"/>
      <c r="BK146" s="20"/>
      <c r="BL146" s="23"/>
      <c r="BM146" s="20"/>
      <c r="BN146" s="24"/>
      <c r="BO146" s="24"/>
      <c r="BP146" s="20"/>
      <c r="BQ146" s="23"/>
      <c r="BR146" s="20"/>
    </row>
    <row r="147" spans="1:70" s="23" customFormat="1" ht="54" hidden="1" customHeight="1">
      <c r="A147" s="58"/>
      <c r="B147" s="205"/>
      <c r="C147" s="58"/>
      <c r="D147" s="57" t="s">
        <v>54</v>
      </c>
      <c r="E147" s="58" t="s">
        <v>49</v>
      </c>
      <c r="F147" s="58"/>
      <c r="G147" s="50" t="s">
        <v>55</v>
      </c>
      <c r="H147" s="210" t="s">
        <v>173</v>
      </c>
      <c r="I147" s="239">
        <f t="shared" ref="I147:I158" si="150">+N147</f>
        <v>0</v>
      </c>
      <c r="J147" s="66">
        <f t="shared" ref="J147:J158" si="151">R147+Z147</f>
        <v>0</v>
      </c>
      <c r="K147" s="204"/>
      <c r="L147" s="204"/>
      <c r="M147" s="204"/>
      <c r="N147" s="217">
        <f t="shared" si="109"/>
        <v>0</v>
      </c>
      <c r="O147" s="66">
        <f t="shared" si="91"/>
        <v>0</v>
      </c>
      <c r="P147" s="66">
        <f t="shared" si="127"/>
        <v>0</v>
      </c>
      <c r="Q147" s="66">
        <f t="shared" si="127"/>
        <v>0</v>
      </c>
      <c r="R147" s="66">
        <f t="shared" si="127"/>
        <v>0</v>
      </c>
      <c r="S147" s="199">
        <f t="shared" si="99"/>
        <v>0</v>
      </c>
      <c r="T147" s="199">
        <f>T148+T149</f>
        <v>0</v>
      </c>
      <c r="U147" s="66">
        <f t="shared" si="142"/>
        <v>0</v>
      </c>
      <c r="V147" s="219">
        <f t="shared" si="138"/>
        <v>0</v>
      </c>
      <c r="W147" s="66">
        <f t="shared" si="93"/>
        <v>0</v>
      </c>
      <c r="X147" s="199">
        <f>X148+X149</f>
        <v>0</v>
      </c>
      <c r="Y147" s="199">
        <f>Y148+Y149</f>
        <v>0</v>
      </c>
      <c r="Z147" s="199">
        <f>Z148+Z149</f>
        <v>0</v>
      </c>
      <c r="AA147" s="199">
        <f t="shared" si="104"/>
        <v>0</v>
      </c>
      <c r="AB147" s="199">
        <f>AB148+AB149</f>
        <v>0</v>
      </c>
      <c r="AC147" s="66">
        <f t="shared" si="143"/>
        <v>0</v>
      </c>
      <c r="AD147" s="219">
        <f t="shared" si="29"/>
        <v>0</v>
      </c>
      <c r="AE147" s="66">
        <f t="shared" si="95"/>
        <v>0</v>
      </c>
      <c r="AF147" s="191">
        <f>AF148+AF149</f>
        <v>0</v>
      </c>
      <c r="AG147" s="191">
        <f>AG148+AG149</f>
        <v>0</v>
      </c>
      <c r="AH147" s="191">
        <f>AH148+AH149</f>
        <v>0</v>
      </c>
      <c r="AI147" s="191">
        <f t="shared" si="106"/>
        <v>0</v>
      </c>
      <c r="AJ147" s="191">
        <f>AJ148+AJ149</f>
        <v>0</v>
      </c>
      <c r="AK147" s="66">
        <f t="shared" si="144"/>
        <v>0</v>
      </c>
      <c r="AL147" s="27"/>
      <c r="AM147" s="186"/>
      <c r="AN147" s="28"/>
      <c r="AO147" s="19"/>
      <c r="AP147" s="27"/>
      <c r="AQ147" s="20"/>
      <c r="AR147" s="28"/>
      <c r="AS147" s="28"/>
      <c r="AT147" s="19"/>
      <c r="AU147" s="19"/>
      <c r="AV147" s="20"/>
      <c r="AY147" s="28"/>
      <c r="AZ147" s="28"/>
      <c r="BA147" s="19"/>
      <c r="BB147" s="27"/>
      <c r="BC147" s="20"/>
      <c r="BD147" s="28"/>
      <c r="BE147" s="28"/>
      <c r="BF147" s="19"/>
      <c r="BG147" s="27"/>
      <c r="BH147" s="20"/>
      <c r="BI147" s="28"/>
      <c r="BJ147" s="28"/>
      <c r="BK147" s="19"/>
      <c r="BL147" s="27"/>
      <c r="BM147" s="20"/>
      <c r="BN147" s="28"/>
      <c r="BO147" s="28"/>
      <c r="BP147" s="19"/>
      <c r="BQ147" s="27"/>
      <c r="BR147" s="20"/>
    </row>
    <row r="148" spans="1:70" s="23" customFormat="1" ht="15" hidden="1" customHeight="1">
      <c r="A148" s="58"/>
      <c r="B148" s="58"/>
      <c r="C148" s="205"/>
      <c r="D148" s="58"/>
      <c r="E148" s="58"/>
      <c r="F148" s="58" t="s">
        <v>49</v>
      </c>
      <c r="G148" s="50" t="s">
        <v>174</v>
      </c>
      <c r="H148" s="212" t="s">
        <v>175</v>
      </c>
      <c r="I148" s="239">
        <f t="shared" si="150"/>
        <v>0</v>
      </c>
      <c r="J148" s="65">
        <f t="shared" si="151"/>
        <v>0</v>
      </c>
      <c r="K148" s="204"/>
      <c r="L148" s="204"/>
      <c r="M148" s="204"/>
      <c r="N148" s="216">
        <f t="shared" si="109"/>
        <v>0</v>
      </c>
      <c r="O148" s="65">
        <f t="shared" si="91"/>
        <v>0</v>
      </c>
      <c r="P148" s="65">
        <f t="shared" si="127"/>
        <v>0</v>
      </c>
      <c r="Q148" s="65">
        <f t="shared" si="127"/>
        <v>0</v>
      </c>
      <c r="R148" s="65">
        <f t="shared" si="127"/>
        <v>0</v>
      </c>
      <c r="S148" s="65">
        <f t="shared" si="99"/>
        <v>0</v>
      </c>
      <c r="T148" s="65">
        <v>0</v>
      </c>
      <c r="U148" s="65">
        <f t="shared" si="142"/>
        <v>0</v>
      </c>
      <c r="V148" s="219">
        <f t="shared" si="138"/>
        <v>0</v>
      </c>
      <c r="W148" s="65">
        <f t="shared" si="93"/>
        <v>0</v>
      </c>
      <c r="X148" s="65">
        <v>0</v>
      </c>
      <c r="Y148" s="65">
        <v>0</v>
      </c>
      <c r="Z148" s="65">
        <v>0</v>
      </c>
      <c r="AA148" s="65">
        <f t="shared" si="104"/>
        <v>0</v>
      </c>
      <c r="AB148" s="65">
        <v>0</v>
      </c>
      <c r="AC148" s="65">
        <f t="shared" si="143"/>
        <v>0</v>
      </c>
      <c r="AD148" s="219">
        <f t="shared" si="29"/>
        <v>0</v>
      </c>
      <c r="AE148" s="65">
        <f t="shared" si="95"/>
        <v>0</v>
      </c>
      <c r="AF148" s="189">
        <v>0</v>
      </c>
      <c r="AG148" s="189">
        <v>0</v>
      </c>
      <c r="AH148" s="189">
        <v>0</v>
      </c>
      <c r="AI148" s="189">
        <f t="shared" si="106"/>
        <v>0</v>
      </c>
      <c r="AJ148" s="189">
        <v>0</v>
      </c>
      <c r="AK148" s="65">
        <f t="shared" si="144"/>
        <v>0</v>
      </c>
      <c r="AM148" s="186"/>
      <c r="AN148" s="24"/>
      <c r="AO148" s="20"/>
      <c r="AQ148" s="20"/>
      <c r="AR148" s="24"/>
      <c r="AS148" s="24"/>
      <c r="AT148" s="20"/>
      <c r="AU148" s="19"/>
      <c r="AV148" s="20"/>
      <c r="AY148" s="24"/>
      <c r="AZ148" s="24"/>
      <c r="BA148" s="20"/>
      <c r="BC148" s="20"/>
      <c r="BD148" s="24"/>
      <c r="BE148" s="24"/>
      <c r="BF148" s="20"/>
      <c r="BH148" s="20"/>
      <c r="BI148" s="24"/>
      <c r="BJ148" s="24"/>
      <c r="BK148" s="20"/>
      <c r="BM148" s="20"/>
      <c r="BN148" s="24"/>
      <c r="BO148" s="24"/>
      <c r="BP148" s="20"/>
      <c r="BR148" s="20"/>
    </row>
    <row r="149" spans="1:70" s="23" customFormat="1" ht="48.75" hidden="1" customHeight="1">
      <c r="A149" s="58"/>
      <c r="B149" s="58"/>
      <c r="C149" s="205"/>
      <c r="D149" s="58"/>
      <c r="E149" s="58"/>
      <c r="F149" s="62">
        <v>67</v>
      </c>
      <c r="G149" s="50" t="s">
        <v>176</v>
      </c>
      <c r="H149" s="212" t="s">
        <v>177</v>
      </c>
      <c r="I149" s="239">
        <f t="shared" si="150"/>
        <v>0</v>
      </c>
      <c r="J149" s="65">
        <f t="shared" si="151"/>
        <v>0</v>
      </c>
      <c r="K149" s="204"/>
      <c r="L149" s="204"/>
      <c r="M149" s="204"/>
      <c r="N149" s="216">
        <f t="shared" si="109"/>
        <v>0</v>
      </c>
      <c r="O149" s="65">
        <f t="shared" si="91"/>
        <v>0</v>
      </c>
      <c r="P149" s="65">
        <f t="shared" si="127"/>
        <v>0</v>
      </c>
      <c r="Q149" s="65">
        <f t="shared" si="127"/>
        <v>0</v>
      </c>
      <c r="R149" s="65">
        <f t="shared" si="127"/>
        <v>0</v>
      </c>
      <c r="S149" s="65">
        <f t="shared" si="99"/>
        <v>0</v>
      </c>
      <c r="T149" s="70">
        <v>0</v>
      </c>
      <c r="U149" s="65">
        <f t="shared" si="142"/>
        <v>0</v>
      </c>
      <c r="V149" s="219">
        <f t="shared" si="138"/>
        <v>0</v>
      </c>
      <c r="W149" s="65">
        <f t="shared" si="93"/>
        <v>0</v>
      </c>
      <c r="X149" s="70">
        <v>0</v>
      </c>
      <c r="Y149" s="70">
        <v>0</v>
      </c>
      <c r="Z149" s="70">
        <v>0</v>
      </c>
      <c r="AA149" s="65">
        <f t="shared" si="104"/>
        <v>0</v>
      </c>
      <c r="AB149" s="70">
        <v>0</v>
      </c>
      <c r="AC149" s="65">
        <f t="shared" si="143"/>
        <v>0</v>
      </c>
      <c r="AD149" s="219">
        <f t="shared" si="29"/>
        <v>0</v>
      </c>
      <c r="AE149" s="65">
        <f t="shared" si="95"/>
        <v>0</v>
      </c>
      <c r="AF149" s="195">
        <v>0</v>
      </c>
      <c r="AG149" s="195">
        <v>0</v>
      </c>
      <c r="AH149" s="195">
        <v>0</v>
      </c>
      <c r="AI149" s="189">
        <f t="shared" si="106"/>
        <v>0</v>
      </c>
      <c r="AJ149" s="195">
        <v>0</v>
      </c>
      <c r="AK149" s="65">
        <f t="shared" si="144"/>
        <v>0</v>
      </c>
      <c r="AM149" s="186"/>
      <c r="AN149" s="24"/>
      <c r="AO149" s="20"/>
      <c r="AQ149" s="20"/>
      <c r="AR149" s="24"/>
      <c r="AS149" s="24"/>
      <c r="AT149" s="20"/>
      <c r="AU149" s="19"/>
      <c r="AV149" s="20"/>
      <c r="AY149" s="24"/>
      <c r="AZ149" s="24"/>
      <c r="BA149" s="20"/>
      <c r="BC149" s="20"/>
      <c r="BD149" s="24"/>
      <c r="BE149" s="24"/>
      <c r="BF149" s="20"/>
      <c r="BH149" s="20"/>
      <c r="BI149" s="24"/>
      <c r="BJ149" s="24"/>
      <c r="BK149" s="20"/>
      <c r="BM149" s="20"/>
      <c r="BN149" s="24"/>
      <c r="BO149" s="24"/>
      <c r="BP149" s="20"/>
      <c r="BR149" s="20"/>
    </row>
    <row r="150" spans="1:70" s="6" customFormat="1" ht="90" hidden="1" customHeight="1">
      <c r="A150" s="61"/>
      <c r="B150" s="62"/>
      <c r="C150" s="55"/>
      <c r="D150" s="61" t="s">
        <v>56</v>
      </c>
      <c r="E150" s="62"/>
      <c r="F150" s="62"/>
      <c r="G150" s="55" t="s">
        <v>57</v>
      </c>
      <c r="H150" s="203" t="s">
        <v>56</v>
      </c>
      <c r="I150" s="239">
        <f t="shared" si="150"/>
        <v>0</v>
      </c>
      <c r="J150" s="66">
        <f t="shared" si="151"/>
        <v>0</v>
      </c>
      <c r="K150" s="204"/>
      <c r="L150" s="204"/>
      <c r="M150" s="204"/>
      <c r="N150" s="217">
        <f t="shared" si="109"/>
        <v>0</v>
      </c>
      <c r="O150" s="66">
        <f t="shared" si="91"/>
        <v>0</v>
      </c>
      <c r="P150" s="66">
        <f t="shared" si="127"/>
        <v>0</v>
      </c>
      <c r="Q150" s="66">
        <f t="shared" si="127"/>
        <v>0</v>
      </c>
      <c r="R150" s="66">
        <f t="shared" si="127"/>
        <v>0</v>
      </c>
      <c r="S150" s="69">
        <f t="shared" si="99"/>
        <v>0</v>
      </c>
      <c r="T150" s="69">
        <f>T151+T155</f>
        <v>0</v>
      </c>
      <c r="U150" s="66">
        <f t="shared" si="142"/>
        <v>0</v>
      </c>
      <c r="V150" s="219">
        <f t="shared" si="138"/>
        <v>0</v>
      </c>
      <c r="W150" s="66">
        <f t="shared" si="93"/>
        <v>0</v>
      </c>
      <c r="X150" s="69">
        <f>X151+X155</f>
        <v>0</v>
      </c>
      <c r="Y150" s="69">
        <f>Y151+Y155</f>
        <v>0</v>
      </c>
      <c r="Z150" s="69">
        <f>Z151+Z155</f>
        <v>0</v>
      </c>
      <c r="AA150" s="69">
        <f t="shared" si="104"/>
        <v>0</v>
      </c>
      <c r="AB150" s="69">
        <f>AB151+AB155</f>
        <v>0</v>
      </c>
      <c r="AC150" s="66">
        <f t="shared" si="143"/>
        <v>0</v>
      </c>
      <c r="AD150" s="219">
        <f t="shared" si="29"/>
        <v>0</v>
      </c>
      <c r="AE150" s="66">
        <f t="shared" si="95"/>
        <v>0</v>
      </c>
      <c r="AF150" s="194">
        <f>AF151+AF155</f>
        <v>0</v>
      </c>
      <c r="AG150" s="194">
        <f>AG151+AG155</f>
        <v>0</v>
      </c>
      <c r="AH150" s="194">
        <f>AH151+AH155</f>
        <v>0</v>
      </c>
      <c r="AI150" s="194">
        <f t="shared" si="106"/>
        <v>0</v>
      </c>
      <c r="AJ150" s="194">
        <f>AJ151+AJ155</f>
        <v>0</v>
      </c>
      <c r="AK150" s="66">
        <f t="shared" si="144"/>
        <v>0</v>
      </c>
      <c r="AL150" s="27"/>
      <c r="AM150" s="186"/>
      <c r="AN150" s="28"/>
      <c r="AO150" s="19"/>
      <c r="AP150" s="27"/>
      <c r="AQ150" s="20"/>
      <c r="AR150" s="28"/>
      <c r="AS150" s="28"/>
      <c r="AT150" s="19"/>
      <c r="AU150" s="19"/>
      <c r="AV150" s="20"/>
      <c r="AY150" s="28"/>
      <c r="AZ150" s="28"/>
      <c r="BA150" s="19"/>
      <c r="BB150" s="27"/>
      <c r="BC150" s="20"/>
      <c r="BD150" s="28"/>
      <c r="BE150" s="28"/>
      <c r="BF150" s="19"/>
      <c r="BG150" s="27"/>
      <c r="BH150" s="20"/>
      <c r="BI150" s="28"/>
      <c r="BJ150" s="28"/>
      <c r="BK150" s="19"/>
      <c r="BL150" s="27"/>
      <c r="BM150" s="20"/>
      <c r="BN150" s="28"/>
      <c r="BO150" s="28"/>
      <c r="BP150" s="19"/>
      <c r="BQ150" s="27"/>
      <c r="BR150" s="20"/>
    </row>
    <row r="151" spans="1:70" s="6" customFormat="1" ht="54" hidden="1" customHeight="1">
      <c r="A151" s="61"/>
      <c r="B151" s="62"/>
      <c r="C151" s="55"/>
      <c r="D151" s="61"/>
      <c r="E151" s="61" t="s">
        <v>49</v>
      </c>
      <c r="F151" s="62"/>
      <c r="G151" s="55" t="s">
        <v>178</v>
      </c>
      <c r="H151" s="203" t="s">
        <v>179</v>
      </c>
      <c r="I151" s="239">
        <f t="shared" si="150"/>
        <v>0</v>
      </c>
      <c r="J151" s="66">
        <f t="shared" si="151"/>
        <v>0</v>
      </c>
      <c r="K151" s="204"/>
      <c r="L151" s="204"/>
      <c r="M151" s="204"/>
      <c r="N151" s="217">
        <f t="shared" si="109"/>
        <v>0</v>
      </c>
      <c r="O151" s="66">
        <f t="shared" si="91"/>
        <v>0</v>
      </c>
      <c r="P151" s="66">
        <f t="shared" si="127"/>
        <v>0</v>
      </c>
      <c r="Q151" s="66">
        <f t="shared" si="127"/>
        <v>0</v>
      </c>
      <c r="R151" s="66">
        <f t="shared" si="127"/>
        <v>0</v>
      </c>
      <c r="S151" s="69">
        <f t="shared" si="99"/>
        <v>0</v>
      </c>
      <c r="T151" s="69">
        <f>T152+T153+T154</f>
        <v>0</v>
      </c>
      <c r="U151" s="66">
        <f t="shared" si="142"/>
        <v>0</v>
      </c>
      <c r="V151" s="219">
        <f t="shared" si="138"/>
        <v>0</v>
      </c>
      <c r="W151" s="66">
        <f t="shared" si="93"/>
        <v>0</v>
      </c>
      <c r="X151" s="69">
        <f>X152+X153+X154</f>
        <v>0</v>
      </c>
      <c r="Y151" s="69">
        <f>Y152+Y153+Y154</f>
        <v>0</v>
      </c>
      <c r="Z151" s="69">
        <f>Z152+Z153+Z154</f>
        <v>0</v>
      </c>
      <c r="AA151" s="69">
        <f t="shared" si="104"/>
        <v>0</v>
      </c>
      <c r="AB151" s="69">
        <f>AB152+AB153+AB154</f>
        <v>0</v>
      </c>
      <c r="AC151" s="66">
        <f t="shared" si="143"/>
        <v>0</v>
      </c>
      <c r="AD151" s="219">
        <f t="shared" ref="AD151:AD202" si="152">AF151+AG151+AH151+AJ151</f>
        <v>0</v>
      </c>
      <c r="AE151" s="66">
        <f t="shared" si="95"/>
        <v>0</v>
      </c>
      <c r="AF151" s="194">
        <f>AF152+AF153+AF154</f>
        <v>0</v>
      </c>
      <c r="AG151" s="194">
        <f>AG152+AG153+AG154</f>
        <v>0</v>
      </c>
      <c r="AH151" s="194">
        <f>AH152+AH153+AH154</f>
        <v>0</v>
      </c>
      <c r="AI151" s="194">
        <f t="shared" si="106"/>
        <v>0</v>
      </c>
      <c r="AJ151" s="194">
        <f>AJ152+AJ153+AJ154</f>
        <v>0</v>
      </c>
      <c r="AK151" s="66">
        <f t="shared" si="144"/>
        <v>0</v>
      </c>
      <c r="AL151" s="27"/>
      <c r="AM151" s="186"/>
      <c r="AN151" s="28"/>
      <c r="AO151" s="19"/>
      <c r="AP151" s="27"/>
      <c r="AQ151" s="20"/>
      <c r="AR151" s="28"/>
      <c r="AS151" s="28"/>
      <c r="AT151" s="19"/>
      <c r="AU151" s="19"/>
      <c r="AV151" s="20"/>
      <c r="AY151" s="28"/>
      <c r="AZ151" s="28"/>
      <c r="BA151" s="19"/>
      <c r="BB151" s="27"/>
      <c r="BC151" s="20"/>
      <c r="BD151" s="28"/>
      <c r="BE151" s="28"/>
      <c r="BF151" s="19"/>
      <c r="BG151" s="27"/>
      <c r="BH151" s="20"/>
      <c r="BI151" s="28"/>
      <c r="BJ151" s="28"/>
      <c r="BK151" s="19"/>
      <c r="BL151" s="27"/>
      <c r="BM151" s="20"/>
      <c r="BN151" s="28"/>
      <c r="BO151" s="28"/>
      <c r="BP151" s="19"/>
      <c r="BQ151" s="27"/>
      <c r="BR151" s="20"/>
    </row>
    <row r="152" spans="1:70" s="6" customFormat="1" ht="18" hidden="1" customHeight="1">
      <c r="A152" s="63"/>
      <c r="B152" s="62"/>
      <c r="C152" s="62"/>
      <c r="D152" s="63"/>
      <c r="E152" s="62"/>
      <c r="F152" s="63" t="s">
        <v>49</v>
      </c>
      <c r="G152" s="62" t="s">
        <v>180</v>
      </c>
      <c r="H152" s="213" t="s">
        <v>181</v>
      </c>
      <c r="I152" s="239">
        <f t="shared" si="150"/>
        <v>0</v>
      </c>
      <c r="J152" s="65">
        <f t="shared" si="151"/>
        <v>0</v>
      </c>
      <c r="K152" s="204"/>
      <c r="L152" s="204"/>
      <c r="M152" s="204"/>
      <c r="N152" s="216">
        <f t="shared" si="109"/>
        <v>0</v>
      </c>
      <c r="O152" s="65">
        <f t="shared" si="91"/>
        <v>0</v>
      </c>
      <c r="P152" s="65">
        <f t="shared" si="127"/>
        <v>0</v>
      </c>
      <c r="Q152" s="65">
        <f t="shared" si="127"/>
        <v>0</v>
      </c>
      <c r="R152" s="65">
        <f t="shared" si="127"/>
        <v>0</v>
      </c>
      <c r="S152" s="65">
        <f t="shared" si="99"/>
        <v>0</v>
      </c>
      <c r="T152" s="70">
        <v>0</v>
      </c>
      <c r="U152" s="65">
        <f t="shared" si="142"/>
        <v>0</v>
      </c>
      <c r="V152" s="219">
        <f t="shared" si="138"/>
        <v>0</v>
      </c>
      <c r="W152" s="65">
        <f t="shared" si="93"/>
        <v>0</v>
      </c>
      <c r="X152" s="70">
        <v>0</v>
      </c>
      <c r="Y152" s="70">
        <v>0</v>
      </c>
      <c r="Z152" s="70">
        <v>0</v>
      </c>
      <c r="AA152" s="65">
        <f t="shared" si="104"/>
        <v>0</v>
      </c>
      <c r="AB152" s="70">
        <v>0</v>
      </c>
      <c r="AC152" s="65">
        <f t="shared" si="143"/>
        <v>0</v>
      </c>
      <c r="AD152" s="219">
        <f t="shared" si="152"/>
        <v>0</v>
      </c>
      <c r="AE152" s="65">
        <f t="shared" si="95"/>
        <v>0</v>
      </c>
      <c r="AF152" s="195">
        <v>0</v>
      </c>
      <c r="AG152" s="195">
        <v>0</v>
      </c>
      <c r="AH152" s="195">
        <v>0</v>
      </c>
      <c r="AI152" s="189">
        <f t="shared" si="106"/>
        <v>0</v>
      </c>
      <c r="AJ152" s="195">
        <v>0</v>
      </c>
      <c r="AK152" s="65">
        <f t="shared" si="144"/>
        <v>0</v>
      </c>
      <c r="AL152" s="27"/>
      <c r="AM152" s="186"/>
      <c r="AN152" s="24"/>
      <c r="AO152" s="20"/>
      <c r="AP152" s="27"/>
      <c r="AQ152" s="20"/>
      <c r="AR152" s="24"/>
      <c r="AS152" s="24"/>
      <c r="AT152" s="20"/>
      <c r="AU152" s="19"/>
      <c r="AV152" s="20"/>
      <c r="AY152" s="24"/>
      <c r="AZ152" s="24"/>
      <c r="BA152" s="20"/>
      <c r="BB152" s="27"/>
      <c r="BC152" s="20"/>
      <c r="BD152" s="24"/>
      <c r="BE152" s="24"/>
      <c r="BF152" s="20"/>
      <c r="BG152" s="27"/>
      <c r="BH152" s="20"/>
      <c r="BI152" s="24"/>
      <c r="BJ152" s="24"/>
      <c r="BK152" s="20"/>
      <c r="BL152" s="27"/>
      <c r="BM152" s="20"/>
      <c r="BN152" s="24"/>
      <c r="BO152" s="24"/>
      <c r="BP152" s="20"/>
      <c r="BQ152" s="27"/>
      <c r="BR152" s="20"/>
    </row>
    <row r="153" spans="1:70" s="6" customFormat="1" ht="18" hidden="1" customHeight="1">
      <c r="A153" s="63"/>
      <c r="B153" s="62"/>
      <c r="C153" s="62"/>
      <c r="D153" s="63"/>
      <c r="E153" s="62"/>
      <c r="F153" s="63" t="s">
        <v>92</v>
      </c>
      <c r="G153" s="62" t="s">
        <v>182</v>
      </c>
      <c r="H153" s="213" t="s">
        <v>183</v>
      </c>
      <c r="I153" s="239">
        <f t="shared" si="150"/>
        <v>0</v>
      </c>
      <c r="J153" s="65">
        <f t="shared" si="151"/>
        <v>0</v>
      </c>
      <c r="K153" s="204"/>
      <c r="L153" s="204"/>
      <c r="M153" s="204"/>
      <c r="N153" s="216">
        <f t="shared" si="109"/>
        <v>0</v>
      </c>
      <c r="O153" s="65">
        <f t="shared" si="91"/>
        <v>0</v>
      </c>
      <c r="P153" s="65">
        <f t="shared" si="127"/>
        <v>0</v>
      </c>
      <c r="Q153" s="65">
        <f t="shared" si="127"/>
        <v>0</v>
      </c>
      <c r="R153" s="65">
        <f t="shared" si="127"/>
        <v>0</v>
      </c>
      <c r="S153" s="65">
        <f t="shared" si="99"/>
        <v>0</v>
      </c>
      <c r="T153" s="70">
        <v>0</v>
      </c>
      <c r="U153" s="65">
        <f t="shared" si="142"/>
        <v>0</v>
      </c>
      <c r="V153" s="219">
        <f t="shared" si="138"/>
        <v>0</v>
      </c>
      <c r="W153" s="65">
        <f t="shared" si="93"/>
        <v>0</v>
      </c>
      <c r="X153" s="70">
        <v>0</v>
      </c>
      <c r="Y153" s="70">
        <v>0</v>
      </c>
      <c r="Z153" s="70">
        <v>0</v>
      </c>
      <c r="AA153" s="65">
        <f t="shared" si="104"/>
        <v>0</v>
      </c>
      <c r="AB153" s="70">
        <v>0</v>
      </c>
      <c r="AC153" s="65">
        <f t="shared" si="143"/>
        <v>0</v>
      </c>
      <c r="AD153" s="219">
        <f t="shared" si="152"/>
        <v>0</v>
      </c>
      <c r="AE153" s="65">
        <f t="shared" si="95"/>
        <v>0</v>
      </c>
      <c r="AF153" s="195">
        <v>0</v>
      </c>
      <c r="AG153" s="195">
        <v>0</v>
      </c>
      <c r="AH153" s="195">
        <v>0</v>
      </c>
      <c r="AI153" s="189">
        <f t="shared" si="106"/>
        <v>0</v>
      </c>
      <c r="AJ153" s="195">
        <v>0</v>
      </c>
      <c r="AK153" s="65">
        <f t="shared" si="144"/>
        <v>0</v>
      </c>
      <c r="AL153" s="27"/>
      <c r="AM153" s="186"/>
      <c r="AN153" s="24"/>
      <c r="AO153" s="20"/>
      <c r="AP153" s="27"/>
      <c r="AQ153" s="20"/>
      <c r="AR153" s="24"/>
      <c r="AS153" s="24"/>
      <c r="AT153" s="20"/>
      <c r="AU153" s="19"/>
      <c r="AV153" s="20"/>
      <c r="AY153" s="24"/>
      <c r="AZ153" s="24"/>
      <c r="BA153" s="20"/>
      <c r="BB153" s="27"/>
      <c r="BC153" s="20"/>
      <c r="BD153" s="24"/>
      <c r="BE153" s="24"/>
      <c r="BF153" s="20"/>
      <c r="BG153" s="27"/>
      <c r="BH153" s="20"/>
      <c r="BI153" s="24"/>
      <c r="BJ153" s="24"/>
      <c r="BK153" s="20"/>
      <c r="BL153" s="27"/>
      <c r="BM153" s="20"/>
      <c r="BN153" s="24"/>
      <c r="BO153" s="24"/>
      <c r="BP153" s="20"/>
      <c r="BQ153" s="27"/>
      <c r="BR153" s="20"/>
    </row>
    <row r="154" spans="1:70" s="6" customFormat="1" ht="18" hidden="1" customHeight="1">
      <c r="A154" s="63"/>
      <c r="B154" s="62"/>
      <c r="C154" s="62"/>
      <c r="D154" s="63"/>
      <c r="E154" s="62"/>
      <c r="F154" s="63" t="s">
        <v>63</v>
      </c>
      <c r="G154" s="62" t="s">
        <v>184</v>
      </c>
      <c r="H154" s="213" t="s">
        <v>185</v>
      </c>
      <c r="I154" s="239">
        <f t="shared" si="150"/>
        <v>0</v>
      </c>
      <c r="J154" s="65">
        <f t="shared" si="151"/>
        <v>0</v>
      </c>
      <c r="K154" s="204"/>
      <c r="L154" s="204"/>
      <c r="M154" s="204"/>
      <c r="N154" s="216">
        <f t="shared" si="109"/>
        <v>0</v>
      </c>
      <c r="O154" s="65">
        <f t="shared" si="91"/>
        <v>0</v>
      </c>
      <c r="P154" s="65">
        <f t="shared" si="127"/>
        <v>0</v>
      </c>
      <c r="Q154" s="65">
        <f t="shared" si="127"/>
        <v>0</v>
      </c>
      <c r="R154" s="65">
        <f t="shared" si="127"/>
        <v>0</v>
      </c>
      <c r="S154" s="65">
        <f t="shared" si="99"/>
        <v>0</v>
      </c>
      <c r="T154" s="70">
        <v>0</v>
      </c>
      <c r="U154" s="65">
        <f t="shared" si="142"/>
        <v>0</v>
      </c>
      <c r="V154" s="219">
        <f t="shared" si="138"/>
        <v>0</v>
      </c>
      <c r="W154" s="65">
        <f t="shared" si="93"/>
        <v>0</v>
      </c>
      <c r="X154" s="70">
        <v>0</v>
      </c>
      <c r="Y154" s="70">
        <v>0</v>
      </c>
      <c r="Z154" s="70">
        <v>0</v>
      </c>
      <c r="AA154" s="65">
        <f t="shared" si="104"/>
        <v>0</v>
      </c>
      <c r="AB154" s="70">
        <v>0</v>
      </c>
      <c r="AC154" s="65">
        <f t="shared" si="143"/>
        <v>0</v>
      </c>
      <c r="AD154" s="219">
        <f t="shared" si="152"/>
        <v>0</v>
      </c>
      <c r="AE154" s="65">
        <f t="shared" si="95"/>
        <v>0</v>
      </c>
      <c r="AF154" s="195">
        <v>0</v>
      </c>
      <c r="AG154" s="195">
        <v>0</v>
      </c>
      <c r="AH154" s="195">
        <v>0</v>
      </c>
      <c r="AI154" s="189">
        <f t="shared" si="106"/>
        <v>0</v>
      </c>
      <c r="AJ154" s="195">
        <v>0</v>
      </c>
      <c r="AK154" s="65">
        <f t="shared" si="144"/>
        <v>0</v>
      </c>
      <c r="AL154" s="27"/>
      <c r="AM154" s="186"/>
      <c r="AN154" s="24"/>
      <c r="AO154" s="20"/>
      <c r="AP154" s="27"/>
      <c r="AQ154" s="20"/>
      <c r="AR154" s="24"/>
      <c r="AS154" s="24"/>
      <c r="AT154" s="20"/>
      <c r="AU154" s="19"/>
      <c r="AV154" s="20"/>
      <c r="AY154" s="24"/>
      <c r="AZ154" s="24"/>
      <c r="BA154" s="20"/>
      <c r="BB154" s="27"/>
      <c r="BC154" s="20"/>
      <c r="BD154" s="24"/>
      <c r="BE154" s="24"/>
      <c r="BF154" s="20"/>
      <c r="BG154" s="27"/>
      <c r="BH154" s="20"/>
      <c r="BI154" s="24"/>
      <c r="BJ154" s="24"/>
      <c r="BK154" s="20"/>
      <c r="BL154" s="27"/>
      <c r="BM154" s="20"/>
      <c r="BN154" s="24"/>
      <c r="BO154" s="24"/>
      <c r="BP154" s="20"/>
      <c r="BQ154" s="27"/>
      <c r="BR154" s="20"/>
    </row>
    <row r="155" spans="1:70" s="6" customFormat="1" ht="54" hidden="1" customHeight="1">
      <c r="A155" s="61"/>
      <c r="B155" s="62"/>
      <c r="C155" s="55"/>
      <c r="D155" s="63"/>
      <c r="E155" s="61" t="s">
        <v>86</v>
      </c>
      <c r="F155" s="62"/>
      <c r="G155" s="55" t="s">
        <v>186</v>
      </c>
      <c r="H155" s="203" t="s">
        <v>187</v>
      </c>
      <c r="I155" s="239">
        <f t="shared" si="150"/>
        <v>0</v>
      </c>
      <c r="J155" s="65">
        <f t="shared" si="151"/>
        <v>0</v>
      </c>
      <c r="K155" s="204"/>
      <c r="L155" s="204"/>
      <c r="M155" s="204"/>
      <c r="N155" s="216">
        <f t="shared" si="109"/>
        <v>0</v>
      </c>
      <c r="O155" s="66">
        <f t="shared" si="91"/>
        <v>0</v>
      </c>
      <c r="P155" s="65">
        <f t="shared" si="127"/>
        <v>0</v>
      </c>
      <c r="Q155" s="65">
        <f t="shared" si="127"/>
        <v>0</v>
      </c>
      <c r="R155" s="65">
        <f t="shared" si="127"/>
        <v>0</v>
      </c>
      <c r="S155" s="69">
        <f t="shared" si="99"/>
        <v>0</v>
      </c>
      <c r="T155" s="69">
        <f>T156+T157+T158</f>
        <v>0</v>
      </c>
      <c r="U155" s="66">
        <f t="shared" si="142"/>
        <v>0</v>
      </c>
      <c r="V155" s="219">
        <f t="shared" si="138"/>
        <v>0</v>
      </c>
      <c r="W155" s="66">
        <f t="shared" si="93"/>
        <v>0</v>
      </c>
      <c r="X155" s="69">
        <f>X156+X157+X158</f>
        <v>0</v>
      </c>
      <c r="Y155" s="69">
        <f>Y156+Y157+Y158</f>
        <v>0</v>
      </c>
      <c r="Z155" s="69">
        <f>Z156+Z157+Z158</f>
        <v>0</v>
      </c>
      <c r="AA155" s="69">
        <f t="shared" si="104"/>
        <v>0</v>
      </c>
      <c r="AB155" s="69">
        <f>AB156+AB157+AB158</f>
        <v>0</v>
      </c>
      <c r="AC155" s="66">
        <f t="shared" si="143"/>
        <v>0</v>
      </c>
      <c r="AD155" s="219">
        <f t="shared" si="152"/>
        <v>0</v>
      </c>
      <c r="AE155" s="66">
        <f t="shared" si="95"/>
        <v>0</v>
      </c>
      <c r="AF155" s="194">
        <f>AF156+AF157+AF158</f>
        <v>0</v>
      </c>
      <c r="AG155" s="194">
        <f>AG156+AG157+AG158</f>
        <v>0</v>
      </c>
      <c r="AH155" s="194">
        <f>AH156+AH157+AH158</f>
        <v>0</v>
      </c>
      <c r="AI155" s="194">
        <f t="shared" si="106"/>
        <v>0</v>
      </c>
      <c r="AJ155" s="194">
        <f>AJ156+AJ157+AJ158</f>
        <v>0</v>
      </c>
      <c r="AK155" s="66">
        <f t="shared" si="144"/>
        <v>0</v>
      </c>
      <c r="AL155" s="27"/>
      <c r="AM155" s="186"/>
      <c r="AN155" s="28"/>
      <c r="AO155" s="19"/>
      <c r="AP155" s="27"/>
      <c r="AQ155" s="20"/>
      <c r="AR155" s="28"/>
      <c r="AS155" s="28"/>
      <c r="AT155" s="19"/>
      <c r="AU155" s="19"/>
      <c r="AV155" s="20"/>
      <c r="AY155" s="28"/>
      <c r="AZ155" s="28"/>
      <c r="BA155" s="19"/>
      <c r="BB155" s="27"/>
      <c r="BC155" s="20"/>
      <c r="BD155" s="28"/>
      <c r="BE155" s="28"/>
      <c r="BF155" s="19"/>
      <c r="BG155" s="27"/>
      <c r="BH155" s="20"/>
      <c r="BI155" s="28"/>
      <c r="BJ155" s="28"/>
      <c r="BK155" s="19"/>
      <c r="BL155" s="27"/>
      <c r="BM155" s="20"/>
      <c r="BN155" s="28"/>
      <c r="BO155" s="28"/>
      <c r="BP155" s="19"/>
      <c r="BQ155" s="27"/>
      <c r="BR155" s="20"/>
    </row>
    <row r="156" spans="1:70" s="6" customFormat="1" ht="15" hidden="1" customHeight="1">
      <c r="A156" s="62"/>
      <c r="B156" s="62"/>
      <c r="C156" s="55"/>
      <c r="D156" s="62"/>
      <c r="E156" s="62"/>
      <c r="F156" s="63" t="s">
        <v>49</v>
      </c>
      <c r="G156" s="62" t="s">
        <v>188</v>
      </c>
      <c r="H156" s="213" t="s">
        <v>189</v>
      </c>
      <c r="I156" s="239">
        <f t="shared" si="150"/>
        <v>0</v>
      </c>
      <c r="J156" s="65">
        <f t="shared" si="151"/>
        <v>0</v>
      </c>
      <c r="K156" s="204"/>
      <c r="L156" s="204"/>
      <c r="M156" s="204"/>
      <c r="N156" s="216">
        <f t="shared" si="109"/>
        <v>0</v>
      </c>
      <c r="O156" s="65">
        <f t="shared" si="91"/>
        <v>0</v>
      </c>
      <c r="P156" s="65">
        <f t="shared" si="127"/>
        <v>0</v>
      </c>
      <c r="Q156" s="65">
        <f t="shared" si="127"/>
        <v>0</v>
      </c>
      <c r="R156" s="65">
        <f t="shared" si="127"/>
        <v>0</v>
      </c>
      <c r="S156" s="65">
        <f t="shared" si="99"/>
        <v>0</v>
      </c>
      <c r="T156" s="70">
        <v>0</v>
      </c>
      <c r="U156" s="65">
        <f t="shared" si="142"/>
        <v>0</v>
      </c>
      <c r="V156" s="219">
        <f t="shared" si="138"/>
        <v>0</v>
      </c>
      <c r="W156" s="65">
        <f t="shared" si="93"/>
        <v>0</v>
      </c>
      <c r="X156" s="70">
        <v>0</v>
      </c>
      <c r="Y156" s="70">
        <v>0</v>
      </c>
      <c r="Z156" s="70">
        <v>0</v>
      </c>
      <c r="AA156" s="65">
        <f t="shared" si="104"/>
        <v>0</v>
      </c>
      <c r="AB156" s="70">
        <v>0</v>
      </c>
      <c r="AC156" s="65">
        <f t="shared" si="143"/>
        <v>0</v>
      </c>
      <c r="AD156" s="219">
        <f t="shared" si="152"/>
        <v>0</v>
      </c>
      <c r="AE156" s="65">
        <f t="shared" si="95"/>
        <v>0</v>
      </c>
      <c r="AF156" s="195">
        <v>0</v>
      </c>
      <c r="AG156" s="195">
        <v>0</v>
      </c>
      <c r="AH156" s="195">
        <v>0</v>
      </c>
      <c r="AI156" s="189">
        <f t="shared" si="106"/>
        <v>0</v>
      </c>
      <c r="AJ156" s="195">
        <v>0</v>
      </c>
      <c r="AK156" s="65">
        <f t="shared" si="144"/>
        <v>0</v>
      </c>
      <c r="AL156" s="23"/>
      <c r="AM156" s="186"/>
      <c r="AN156" s="24"/>
      <c r="AO156" s="20"/>
      <c r="AP156" s="23"/>
      <c r="AQ156" s="20"/>
      <c r="AR156" s="24"/>
      <c r="AS156" s="24"/>
      <c r="AT156" s="20"/>
      <c r="AU156" s="19"/>
      <c r="AV156" s="20"/>
      <c r="AY156" s="24"/>
      <c r="AZ156" s="24"/>
      <c r="BA156" s="20"/>
      <c r="BB156" s="23"/>
      <c r="BC156" s="20"/>
      <c r="BD156" s="24"/>
      <c r="BE156" s="24"/>
      <c r="BF156" s="20"/>
      <c r="BG156" s="23"/>
      <c r="BH156" s="20"/>
      <c r="BI156" s="24"/>
      <c r="BJ156" s="24"/>
      <c r="BK156" s="20"/>
      <c r="BL156" s="23"/>
      <c r="BM156" s="20"/>
      <c r="BN156" s="24"/>
      <c r="BO156" s="24"/>
      <c r="BP156" s="20"/>
      <c r="BQ156" s="23"/>
      <c r="BR156" s="20"/>
    </row>
    <row r="157" spans="1:70" s="6" customFormat="1" ht="15" hidden="1" customHeight="1">
      <c r="A157" s="62"/>
      <c r="B157" s="62"/>
      <c r="C157" s="55"/>
      <c r="D157" s="62"/>
      <c r="E157" s="62"/>
      <c r="F157" s="63" t="s">
        <v>92</v>
      </c>
      <c r="G157" s="62" t="s">
        <v>190</v>
      </c>
      <c r="H157" s="213" t="s">
        <v>191</v>
      </c>
      <c r="I157" s="239">
        <f t="shared" si="150"/>
        <v>0</v>
      </c>
      <c r="J157" s="65">
        <f t="shared" si="151"/>
        <v>0</v>
      </c>
      <c r="K157" s="204"/>
      <c r="L157" s="204"/>
      <c r="M157" s="204"/>
      <c r="N157" s="216">
        <f t="shared" si="109"/>
        <v>0</v>
      </c>
      <c r="O157" s="65">
        <f t="shared" si="91"/>
        <v>0</v>
      </c>
      <c r="P157" s="65">
        <f t="shared" si="127"/>
        <v>0</v>
      </c>
      <c r="Q157" s="65">
        <f t="shared" si="127"/>
        <v>0</v>
      </c>
      <c r="R157" s="65">
        <f t="shared" si="127"/>
        <v>0</v>
      </c>
      <c r="S157" s="65">
        <f t="shared" si="99"/>
        <v>0</v>
      </c>
      <c r="T157" s="70">
        <v>0</v>
      </c>
      <c r="U157" s="65">
        <f t="shared" si="142"/>
        <v>0</v>
      </c>
      <c r="V157" s="219">
        <f t="shared" si="138"/>
        <v>0</v>
      </c>
      <c r="W157" s="65">
        <f t="shared" si="93"/>
        <v>0</v>
      </c>
      <c r="X157" s="70">
        <v>0</v>
      </c>
      <c r="Y157" s="70">
        <v>0</v>
      </c>
      <c r="Z157" s="70">
        <v>0</v>
      </c>
      <c r="AA157" s="65">
        <f t="shared" si="104"/>
        <v>0</v>
      </c>
      <c r="AB157" s="70">
        <v>0</v>
      </c>
      <c r="AC157" s="65">
        <f t="shared" si="143"/>
        <v>0</v>
      </c>
      <c r="AD157" s="219">
        <f t="shared" si="152"/>
        <v>0</v>
      </c>
      <c r="AE157" s="65">
        <f t="shared" si="95"/>
        <v>0</v>
      </c>
      <c r="AF157" s="195">
        <v>0</v>
      </c>
      <c r="AG157" s="195">
        <v>0</v>
      </c>
      <c r="AH157" s="195">
        <v>0</v>
      </c>
      <c r="AI157" s="189">
        <f t="shared" si="106"/>
        <v>0</v>
      </c>
      <c r="AJ157" s="195">
        <v>0</v>
      </c>
      <c r="AK157" s="65">
        <f t="shared" si="144"/>
        <v>0</v>
      </c>
      <c r="AL157" s="23"/>
      <c r="AM157" s="186"/>
      <c r="AN157" s="24"/>
      <c r="AO157" s="20"/>
      <c r="AP157" s="23"/>
      <c r="AQ157" s="20"/>
      <c r="AR157" s="24"/>
      <c r="AS157" s="24"/>
      <c r="AT157" s="20"/>
      <c r="AU157" s="19"/>
      <c r="AV157" s="20"/>
      <c r="AY157" s="24"/>
      <c r="AZ157" s="24"/>
      <c r="BA157" s="20"/>
      <c r="BB157" s="23"/>
      <c r="BC157" s="20"/>
      <c r="BD157" s="24"/>
      <c r="BE157" s="24"/>
      <c r="BF157" s="20"/>
      <c r="BG157" s="23"/>
      <c r="BH157" s="20"/>
      <c r="BI157" s="24"/>
      <c r="BJ157" s="24"/>
      <c r="BK157" s="20"/>
      <c r="BL157" s="23"/>
      <c r="BM157" s="20"/>
      <c r="BN157" s="24"/>
      <c r="BO157" s="24"/>
      <c r="BP157" s="20"/>
      <c r="BQ157" s="23"/>
      <c r="BR157" s="20"/>
    </row>
    <row r="158" spans="1:70" s="6" customFormat="1" ht="15" hidden="1" customHeight="1">
      <c r="A158" s="62"/>
      <c r="B158" s="62"/>
      <c r="C158" s="55"/>
      <c r="D158" s="62"/>
      <c r="E158" s="62"/>
      <c r="F158" s="63" t="s">
        <v>63</v>
      </c>
      <c r="G158" s="62" t="s">
        <v>184</v>
      </c>
      <c r="H158" s="213" t="s">
        <v>192</v>
      </c>
      <c r="I158" s="239">
        <f t="shared" si="150"/>
        <v>0</v>
      </c>
      <c r="J158" s="65">
        <f t="shared" si="151"/>
        <v>0</v>
      </c>
      <c r="K158" s="204"/>
      <c r="L158" s="204"/>
      <c r="M158" s="204"/>
      <c r="N158" s="216">
        <f t="shared" si="109"/>
        <v>0</v>
      </c>
      <c r="O158" s="65">
        <f t="shared" si="91"/>
        <v>0</v>
      </c>
      <c r="P158" s="65">
        <f t="shared" si="127"/>
        <v>0</v>
      </c>
      <c r="Q158" s="65">
        <f t="shared" si="127"/>
        <v>0</v>
      </c>
      <c r="R158" s="65">
        <f t="shared" si="127"/>
        <v>0</v>
      </c>
      <c r="S158" s="65">
        <f t="shared" si="99"/>
        <v>0</v>
      </c>
      <c r="T158" s="70">
        <v>0</v>
      </c>
      <c r="U158" s="65">
        <f t="shared" si="142"/>
        <v>0</v>
      </c>
      <c r="V158" s="219">
        <f t="shared" si="138"/>
        <v>0</v>
      </c>
      <c r="W158" s="65">
        <f t="shared" si="93"/>
        <v>0</v>
      </c>
      <c r="X158" s="70">
        <v>0</v>
      </c>
      <c r="Y158" s="70">
        <v>0</v>
      </c>
      <c r="Z158" s="70">
        <v>0</v>
      </c>
      <c r="AA158" s="65">
        <f t="shared" si="104"/>
        <v>0</v>
      </c>
      <c r="AB158" s="70">
        <v>0</v>
      </c>
      <c r="AC158" s="65">
        <f t="shared" si="143"/>
        <v>0</v>
      </c>
      <c r="AD158" s="219">
        <f t="shared" si="152"/>
        <v>0</v>
      </c>
      <c r="AE158" s="65">
        <f t="shared" si="95"/>
        <v>0</v>
      </c>
      <c r="AF158" s="195">
        <v>0</v>
      </c>
      <c r="AG158" s="195">
        <v>0</v>
      </c>
      <c r="AH158" s="195">
        <v>0</v>
      </c>
      <c r="AI158" s="189">
        <f t="shared" si="106"/>
        <v>0</v>
      </c>
      <c r="AJ158" s="195">
        <v>0</v>
      </c>
      <c r="AK158" s="65">
        <f t="shared" si="144"/>
        <v>0</v>
      </c>
      <c r="AL158" s="23"/>
      <c r="AM158" s="186"/>
      <c r="AN158" s="24"/>
      <c r="AO158" s="20"/>
      <c r="AP158" s="23"/>
      <c r="AQ158" s="20"/>
      <c r="AR158" s="24"/>
      <c r="AS158" s="24"/>
      <c r="AT158" s="20"/>
      <c r="AU158" s="19"/>
      <c r="AV158" s="20"/>
      <c r="AY158" s="24"/>
      <c r="AZ158" s="24"/>
      <c r="BA158" s="20"/>
      <c r="BB158" s="23"/>
      <c r="BC158" s="20"/>
      <c r="BD158" s="24"/>
      <c r="BE158" s="24"/>
      <c r="BF158" s="20"/>
      <c r="BG158" s="23"/>
      <c r="BH158" s="20"/>
      <c r="BI158" s="24"/>
      <c r="BJ158" s="24"/>
      <c r="BK158" s="20"/>
      <c r="BL158" s="23"/>
      <c r="BM158" s="20"/>
      <c r="BN158" s="24"/>
      <c r="BO158" s="24"/>
      <c r="BP158" s="20"/>
      <c r="BQ158" s="23"/>
      <c r="BR158" s="20"/>
    </row>
    <row r="159" spans="1:70" s="6" customFormat="1" ht="15" hidden="1" customHeight="1">
      <c r="A159" s="62"/>
      <c r="B159" s="62"/>
      <c r="C159" s="55"/>
      <c r="D159" s="62"/>
      <c r="E159" s="62"/>
      <c r="F159" s="63"/>
      <c r="G159" s="62"/>
      <c r="H159" s="213"/>
      <c r="I159" s="239"/>
      <c r="J159" s="65"/>
      <c r="K159" s="204"/>
      <c r="L159" s="204"/>
      <c r="M159" s="204"/>
      <c r="N159" s="216"/>
      <c r="O159" s="65"/>
      <c r="P159" s="65"/>
      <c r="Q159" s="65"/>
      <c r="R159" s="65"/>
      <c r="S159" s="65"/>
      <c r="T159" s="70"/>
      <c r="U159" s="65"/>
      <c r="V159" s="219"/>
      <c r="W159" s="65"/>
      <c r="X159" s="70"/>
      <c r="Y159" s="70"/>
      <c r="Z159" s="70"/>
      <c r="AA159" s="65"/>
      <c r="AB159" s="70"/>
      <c r="AC159" s="65"/>
      <c r="AD159" s="219"/>
      <c r="AE159" s="65"/>
      <c r="AF159" s="195"/>
      <c r="AG159" s="195"/>
      <c r="AH159" s="195"/>
      <c r="AI159" s="189"/>
      <c r="AJ159" s="195"/>
      <c r="AK159" s="65"/>
      <c r="AL159" s="23"/>
      <c r="AM159" s="186"/>
      <c r="AN159" s="24"/>
      <c r="AO159" s="20"/>
      <c r="AP159" s="23"/>
      <c r="AQ159" s="20"/>
      <c r="AR159" s="24"/>
      <c r="AS159" s="24"/>
      <c r="AT159" s="20"/>
      <c r="AU159" s="19"/>
      <c r="AV159" s="20"/>
      <c r="AY159" s="24"/>
      <c r="AZ159" s="24"/>
      <c r="BA159" s="20"/>
      <c r="BB159" s="23"/>
      <c r="BC159" s="20"/>
      <c r="BD159" s="24"/>
      <c r="BE159" s="24"/>
      <c r="BF159" s="20"/>
      <c r="BG159" s="23"/>
      <c r="BH159" s="20"/>
      <c r="BI159" s="24"/>
      <c r="BJ159" s="24"/>
      <c r="BK159" s="20"/>
      <c r="BL159" s="23"/>
      <c r="BM159" s="20"/>
      <c r="BN159" s="24"/>
      <c r="BO159" s="24"/>
      <c r="BP159" s="20"/>
      <c r="BQ159" s="23"/>
      <c r="BR159" s="20"/>
    </row>
    <row r="160" spans="1:70" s="6" customFormat="1" ht="15" customHeight="1">
      <c r="A160" s="244"/>
      <c r="B160" s="244"/>
      <c r="C160" s="246"/>
      <c r="D160" s="250" t="s">
        <v>58</v>
      </c>
      <c r="E160" s="244"/>
      <c r="F160" s="252"/>
      <c r="G160" s="246" t="s">
        <v>59</v>
      </c>
      <c r="H160" s="250" t="s">
        <v>58</v>
      </c>
      <c r="I160" s="239" t="s">
        <v>276</v>
      </c>
      <c r="J160" s="66">
        <f t="shared" ref="J160:J182" si="153">+P160</f>
        <v>173</v>
      </c>
      <c r="K160" s="204">
        <f t="shared" ref="K160:K182" si="154">+Q160</f>
        <v>0</v>
      </c>
      <c r="L160" s="204">
        <f t="shared" ref="L160:L182" si="155">+R160</f>
        <v>0</v>
      </c>
      <c r="M160" s="204">
        <f t="shared" ref="M160:M182" si="156">+T160</f>
        <v>0</v>
      </c>
      <c r="N160" s="217">
        <f>N162</f>
        <v>173</v>
      </c>
      <c r="O160" s="66">
        <f t="shared" ref="O160:U160" si="157">O162</f>
        <v>0</v>
      </c>
      <c r="P160" s="66">
        <f t="shared" si="157"/>
        <v>173</v>
      </c>
      <c r="Q160" s="66">
        <f t="shared" si="157"/>
        <v>0</v>
      </c>
      <c r="R160" s="66">
        <f t="shared" si="157"/>
        <v>0</v>
      </c>
      <c r="S160" s="66">
        <f t="shared" si="157"/>
        <v>0</v>
      </c>
      <c r="T160" s="66">
        <f t="shared" si="157"/>
        <v>0</v>
      </c>
      <c r="U160" s="66">
        <f t="shared" si="157"/>
        <v>0</v>
      </c>
      <c r="V160" s="218">
        <f t="shared" si="138"/>
        <v>0</v>
      </c>
      <c r="W160" s="66">
        <f t="shared" si="93"/>
        <v>0</v>
      </c>
      <c r="X160" s="69">
        <f>X162</f>
        <v>0</v>
      </c>
      <c r="Y160" s="69">
        <f>Y162</f>
        <v>0</v>
      </c>
      <c r="Z160" s="69">
        <f>Z162</f>
        <v>0</v>
      </c>
      <c r="AA160" s="69">
        <v>0</v>
      </c>
      <c r="AB160" s="69">
        <v>0</v>
      </c>
      <c r="AC160" s="66">
        <f t="shared" si="143"/>
        <v>0</v>
      </c>
      <c r="AD160" s="218">
        <f t="shared" si="152"/>
        <v>173</v>
      </c>
      <c r="AE160" s="66">
        <f t="shared" si="95"/>
        <v>0</v>
      </c>
      <c r="AF160" s="194">
        <f>AF162</f>
        <v>173</v>
      </c>
      <c r="AG160" s="194">
        <f>AG162</f>
        <v>0</v>
      </c>
      <c r="AH160" s="194">
        <f>AH162</f>
        <v>0</v>
      </c>
      <c r="AI160" s="194">
        <v>0</v>
      </c>
      <c r="AJ160" s="194">
        <f>AJ162</f>
        <v>0</v>
      </c>
      <c r="AK160" s="66">
        <v>0</v>
      </c>
      <c r="AL160" s="27"/>
      <c r="AM160" s="186"/>
      <c r="AN160" s="20"/>
      <c r="AO160" s="20"/>
      <c r="AP160" s="20"/>
      <c r="AQ160" s="20"/>
      <c r="AR160" s="20"/>
      <c r="AS160" s="20"/>
      <c r="AT160" s="19"/>
      <c r="AU160" s="19"/>
      <c r="AV160" s="19"/>
      <c r="AW160" s="19"/>
      <c r="AX160" s="19"/>
      <c r="AY160" s="19"/>
      <c r="AZ160" s="19"/>
      <c r="BA160" s="19"/>
      <c r="BB160" s="19"/>
      <c r="BC160" s="20"/>
      <c r="BD160" s="28"/>
      <c r="BE160" s="28"/>
      <c r="BF160" s="19"/>
      <c r="BG160" s="27"/>
      <c r="BH160" s="20"/>
      <c r="BI160" s="28"/>
      <c r="BJ160" s="28"/>
      <c r="BK160" s="19"/>
      <c r="BL160" s="27"/>
      <c r="BM160" s="20"/>
      <c r="BN160" s="28"/>
      <c r="BO160" s="28"/>
      <c r="BP160" s="19"/>
      <c r="BQ160" s="27"/>
      <c r="BR160" s="20"/>
    </row>
    <row r="161" spans="1:73" s="6" customFormat="1" ht="15" customHeight="1">
      <c r="A161" s="245"/>
      <c r="B161" s="245"/>
      <c r="C161" s="247"/>
      <c r="D161" s="251"/>
      <c r="E161" s="245"/>
      <c r="F161" s="253"/>
      <c r="G161" s="247"/>
      <c r="H161" s="251"/>
      <c r="I161" s="239" t="s">
        <v>277</v>
      </c>
      <c r="J161" s="66"/>
      <c r="K161" s="204"/>
      <c r="L161" s="204"/>
      <c r="M161" s="204"/>
      <c r="N161" s="217">
        <f>+N160</f>
        <v>173</v>
      </c>
      <c r="O161" s="217">
        <f t="shared" ref="O161:AC161" si="158">+O160</f>
        <v>0</v>
      </c>
      <c r="P161" s="217">
        <f t="shared" si="158"/>
        <v>173</v>
      </c>
      <c r="Q161" s="217">
        <f t="shared" si="158"/>
        <v>0</v>
      </c>
      <c r="R161" s="217">
        <f t="shared" si="158"/>
        <v>0</v>
      </c>
      <c r="S161" s="217">
        <f t="shared" si="158"/>
        <v>0</v>
      </c>
      <c r="T161" s="217">
        <f t="shared" si="158"/>
        <v>0</v>
      </c>
      <c r="U161" s="217">
        <f t="shared" si="158"/>
        <v>0</v>
      </c>
      <c r="V161" s="217">
        <f t="shared" si="158"/>
        <v>0</v>
      </c>
      <c r="W161" s="217">
        <f t="shared" si="158"/>
        <v>0</v>
      </c>
      <c r="X161" s="217">
        <f t="shared" si="158"/>
        <v>0</v>
      </c>
      <c r="Y161" s="217">
        <f t="shared" si="158"/>
        <v>0</v>
      </c>
      <c r="Z161" s="217">
        <f t="shared" si="158"/>
        <v>0</v>
      </c>
      <c r="AA161" s="217">
        <f t="shared" si="158"/>
        <v>0</v>
      </c>
      <c r="AB161" s="217">
        <f t="shared" si="158"/>
        <v>0</v>
      </c>
      <c r="AC161" s="217">
        <f t="shared" si="158"/>
        <v>0</v>
      </c>
      <c r="AD161" s="217">
        <f>+AD163</f>
        <v>173</v>
      </c>
      <c r="AE161" s="217">
        <f t="shared" ref="AE161:AK161" si="159">+AE163</f>
        <v>0</v>
      </c>
      <c r="AF161" s="217">
        <f t="shared" si="159"/>
        <v>70</v>
      </c>
      <c r="AG161" s="217">
        <f t="shared" si="159"/>
        <v>50</v>
      </c>
      <c r="AH161" s="217">
        <f t="shared" si="159"/>
        <v>53</v>
      </c>
      <c r="AI161" s="217">
        <f t="shared" si="159"/>
        <v>0</v>
      </c>
      <c r="AJ161" s="217">
        <f t="shared" si="159"/>
        <v>0</v>
      </c>
      <c r="AK161" s="217">
        <f t="shared" si="159"/>
        <v>0</v>
      </c>
      <c r="AL161" s="27"/>
      <c r="AM161" s="186"/>
      <c r="AN161" s="20"/>
      <c r="AO161" s="20"/>
      <c r="AP161" s="20"/>
      <c r="AQ161" s="20"/>
      <c r="AR161" s="20"/>
      <c r="AS161" s="20"/>
      <c r="AT161" s="19"/>
      <c r="AU161" s="19"/>
      <c r="AV161" s="19"/>
      <c r="AW161" s="19"/>
      <c r="AX161" s="19"/>
      <c r="AY161" s="19"/>
      <c r="AZ161" s="19"/>
      <c r="BA161" s="19"/>
      <c r="BB161" s="19"/>
      <c r="BC161" s="20"/>
      <c r="BD161" s="28"/>
      <c r="BE161" s="28"/>
      <c r="BF161" s="19"/>
      <c r="BG161" s="27"/>
      <c r="BH161" s="20"/>
      <c r="BI161" s="28"/>
      <c r="BJ161" s="28"/>
      <c r="BK161" s="19"/>
      <c r="BL161" s="27"/>
      <c r="BM161" s="20"/>
      <c r="BN161" s="28"/>
      <c r="BO161" s="28"/>
      <c r="BP161" s="19"/>
      <c r="BQ161" s="27"/>
      <c r="BR161" s="20"/>
    </row>
    <row r="162" spans="1:73" s="6" customFormat="1" ht="15" customHeight="1">
      <c r="A162" s="244"/>
      <c r="B162" s="244"/>
      <c r="C162" s="246"/>
      <c r="D162" s="244"/>
      <c r="E162" s="254" t="s">
        <v>49</v>
      </c>
      <c r="F162" s="252"/>
      <c r="G162" s="244" t="s">
        <v>193</v>
      </c>
      <c r="H162" s="252" t="s">
        <v>194</v>
      </c>
      <c r="I162" s="239" t="s">
        <v>276</v>
      </c>
      <c r="J162" s="65">
        <f t="shared" si="153"/>
        <v>173</v>
      </c>
      <c r="K162" s="204">
        <f t="shared" si="154"/>
        <v>0</v>
      </c>
      <c r="L162" s="204">
        <f t="shared" si="155"/>
        <v>0</v>
      </c>
      <c r="M162" s="204">
        <f t="shared" si="156"/>
        <v>0</v>
      </c>
      <c r="N162" s="216">
        <f t="shared" si="109"/>
        <v>173</v>
      </c>
      <c r="O162" s="65">
        <f t="shared" si="91"/>
        <v>0</v>
      </c>
      <c r="P162" s="65">
        <f t="shared" ref="P162:R182" si="160">X162+AF162</f>
        <v>173</v>
      </c>
      <c r="Q162" s="65">
        <f t="shared" si="160"/>
        <v>0</v>
      </c>
      <c r="R162" s="65">
        <f t="shared" si="160"/>
        <v>0</v>
      </c>
      <c r="S162" s="65">
        <v>0</v>
      </c>
      <c r="T162" s="69">
        <f>AB162+AJ162</f>
        <v>0</v>
      </c>
      <c r="U162" s="65">
        <v>0</v>
      </c>
      <c r="V162" s="219">
        <f t="shared" si="138"/>
        <v>0</v>
      </c>
      <c r="W162" s="65">
        <f t="shared" si="93"/>
        <v>0</v>
      </c>
      <c r="X162" s="70">
        <v>0</v>
      </c>
      <c r="Y162" s="70">
        <v>0</v>
      </c>
      <c r="Z162" s="70">
        <v>0</v>
      </c>
      <c r="AA162" s="65">
        <v>0</v>
      </c>
      <c r="AB162" s="69">
        <v>0</v>
      </c>
      <c r="AC162" s="65">
        <f t="shared" si="143"/>
        <v>0</v>
      </c>
      <c r="AD162" s="219">
        <f t="shared" si="152"/>
        <v>173</v>
      </c>
      <c r="AE162" s="65">
        <f t="shared" si="95"/>
        <v>0</v>
      </c>
      <c r="AF162" s="195">
        <v>173</v>
      </c>
      <c r="AG162" s="195">
        <v>0</v>
      </c>
      <c r="AH162" s="195">
        <v>0</v>
      </c>
      <c r="AI162" s="189">
        <v>0</v>
      </c>
      <c r="AJ162" s="195">
        <f>100-100</f>
        <v>0</v>
      </c>
      <c r="AK162" s="65">
        <v>0</v>
      </c>
      <c r="AL162" s="23"/>
      <c r="AM162" s="186"/>
      <c r="AN162" s="20"/>
      <c r="AO162" s="20"/>
      <c r="AP162" s="20"/>
      <c r="AQ162" s="20"/>
      <c r="AR162" s="20"/>
      <c r="AS162" s="20"/>
      <c r="AT162" s="20"/>
      <c r="AU162" s="19"/>
      <c r="AV162" s="19"/>
      <c r="AW162" s="19"/>
      <c r="AX162" s="19"/>
      <c r="AY162" s="19"/>
      <c r="AZ162" s="19"/>
      <c r="BA162" s="19"/>
      <c r="BB162" s="19"/>
      <c r="BC162" s="20"/>
      <c r="BD162" s="24"/>
      <c r="BE162" s="24"/>
      <c r="BF162" s="20"/>
      <c r="BG162" s="23"/>
      <c r="BH162" s="20"/>
      <c r="BI162" s="24"/>
      <c r="BJ162" s="24"/>
      <c r="BK162" s="20"/>
      <c r="BL162" s="23"/>
      <c r="BM162" s="20"/>
      <c r="BN162" s="24"/>
      <c r="BO162" s="24"/>
      <c r="BP162" s="20"/>
      <c r="BQ162" s="23"/>
      <c r="BR162" s="20"/>
    </row>
    <row r="163" spans="1:73" s="6" customFormat="1" ht="15" customHeight="1">
      <c r="A163" s="245"/>
      <c r="B163" s="245"/>
      <c r="C163" s="247"/>
      <c r="D163" s="245"/>
      <c r="E163" s="255"/>
      <c r="F163" s="253"/>
      <c r="G163" s="245"/>
      <c r="H163" s="253"/>
      <c r="I163" s="239" t="s">
        <v>277</v>
      </c>
      <c r="J163" s="65"/>
      <c r="K163" s="204"/>
      <c r="L163" s="204"/>
      <c r="M163" s="204"/>
      <c r="N163" s="216">
        <f>+N162</f>
        <v>173</v>
      </c>
      <c r="O163" s="216">
        <f t="shared" ref="O163:AK163" si="161">+O162</f>
        <v>0</v>
      </c>
      <c r="P163" s="216">
        <f t="shared" si="161"/>
        <v>173</v>
      </c>
      <c r="Q163" s="216">
        <f t="shared" si="161"/>
        <v>0</v>
      </c>
      <c r="R163" s="216">
        <f t="shared" si="161"/>
        <v>0</v>
      </c>
      <c r="S163" s="216">
        <f t="shared" si="161"/>
        <v>0</v>
      </c>
      <c r="T163" s="216">
        <f t="shared" si="161"/>
        <v>0</v>
      </c>
      <c r="U163" s="216">
        <f t="shared" si="161"/>
        <v>0</v>
      </c>
      <c r="V163" s="216">
        <f t="shared" si="161"/>
        <v>0</v>
      </c>
      <c r="W163" s="216">
        <f t="shared" si="161"/>
        <v>0</v>
      </c>
      <c r="X163" s="216">
        <f t="shared" si="161"/>
        <v>0</v>
      </c>
      <c r="Y163" s="216">
        <f t="shared" si="161"/>
        <v>0</v>
      </c>
      <c r="Z163" s="216">
        <f t="shared" si="161"/>
        <v>0</v>
      </c>
      <c r="AA163" s="216">
        <f t="shared" si="161"/>
        <v>0</v>
      </c>
      <c r="AB163" s="216">
        <f t="shared" si="161"/>
        <v>0</v>
      </c>
      <c r="AC163" s="216">
        <f t="shared" si="161"/>
        <v>0</v>
      </c>
      <c r="AD163" s="216">
        <f>+AF163+AG163+AH163</f>
        <v>173</v>
      </c>
      <c r="AE163" s="216">
        <f t="shared" si="161"/>
        <v>0</v>
      </c>
      <c r="AF163" s="216">
        <v>70</v>
      </c>
      <c r="AG163" s="216">
        <v>50</v>
      </c>
      <c r="AH163" s="216">
        <v>53</v>
      </c>
      <c r="AI163" s="216">
        <f t="shared" si="161"/>
        <v>0</v>
      </c>
      <c r="AJ163" s="216">
        <f t="shared" si="161"/>
        <v>0</v>
      </c>
      <c r="AK163" s="216">
        <f t="shared" si="161"/>
        <v>0</v>
      </c>
      <c r="AL163" s="23"/>
      <c r="AM163" s="186"/>
      <c r="AN163" s="20"/>
      <c r="AO163" s="20"/>
      <c r="AP163" s="20"/>
      <c r="AQ163" s="20"/>
      <c r="AR163" s="20"/>
      <c r="AS163" s="20"/>
      <c r="AT163" s="20"/>
      <c r="AU163" s="19"/>
      <c r="AV163" s="19"/>
      <c r="AW163" s="19"/>
      <c r="AX163" s="19"/>
      <c r="AY163" s="19"/>
      <c r="AZ163" s="19"/>
      <c r="BA163" s="19"/>
      <c r="BB163" s="19"/>
      <c r="BC163" s="20"/>
      <c r="BD163" s="24"/>
      <c r="BE163" s="24"/>
      <c r="BF163" s="20"/>
      <c r="BG163" s="23"/>
      <c r="BH163" s="20"/>
      <c r="BI163" s="24"/>
      <c r="BJ163" s="24"/>
      <c r="BK163" s="20"/>
      <c r="BL163" s="23"/>
      <c r="BM163" s="20"/>
      <c r="BN163" s="24"/>
      <c r="BO163" s="24"/>
      <c r="BP163" s="20"/>
      <c r="BQ163" s="23"/>
      <c r="BR163" s="20"/>
    </row>
    <row r="164" spans="1:73" s="7" customFormat="1" ht="15" customHeight="1">
      <c r="A164" s="244"/>
      <c r="B164" s="244"/>
      <c r="C164" s="244"/>
      <c r="D164" s="246" t="s">
        <v>60</v>
      </c>
      <c r="E164" s="244"/>
      <c r="F164" s="244"/>
      <c r="G164" s="246" t="s">
        <v>61</v>
      </c>
      <c r="H164" s="246" t="s">
        <v>60</v>
      </c>
      <c r="I164" s="239" t="s">
        <v>276</v>
      </c>
      <c r="J164" s="66">
        <f t="shared" si="153"/>
        <v>150</v>
      </c>
      <c r="K164" s="204">
        <f t="shared" si="154"/>
        <v>150</v>
      </c>
      <c r="L164" s="204">
        <f t="shared" si="155"/>
        <v>130</v>
      </c>
      <c r="M164" s="204">
        <f t="shared" si="156"/>
        <v>0</v>
      </c>
      <c r="N164" s="217">
        <f t="shared" si="109"/>
        <v>430</v>
      </c>
      <c r="O164" s="66">
        <f t="shared" si="91"/>
        <v>43</v>
      </c>
      <c r="P164" s="66">
        <f t="shared" si="160"/>
        <v>150</v>
      </c>
      <c r="Q164" s="66">
        <f t="shared" si="160"/>
        <v>150</v>
      </c>
      <c r="R164" s="66">
        <f t="shared" si="160"/>
        <v>130</v>
      </c>
      <c r="S164" s="66">
        <f t="shared" ref="S164:S178" si="162">(P164+Q164+R164)*10/100</f>
        <v>43</v>
      </c>
      <c r="T164" s="66">
        <f>T166</f>
        <v>0</v>
      </c>
      <c r="U164" s="66">
        <f t="shared" si="142"/>
        <v>0</v>
      </c>
      <c r="V164" s="218">
        <f t="shared" si="138"/>
        <v>103</v>
      </c>
      <c r="W164" s="66">
        <f t="shared" si="93"/>
        <v>10.3</v>
      </c>
      <c r="X164" s="66">
        <f>X166</f>
        <v>-27</v>
      </c>
      <c r="Y164" s="66">
        <f>Y166</f>
        <v>150</v>
      </c>
      <c r="Z164" s="66">
        <f>Z166</f>
        <v>-20</v>
      </c>
      <c r="AA164" s="66">
        <f t="shared" si="104"/>
        <v>10.3</v>
      </c>
      <c r="AB164" s="66">
        <f>AB166</f>
        <v>0</v>
      </c>
      <c r="AC164" s="66">
        <f t="shared" si="143"/>
        <v>0</v>
      </c>
      <c r="AD164" s="218">
        <f t="shared" si="152"/>
        <v>327</v>
      </c>
      <c r="AE164" s="66">
        <f t="shared" si="95"/>
        <v>32.700000000000003</v>
      </c>
      <c r="AF164" s="191">
        <f>AF166</f>
        <v>177</v>
      </c>
      <c r="AG164" s="191">
        <f>AG166</f>
        <v>0</v>
      </c>
      <c r="AH164" s="191">
        <f>AH166</f>
        <v>150</v>
      </c>
      <c r="AI164" s="191">
        <f t="shared" si="106"/>
        <v>32.700000000000003</v>
      </c>
      <c r="AJ164" s="191">
        <f>AJ166</f>
        <v>0</v>
      </c>
      <c r="AK164" s="66">
        <f t="shared" si="144"/>
        <v>0</v>
      </c>
      <c r="AL164" s="29"/>
      <c r="AM164" s="186"/>
      <c r="AN164" s="20"/>
      <c r="AO164" s="20"/>
      <c r="AP164" s="20"/>
      <c r="AQ164" s="20"/>
      <c r="AR164" s="20"/>
      <c r="AS164" s="20"/>
      <c r="AT164" s="29"/>
      <c r="AU164" s="19"/>
      <c r="AV164" s="19"/>
      <c r="AW164" s="19"/>
      <c r="AX164" s="19"/>
      <c r="AY164" s="19"/>
      <c r="AZ164" s="19"/>
      <c r="BA164" s="19"/>
      <c r="BB164" s="19"/>
      <c r="BC164" s="20"/>
      <c r="BD164" s="29"/>
      <c r="BE164" s="29"/>
      <c r="BF164" s="29"/>
      <c r="BG164" s="29"/>
      <c r="BH164" s="20"/>
      <c r="BI164" s="29"/>
      <c r="BJ164" s="29"/>
      <c r="BK164" s="29"/>
      <c r="BL164" s="29"/>
      <c r="BM164" s="20"/>
      <c r="BN164" s="29"/>
      <c r="BO164" s="29"/>
      <c r="BP164" s="29"/>
      <c r="BQ164" s="29"/>
      <c r="BR164" s="20"/>
      <c r="BS164" s="6"/>
      <c r="BT164" s="6"/>
      <c r="BU164" s="6"/>
    </row>
    <row r="165" spans="1:73" s="7" customFormat="1" ht="15" customHeight="1">
      <c r="A165" s="245"/>
      <c r="B165" s="245"/>
      <c r="C165" s="245"/>
      <c r="D165" s="247"/>
      <c r="E165" s="245"/>
      <c r="F165" s="245"/>
      <c r="G165" s="247"/>
      <c r="H165" s="247"/>
      <c r="I165" s="239" t="s">
        <v>277</v>
      </c>
      <c r="J165" s="66"/>
      <c r="K165" s="204"/>
      <c r="L165" s="204"/>
      <c r="M165" s="204"/>
      <c r="N165" s="217">
        <f>+N164</f>
        <v>430</v>
      </c>
      <c r="O165" s="217">
        <f t="shared" ref="O165:AC165" si="163">+O164</f>
        <v>43</v>
      </c>
      <c r="P165" s="217">
        <f t="shared" si="163"/>
        <v>150</v>
      </c>
      <c r="Q165" s="217">
        <f t="shared" si="163"/>
        <v>150</v>
      </c>
      <c r="R165" s="217">
        <f t="shared" si="163"/>
        <v>130</v>
      </c>
      <c r="S165" s="217">
        <f t="shared" si="163"/>
        <v>43</v>
      </c>
      <c r="T165" s="217">
        <f t="shared" si="163"/>
        <v>0</v>
      </c>
      <c r="U165" s="217">
        <f t="shared" si="163"/>
        <v>0</v>
      </c>
      <c r="V165" s="217">
        <f t="shared" si="163"/>
        <v>103</v>
      </c>
      <c r="W165" s="217">
        <f t="shared" si="163"/>
        <v>10.3</v>
      </c>
      <c r="X165" s="217">
        <f t="shared" si="163"/>
        <v>-27</v>
      </c>
      <c r="Y165" s="217">
        <f t="shared" si="163"/>
        <v>150</v>
      </c>
      <c r="Z165" s="217">
        <f t="shared" si="163"/>
        <v>-20</v>
      </c>
      <c r="AA165" s="217">
        <f t="shared" si="163"/>
        <v>10.3</v>
      </c>
      <c r="AB165" s="217">
        <f t="shared" si="163"/>
        <v>0</v>
      </c>
      <c r="AC165" s="217">
        <f t="shared" si="163"/>
        <v>0</v>
      </c>
      <c r="AD165" s="217">
        <f>+AD167</f>
        <v>327</v>
      </c>
      <c r="AE165" s="217">
        <f t="shared" ref="AE165:AK165" si="164">+AE167</f>
        <v>32.700000000000003</v>
      </c>
      <c r="AF165" s="217">
        <f t="shared" si="164"/>
        <v>150</v>
      </c>
      <c r="AG165" s="217">
        <f t="shared" si="164"/>
        <v>150</v>
      </c>
      <c r="AH165" s="217">
        <f t="shared" si="164"/>
        <v>27</v>
      </c>
      <c r="AI165" s="217">
        <f t="shared" si="164"/>
        <v>32.700000000000003</v>
      </c>
      <c r="AJ165" s="217">
        <f t="shared" si="164"/>
        <v>0</v>
      </c>
      <c r="AK165" s="217">
        <f t="shared" si="164"/>
        <v>0</v>
      </c>
      <c r="AL165" s="29"/>
      <c r="AM165" s="186"/>
      <c r="AN165" s="20"/>
      <c r="AO165" s="20"/>
      <c r="AP165" s="20"/>
      <c r="AQ165" s="20"/>
      <c r="AR165" s="20"/>
      <c r="AS165" s="20"/>
      <c r="AT165" s="29"/>
      <c r="AU165" s="19"/>
      <c r="AV165" s="19"/>
      <c r="AW165" s="19"/>
      <c r="AX165" s="19"/>
      <c r="AY165" s="19"/>
      <c r="AZ165" s="19"/>
      <c r="BA165" s="19"/>
      <c r="BB165" s="19"/>
      <c r="BC165" s="20"/>
      <c r="BD165" s="29"/>
      <c r="BE165" s="29"/>
      <c r="BF165" s="29"/>
      <c r="BG165" s="29"/>
      <c r="BH165" s="20"/>
      <c r="BI165" s="29"/>
      <c r="BJ165" s="29"/>
      <c r="BK165" s="29"/>
      <c r="BL165" s="29"/>
      <c r="BM165" s="20"/>
      <c r="BN165" s="29"/>
      <c r="BO165" s="29"/>
      <c r="BP165" s="29"/>
      <c r="BQ165" s="29"/>
      <c r="BR165" s="20"/>
      <c r="BS165" s="6"/>
      <c r="BT165" s="6"/>
      <c r="BU165" s="6"/>
    </row>
    <row r="166" spans="1:73" s="7" customFormat="1" ht="36" customHeight="1">
      <c r="A166" s="244"/>
      <c r="B166" s="244"/>
      <c r="C166" s="244"/>
      <c r="D166" s="246" t="s">
        <v>195</v>
      </c>
      <c r="E166" s="244"/>
      <c r="F166" s="244"/>
      <c r="G166" s="246" t="s">
        <v>196</v>
      </c>
      <c r="H166" s="246" t="s">
        <v>195</v>
      </c>
      <c r="I166" s="239" t="s">
        <v>276</v>
      </c>
      <c r="J166" s="66">
        <f t="shared" si="153"/>
        <v>150</v>
      </c>
      <c r="K166" s="204">
        <f t="shared" si="154"/>
        <v>150</v>
      </c>
      <c r="L166" s="204">
        <f t="shared" si="155"/>
        <v>130</v>
      </c>
      <c r="M166" s="204">
        <f t="shared" si="156"/>
        <v>0</v>
      </c>
      <c r="N166" s="217">
        <f t="shared" si="109"/>
        <v>430</v>
      </c>
      <c r="O166" s="66">
        <f t="shared" si="91"/>
        <v>43</v>
      </c>
      <c r="P166" s="66">
        <f t="shared" si="160"/>
        <v>150</v>
      </c>
      <c r="Q166" s="66">
        <f t="shared" si="160"/>
        <v>150</v>
      </c>
      <c r="R166" s="66">
        <f t="shared" si="160"/>
        <v>130</v>
      </c>
      <c r="S166" s="66">
        <f t="shared" si="162"/>
        <v>43</v>
      </c>
      <c r="T166" s="66">
        <f>T168+T178</f>
        <v>0</v>
      </c>
      <c r="U166" s="66">
        <f t="shared" si="142"/>
        <v>0</v>
      </c>
      <c r="V166" s="218">
        <f t="shared" si="138"/>
        <v>103</v>
      </c>
      <c r="W166" s="66">
        <f t="shared" si="93"/>
        <v>10.3</v>
      </c>
      <c r="X166" s="66">
        <f>X168+X178</f>
        <v>-27</v>
      </c>
      <c r="Y166" s="66">
        <f>Y168+Y178</f>
        <v>150</v>
      </c>
      <c r="Z166" s="66">
        <f>Z168+Z178</f>
        <v>-20</v>
      </c>
      <c r="AA166" s="66">
        <f t="shared" si="104"/>
        <v>10.3</v>
      </c>
      <c r="AB166" s="66">
        <f>AB168+AB178</f>
        <v>0</v>
      </c>
      <c r="AC166" s="66">
        <f t="shared" si="143"/>
        <v>0</v>
      </c>
      <c r="AD166" s="218">
        <f t="shared" si="152"/>
        <v>327</v>
      </c>
      <c r="AE166" s="66">
        <f t="shared" si="95"/>
        <v>32.700000000000003</v>
      </c>
      <c r="AF166" s="191">
        <f>AF168+AF178</f>
        <v>177</v>
      </c>
      <c r="AG166" s="191">
        <f>AG168+AG178</f>
        <v>0</v>
      </c>
      <c r="AH166" s="191">
        <f>AH168+AH178</f>
        <v>150</v>
      </c>
      <c r="AI166" s="191">
        <f t="shared" si="106"/>
        <v>32.700000000000003</v>
      </c>
      <c r="AJ166" s="191">
        <f>AJ168+AJ178</f>
        <v>0</v>
      </c>
      <c r="AK166" s="66">
        <f t="shared" si="144"/>
        <v>0</v>
      </c>
      <c r="AL166" s="29"/>
      <c r="AM166" s="186"/>
      <c r="AN166" s="20"/>
      <c r="AO166" s="20"/>
      <c r="AP166" s="20"/>
      <c r="AQ166" s="20"/>
      <c r="AR166" s="20"/>
      <c r="AS166" s="20"/>
      <c r="AT166" s="29"/>
      <c r="AU166" s="19"/>
      <c r="AV166" s="19"/>
      <c r="AW166" s="19"/>
      <c r="AX166" s="19"/>
      <c r="AY166" s="19"/>
      <c r="AZ166" s="19"/>
      <c r="BA166" s="19"/>
      <c r="BB166" s="19"/>
      <c r="BC166" s="20"/>
      <c r="BD166" s="29"/>
      <c r="BE166" s="29"/>
      <c r="BF166" s="29"/>
      <c r="BG166" s="29"/>
      <c r="BH166" s="20"/>
      <c r="BI166" s="29"/>
      <c r="BJ166" s="29"/>
      <c r="BK166" s="29"/>
      <c r="BL166" s="29"/>
      <c r="BM166" s="20"/>
      <c r="BN166" s="29"/>
      <c r="BO166" s="29"/>
      <c r="BP166" s="29"/>
      <c r="BQ166" s="29"/>
      <c r="BR166" s="20"/>
      <c r="BS166" s="6"/>
      <c r="BT166" s="6"/>
      <c r="BU166" s="6"/>
    </row>
    <row r="167" spans="1:73" s="7" customFormat="1" ht="18">
      <c r="A167" s="245"/>
      <c r="B167" s="245"/>
      <c r="C167" s="245"/>
      <c r="D167" s="247"/>
      <c r="E167" s="245"/>
      <c r="F167" s="245"/>
      <c r="G167" s="247"/>
      <c r="H167" s="247"/>
      <c r="I167" s="239" t="s">
        <v>277</v>
      </c>
      <c r="J167" s="66"/>
      <c r="K167" s="204"/>
      <c r="L167" s="204"/>
      <c r="M167" s="204"/>
      <c r="N167" s="217">
        <f>+N166</f>
        <v>430</v>
      </c>
      <c r="O167" s="217">
        <f t="shared" ref="O167:AC167" si="165">+O166</f>
        <v>43</v>
      </c>
      <c r="P167" s="217">
        <f t="shared" si="165"/>
        <v>150</v>
      </c>
      <c r="Q167" s="217">
        <f t="shared" si="165"/>
        <v>150</v>
      </c>
      <c r="R167" s="217">
        <f t="shared" si="165"/>
        <v>130</v>
      </c>
      <c r="S167" s="217">
        <f t="shared" si="165"/>
        <v>43</v>
      </c>
      <c r="T167" s="217">
        <f t="shared" si="165"/>
        <v>0</v>
      </c>
      <c r="U167" s="217">
        <f t="shared" si="165"/>
        <v>0</v>
      </c>
      <c r="V167" s="217">
        <f t="shared" si="165"/>
        <v>103</v>
      </c>
      <c r="W167" s="217">
        <f t="shared" si="165"/>
        <v>10.3</v>
      </c>
      <c r="X167" s="217">
        <f t="shared" si="165"/>
        <v>-27</v>
      </c>
      <c r="Y167" s="217">
        <f t="shared" si="165"/>
        <v>150</v>
      </c>
      <c r="Z167" s="217">
        <f t="shared" si="165"/>
        <v>-20</v>
      </c>
      <c r="AA167" s="217">
        <f t="shared" si="165"/>
        <v>10.3</v>
      </c>
      <c r="AB167" s="217">
        <f t="shared" si="165"/>
        <v>0</v>
      </c>
      <c r="AC167" s="217">
        <f t="shared" si="165"/>
        <v>0</v>
      </c>
      <c r="AD167" s="217">
        <f>+AD169</f>
        <v>327</v>
      </c>
      <c r="AE167" s="217">
        <f t="shared" ref="AE167:AK167" si="166">+AE169</f>
        <v>32.700000000000003</v>
      </c>
      <c r="AF167" s="217">
        <f t="shared" si="166"/>
        <v>150</v>
      </c>
      <c r="AG167" s="217">
        <f t="shared" si="166"/>
        <v>150</v>
      </c>
      <c r="AH167" s="217">
        <f t="shared" si="166"/>
        <v>27</v>
      </c>
      <c r="AI167" s="217">
        <f t="shared" si="166"/>
        <v>32.700000000000003</v>
      </c>
      <c r="AJ167" s="217">
        <f t="shared" si="166"/>
        <v>0</v>
      </c>
      <c r="AK167" s="217">
        <f t="shared" si="166"/>
        <v>0</v>
      </c>
      <c r="AL167" s="29"/>
      <c r="AM167" s="186"/>
      <c r="AN167" s="20"/>
      <c r="AO167" s="20"/>
      <c r="AP167" s="20"/>
      <c r="AQ167" s="20"/>
      <c r="AR167" s="20"/>
      <c r="AS167" s="20"/>
      <c r="AT167" s="29"/>
      <c r="AU167" s="19"/>
      <c r="AV167" s="19"/>
      <c r="AW167" s="19"/>
      <c r="AX167" s="19"/>
      <c r="AY167" s="19"/>
      <c r="AZ167" s="19"/>
      <c r="BA167" s="19"/>
      <c r="BB167" s="19"/>
      <c r="BC167" s="20"/>
      <c r="BD167" s="29"/>
      <c r="BE167" s="29"/>
      <c r="BF167" s="29"/>
      <c r="BG167" s="29"/>
      <c r="BH167" s="20"/>
      <c r="BI167" s="29"/>
      <c r="BJ167" s="29"/>
      <c r="BK167" s="29"/>
      <c r="BL167" s="29"/>
      <c r="BM167" s="20"/>
      <c r="BN167" s="29"/>
      <c r="BO167" s="29"/>
      <c r="BP167" s="29"/>
      <c r="BQ167" s="29"/>
      <c r="BR167" s="20"/>
      <c r="BS167" s="6"/>
      <c r="BT167" s="6"/>
      <c r="BU167" s="6"/>
    </row>
    <row r="168" spans="1:73" s="7" customFormat="1" ht="18">
      <c r="A168" s="244"/>
      <c r="B168" s="244"/>
      <c r="C168" s="244"/>
      <c r="D168" s="244"/>
      <c r="E168" s="246" t="s">
        <v>49</v>
      </c>
      <c r="F168" s="244"/>
      <c r="G168" s="246" t="s">
        <v>197</v>
      </c>
      <c r="H168" s="246" t="s">
        <v>198</v>
      </c>
      <c r="I168" s="239" t="s">
        <v>276</v>
      </c>
      <c r="J168" s="66">
        <f t="shared" si="153"/>
        <v>150</v>
      </c>
      <c r="K168" s="204">
        <f t="shared" si="154"/>
        <v>150</v>
      </c>
      <c r="L168" s="204">
        <f t="shared" si="155"/>
        <v>130</v>
      </c>
      <c r="M168" s="204">
        <f t="shared" si="156"/>
        <v>0</v>
      </c>
      <c r="N168" s="217">
        <f t="shared" si="109"/>
        <v>430</v>
      </c>
      <c r="O168" s="66">
        <f t="shared" si="91"/>
        <v>43</v>
      </c>
      <c r="P168" s="66">
        <f t="shared" si="160"/>
        <v>150</v>
      </c>
      <c r="Q168" s="66">
        <f t="shared" si="160"/>
        <v>150</v>
      </c>
      <c r="R168" s="66">
        <f t="shared" si="160"/>
        <v>130</v>
      </c>
      <c r="S168" s="66">
        <f t="shared" si="162"/>
        <v>43</v>
      </c>
      <c r="T168" s="66">
        <f>T170+T172+T174+T176</f>
        <v>0</v>
      </c>
      <c r="U168" s="66">
        <f t="shared" si="142"/>
        <v>0</v>
      </c>
      <c r="V168" s="218">
        <f t="shared" si="138"/>
        <v>103</v>
      </c>
      <c r="W168" s="66">
        <f t="shared" si="93"/>
        <v>10.3</v>
      </c>
      <c r="X168" s="66">
        <f>X170+X172+X174+X176</f>
        <v>-27</v>
      </c>
      <c r="Y168" s="66">
        <f>Y170+Y172+Y174+Y176</f>
        <v>150</v>
      </c>
      <c r="Z168" s="66">
        <f>Z170+Z172+Z174+Z176</f>
        <v>-20</v>
      </c>
      <c r="AA168" s="66">
        <f t="shared" si="104"/>
        <v>10.3</v>
      </c>
      <c r="AB168" s="66">
        <f>AB170+AB172+AB174+AB176</f>
        <v>0</v>
      </c>
      <c r="AC168" s="66">
        <f t="shared" si="143"/>
        <v>0</v>
      </c>
      <c r="AD168" s="218">
        <f t="shared" si="152"/>
        <v>327</v>
      </c>
      <c r="AE168" s="66">
        <f t="shared" si="95"/>
        <v>32.700000000000003</v>
      </c>
      <c r="AF168" s="191">
        <f>AF170+AF172+AF174+AF176</f>
        <v>177</v>
      </c>
      <c r="AG168" s="191">
        <f>AG170+AG172+AG174+AG176</f>
        <v>0</v>
      </c>
      <c r="AH168" s="191">
        <f>AH170+AH172+AH174+AH176</f>
        <v>150</v>
      </c>
      <c r="AI168" s="191">
        <f t="shared" si="106"/>
        <v>32.700000000000003</v>
      </c>
      <c r="AJ168" s="191">
        <f>AJ170+AJ172+AJ174+AJ176</f>
        <v>0</v>
      </c>
      <c r="AK168" s="66">
        <f t="shared" si="144"/>
        <v>0</v>
      </c>
      <c r="AL168" s="29"/>
      <c r="AM168" s="186"/>
      <c r="AN168" s="20"/>
      <c r="AO168" s="20"/>
      <c r="AP168" s="20"/>
      <c r="AQ168" s="20"/>
      <c r="AR168" s="20"/>
      <c r="AS168" s="20"/>
      <c r="AT168" s="29"/>
      <c r="AU168" s="19"/>
      <c r="AV168" s="19"/>
      <c r="AW168" s="19"/>
      <c r="AX168" s="19"/>
      <c r="AY168" s="19"/>
      <c r="AZ168" s="19"/>
      <c r="BA168" s="19"/>
      <c r="BB168" s="19"/>
      <c r="BC168" s="20"/>
      <c r="BD168" s="29"/>
      <c r="BE168" s="29"/>
      <c r="BF168" s="29"/>
      <c r="BG168" s="29"/>
      <c r="BH168" s="20"/>
      <c r="BI168" s="29"/>
      <c r="BJ168" s="29"/>
      <c r="BK168" s="29"/>
      <c r="BL168" s="29"/>
      <c r="BM168" s="20"/>
      <c r="BN168" s="29"/>
      <c r="BO168" s="29"/>
      <c r="BP168" s="29"/>
      <c r="BQ168" s="29"/>
      <c r="BR168" s="20"/>
      <c r="BS168" s="6"/>
      <c r="BT168" s="6"/>
      <c r="BU168" s="6"/>
    </row>
    <row r="169" spans="1:73" s="7" customFormat="1" ht="18">
      <c r="A169" s="245"/>
      <c r="B169" s="245"/>
      <c r="C169" s="245"/>
      <c r="D169" s="245"/>
      <c r="E169" s="247"/>
      <c r="F169" s="245"/>
      <c r="G169" s="247"/>
      <c r="H169" s="247"/>
      <c r="I169" s="239" t="s">
        <v>277</v>
      </c>
      <c r="J169" s="66"/>
      <c r="K169" s="204"/>
      <c r="L169" s="204"/>
      <c r="M169" s="204"/>
      <c r="N169" s="217">
        <f>+N168</f>
        <v>430</v>
      </c>
      <c r="O169" s="217">
        <f t="shared" ref="O169:AC169" si="167">+O168</f>
        <v>43</v>
      </c>
      <c r="P169" s="217">
        <f t="shared" si="167"/>
        <v>150</v>
      </c>
      <c r="Q169" s="217">
        <f t="shared" si="167"/>
        <v>150</v>
      </c>
      <c r="R169" s="217">
        <f t="shared" si="167"/>
        <v>130</v>
      </c>
      <c r="S169" s="217">
        <f t="shared" si="167"/>
        <v>43</v>
      </c>
      <c r="T169" s="217">
        <f t="shared" si="167"/>
        <v>0</v>
      </c>
      <c r="U169" s="217">
        <f t="shared" si="167"/>
        <v>0</v>
      </c>
      <c r="V169" s="217">
        <f t="shared" si="167"/>
        <v>103</v>
      </c>
      <c r="W169" s="217">
        <f t="shared" si="167"/>
        <v>10.3</v>
      </c>
      <c r="X169" s="217">
        <f t="shared" si="167"/>
        <v>-27</v>
      </c>
      <c r="Y169" s="217">
        <f t="shared" si="167"/>
        <v>150</v>
      </c>
      <c r="Z169" s="217">
        <f t="shared" si="167"/>
        <v>-20</v>
      </c>
      <c r="AA169" s="217">
        <f t="shared" si="167"/>
        <v>10.3</v>
      </c>
      <c r="AB169" s="217">
        <f t="shared" si="167"/>
        <v>0</v>
      </c>
      <c r="AC169" s="217">
        <f t="shared" si="167"/>
        <v>0</v>
      </c>
      <c r="AD169" s="217">
        <f>+AD177</f>
        <v>327</v>
      </c>
      <c r="AE169" s="217">
        <f t="shared" ref="AE169:AK169" si="168">+AE177</f>
        <v>32.700000000000003</v>
      </c>
      <c r="AF169" s="217">
        <f t="shared" si="168"/>
        <v>150</v>
      </c>
      <c r="AG169" s="217">
        <f t="shared" si="168"/>
        <v>150</v>
      </c>
      <c r="AH169" s="217">
        <f t="shared" si="168"/>
        <v>27</v>
      </c>
      <c r="AI169" s="217">
        <f t="shared" si="168"/>
        <v>32.700000000000003</v>
      </c>
      <c r="AJ169" s="217">
        <f t="shared" si="168"/>
        <v>0</v>
      </c>
      <c r="AK169" s="217">
        <f t="shared" si="168"/>
        <v>0</v>
      </c>
      <c r="AL169" s="29"/>
      <c r="AM169" s="186"/>
      <c r="AN169" s="20"/>
      <c r="AO169" s="20"/>
      <c r="AP169" s="20"/>
      <c r="AQ169" s="20"/>
      <c r="AR169" s="20"/>
      <c r="AS169" s="20"/>
      <c r="AT169" s="29"/>
      <c r="AU169" s="19"/>
      <c r="AV169" s="19"/>
      <c r="AW169" s="19"/>
      <c r="AX169" s="19"/>
      <c r="AY169" s="19"/>
      <c r="AZ169" s="19"/>
      <c r="BA169" s="19"/>
      <c r="BB169" s="19"/>
      <c r="BC169" s="20"/>
      <c r="BD169" s="29"/>
      <c r="BE169" s="29"/>
      <c r="BF169" s="29"/>
      <c r="BG169" s="29"/>
      <c r="BH169" s="20"/>
      <c r="BI169" s="29"/>
      <c r="BJ169" s="29"/>
      <c r="BK169" s="29"/>
      <c r="BL169" s="29"/>
      <c r="BM169" s="20"/>
      <c r="BN169" s="29"/>
      <c r="BO169" s="29"/>
      <c r="BP169" s="29"/>
      <c r="BQ169" s="29"/>
      <c r="BR169" s="20"/>
      <c r="BS169" s="6"/>
      <c r="BT169" s="6"/>
      <c r="BU169" s="6"/>
    </row>
    <row r="170" spans="1:73" s="6" customFormat="1" ht="18">
      <c r="A170" s="244"/>
      <c r="B170" s="244"/>
      <c r="C170" s="244"/>
      <c r="D170" s="244"/>
      <c r="E170" s="244"/>
      <c r="F170" s="244" t="s">
        <v>49</v>
      </c>
      <c r="G170" s="244" t="s">
        <v>199</v>
      </c>
      <c r="H170" s="244" t="s">
        <v>200</v>
      </c>
      <c r="I170" s="239" t="s">
        <v>276</v>
      </c>
      <c r="J170" s="65">
        <f t="shared" si="153"/>
        <v>0</v>
      </c>
      <c r="K170" s="204">
        <f t="shared" si="154"/>
        <v>0</v>
      </c>
      <c r="L170" s="204">
        <f t="shared" si="155"/>
        <v>0</v>
      </c>
      <c r="M170" s="204">
        <f t="shared" si="156"/>
        <v>0</v>
      </c>
      <c r="N170" s="216">
        <f t="shared" si="109"/>
        <v>0</v>
      </c>
      <c r="O170" s="65">
        <f t="shared" si="91"/>
        <v>0</v>
      </c>
      <c r="P170" s="65">
        <f t="shared" si="160"/>
        <v>0</v>
      </c>
      <c r="Q170" s="65">
        <f t="shared" si="160"/>
        <v>0</v>
      </c>
      <c r="R170" s="65">
        <f t="shared" si="160"/>
        <v>0</v>
      </c>
      <c r="S170" s="65">
        <f t="shared" si="162"/>
        <v>0</v>
      </c>
      <c r="T170" s="65">
        <v>0</v>
      </c>
      <c r="U170" s="65">
        <f t="shared" si="142"/>
        <v>0</v>
      </c>
      <c r="V170" s="219">
        <f t="shared" si="138"/>
        <v>0</v>
      </c>
      <c r="W170" s="65">
        <f t="shared" si="93"/>
        <v>0</v>
      </c>
      <c r="X170" s="65">
        <v>0</v>
      </c>
      <c r="Y170" s="65">
        <v>0</v>
      </c>
      <c r="Z170" s="65">
        <v>0</v>
      </c>
      <c r="AA170" s="65">
        <f t="shared" si="104"/>
        <v>0</v>
      </c>
      <c r="AB170" s="65">
        <v>0</v>
      </c>
      <c r="AC170" s="65">
        <f t="shared" si="143"/>
        <v>0</v>
      </c>
      <c r="AD170" s="219">
        <f t="shared" si="152"/>
        <v>0</v>
      </c>
      <c r="AE170" s="65">
        <f t="shared" si="95"/>
        <v>0</v>
      </c>
      <c r="AF170" s="189">
        <v>0</v>
      </c>
      <c r="AG170" s="189">
        <v>0</v>
      </c>
      <c r="AH170" s="189">
        <v>0</v>
      </c>
      <c r="AI170" s="189">
        <f t="shared" si="106"/>
        <v>0</v>
      </c>
      <c r="AJ170" s="189">
        <v>0</v>
      </c>
      <c r="AK170" s="65">
        <f t="shared" si="144"/>
        <v>0</v>
      </c>
      <c r="AL170" s="23"/>
      <c r="AM170" s="186"/>
      <c r="AN170" s="20"/>
      <c r="AO170" s="20"/>
      <c r="AP170" s="20"/>
      <c r="AQ170" s="20"/>
      <c r="AR170" s="20"/>
      <c r="AS170" s="20"/>
      <c r="AT170" s="23"/>
      <c r="AU170" s="19"/>
      <c r="AV170" s="19"/>
      <c r="AW170" s="19"/>
      <c r="AX170" s="19"/>
      <c r="AY170" s="19"/>
      <c r="AZ170" s="19"/>
      <c r="BA170" s="19"/>
      <c r="BB170" s="19"/>
      <c r="BC170" s="20"/>
      <c r="BD170" s="23"/>
      <c r="BE170" s="23"/>
      <c r="BF170" s="23"/>
      <c r="BG170" s="23"/>
      <c r="BH170" s="20"/>
      <c r="BI170" s="23"/>
      <c r="BJ170" s="23"/>
      <c r="BK170" s="23"/>
      <c r="BL170" s="23"/>
      <c r="BM170" s="20"/>
      <c r="BN170" s="23"/>
      <c r="BO170" s="23"/>
      <c r="BP170" s="23"/>
      <c r="BQ170" s="23"/>
      <c r="BR170" s="20"/>
    </row>
    <row r="171" spans="1:73" s="6" customFormat="1" ht="18">
      <c r="A171" s="245"/>
      <c r="B171" s="245"/>
      <c r="C171" s="245"/>
      <c r="D171" s="245"/>
      <c r="E171" s="245"/>
      <c r="F171" s="245"/>
      <c r="G171" s="245"/>
      <c r="H171" s="245"/>
      <c r="I171" s="239" t="s">
        <v>277</v>
      </c>
      <c r="J171" s="65"/>
      <c r="K171" s="204"/>
      <c r="L171" s="204"/>
      <c r="M171" s="204"/>
      <c r="N171" s="216">
        <f>+N170</f>
        <v>0</v>
      </c>
      <c r="O171" s="216">
        <f t="shared" ref="O171:AK171" si="169">+O170</f>
        <v>0</v>
      </c>
      <c r="P171" s="216">
        <f t="shared" si="169"/>
        <v>0</v>
      </c>
      <c r="Q171" s="216">
        <f t="shared" si="169"/>
        <v>0</v>
      </c>
      <c r="R171" s="216">
        <f t="shared" si="169"/>
        <v>0</v>
      </c>
      <c r="S171" s="216">
        <f t="shared" si="169"/>
        <v>0</v>
      </c>
      <c r="T171" s="216">
        <f t="shared" si="169"/>
        <v>0</v>
      </c>
      <c r="U171" s="216">
        <f t="shared" si="169"/>
        <v>0</v>
      </c>
      <c r="V171" s="216">
        <f t="shared" si="169"/>
        <v>0</v>
      </c>
      <c r="W171" s="216">
        <f t="shared" si="169"/>
        <v>0</v>
      </c>
      <c r="X171" s="216">
        <f t="shared" si="169"/>
        <v>0</v>
      </c>
      <c r="Y171" s="216">
        <f t="shared" si="169"/>
        <v>0</v>
      </c>
      <c r="Z171" s="216">
        <f t="shared" si="169"/>
        <v>0</v>
      </c>
      <c r="AA171" s="216">
        <f t="shared" si="169"/>
        <v>0</v>
      </c>
      <c r="AB171" s="216">
        <f t="shared" si="169"/>
        <v>0</v>
      </c>
      <c r="AC171" s="216">
        <f t="shared" si="169"/>
        <v>0</v>
      </c>
      <c r="AD171" s="216">
        <f t="shared" si="169"/>
        <v>0</v>
      </c>
      <c r="AE171" s="216">
        <f t="shared" si="169"/>
        <v>0</v>
      </c>
      <c r="AF171" s="216">
        <f t="shared" si="169"/>
        <v>0</v>
      </c>
      <c r="AG171" s="216">
        <f t="shared" si="169"/>
        <v>0</v>
      </c>
      <c r="AH171" s="216">
        <f t="shared" si="169"/>
        <v>0</v>
      </c>
      <c r="AI171" s="216">
        <f t="shared" si="169"/>
        <v>0</v>
      </c>
      <c r="AJ171" s="216">
        <f t="shared" si="169"/>
        <v>0</v>
      </c>
      <c r="AK171" s="216">
        <f t="shared" si="169"/>
        <v>0</v>
      </c>
      <c r="AL171" s="23"/>
      <c r="AM171" s="186"/>
      <c r="AN171" s="20"/>
      <c r="AO171" s="20"/>
      <c r="AP171" s="20"/>
      <c r="AQ171" s="20"/>
      <c r="AR171" s="20"/>
      <c r="AS171" s="20"/>
      <c r="AT171" s="23"/>
      <c r="AU171" s="19"/>
      <c r="AV171" s="19"/>
      <c r="AW171" s="19"/>
      <c r="AX171" s="19"/>
      <c r="AY171" s="19"/>
      <c r="AZ171" s="19"/>
      <c r="BA171" s="19"/>
      <c r="BB171" s="19"/>
      <c r="BC171" s="20"/>
      <c r="BD171" s="23"/>
      <c r="BE171" s="23"/>
      <c r="BF171" s="23"/>
      <c r="BG171" s="23"/>
      <c r="BH171" s="20"/>
      <c r="BI171" s="23"/>
      <c r="BJ171" s="23"/>
      <c r="BK171" s="23"/>
      <c r="BL171" s="23"/>
      <c r="BM171" s="20"/>
      <c r="BN171" s="23"/>
      <c r="BO171" s="23"/>
      <c r="BP171" s="23"/>
      <c r="BQ171" s="23"/>
      <c r="BR171" s="20"/>
    </row>
    <row r="172" spans="1:73" s="6" customFormat="1" ht="36" customHeight="1">
      <c r="A172" s="244"/>
      <c r="B172" s="244"/>
      <c r="C172" s="244"/>
      <c r="D172" s="244"/>
      <c r="E172" s="244"/>
      <c r="F172" s="244" t="s">
        <v>92</v>
      </c>
      <c r="G172" s="244" t="s">
        <v>201</v>
      </c>
      <c r="H172" s="244" t="s">
        <v>202</v>
      </c>
      <c r="I172" s="239" t="s">
        <v>276</v>
      </c>
      <c r="J172" s="65">
        <f t="shared" si="153"/>
        <v>0</v>
      </c>
      <c r="K172" s="204">
        <f t="shared" si="154"/>
        <v>0</v>
      </c>
      <c r="L172" s="204">
        <f t="shared" si="155"/>
        <v>0</v>
      </c>
      <c r="M172" s="204">
        <f t="shared" si="156"/>
        <v>0</v>
      </c>
      <c r="N172" s="216">
        <f t="shared" si="109"/>
        <v>0</v>
      </c>
      <c r="O172" s="65">
        <f t="shared" si="91"/>
        <v>0</v>
      </c>
      <c r="P172" s="65">
        <f t="shared" si="160"/>
        <v>0</v>
      </c>
      <c r="Q172" s="65">
        <f t="shared" si="160"/>
        <v>0</v>
      </c>
      <c r="R172" s="65">
        <f t="shared" si="160"/>
        <v>0</v>
      </c>
      <c r="S172" s="65">
        <f>AA172+AI172</f>
        <v>0</v>
      </c>
      <c r="T172" s="65">
        <f>AB172+AJ172</f>
        <v>0</v>
      </c>
      <c r="U172" s="65">
        <f>AC172+AK172</f>
        <v>0</v>
      </c>
      <c r="V172" s="219">
        <f t="shared" si="138"/>
        <v>0</v>
      </c>
      <c r="W172" s="65">
        <f t="shared" si="93"/>
        <v>0</v>
      </c>
      <c r="X172" s="65">
        <v>0</v>
      </c>
      <c r="Y172" s="65">
        <v>0</v>
      </c>
      <c r="Z172" s="65">
        <v>0</v>
      </c>
      <c r="AA172" s="65">
        <f t="shared" si="104"/>
        <v>0</v>
      </c>
      <c r="AB172" s="65">
        <v>0</v>
      </c>
      <c r="AC172" s="65">
        <f t="shared" si="143"/>
        <v>0</v>
      </c>
      <c r="AD172" s="219">
        <f t="shared" si="152"/>
        <v>0</v>
      </c>
      <c r="AE172" s="65">
        <f t="shared" si="95"/>
        <v>0</v>
      </c>
      <c r="AF172" s="189">
        <v>0</v>
      </c>
      <c r="AG172" s="189">
        <v>0</v>
      </c>
      <c r="AH172" s="189">
        <v>0</v>
      </c>
      <c r="AI172" s="189">
        <f t="shared" si="106"/>
        <v>0</v>
      </c>
      <c r="AJ172" s="189">
        <v>0</v>
      </c>
      <c r="AK172" s="65">
        <f t="shared" si="144"/>
        <v>0</v>
      </c>
      <c r="AL172" s="23"/>
      <c r="AM172" s="186"/>
      <c r="AN172" s="20"/>
      <c r="AO172" s="20"/>
      <c r="AP172" s="20"/>
      <c r="AQ172" s="20"/>
      <c r="AR172" s="20"/>
      <c r="AS172" s="20"/>
      <c r="AT172" s="23"/>
      <c r="AU172" s="19"/>
      <c r="AV172" s="19"/>
      <c r="AW172" s="19"/>
      <c r="AX172" s="19"/>
      <c r="AY172" s="19"/>
      <c r="AZ172" s="19"/>
      <c r="BA172" s="19"/>
      <c r="BB172" s="19"/>
      <c r="BC172" s="20"/>
      <c r="BD172" s="23"/>
      <c r="BE172" s="23"/>
      <c r="BF172" s="23"/>
      <c r="BG172" s="23"/>
      <c r="BH172" s="20"/>
      <c r="BI172" s="23"/>
      <c r="BJ172" s="23"/>
      <c r="BK172" s="23"/>
      <c r="BL172" s="23"/>
      <c r="BM172" s="20"/>
      <c r="BN172" s="23"/>
      <c r="BO172" s="23"/>
      <c r="BP172" s="23"/>
      <c r="BQ172" s="23"/>
      <c r="BR172" s="20"/>
    </row>
    <row r="173" spans="1:73" s="6" customFormat="1" ht="18">
      <c r="A173" s="245"/>
      <c r="B173" s="245"/>
      <c r="C173" s="245"/>
      <c r="D173" s="245"/>
      <c r="E173" s="245"/>
      <c r="F173" s="245"/>
      <c r="G173" s="245"/>
      <c r="H173" s="245"/>
      <c r="I173" s="239" t="s">
        <v>277</v>
      </c>
      <c r="J173" s="65"/>
      <c r="K173" s="204"/>
      <c r="L173" s="204"/>
      <c r="M173" s="204"/>
      <c r="N173" s="216">
        <f>+N172</f>
        <v>0</v>
      </c>
      <c r="O173" s="216">
        <f t="shared" ref="O173:AK173" si="170">+O172</f>
        <v>0</v>
      </c>
      <c r="P173" s="216">
        <f t="shared" si="170"/>
        <v>0</v>
      </c>
      <c r="Q173" s="216">
        <f t="shared" si="170"/>
        <v>0</v>
      </c>
      <c r="R173" s="216">
        <f t="shared" si="170"/>
        <v>0</v>
      </c>
      <c r="S173" s="216">
        <f t="shared" si="170"/>
        <v>0</v>
      </c>
      <c r="T173" s="216">
        <f t="shared" si="170"/>
        <v>0</v>
      </c>
      <c r="U173" s="216">
        <f t="shared" si="170"/>
        <v>0</v>
      </c>
      <c r="V173" s="216">
        <f t="shared" si="170"/>
        <v>0</v>
      </c>
      <c r="W173" s="216">
        <f t="shared" si="170"/>
        <v>0</v>
      </c>
      <c r="X173" s="216">
        <f t="shared" si="170"/>
        <v>0</v>
      </c>
      <c r="Y173" s="216">
        <f t="shared" si="170"/>
        <v>0</v>
      </c>
      <c r="Z173" s="216">
        <f t="shared" si="170"/>
        <v>0</v>
      </c>
      <c r="AA173" s="216">
        <f t="shared" si="170"/>
        <v>0</v>
      </c>
      <c r="AB173" s="216">
        <f t="shared" si="170"/>
        <v>0</v>
      </c>
      <c r="AC173" s="216">
        <f t="shared" si="170"/>
        <v>0</v>
      </c>
      <c r="AD173" s="216">
        <f t="shared" si="170"/>
        <v>0</v>
      </c>
      <c r="AE173" s="216">
        <f t="shared" si="170"/>
        <v>0</v>
      </c>
      <c r="AF173" s="216">
        <f t="shared" si="170"/>
        <v>0</v>
      </c>
      <c r="AG173" s="216">
        <f t="shared" si="170"/>
        <v>0</v>
      </c>
      <c r="AH173" s="216">
        <f t="shared" si="170"/>
        <v>0</v>
      </c>
      <c r="AI173" s="216">
        <f t="shared" si="170"/>
        <v>0</v>
      </c>
      <c r="AJ173" s="216">
        <f t="shared" si="170"/>
        <v>0</v>
      </c>
      <c r="AK173" s="216">
        <f t="shared" si="170"/>
        <v>0</v>
      </c>
      <c r="AL173" s="23"/>
      <c r="AM173" s="186"/>
      <c r="AN173" s="20"/>
      <c r="AO173" s="20"/>
      <c r="AP173" s="20"/>
      <c r="AQ173" s="20"/>
      <c r="AR173" s="20"/>
      <c r="AS173" s="20"/>
      <c r="AT173" s="23"/>
      <c r="AU173" s="19"/>
      <c r="AV173" s="19"/>
      <c r="AW173" s="19"/>
      <c r="AX173" s="19"/>
      <c r="AY173" s="19"/>
      <c r="AZ173" s="19"/>
      <c r="BA173" s="19"/>
      <c r="BB173" s="19"/>
      <c r="BC173" s="20"/>
      <c r="BD173" s="23"/>
      <c r="BE173" s="23"/>
      <c r="BF173" s="23"/>
      <c r="BG173" s="23"/>
      <c r="BH173" s="20"/>
      <c r="BI173" s="23"/>
      <c r="BJ173" s="23"/>
      <c r="BK173" s="23"/>
      <c r="BL173" s="23"/>
      <c r="BM173" s="20"/>
      <c r="BN173" s="23"/>
      <c r="BO173" s="23"/>
      <c r="BP173" s="23"/>
      <c r="BQ173" s="23"/>
      <c r="BR173" s="20"/>
    </row>
    <row r="174" spans="1:73" s="6" customFormat="1" ht="36" customHeight="1">
      <c r="A174" s="244"/>
      <c r="B174" s="244"/>
      <c r="C174" s="244"/>
      <c r="D174" s="244"/>
      <c r="E174" s="244"/>
      <c r="F174" s="244" t="s">
        <v>63</v>
      </c>
      <c r="G174" s="244" t="s">
        <v>203</v>
      </c>
      <c r="H174" s="244" t="s">
        <v>204</v>
      </c>
      <c r="I174" s="239" t="s">
        <v>276</v>
      </c>
      <c r="J174" s="65">
        <f t="shared" si="153"/>
        <v>0</v>
      </c>
      <c r="K174" s="204">
        <f t="shared" si="154"/>
        <v>0</v>
      </c>
      <c r="L174" s="204">
        <f t="shared" si="155"/>
        <v>0</v>
      </c>
      <c r="M174" s="204">
        <f t="shared" si="156"/>
        <v>0</v>
      </c>
      <c r="N174" s="216">
        <f t="shared" si="109"/>
        <v>0</v>
      </c>
      <c r="O174" s="65">
        <f t="shared" si="91"/>
        <v>0</v>
      </c>
      <c r="P174" s="65">
        <f t="shared" si="160"/>
        <v>0</v>
      </c>
      <c r="Q174" s="65">
        <f t="shared" si="160"/>
        <v>0</v>
      </c>
      <c r="R174" s="65">
        <f t="shared" si="160"/>
        <v>0</v>
      </c>
      <c r="S174" s="65">
        <f t="shared" si="162"/>
        <v>0</v>
      </c>
      <c r="T174" s="65">
        <v>0</v>
      </c>
      <c r="U174" s="65">
        <f t="shared" si="142"/>
        <v>0</v>
      </c>
      <c r="V174" s="219">
        <f t="shared" si="138"/>
        <v>0</v>
      </c>
      <c r="W174" s="65">
        <f t="shared" si="93"/>
        <v>0</v>
      </c>
      <c r="X174" s="65">
        <v>0</v>
      </c>
      <c r="Y174" s="65">
        <v>0</v>
      </c>
      <c r="Z174" s="65">
        <v>0</v>
      </c>
      <c r="AA174" s="65">
        <f t="shared" si="104"/>
        <v>0</v>
      </c>
      <c r="AB174" s="65">
        <v>0</v>
      </c>
      <c r="AC174" s="65">
        <f t="shared" si="143"/>
        <v>0</v>
      </c>
      <c r="AD174" s="219">
        <f t="shared" si="152"/>
        <v>0</v>
      </c>
      <c r="AE174" s="65">
        <f t="shared" si="95"/>
        <v>0</v>
      </c>
      <c r="AF174" s="189">
        <v>0</v>
      </c>
      <c r="AG174" s="189">
        <v>0</v>
      </c>
      <c r="AH174" s="189">
        <v>0</v>
      </c>
      <c r="AI174" s="189">
        <f t="shared" si="106"/>
        <v>0</v>
      </c>
      <c r="AJ174" s="189">
        <v>0</v>
      </c>
      <c r="AK174" s="65">
        <f t="shared" si="144"/>
        <v>0</v>
      </c>
      <c r="AL174" s="23"/>
      <c r="AM174" s="186"/>
      <c r="AN174" s="20"/>
      <c r="AO174" s="20"/>
      <c r="AP174" s="20"/>
      <c r="AQ174" s="20"/>
      <c r="AR174" s="20"/>
      <c r="AS174" s="20"/>
      <c r="AT174" s="23"/>
      <c r="AU174" s="19"/>
      <c r="AV174" s="19"/>
      <c r="AW174" s="19"/>
      <c r="AX174" s="19"/>
      <c r="AY174" s="19"/>
      <c r="AZ174" s="19"/>
      <c r="BA174" s="19"/>
      <c r="BB174" s="19"/>
      <c r="BC174" s="20"/>
      <c r="BD174" s="23"/>
      <c r="BE174" s="23"/>
      <c r="BF174" s="23"/>
      <c r="BG174" s="23"/>
      <c r="BH174" s="20"/>
      <c r="BI174" s="23"/>
      <c r="BJ174" s="23"/>
      <c r="BK174" s="23"/>
      <c r="BL174" s="23"/>
      <c r="BM174" s="20"/>
      <c r="BN174" s="23"/>
      <c r="BO174" s="23"/>
      <c r="BP174" s="23"/>
      <c r="BQ174" s="23"/>
      <c r="BR174" s="20"/>
    </row>
    <row r="175" spans="1:73" s="6" customFormat="1" ht="18">
      <c r="A175" s="245"/>
      <c r="B175" s="245"/>
      <c r="C175" s="245"/>
      <c r="D175" s="245"/>
      <c r="E175" s="245"/>
      <c r="F175" s="245"/>
      <c r="G175" s="245"/>
      <c r="H175" s="245"/>
      <c r="I175" s="239" t="s">
        <v>277</v>
      </c>
      <c r="J175" s="65"/>
      <c r="K175" s="204"/>
      <c r="L175" s="204"/>
      <c r="M175" s="204"/>
      <c r="N175" s="216">
        <f>+N174</f>
        <v>0</v>
      </c>
      <c r="O175" s="216">
        <f t="shared" ref="O175:AK175" si="171">+O174</f>
        <v>0</v>
      </c>
      <c r="P175" s="216">
        <f t="shared" si="171"/>
        <v>0</v>
      </c>
      <c r="Q175" s="216">
        <f t="shared" si="171"/>
        <v>0</v>
      </c>
      <c r="R175" s="216">
        <f t="shared" si="171"/>
        <v>0</v>
      </c>
      <c r="S175" s="216">
        <f t="shared" si="171"/>
        <v>0</v>
      </c>
      <c r="T175" s="216">
        <f t="shared" si="171"/>
        <v>0</v>
      </c>
      <c r="U175" s="216">
        <f t="shared" si="171"/>
        <v>0</v>
      </c>
      <c r="V175" s="216">
        <f t="shared" si="171"/>
        <v>0</v>
      </c>
      <c r="W175" s="216">
        <f t="shared" si="171"/>
        <v>0</v>
      </c>
      <c r="X175" s="216">
        <f t="shared" si="171"/>
        <v>0</v>
      </c>
      <c r="Y175" s="216">
        <f t="shared" si="171"/>
        <v>0</v>
      </c>
      <c r="Z175" s="216">
        <f t="shared" si="171"/>
        <v>0</v>
      </c>
      <c r="AA175" s="216">
        <f t="shared" si="171"/>
        <v>0</v>
      </c>
      <c r="AB175" s="216">
        <f t="shared" si="171"/>
        <v>0</v>
      </c>
      <c r="AC175" s="216">
        <f t="shared" si="171"/>
        <v>0</v>
      </c>
      <c r="AD175" s="216">
        <f t="shared" si="171"/>
        <v>0</v>
      </c>
      <c r="AE175" s="216">
        <f t="shared" si="171"/>
        <v>0</v>
      </c>
      <c r="AF175" s="216">
        <f t="shared" si="171"/>
        <v>0</v>
      </c>
      <c r="AG175" s="216">
        <f t="shared" si="171"/>
        <v>0</v>
      </c>
      <c r="AH175" s="216">
        <f t="shared" si="171"/>
        <v>0</v>
      </c>
      <c r="AI175" s="216">
        <f t="shared" si="171"/>
        <v>0</v>
      </c>
      <c r="AJ175" s="216">
        <f t="shared" si="171"/>
        <v>0</v>
      </c>
      <c r="AK175" s="216">
        <f t="shared" si="171"/>
        <v>0</v>
      </c>
      <c r="AL175" s="23"/>
      <c r="AM175" s="186"/>
      <c r="AN175" s="20"/>
      <c r="AO175" s="20"/>
      <c r="AP175" s="20"/>
      <c r="AQ175" s="20"/>
      <c r="AR175" s="20"/>
      <c r="AS175" s="20"/>
      <c r="AT175" s="23"/>
      <c r="AU175" s="19"/>
      <c r="AV175" s="19"/>
      <c r="AW175" s="19"/>
      <c r="AX175" s="19"/>
      <c r="AY175" s="19"/>
      <c r="AZ175" s="19"/>
      <c r="BA175" s="19"/>
      <c r="BB175" s="19"/>
      <c r="BC175" s="20"/>
      <c r="BD175" s="23"/>
      <c r="BE175" s="23"/>
      <c r="BF175" s="23"/>
      <c r="BG175" s="23"/>
      <c r="BH175" s="20"/>
      <c r="BI175" s="23"/>
      <c r="BJ175" s="23"/>
      <c r="BK175" s="23"/>
      <c r="BL175" s="23"/>
      <c r="BM175" s="20"/>
      <c r="BN175" s="23"/>
      <c r="BO175" s="23"/>
      <c r="BP175" s="23"/>
      <c r="BQ175" s="23"/>
      <c r="BR175" s="20"/>
    </row>
    <row r="176" spans="1:73" s="6" customFormat="1" ht="18">
      <c r="A176" s="244"/>
      <c r="B176" s="244"/>
      <c r="C176" s="244"/>
      <c r="D176" s="244"/>
      <c r="E176" s="244"/>
      <c r="F176" s="244" t="s">
        <v>89</v>
      </c>
      <c r="G176" s="244" t="s">
        <v>205</v>
      </c>
      <c r="H176" s="244" t="s">
        <v>206</v>
      </c>
      <c r="I176" s="239" t="s">
        <v>276</v>
      </c>
      <c r="J176" s="65">
        <f t="shared" si="153"/>
        <v>150</v>
      </c>
      <c r="K176" s="204">
        <f t="shared" si="154"/>
        <v>150</v>
      </c>
      <c r="L176" s="204">
        <f t="shared" si="155"/>
        <v>130</v>
      </c>
      <c r="M176" s="204">
        <f t="shared" si="156"/>
        <v>0</v>
      </c>
      <c r="N176" s="216">
        <f t="shared" si="109"/>
        <v>430</v>
      </c>
      <c r="O176" s="65">
        <f t="shared" si="91"/>
        <v>43</v>
      </c>
      <c r="P176" s="65">
        <f t="shared" si="160"/>
        <v>150</v>
      </c>
      <c r="Q176" s="65">
        <f t="shared" si="160"/>
        <v>150</v>
      </c>
      <c r="R176" s="65">
        <f t="shared" si="160"/>
        <v>130</v>
      </c>
      <c r="S176" s="65">
        <f>AA176+AI176</f>
        <v>43</v>
      </c>
      <c r="T176" s="65">
        <f>AB176+AJ176</f>
        <v>0</v>
      </c>
      <c r="U176" s="65">
        <f>AC176+AK176</f>
        <v>0</v>
      </c>
      <c r="V176" s="219">
        <f t="shared" si="138"/>
        <v>103</v>
      </c>
      <c r="W176" s="65">
        <f t="shared" si="93"/>
        <v>10.3</v>
      </c>
      <c r="X176" s="242">
        <v>-27</v>
      </c>
      <c r="Y176" s="242">
        <v>150</v>
      </c>
      <c r="Z176" s="65">
        <v>-20</v>
      </c>
      <c r="AA176" s="65">
        <f t="shared" si="104"/>
        <v>10.3</v>
      </c>
      <c r="AB176" s="65">
        <v>0</v>
      </c>
      <c r="AC176" s="65">
        <f t="shared" si="143"/>
        <v>0</v>
      </c>
      <c r="AD176" s="219">
        <f t="shared" si="152"/>
        <v>327</v>
      </c>
      <c r="AE176" s="65">
        <f t="shared" si="95"/>
        <v>32.700000000000003</v>
      </c>
      <c r="AF176" s="189">
        <v>177</v>
      </c>
      <c r="AG176" s="189">
        <v>0</v>
      </c>
      <c r="AH176" s="189">
        <v>150</v>
      </c>
      <c r="AI176" s="189">
        <f t="shared" si="106"/>
        <v>32.700000000000003</v>
      </c>
      <c r="AJ176" s="189">
        <v>0</v>
      </c>
      <c r="AK176" s="65">
        <f t="shared" si="144"/>
        <v>0</v>
      </c>
      <c r="AL176" s="23"/>
      <c r="AM176" s="186"/>
      <c r="AN176" s="20"/>
      <c r="AO176" s="20"/>
      <c r="AP176" s="20"/>
      <c r="AQ176" s="20"/>
      <c r="AR176" s="20"/>
      <c r="AS176" s="20"/>
      <c r="AT176" s="23"/>
      <c r="AU176" s="19"/>
      <c r="AV176" s="19"/>
      <c r="AW176" s="19"/>
      <c r="AX176" s="19"/>
      <c r="AY176" s="19"/>
      <c r="AZ176" s="19"/>
      <c r="BA176" s="19"/>
      <c r="BB176" s="19"/>
      <c r="BC176" s="20"/>
      <c r="BD176" s="23"/>
      <c r="BE176" s="23"/>
      <c r="BF176" s="23"/>
      <c r="BG176" s="23"/>
      <c r="BH176" s="20"/>
      <c r="BI176" s="23"/>
      <c r="BJ176" s="23"/>
      <c r="BK176" s="23"/>
      <c r="BL176" s="23"/>
      <c r="BM176" s="20"/>
      <c r="BN176" s="23"/>
      <c r="BO176" s="23"/>
      <c r="BP176" s="23"/>
      <c r="BQ176" s="23"/>
      <c r="BR176" s="20"/>
    </row>
    <row r="177" spans="1:70" s="6" customFormat="1" ht="18">
      <c r="A177" s="245"/>
      <c r="B177" s="245"/>
      <c r="C177" s="245"/>
      <c r="D177" s="245"/>
      <c r="E177" s="245"/>
      <c r="F177" s="245"/>
      <c r="G177" s="245"/>
      <c r="H177" s="245"/>
      <c r="I177" s="239" t="s">
        <v>277</v>
      </c>
      <c r="J177" s="65"/>
      <c r="K177" s="204"/>
      <c r="L177" s="204"/>
      <c r="M177" s="204"/>
      <c r="N177" s="216">
        <f>+N176</f>
        <v>430</v>
      </c>
      <c r="O177" s="216">
        <f t="shared" ref="O177:AK177" si="172">+O176</f>
        <v>43</v>
      </c>
      <c r="P177" s="216">
        <f t="shared" si="172"/>
        <v>150</v>
      </c>
      <c r="Q177" s="216">
        <f t="shared" si="172"/>
        <v>150</v>
      </c>
      <c r="R177" s="216">
        <f t="shared" si="172"/>
        <v>130</v>
      </c>
      <c r="S177" s="216">
        <f t="shared" si="172"/>
        <v>43</v>
      </c>
      <c r="T177" s="216">
        <f t="shared" si="172"/>
        <v>0</v>
      </c>
      <c r="U177" s="216">
        <f t="shared" si="172"/>
        <v>0</v>
      </c>
      <c r="V177" s="216">
        <f t="shared" si="172"/>
        <v>103</v>
      </c>
      <c r="W177" s="216">
        <f t="shared" si="172"/>
        <v>10.3</v>
      </c>
      <c r="X177" s="216">
        <f t="shared" si="172"/>
        <v>-27</v>
      </c>
      <c r="Y177" s="216">
        <f t="shared" si="172"/>
        <v>150</v>
      </c>
      <c r="Z177" s="216">
        <f t="shared" si="172"/>
        <v>-20</v>
      </c>
      <c r="AA177" s="216">
        <f t="shared" si="172"/>
        <v>10.3</v>
      </c>
      <c r="AB177" s="216">
        <f t="shared" si="172"/>
        <v>0</v>
      </c>
      <c r="AC177" s="216">
        <f t="shared" si="172"/>
        <v>0</v>
      </c>
      <c r="AD177" s="216">
        <f>+AF177+AG177+AH177+AJ177</f>
        <v>327</v>
      </c>
      <c r="AE177" s="216">
        <f t="shared" si="172"/>
        <v>32.700000000000003</v>
      </c>
      <c r="AF177" s="216">
        <v>150</v>
      </c>
      <c r="AG177" s="216">
        <v>150</v>
      </c>
      <c r="AH177" s="216">
        <v>27</v>
      </c>
      <c r="AI177" s="216">
        <f t="shared" si="172"/>
        <v>32.700000000000003</v>
      </c>
      <c r="AJ177" s="216">
        <f t="shared" si="172"/>
        <v>0</v>
      </c>
      <c r="AK177" s="216">
        <f t="shared" si="172"/>
        <v>0</v>
      </c>
      <c r="AL177" s="23"/>
      <c r="AM177" s="186"/>
      <c r="AN177" s="20"/>
      <c r="AO177" s="20"/>
      <c r="AP177" s="20"/>
      <c r="AQ177" s="20"/>
      <c r="AR177" s="20"/>
      <c r="AS177" s="20"/>
      <c r="AT177" s="23"/>
      <c r="AU177" s="19"/>
      <c r="AV177" s="19"/>
      <c r="AW177" s="19"/>
      <c r="AX177" s="19"/>
      <c r="AY177" s="19"/>
      <c r="AZ177" s="19"/>
      <c r="BA177" s="19"/>
      <c r="BB177" s="19"/>
      <c r="BC177" s="20"/>
      <c r="BD177" s="23"/>
      <c r="BE177" s="23"/>
      <c r="BF177" s="23"/>
      <c r="BG177" s="23"/>
      <c r="BH177" s="20"/>
      <c r="BI177" s="23"/>
      <c r="BJ177" s="23"/>
      <c r="BK177" s="23"/>
      <c r="BL177" s="23"/>
      <c r="BM177" s="20"/>
      <c r="BN177" s="23"/>
      <c r="BO177" s="23"/>
      <c r="BP177" s="23"/>
      <c r="BQ177" s="23"/>
      <c r="BR177" s="20"/>
    </row>
    <row r="178" spans="1:70" s="6" customFormat="1" ht="18">
      <c r="A178" s="244"/>
      <c r="B178" s="244"/>
      <c r="C178" s="244"/>
      <c r="D178" s="246" t="s">
        <v>195</v>
      </c>
      <c r="E178" s="250" t="s">
        <v>63</v>
      </c>
      <c r="F178" s="244"/>
      <c r="G178" s="246" t="s">
        <v>207</v>
      </c>
      <c r="H178" s="248">
        <v>71.03</v>
      </c>
      <c r="I178" s="239" t="s">
        <v>276</v>
      </c>
      <c r="J178" s="65">
        <f t="shared" si="153"/>
        <v>0</v>
      </c>
      <c r="K178" s="204">
        <f t="shared" si="154"/>
        <v>0</v>
      </c>
      <c r="L178" s="204">
        <f t="shared" si="155"/>
        <v>0</v>
      </c>
      <c r="M178" s="204">
        <f t="shared" si="156"/>
        <v>0</v>
      </c>
      <c r="N178" s="216">
        <f t="shared" si="109"/>
        <v>0</v>
      </c>
      <c r="O178" s="66">
        <f t="shared" si="91"/>
        <v>0</v>
      </c>
      <c r="P178" s="65">
        <f t="shared" si="160"/>
        <v>0</v>
      </c>
      <c r="Q178" s="65">
        <f t="shared" si="160"/>
        <v>0</v>
      </c>
      <c r="R178" s="65">
        <f t="shared" si="160"/>
        <v>0</v>
      </c>
      <c r="S178" s="66">
        <f t="shared" si="162"/>
        <v>0</v>
      </c>
      <c r="T178" s="66">
        <v>0</v>
      </c>
      <c r="U178" s="66">
        <f t="shared" si="142"/>
        <v>0</v>
      </c>
      <c r="V178" s="218">
        <f t="shared" si="138"/>
        <v>0</v>
      </c>
      <c r="W178" s="66">
        <f t="shared" si="93"/>
        <v>0</v>
      </c>
      <c r="X178" s="66">
        <v>0</v>
      </c>
      <c r="Y178" s="66">
        <v>0</v>
      </c>
      <c r="Z178" s="66">
        <v>0</v>
      </c>
      <c r="AA178" s="66">
        <f t="shared" si="104"/>
        <v>0</v>
      </c>
      <c r="AB178" s="66">
        <v>0</v>
      </c>
      <c r="AC178" s="66">
        <f t="shared" si="143"/>
        <v>0</v>
      </c>
      <c r="AD178" s="218">
        <f t="shared" si="152"/>
        <v>0</v>
      </c>
      <c r="AE178" s="66">
        <f t="shared" si="95"/>
        <v>0</v>
      </c>
      <c r="AF178" s="191">
        <v>0</v>
      </c>
      <c r="AG178" s="191">
        <v>0</v>
      </c>
      <c r="AH178" s="191">
        <v>0</v>
      </c>
      <c r="AI178" s="191">
        <f t="shared" si="106"/>
        <v>0</v>
      </c>
      <c r="AJ178" s="191">
        <v>0</v>
      </c>
      <c r="AK178" s="66">
        <f t="shared" si="144"/>
        <v>0</v>
      </c>
      <c r="AL178" s="23"/>
      <c r="AM178" s="186"/>
      <c r="AN178" s="20"/>
      <c r="AO178" s="20"/>
      <c r="AP178" s="20"/>
      <c r="AQ178" s="20"/>
      <c r="AR178" s="20"/>
      <c r="AS178" s="20"/>
      <c r="AT178" s="23"/>
      <c r="AU178" s="19"/>
      <c r="AV178" s="19"/>
      <c r="AW178" s="19"/>
      <c r="AX178" s="19"/>
      <c r="AY178" s="19"/>
      <c r="AZ178" s="19"/>
      <c r="BA178" s="19"/>
      <c r="BB178" s="19"/>
      <c r="BC178" s="20"/>
      <c r="BD178" s="23"/>
      <c r="BE178" s="23"/>
      <c r="BF178" s="23"/>
      <c r="BG178" s="23"/>
      <c r="BH178" s="20"/>
      <c r="BI178" s="23"/>
      <c r="BJ178" s="23"/>
      <c r="BK178" s="23"/>
      <c r="BL178" s="23"/>
      <c r="BM178" s="20"/>
      <c r="BN178" s="23"/>
      <c r="BO178" s="23"/>
      <c r="BP178" s="23"/>
      <c r="BQ178" s="23"/>
      <c r="BR178" s="20"/>
    </row>
    <row r="179" spans="1:70" s="6" customFormat="1" ht="18">
      <c r="A179" s="245"/>
      <c r="B179" s="245"/>
      <c r="C179" s="245"/>
      <c r="D179" s="247"/>
      <c r="E179" s="251"/>
      <c r="F179" s="245"/>
      <c r="G179" s="247"/>
      <c r="H179" s="249"/>
      <c r="I179" s="239" t="s">
        <v>277</v>
      </c>
      <c r="J179" s="65"/>
      <c r="K179" s="204"/>
      <c r="L179" s="204"/>
      <c r="M179" s="204"/>
      <c r="N179" s="216">
        <f>+N178</f>
        <v>0</v>
      </c>
      <c r="O179" s="216">
        <f t="shared" ref="O179:AK179" si="173">+O178</f>
        <v>0</v>
      </c>
      <c r="P179" s="216">
        <f t="shared" si="173"/>
        <v>0</v>
      </c>
      <c r="Q179" s="216">
        <f t="shared" si="173"/>
        <v>0</v>
      </c>
      <c r="R179" s="216">
        <f t="shared" si="173"/>
        <v>0</v>
      </c>
      <c r="S179" s="216">
        <f t="shared" si="173"/>
        <v>0</v>
      </c>
      <c r="T179" s="216">
        <f t="shared" si="173"/>
        <v>0</v>
      </c>
      <c r="U179" s="216">
        <f t="shared" si="173"/>
        <v>0</v>
      </c>
      <c r="V179" s="216">
        <f t="shared" si="173"/>
        <v>0</v>
      </c>
      <c r="W179" s="216">
        <f t="shared" si="173"/>
        <v>0</v>
      </c>
      <c r="X179" s="216">
        <f t="shared" si="173"/>
        <v>0</v>
      </c>
      <c r="Y179" s="216">
        <f t="shared" si="173"/>
        <v>0</v>
      </c>
      <c r="Z179" s="216">
        <f t="shared" si="173"/>
        <v>0</v>
      </c>
      <c r="AA179" s="216">
        <f t="shared" si="173"/>
        <v>0</v>
      </c>
      <c r="AB179" s="216">
        <f t="shared" si="173"/>
        <v>0</v>
      </c>
      <c r="AC179" s="216">
        <f t="shared" si="173"/>
        <v>0</v>
      </c>
      <c r="AD179" s="216">
        <f t="shared" si="173"/>
        <v>0</v>
      </c>
      <c r="AE179" s="216">
        <f t="shared" si="173"/>
        <v>0</v>
      </c>
      <c r="AF179" s="216">
        <f t="shared" si="173"/>
        <v>0</v>
      </c>
      <c r="AG179" s="216">
        <f t="shared" si="173"/>
        <v>0</v>
      </c>
      <c r="AH179" s="216">
        <f t="shared" si="173"/>
        <v>0</v>
      </c>
      <c r="AI179" s="216">
        <f t="shared" si="173"/>
        <v>0</v>
      </c>
      <c r="AJ179" s="216">
        <f t="shared" si="173"/>
        <v>0</v>
      </c>
      <c r="AK179" s="216">
        <f t="shared" si="173"/>
        <v>0</v>
      </c>
      <c r="AL179" s="23"/>
      <c r="AM179" s="186"/>
      <c r="AN179" s="20"/>
      <c r="AO179" s="20"/>
      <c r="AP179" s="20"/>
      <c r="AQ179" s="20"/>
      <c r="AR179" s="20"/>
      <c r="AS179" s="20"/>
      <c r="AT179" s="23"/>
      <c r="AU179" s="19"/>
      <c r="AV179" s="19"/>
      <c r="AW179" s="19"/>
      <c r="AX179" s="19"/>
      <c r="AY179" s="19"/>
      <c r="AZ179" s="19"/>
      <c r="BA179" s="19"/>
      <c r="BB179" s="19"/>
      <c r="BC179" s="20"/>
      <c r="BD179" s="23"/>
      <c r="BE179" s="23"/>
      <c r="BF179" s="23"/>
      <c r="BG179" s="23"/>
      <c r="BH179" s="20"/>
      <c r="BI179" s="23"/>
      <c r="BJ179" s="23"/>
      <c r="BK179" s="23"/>
      <c r="BL179" s="23"/>
      <c r="BM179" s="20"/>
      <c r="BN179" s="23"/>
      <c r="BO179" s="23"/>
      <c r="BP179" s="23"/>
      <c r="BQ179" s="23"/>
      <c r="BR179" s="20"/>
    </row>
    <row r="180" spans="1:70" s="6" customFormat="1" ht="36" customHeight="1">
      <c r="A180" s="246"/>
      <c r="B180" s="246" t="s">
        <v>49</v>
      </c>
      <c r="C180" s="246"/>
      <c r="D180" s="246"/>
      <c r="E180" s="246"/>
      <c r="F180" s="246"/>
      <c r="G180" s="246" t="s">
        <v>208</v>
      </c>
      <c r="H180" s="246" t="s">
        <v>173</v>
      </c>
      <c r="I180" s="239" t="s">
        <v>276</v>
      </c>
      <c r="J180" s="66">
        <f t="shared" si="153"/>
        <v>8396</v>
      </c>
      <c r="K180" s="204">
        <f t="shared" si="154"/>
        <v>2396</v>
      </c>
      <c r="L180" s="204">
        <f t="shared" si="155"/>
        <v>2876</v>
      </c>
      <c r="M180" s="204">
        <f t="shared" si="156"/>
        <v>1032</v>
      </c>
      <c r="N180" s="217">
        <f t="shared" si="109"/>
        <v>14700</v>
      </c>
      <c r="O180" s="66">
        <f>O87+O160+O164</f>
        <v>741</v>
      </c>
      <c r="P180" s="66">
        <f>X180+AF180</f>
        <v>8396</v>
      </c>
      <c r="Q180" s="66">
        <f t="shared" si="160"/>
        <v>2396</v>
      </c>
      <c r="R180" s="66">
        <f t="shared" si="160"/>
        <v>2876</v>
      </c>
      <c r="S180" s="66">
        <f>S87+S160+S164</f>
        <v>667.4</v>
      </c>
      <c r="T180" s="66">
        <f>T182</f>
        <v>1032</v>
      </c>
      <c r="U180" s="66">
        <f t="shared" si="142"/>
        <v>103.2</v>
      </c>
      <c r="V180" s="218">
        <f t="shared" si="138"/>
        <v>7200</v>
      </c>
      <c r="W180" s="66">
        <f>W87+W160+W164</f>
        <v>508.30000000000007</v>
      </c>
      <c r="X180" s="66">
        <f>X182</f>
        <v>1232</v>
      </c>
      <c r="Y180" s="66">
        <f>Y182</f>
        <v>2396</v>
      </c>
      <c r="Z180" s="66">
        <f>Z182</f>
        <v>2655</v>
      </c>
      <c r="AA180" s="66">
        <f>AA87+AA160+AA164</f>
        <v>446.20000000000005</v>
      </c>
      <c r="AB180" s="66">
        <f>AB182</f>
        <v>917</v>
      </c>
      <c r="AC180" s="66">
        <f t="shared" si="143"/>
        <v>91.7</v>
      </c>
      <c r="AD180" s="218">
        <f t="shared" si="152"/>
        <v>7500</v>
      </c>
      <c r="AE180" s="66">
        <f t="shared" si="95"/>
        <v>232.7</v>
      </c>
      <c r="AF180" s="191">
        <f>AF182</f>
        <v>7164</v>
      </c>
      <c r="AG180" s="191">
        <f>AG182</f>
        <v>0</v>
      </c>
      <c r="AH180" s="191">
        <f>AH182</f>
        <v>221</v>
      </c>
      <c r="AI180" s="191">
        <f>AI87+AI160+AI164</f>
        <v>221.2</v>
      </c>
      <c r="AJ180" s="191">
        <f>AJ182</f>
        <v>115</v>
      </c>
      <c r="AK180" s="66">
        <f>AK182</f>
        <v>11.5</v>
      </c>
      <c r="AM180" s="186"/>
      <c r="AN180" s="20"/>
      <c r="AO180" s="20"/>
      <c r="AP180" s="20"/>
      <c r="AQ180" s="20"/>
      <c r="AR180" s="20"/>
      <c r="AS180" s="20"/>
      <c r="AU180" s="19"/>
      <c r="AV180" s="19"/>
      <c r="AW180" s="19"/>
      <c r="AX180" s="19"/>
      <c r="AY180" s="19"/>
      <c r="AZ180" s="19"/>
      <c r="BA180" s="19"/>
      <c r="BB180" s="36"/>
    </row>
    <row r="181" spans="1:70" s="6" customFormat="1" ht="18">
      <c r="A181" s="247"/>
      <c r="B181" s="247"/>
      <c r="C181" s="247"/>
      <c r="D181" s="247"/>
      <c r="E181" s="247"/>
      <c r="F181" s="247"/>
      <c r="G181" s="247"/>
      <c r="H181" s="247"/>
      <c r="I181" s="239" t="s">
        <v>277</v>
      </c>
      <c r="J181" s="66"/>
      <c r="K181" s="204"/>
      <c r="L181" s="204"/>
      <c r="M181" s="204"/>
      <c r="N181" s="217">
        <f>+N180</f>
        <v>14700</v>
      </c>
      <c r="O181" s="217">
        <f t="shared" ref="O181:AK181" si="174">+O180</f>
        <v>741</v>
      </c>
      <c r="P181" s="217">
        <f t="shared" si="174"/>
        <v>8396</v>
      </c>
      <c r="Q181" s="217">
        <f t="shared" si="174"/>
        <v>2396</v>
      </c>
      <c r="R181" s="217">
        <f t="shared" si="174"/>
        <v>2876</v>
      </c>
      <c r="S181" s="217">
        <f t="shared" si="174"/>
        <v>667.4</v>
      </c>
      <c r="T181" s="217">
        <f t="shared" si="174"/>
        <v>1032</v>
      </c>
      <c r="U181" s="217">
        <f t="shared" si="174"/>
        <v>103.2</v>
      </c>
      <c r="V181" s="217">
        <f t="shared" si="174"/>
        <v>7200</v>
      </c>
      <c r="W181" s="217">
        <f t="shared" si="174"/>
        <v>508.30000000000007</v>
      </c>
      <c r="X181" s="217">
        <f t="shared" si="174"/>
        <v>1232</v>
      </c>
      <c r="Y181" s="217">
        <f t="shared" si="174"/>
        <v>2396</v>
      </c>
      <c r="Z181" s="217">
        <f t="shared" si="174"/>
        <v>2655</v>
      </c>
      <c r="AA181" s="217">
        <f t="shared" si="174"/>
        <v>446.20000000000005</v>
      </c>
      <c r="AB181" s="217">
        <f t="shared" si="174"/>
        <v>917</v>
      </c>
      <c r="AC181" s="217">
        <f t="shared" si="174"/>
        <v>91.7</v>
      </c>
      <c r="AD181" s="217">
        <f t="shared" si="174"/>
        <v>7500</v>
      </c>
      <c r="AE181" s="217">
        <f t="shared" si="174"/>
        <v>232.7</v>
      </c>
      <c r="AF181" s="217">
        <f t="shared" si="174"/>
        <v>7164</v>
      </c>
      <c r="AG181" s="217">
        <f t="shared" si="174"/>
        <v>0</v>
      </c>
      <c r="AH181" s="217">
        <f t="shared" si="174"/>
        <v>221</v>
      </c>
      <c r="AI181" s="217">
        <f t="shared" si="174"/>
        <v>221.2</v>
      </c>
      <c r="AJ181" s="217">
        <f t="shared" si="174"/>
        <v>115</v>
      </c>
      <c r="AK181" s="217">
        <f t="shared" si="174"/>
        <v>11.5</v>
      </c>
      <c r="AM181" s="186"/>
      <c r="AN181" s="20"/>
      <c r="AO181" s="20"/>
      <c r="AP181" s="20"/>
      <c r="AQ181" s="20"/>
      <c r="AR181" s="20"/>
      <c r="AS181" s="20"/>
      <c r="AU181" s="19"/>
      <c r="AV181" s="19"/>
      <c r="AW181" s="19"/>
      <c r="AX181" s="19"/>
      <c r="AY181" s="19"/>
      <c r="AZ181" s="19"/>
      <c r="BA181" s="19"/>
      <c r="BB181" s="36"/>
    </row>
    <row r="182" spans="1:70" s="6" customFormat="1" ht="18">
      <c r="A182" s="243"/>
      <c r="B182" s="243"/>
      <c r="C182" s="243" t="s">
        <v>63</v>
      </c>
      <c r="D182" s="243"/>
      <c r="E182" s="243"/>
      <c r="F182" s="243"/>
      <c r="G182" s="243" t="s">
        <v>209</v>
      </c>
      <c r="H182" s="243" t="s">
        <v>210</v>
      </c>
      <c r="I182" s="239" t="s">
        <v>276</v>
      </c>
      <c r="J182" s="66">
        <f t="shared" si="153"/>
        <v>8396</v>
      </c>
      <c r="K182" s="204">
        <f t="shared" si="154"/>
        <v>2396</v>
      </c>
      <c r="L182" s="204">
        <f t="shared" si="155"/>
        <v>2876</v>
      </c>
      <c r="M182" s="204">
        <f t="shared" si="156"/>
        <v>1032</v>
      </c>
      <c r="N182" s="217">
        <f>P182+Q182+R182+T182</f>
        <v>14700</v>
      </c>
      <c r="O182" s="66">
        <f>O180</f>
        <v>741</v>
      </c>
      <c r="P182" s="66">
        <f>X182+AF182</f>
        <v>8396</v>
      </c>
      <c r="Q182" s="66">
        <f t="shared" si="160"/>
        <v>2396</v>
      </c>
      <c r="R182" s="66">
        <f t="shared" si="160"/>
        <v>2876</v>
      </c>
      <c r="S182" s="66">
        <f>S180</f>
        <v>667.4</v>
      </c>
      <c r="T182" s="66">
        <f>T41</f>
        <v>1032</v>
      </c>
      <c r="U182" s="66">
        <f t="shared" si="142"/>
        <v>103.2</v>
      </c>
      <c r="V182" s="218">
        <f t="shared" si="138"/>
        <v>7200</v>
      </c>
      <c r="W182" s="66">
        <f>W180</f>
        <v>508.30000000000007</v>
      </c>
      <c r="X182" s="65">
        <f>X41</f>
        <v>1232</v>
      </c>
      <c r="Y182" s="65">
        <f>Y41</f>
        <v>2396</v>
      </c>
      <c r="Z182" s="65">
        <f>Z41</f>
        <v>2655</v>
      </c>
      <c r="AA182" s="65">
        <f>AA180</f>
        <v>446.20000000000005</v>
      </c>
      <c r="AB182" s="65">
        <f>AB41</f>
        <v>917</v>
      </c>
      <c r="AC182" s="65">
        <f t="shared" si="143"/>
        <v>91.7</v>
      </c>
      <c r="AD182" s="218">
        <f t="shared" si="152"/>
        <v>7500</v>
      </c>
      <c r="AE182" s="65">
        <f t="shared" si="95"/>
        <v>232.7</v>
      </c>
      <c r="AF182" s="189">
        <f t="shared" ref="AF182:AK182" si="175">AF41</f>
        <v>7164</v>
      </c>
      <c r="AG182" s="189">
        <f t="shared" si="175"/>
        <v>0</v>
      </c>
      <c r="AH182" s="189">
        <f t="shared" si="175"/>
        <v>221</v>
      </c>
      <c r="AI182" s="189">
        <f t="shared" si="175"/>
        <v>221.2</v>
      </c>
      <c r="AJ182" s="189">
        <f t="shared" si="175"/>
        <v>115</v>
      </c>
      <c r="AK182" s="65">
        <f t="shared" si="175"/>
        <v>11.5</v>
      </c>
      <c r="AM182" s="186"/>
      <c r="AN182" s="20"/>
      <c r="AO182" s="20"/>
      <c r="AP182" s="20"/>
      <c r="AQ182" s="20"/>
      <c r="AR182" s="20"/>
      <c r="AS182" s="20"/>
      <c r="AU182" s="19"/>
      <c r="AV182" s="19"/>
      <c r="AW182" s="19"/>
      <c r="AX182" s="19"/>
      <c r="AY182" s="19"/>
      <c r="AZ182" s="19"/>
      <c r="BA182" s="19"/>
      <c r="BB182" s="36"/>
    </row>
    <row r="183" spans="1:70" s="6" customFormat="1" ht="18">
      <c r="A183" s="243"/>
      <c r="B183" s="243"/>
      <c r="C183" s="243"/>
      <c r="D183" s="243"/>
      <c r="E183" s="243"/>
      <c r="F183" s="243"/>
      <c r="G183" s="243"/>
      <c r="H183" s="243"/>
      <c r="I183" s="239" t="s">
        <v>277</v>
      </c>
      <c r="J183" s="66"/>
      <c r="K183" s="204"/>
      <c r="L183" s="204"/>
      <c r="M183" s="204"/>
      <c r="N183" s="217">
        <f>+N182</f>
        <v>14700</v>
      </c>
      <c r="O183" s="217">
        <f t="shared" ref="O183:AK183" si="176">+O182</f>
        <v>741</v>
      </c>
      <c r="P183" s="217">
        <f t="shared" si="176"/>
        <v>8396</v>
      </c>
      <c r="Q183" s="217">
        <f t="shared" si="176"/>
        <v>2396</v>
      </c>
      <c r="R183" s="217">
        <f t="shared" si="176"/>
        <v>2876</v>
      </c>
      <c r="S183" s="217">
        <f t="shared" si="176"/>
        <v>667.4</v>
      </c>
      <c r="T183" s="217">
        <f t="shared" si="176"/>
        <v>1032</v>
      </c>
      <c r="U183" s="217">
        <f t="shared" si="176"/>
        <v>103.2</v>
      </c>
      <c r="V183" s="217">
        <f t="shared" si="176"/>
        <v>7200</v>
      </c>
      <c r="W183" s="217">
        <f t="shared" si="176"/>
        <v>508.30000000000007</v>
      </c>
      <c r="X183" s="217">
        <f t="shared" si="176"/>
        <v>1232</v>
      </c>
      <c r="Y183" s="217">
        <f t="shared" si="176"/>
        <v>2396</v>
      </c>
      <c r="Z183" s="217">
        <f t="shared" si="176"/>
        <v>2655</v>
      </c>
      <c r="AA183" s="217">
        <f t="shared" si="176"/>
        <v>446.20000000000005</v>
      </c>
      <c r="AB183" s="217">
        <f t="shared" si="176"/>
        <v>917</v>
      </c>
      <c r="AC183" s="217">
        <f t="shared" si="176"/>
        <v>91.7</v>
      </c>
      <c r="AD183" s="217">
        <f t="shared" si="176"/>
        <v>7500</v>
      </c>
      <c r="AE183" s="217">
        <f t="shared" si="176"/>
        <v>232.7</v>
      </c>
      <c r="AF183" s="217">
        <f t="shared" si="176"/>
        <v>7164</v>
      </c>
      <c r="AG183" s="217">
        <f t="shared" si="176"/>
        <v>0</v>
      </c>
      <c r="AH183" s="217">
        <f t="shared" si="176"/>
        <v>221</v>
      </c>
      <c r="AI183" s="217">
        <f t="shared" si="176"/>
        <v>221.2</v>
      </c>
      <c r="AJ183" s="217">
        <f t="shared" si="176"/>
        <v>115</v>
      </c>
      <c r="AK183" s="217">
        <f t="shared" si="176"/>
        <v>11.5</v>
      </c>
      <c r="AM183" s="186"/>
      <c r="AN183" s="20"/>
      <c r="AO183" s="20"/>
      <c r="AP183" s="20"/>
      <c r="AQ183" s="20"/>
      <c r="AR183" s="20"/>
      <c r="AS183" s="20"/>
      <c r="AU183" s="19"/>
      <c r="AV183" s="19"/>
      <c r="AW183" s="19"/>
      <c r="AX183" s="19"/>
      <c r="AY183" s="19"/>
      <c r="AZ183" s="19"/>
      <c r="BA183" s="19"/>
      <c r="BB183" s="36"/>
    </row>
    <row r="184" spans="1:70" s="3" customFormat="1" ht="23.25" hidden="1" customHeight="1" thickBot="1">
      <c r="A184" s="273"/>
      <c r="B184" s="274"/>
      <c r="C184" s="274"/>
      <c r="D184" s="274"/>
      <c r="E184" s="274"/>
      <c r="F184" s="274"/>
      <c r="G184" s="274"/>
      <c r="H184" s="274"/>
      <c r="I184" s="274"/>
      <c r="J184" s="274"/>
      <c r="K184" s="274"/>
      <c r="L184" s="274"/>
      <c r="M184" s="274"/>
      <c r="N184" s="274"/>
      <c r="O184" s="274"/>
      <c r="P184" s="274"/>
      <c r="Q184" s="274"/>
      <c r="R184" s="274"/>
      <c r="S184" s="274"/>
      <c r="T184" s="274"/>
      <c r="U184" s="274"/>
      <c r="V184" s="274"/>
      <c r="W184" s="274"/>
      <c r="X184" s="274"/>
      <c r="Y184" s="274"/>
      <c r="Z184" s="274"/>
      <c r="AA184" s="274"/>
      <c r="AB184" s="274"/>
      <c r="AC184" s="275"/>
      <c r="AD184" s="71">
        <f t="shared" si="152"/>
        <v>0</v>
      </c>
      <c r="AE184" s="72"/>
      <c r="AF184" s="196"/>
      <c r="AG184" s="196"/>
      <c r="AH184" s="196"/>
      <c r="AI184" s="196"/>
      <c r="AJ184" s="196"/>
      <c r="AK184" s="72"/>
      <c r="AM184" s="20"/>
      <c r="AU184" s="19"/>
    </row>
    <row r="185" spans="1:70" s="3" customFormat="1" ht="19.5" hidden="1" customHeight="1">
      <c r="A185" s="73"/>
      <c r="B185" s="74"/>
      <c r="C185" s="75"/>
      <c r="D185" s="75"/>
      <c r="E185" s="75"/>
      <c r="F185" s="75"/>
      <c r="G185" s="76" t="s">
        <v>211</v>
      </c>
      <c r="H185" s="77"/>
      <c r="I185" s="78"/>
      <c r="J185" s="80"/>
      <c r="K185" s="80"/>
      <c r="L185" s="80"/>
      <c r="M185" s="80"/>
      <c r="N185" s="79">
        <f>X185+Y185+Z185+AB185</f>
        <v>0</v>
      </c>
      <c r="O185" s="80"/>
      <c r="P185" s="80"/>
      <c r="Q185" s="80"/>
      <c r="R185" s="80"/>
      <c r="S185" s="80"/>
      <c r="T185" s="80"/>
      <c r="U185" s="80"/>
      <c r="V185" s="80"/>
      <c r="W185" s="80"/>
      <c r="X185" s="81">
        <f>X190+X192</f>
        <v>0</v>
      </c>
      <c r="Y185" s="82">
        <f>Y190+Y192</f>
        <v>0</v>
      </c>
      <c r="Z185" s="82">
        <f>Z190+Z192</f>
        <v>0</v>
      </c>
      <c r="AA185" s="83"/>
      <c r="AB185" s="79">
        <f>AB190+AB192</f>
        <v>0</v>
      </c>
      <c r="AC185" s="84"/>
      <c r="AD185" s="71">
        <f t="shared" si="152"/>
        <v>0</v>
      </c>
      <c r="AE185" s="72"/>
      <c r="AF185" s="196"/>
      <c r="AG185" s="196"/>
      <c r="AH185" s="196"/>
      <c r="AI185" s="196"/>
      <c r="AJ185" s="196"/>
      <c r="AK185" s="72"/>
      <c r="AM185" s="20"/>
      <c r="AU185" s="19"/>
    </row>
    <row r="186" spans="1:70" s="3" customFormat="1" ht="19.5" hidden="1" customHeight="1">
      <c r="A186" s="73"/>
      <c r="B186" s="74"/>
      <c r="C186" s="75"/>
      <c r="D186" s="75"/>
      <c r="E186" s="75"/>
      <c r="F186" s="75"/>
      <c r="G186" s="76" t="s">
        <v>212</v>
      </c>
      <c r="H186" s="77"/>
      <c r="I186" s="85"/>
      <c r="J186" s="87"/>
      <c r="K186" s="87"/>
      <c r="L186" s="87"/>
      <c r="M186" s="87"/>
      <c r="N186" s="86"/>
      <c r="O186" s="87"/>
      <c r="P186" s="87"/>
      <c r="Q186" s="87"/>
      <c r="R186" s="87"/>
      <c r="S186" s="87"/>
      <c r="T186" s="87"/>
      <c r="U186" s="87"/>
      <c r="V186" s="87"/>
      <c r="W186" s="87"/>
      <c r="X186" s="88"/>
      <c r="Y186" s="89"/>
      <c r="Z186" s="89"/>
      <c r="AA186" s="90"/>
      <c r="AB186" s="86"/>
      <c r="AC186" s="91"/>
      <c r="AD186" s="71">
        <f t="shared" si="152"/>
        <v>0</v>
      </c>
      <c r="AE186" s="72"/>
      <c r="AF186" s="196"/>
      <c r="AG186" s="196"/>
      <c r="AH186" s="196"/>
      <c r="AI186" s="196"/>
      <c r="AJ186" s="196"/>
      <c r="AK186" s="72"/>
      <c r="AM186" s="20"/>
      <c r="AU186" s="19"/>
    </row>
    <row r="187" spans="1:70" s="3" customFormat="1" ht="19.5" hidden="1" customHeight="1">
      <c r="A187" s="92" t="s">
        <v>213</v>
      </c>
      <c r="B187" s="93"/>
      <c r="C187" s="75"/>
      <c r="D187" s="75"/>
      <c r="E187" s="75"/>
      <c r="F187" s="75"/>
      <c r="G187" s="76" t="s">
        <v>214</v>
      </c>
      <c r="H187" s="94" t="s">
        <v>215</v>
      </c>
      <c r="I187" s="85"/>
      <c r="J187" s="87"/>
      <c r="K187" s="87"/>
      <c r="L187" s="87"/>
      <c r="M187" s="87"/>
      <c r="N187" s="86"/>
      <c r="O187" s="87"/>
      <c r="P187" s="87"/>
      <c r="Q187" s="87"/>
      <c r="R187" s="87"/>
      <c r="S187" s="87"/>
      <c r="T187" s="87"/>
      <c r="U187" s="87"/>
      <c r="V187" s="87"/>
      <c r="W187" s="87"/>
      <c r="X187" s="88"/>
      <c r="Y187" s="89"/>
      <c r="Z187" s="89"/>
      <c r="AA187" s="90"/>
      <c r="AB187" s="86"/>
      <c r="AC187" s="91"/>
      <c r="AD187" s="71">
        <f t="shared" si="152"/>
        <v>0</v>
      </c>
      <c r="AE187" s="72"/>
      <c r="AF187" s="196"/>
      <c r="AG187" s="196"/>
      <c r="AH187" s="196"/>
      <c r="AI187" s="196"/>
      <c r="AJ187" s="196"/>
      <c r="AK187" s="72"/>
      <c r="AM187" s="20"/>
      <c r="AU187" s="19"/>
    </row>
    <row r="188" spans="1:70" s="3" customFormat="1" ht="19.5" hidden="1" customHeight="1">
      <c r="A188" s="95"/>
      <c r="B188" s="96" t="s">
        <v>129</v>
      </c>
      <c r="C188" s="96" t="s">
        <v>216</v>
      </c>
      <c r="D188" s="96"/>
      <c r="E188" s="97"/>
      <c r="F188" s="97"/>
      <c r="G188" s="98" t="s">
        <v>217</v>
      </c>
      <c r="H188" s="99" t="s">
        <v>218</v>
      </c>
      <c r="I188" s="85"/>
      <c r="J188" s="87"/>
      <c r="K188" s="87"/>
      <c r="L188" s="87"/>
      <c r="M188" s="87"/>
      <c r="N188" s="86"/>
      <c r="O188" s="87"/>
      <c r="P188" s="87"/>
      <c r="Q188" s="87"/>
      <c r="R188" s="87"/>
      <c r="S188" s="87"/>
      <c r="T188" s="87"/>
      <c r="U188" s="87"/>
      <c r="V188" s="87"/>
      <c r="W188" s="87"/>
      <c r="X188" s="88"/>
      <c r="Y188" s="89"/>
      <c r="Z188" s="89"/>
      <c r="AA188" s="90"/>
      <c r="AB188" s="86"/>
      <c r="AC188" s="91"/>
      <c r="AD188" s="71">
        <f t="shared" si="152"/>
        <v>0</v>
      </c>
      <c r="AE188" s="72"/>
      <c r="AF188" s="196"/>
      <c r="AG188" s="196"/>
      <c r="AH188" s="196"/>
      <c r="AI188" s="196"/>
      <c r="AJ188" s="196"/>
      <c r="AK188" s="72"/>
      <c r="AM188" s="20"/>
      <c r="AU188" s="19"/>
    </row>
    <row r="189" spans="1:70" s="3" customFormat="1" ht="19.5" hidden="1" customHeight="1">
      <c r="A189" s="100"/>
      <c r="B189" s="93"/>
      <c r="C189" s="101"/>
      <c r="D189" s="101"/>
      <c r="E189" s="101"/>
      <c r="F189" s="101"/>
      <c r="G189" s="102" t="s">
        <v>42</v>
      </c>
      <c r="H189" s="103"/>
      <c r="I189" s="85"/>
      <c r="J189" s="87"/>
      <c r="K189" s="87"/>
      <c r="L189" s="87"/>
      <c r="M189" s="87"/>
      <c r="N189" s="86"/>
      <c r="O189" s="87"/>
      <c r="P189" s="87"/>
      <c r="Q189" s="87"/>
      <c r="R189" s="87"/>
      <c r="S189" s="87"/>
      <c r="T189" s="87"/>
      <c r="U189" s="87"/>
      <c r="V189" s="87"/>
      <c r="W189" s="87"/>
      <c r="X189" s="88"/>
      <c r="Y189" s="89"/>
      <c r="Z189" s="89"/>
      <c r="AA189" s="90"/>
      <c r="AB189" s="86"/>
      <c r="AC189" s="91"/>
      <c r="AD189" s="71">
        <f t="shared" si="152"/>
        <v>0</v>
      </c>
      <c r="AE189" s="72"/>
      <c r="AF189" s="196"/>
      <c r="AG189" s="196"/>
      <c r="AH189" s="196"/>
      <c r="AI189" s="196"/>
      <c r="AJ189" s="196"/>
      <c r="AK189" s="72"/>
      <c r="AM189" s="20"/>
      <c r="AU189" s="19"/>
    </row>
    <row r="190" spans="1:70" s="3" customFormat="1" ht="16.5" hidden="1">
      <c r="A190" s="92" t="s">
        <v>219</v>
      </c>
      <c r="B190" s="93"/>
      <c r="C190" s="101"/>
      <c r="D190" s="101"/>
      <c r="E190" s="101"/>
      <c r="F190" s="101"/>
      <c r="G190" s="102" t="s">
        <v>220</v>
      </c>
      <c r="H190" s="104" t="s">
        <v>221</v>
      </c>
      <c r="I190" s="105"/>
      <c r="J190" s="107"/>
      <c r="K190" s="107"/>
      <c r="L190" s="107"/>
      <c r="M190" s="107"/>
      <c r="N190" s="106">
        <f t="shared" ref="N190:N202" si="177">X190+Y190+Z190+AB190</f>
        <v>0</v>
      </c>
      <c r="O190" s="107"/>
      <c r="P190" s="107"/>
      <c r="Q190" s="107"/>
      <c r="R190" s="107"/>
      <c r="S190" s="107"/>
      <c r="T190" s="107"/>
      <c r="U190" s="107"/>
      <c r="V190" s="107"/>
      <c r="W190" s="107"/>
      <c r="X190" s="108">
        <f>X191</f>
        <v>0</v>
      </c>
      <c r="Y190" s="109">
        <f>Y191</f>
        <v>0</v>
      </c>
      <c r="Z190" s="109">
        <f>Z191</f>
        <v>0</v>
      </c>
      <c r="AA190" s="110"/>
      <c r="AB190" s="106">
        <f>AB191</f>
        <v>0</v>
      </c>
      <c r="AC190" s="110"/>
      <c r="AD190" s="71">
        <f t="shared" si="152"/>
        <v>0</v>
      </c>
      <c r="AE190" s="72"/>
      <c r="AF190" s="196"/>
      <c r="AG190" s="196"/>
      <c r="AH190" s="196"/>
      <c r="AI190" s="196"/>
      <c r="AJ190" s="196"/>
      <c r="AK190" s="72"/>
      <c r="AM190" s="20"/>
      <c r="AU190" s="19"/>
    </row>
    <row r="191" spans="1:70" s="3" customFormat="1" ht="32.25" hidden="1" customHeight="1">
      <c r="A191" s="100"/>
      <c r="B191" s="111" t="s">
        <v>129</v>
      </c>
      <c r="C191" s="111" t="s">
        <v>222</v>
      </c>
      <c r="D191" s="101"/>
      <c r="E191" s="101"/>
      <c r="F191" s="101"/>
      <c r="G191" s="102" t="s">
        <v>223</v>
      </c>
      <c r="H191" s="104" t="s">
        <v>224</v>
      </c>
      <c r="I191" s="105"/>
      <c r="J191" s="107"/>
      <c r="K191" s="107"/>
      <c r="L191" s="107"/>
      <c r="M191" s="107"/>
      <c r="N191" s="106">
        <f t="shared" si="177"/>
        <v>0</v>
      </c>
      <c r="O191" s="107"/>
      <c r="P191" s="107"/>
      <c r="Q191" s="107"/>
      <c r="R191" s="107"/>
      <c r="S191" s="107"/>
      <c r="T191" s="107"/>
      <c r="U191" s="107"/>
      <c r="V191" s="107"/>
      <c r="W191" s="107"/>
      <c r="X191" s="108">
        <f>X201</f>
        <v>0</v>
      </c>
      <c r="Y191" s="109">
        <f>Y201</f>
        <v>0</v>
      </c>
      <c r="Z191" s="109">
        <f>Z201</f>
        <v>0</v>
      </c>
      <c r="AA191" s="110"/>
      <c r="AB191" s="106">
        <f>AB201</f>
        <v>0</v>
      </c>
      <c r="AC191" s="110"/>
      <c r="AD191" s="71">
        <f t="shared" si="152"/>
        <v>0</v>
      </c>
      <c r="AE191" s="72"/>
      <c r="AF191" s="196"/>
      <c r="AG191" s="196"/>
      <c r="AH191" s="196"/>
      <c r="AI191" s="196"/>
      <c r="AJ191" s="196"/>
      <c r="AK191" s="72"/>
      <c r="AM191" s="20"/>
      <c r="AU191" s="19"/>
    </row>
    <row r="192" spans="1:70" s="3" customFormat="1" ht="32.25" hidden="1" customHeight="1">
      <c r="A192" s="92" t="s">
        <v>225</v>
      </c>
      <c r="B192" s="93"/>
      <c r="C192" s="93"/>
      <c r="D192" s="101"/>
      <c r="E192" s="101"/>
      <c r="F192" s="101"/>
      <c r="G192" s="102" t="s">
        <v>226</v>
      </c>
      <c r="H192" s="104" t="s">
        <v>227</v>
      </c>
      <c r="I192" s="105"/>
      <c r="J192" s="107"/>
      <c r="K192" s="107"/>
      <c r="L192" s="107"/>
      <c r="M192" s="107"/>
      <c r="N192" s="106">
        <f t="shared" si="177"/>
        <v>0</v>
      </c>
      <c r="O192" s="107"/>
      <c r="P192" s="107"/>
      <c r="Q192" s="107"/>
      <c r="R192" s="107"/>
      <c r="S192" s="107"/>
      <c r="T192" s="107"/>
      <c r="U192" s="107"/>
      <c r="V192" s="107"/>
      <c r="W192" s="107"/>
      <c r="X192" s="108">
        <f>X193</f>
        <v>0</v>
      </c>
      <c r="Y192" s="109">
        <f>Y193</f>
        <v>0</v>
      </c>
      <c r="Z192" s="109">
        <f>Z193</f>
        <v>0</v>
      </c>
      <c r="AA192" s="110"/>
      <c r="AB192" s="106">
        <f>AB193</f>
        <v>0</v>
      </c>
      <c r="AC192" s="110"/>
      <c r="AD192" s="71">
        <f t="shared" si="152"/>
        <v>0</v>
      </c>
      <c r="AE192" s="72"/>
      <c r="AF192" s="196"/>
      <c r="AG192" s="196"/>
      <c r="AH192" s="196"/>
      <c r="AI192" s="196"/>
      <c r="AJ192" s="196"/>
      <c r="AK192" s="72"/>
      <c r="AM192" s="20"/>
      <c r="AU192" s="19"/>
    </row>
    <row r="193" spans="1:47" s="3" customFormat="1" ht="17.25" hidden="1" thickBot="1">
      <c r="A193" s="112"/>
      <c r="B193" s="113" t="s">
        <v>129</v>
      </c>
      <c r="C193" s="113" t="s">
        <v>228</v>
      </c>
      <c r="D193" s="114"/>
      <c r="E193" s="114"/>
      <c r="F193" s="114"/>
      <c r="G193" s="115" t="s">
        <v>229</v>
      </c>
      <c r="H193" s="116" t="s">
        <v>230</v>
      </c>
      <c r="I193" s="117"/>
      <c r="J193" s="119"/>
      <c r="K193" s="119"/>
      <c r="L193" s="119"/>
      <c r="M193" s="119"/>
      <c r="N193" s="118">
        <f t="shared" si="177"/>
        <v>0</v>
      </c>
      <c r="O193" s="119"/>
      <c r="P193" s="119"/>
      <c r="Q193" s="119"/>
      <c r="R193" s="119"/>
      <c r="S193" s="119"/>
      <c r="T193" s="119"/>
      <c r="U193" s="119"/>
      <c r="V193" s="119"/>
      <c r="W193" s="119"/>
      <c r="X193" s="120">
        <f>X202</f>
        <v>0</v>
      </c>
      <c r="Y193" s="121">
        <f>Y202</f>
        <v>0</v>
      </c>
      <c r="Z193" s="121">
        <f>Z202</f>
        <v>0</v>
      </c>
      <c r="AA193" s="122"/>
      <c r="AB193" s="118">
        <f>AB202</f>
        <v>0</v>
      </c>
      <c r="AC193" s="122"/>
      <c r="AD193" s="71">
        <f t="shared" si="152"/>
        <v>0</v>
      </c>
      <c r="AE193" s="72"/>
      <c r="AF193" s="196"/>
      <c r="AG193" s="196"/>
      <c r="AH193" s="196"/>
      <c r="AI193" s="196"/>
      <c r="AJ193" s="196"/>
      <c r="AK193" s="72"/>
      <c r="AM193" s="20"/>
      <c r="AU193" s="19"/>
    </row>
    <row r="194" spans="1:47" ht="16.5" hidden="1">
      <c r="A194" s="123" t="s">
        <v>231</v>
      </c>
      <c r="B194" s="124"/>
      <c r="C194" s="74"/>
      <c r="D194" s="124"/>
      <c r="E194" s="124"/>
      <c r="F194" s="124"/>
      <c r="G194" s="125" t="s">
        <v>232</v>
      </c>
      <c r="H194" s="126"/>
      <c r="I194" s="127">
        <f t="shared" ref="I194:I199" si="178">I195</f>
        <v>0</v>
      </c>
      <c r="J194" s="129"/>
      <c r="K194" s="129"/>
      <c r="L194" s="129"/>
      <c r="M194" s="129"/>
      <c r="N194" s="128">
        <f t="shared" si="177"/>
        <v>0</v>
      </c>
      <c r="O194" s="129"/>
      <c r="P194" s="129"/>
      <c r="Q194" s="129"/>
      <c r="R194" s="129"/>
      <c r="S194" s="129"/>
      <c r="T194" s="129"/>
      <c r="U194" s="129"/>
      <c r="V194" s="129"/>
      <c r="W194" s="129"/>
      <c r="X194" s="130">
        <f t="shared" ref="X194:AB199" si="179">X195</f>
        <v>0</v>
      </c>
      <c r="Y194" s="131">
        <f t="shared" si="179"/>
        <v>0</v>
      </c>
      <c r="Z194" s="131">
        <f t="shared" si="179"/>
        <v>0</v>
      </c>
      <c r="AA194" s="132"/>
      <c r="AB194" s="128">
        <f t="shared" si="179"/>
        <v>0</v>
      </c>
      <c r="AC194" s="133"/>
      <c r="AD194" s="71">
        <f t="shared" si="152"/>
        <v>0</v>
      </c>
      <c r="AE194" s="40"/>
      <c r="AF194" s="197"/>
      <c r="AG194" s="197"/>
      <c r="AH194" s="197"/>
      <c r="AI194" s="197"/>
      <c r="AJ194" s="197"/>
      <c r="AK194" s="40"/>
      <c r="AM194" s="20"/>
      <c r="AU194" s="19"/>
    </row>
    <row r="195" spans="1:47" ht="16.5" hidden="1">
      <c r="A195" s="100"/>
      <c r="B195" s="111" t="s">
        <v>49</v>
      </c>
      <c r="C195" s="93"/>
      <c r="D195" s="134"/>
      <c r="E195" s="134"/>
      <c r="F195" s="134"/>
      <c r="G195" s="135" t="s">
        <v>50</v>
      </c>
      <c r="H195" s="136" t="s">
        <v>233</v>
      </c>
      <c r="I195" s="137">
        <f t="shared" si="178"/>
        <v>0</v>
      </c>
      <c r="J195" s="139"/>
      <c r="K195" s="139"/>
      <c r="L195" s="139"/>
      <c r="M195" s="139"/>
      <c r="N195" s="138">
        <f t="shared" si="177"/>
        <v>0</v>
      </c>
      <c r="O195" s="139"/>
      <c r="P195" s="139"/>
      <c r="Q195" s="139"/>
      <c r="R195" s="139"/>
      <c r="S195" s="139"/>
      <c r="T195" s="139"/>
      <c r="U195" s="139"/>
      <c r="V195" s="139"/>
      <c r="W195" s="139"/>
      <c r="X195" s="140">
        <f t="shared" si="179"/>
        <v>0</v>
      </c>
      <c r="Y195" s="141">
        <f t="shared" si="179"/>
        <v>0</v>
      </c>
      <c r="Z195" s="141">
        <f t="shared" si="179"/>
        <v>0</v>
      </c>
      <c r="AA195" s="142"/>
      <c r="AB195" s="138">
        <f t="shared" si="179"/>
        <v>0</v>
      </c>
      <c r="AC195" s="133"/>
      <c r="AD195" s="71">
        <f t="shared" si="152"/>
        <v>0</v>
      </c>
      <c r="AE195" s="40"/>
      <c r="AF195" s="197"/>
      <c r="AG195" s="197"/>
      <c r="AH195" s="197"/>
      <c r="AI195" s="197"/>
      <c r="AJ195" s="197"/>
      <c r="AK195" s="40"/>
      <c r="AM195" s="20"/>
      <c r="AU195" s="19"/>
    </row>
    <row r="196" spans="1:47" ht="45" hidden="1">
      <c r="A196" s="100"/>
      <c r="B196" s="134"/>
      <c r="C196" s="93"/>
      <c r="D196" s="93" t="s">
        <v>234</v>
      </c>
      <c r="E196" s="93"/>
      <c r="F196" s="134"/>
      <c r="G196" s="135" t="s">
        <v>235</v>
      </c>
      <c r="H196" s="136" t="s">
        <v>234</v>
      </c>
      <c r="I196" s="137">
        <f t="shared" si="178"/>
        <v>0</v>
      </c>
      <c r="J196" s="139"/>
      <c r="K196" s="139"/>
      <c r="L196" s="139"/>
      <c r="M196" s="139"/>
      <c r="N196" s="138">
        <f t="shared" si="177"/>
        <v>0</v>
      </c>
      <c r="O196" s="139"/>
      <c r="P196" s="139"/>
      <c r="Q196" s="139"/>
      <c r="R196" s="139"/>
      <c r="S196" s="139"/>
      <c r="T196" s="139"/>
      <c r="U196" s="139"/>
      <c r="V196" s="139"/>
      <c r="W196" s="139"/>
      <c r="X196" s="140">
        <f t="shared" si="179"/>
        <v>0</v>
      </c>
      <c r="Y196" s="141">
        <f t="shared" si="179"/>
        <v>0</v>
      </c>
      <c r="Z196" s="141">
        <f t="shared" si="179"/>
        <v>0</v>
      </c>
      <c r="AA196" s="142"/>
      <c r="AB196" s="138">
        <f t="shared" si="179"/>
        <v>0</v>
      </c>
      <c r="AC196" s="133"/>
      <c r="AD196" s="71">
        <f t="shared" si="152"/>
        <v>0</v>
      </c>
      <c r="AE196" s="40"/>
      <c r="AF196" s="197"/>
      <c r="AG196" s="197"/>
      <c r="AH196" s="197"/>
      <c r="AI196" s="197"/>
      <c r="AJ196" s="197"/>
      <c r="AK196" s="40"/>
      <c r="AM196" s="20"/>
      <c r="AU196" s="19"/>
    </row>
    <row r="197" spans="1:47" ht="30" hidden="1">
      <c r="A197" s="143">
        <v>8008</v>
      </c>
      <c r="B197" s="144" t="s">
        <v>49</v>
      </c>
      <c r="C197" s="144">
        <v>10</v>
      </c>
      <c r="D197" s="93"/>
      <c r="E197" s="93"/>
      <c r="F197" s="134"/>
      <c r="G197" s="135" t="s">
        <v>236</v>
      </c>
      <c r="H197" s="136" t="s">
        <v>237</v>
      </c>
      <c r="I197" s="137">
        <f t="shared" si="178"/>
        <v>0</v>
      </c>
      <c r="J197" s="139"/>
      <c r="K197" s="139"/>
      <c r="L197" s="139"/>
      <c r="M197" s="139"/>
      <c r="N197" s="138">
        <f t="shared" si="177"/>
        <v>0</v>
      </c>
      <c r="O197" s="139"/>
      <c r="P197" s="139"/>
      <c r="Q197" s="139"/>
      <c r="R197" s="139"/>
      <c r="S197" s="139"/>
      <c r="T197" s="139"/>
      <c r="U197" s="139"/>
      <c r="V197" s="139"/>
      <c r="W197" s="139"/>
      <c r="X197" s="140">
        <f t="shared" si="179"/>
        <v>0</v>
      </c>
      <c r="Y197" s="141">
        <f t="shared" si="179"/>
        <v>0</v>
      </c>
      <c r="Z197" s="141">
        <f t="shared" si="179"/>
        <v>0</v>
      </c>
      <c r="AA197" s="142"/>
      <c r="AB197" s="138">
        <f t="shared" si="179"/>
        <v>0</v>
      </c>
      <c r="AC197" s="133"/>
      <c r="AD197" s="71">
        <f t="shared" si="152"/>
        <v>0</v>
      </c>
      <c r="AE197" s="40"/>
      <c r="AF197" s="197"/>
      <c r="AG197" s="197"/>
      <c r="AH197" s="197"/>
      <c r="AI197" s="197"/>
      <c r="AJ197" s="197"/>
      <c r="AK197" s="40"/>
      <c r="AM197" s="20"/>
      <c r="AU197" s="19"/>
    </row>
    <row r="198" spans="1:47" ht="16.5" hidden="1">
      <c r="A198" s="145"/>
      <c r="B198" s="134"/>
      <c r="C198" s="93"/>
      <c r="D198" s="93" t="s">
        <v>49</v>
      </c>
      <c r="E198" s="93"/>
      <c r="F198" s="134"/>
      <c r="G198" s="135" t="s">
        <v>50</v>
      </c>
      <c r="H198" s="136" t="s">
        <v>49</v>
      </c>
      <c r="I198" s="137">
        <f t="shared" si="178"/>
        <v>0</v>
      </c>
      <c r="J198" s="139"/>
      <c r="K198" s="139"/>
      <c r="L198" s="139"/>
      <c r="M198" s="139"/>
      <c r="N198" s="138">
        <f t="shared" si="177"/>
        <v>0</v>
      </c>
      <c r="O198" s="139"/>
      <c r="P198" s="139"/>
      <c r="Q198" s="139"/>
      <c r="R198" s="139"/>
      <c r="S198" s="139"/>
      <c r="T198" s="139"/>
      <c r="U198" s="139"/>
      <c r="V198" s="139"/>
      <c r="W198" s="139"/>
      <c r="X198" s="140">
        <f t="shared" si="179"/>
        <v>0</v>
      </c>
      <c r="Y198" s="141">
        <f t="shared" si="179"/>
        <v>0</v>
      </c>
      <c r="Z198" s="141">
        <f t="shared" si="179"/>
        <v>0</v>
      </c>
      <c r="AA198" s="142"/>
      <c r="AB198" s="138">
        <f t="shared" si="179"/>
        <v>0</v>
      </c>
      <c r="AC198" s="133"/>
      <c r="AD198" s="71">
        <f t="shared" si="152"/>
        <v>0</v>
      </c>
      <c r="AE198" s="40"/>
      <c r="AF198" s="197"/>
      <c r="AG198" s="197"/>
      <c r="AH198" s="197"/>
      <c r="AI198" s="197"/>
      <c r="AJ198" s="197"/>
      <c r="AK198" s="40"/>
      <c r="AM198" s="20"/>
      <c r="AU198" s="19"/>
    </row>
    <row r="199" spans="1:47" ht="45" hidden="1">
      <c r="A199" s="145"/>
      <c r="B199" s="134"/>
      <c r="C199" s="93"/>
      <c r="D199" s="93" t="s">
        <v>234</v>
      </c>
      <c r="E199" s="93"/>
      <c r="F199" s="134"/>
      <c r="G199" s="135" t="s">
        <v>235</v>
      </c>
      <c r="H199" s="136" t="s">
        <v>234</v>
      </c>
      <c r="I199" s="137">
        <f t="shared" si="178"/>
        <v>0</v>
      </c>
      <c r="J199" s="139"/>
      <c r="K199" s="139"/>
      <c r="L199" s="139"/>
      <c r="M199" s="139"/>
      <c r="N199" s="138">
        <f t="shared" si="177"/>
        <v>0</v>
      </c>
      <c r="O199" s="139"/>
      <c r="P199" s="139"/>
      <c r="Q199" s="139"/>
      <c r="R199" s="139"/>
      <c r="S199" s="139"/>
      <c r="T199" s="139"/>
      <c r="U199" s="139"/>
      <c r="V199" s="139"/>
      <c r="W199" s="139"/>
      <c r="X199" s="140">
        <f t="shared" si="179"/>
        <v>0</v>
      </c>
      <c r="Y199" s="141">
        <f t="shared" si="179"/>
        <v>0</v>
      </c>
      <c r="Z199" s="141">
        <f t="shared" si="179"/>
        <v>0</v>
      </c>
      <c r="AA199" s="142"/>
      <c r="AB199" s="138">
        <f t="shared" si="179"/>
        <v>0</v>
      </c>
      <c r="AC199" s="133"/>
      <c r="AD199" s="71">
        <f t="shared" si="152"/>
        <v>0</v>
      </c>
      <c r="AE199" s="40"/>
      <c r="AF199" s="197"/>
      <c r="AG199" s="197"/>
      <c r="AH199" s="197"/>
      <c r="AI199" s="197"/>
      <c r="AJ199" s="197"/>
      <c r="AK199" s="40"/>
      <c r="AM199" s="20"/>
      <c r="AU199" s="19"/>
    </row>
    <row r="200" spans="1:47" ht="16.5" hidden="1">
      <c r="A200" s="145"/>
      <c r="B200" s="134"/>
      <c r="C200" s="93"/>
      <c r="D200" s="93"/>
      <c r="E200" s="93" t="s">
        <v>228</v>
      </c>
      <c r="F200" s="134"/>
      <c r="G200" s="135" t="s">
        <v>238</v>
      </c>
      <c r="H200" s="136" t="s">
        <v>228</v>
      </c>
      <c r="I200" s="137">
        <f>I201+I202</f>
        <v>0</v>
      </c>
      <c r="J200" s="139"/>
      <c r="K200" s="139"/>
      <c r="L200" s="139"/>
      <c r="M200" s="139"/>
      <c r="N200" s="138">
        <f t="shared" si="177"/>
        <v>0</v>
      </c>
      <c r="O200" s="139"/>
      <c r="P200" s="139"/>
      <c r="Q200" s="139"/>
      <c r="R200" s="139"/>
      <c r="S200" s="139"/>
      <c r="T200" s="139"/>
      <c r="U200" s="139"/>
      <c r="V200" s="139"/>
      <c r="W200" s="139"/>
      <c r="X200" s="140">
        <f>X201+X202</f>
        <v>0</v>
      </c>
      <c r="Y200" s="141">
        <f>Y201+Y202</f>
        <v>0</v>
      </c>
      <c r="Z200" s="141">
        <f>Z201+Z202</f>
        <v>0</v>
      </c>
      <c r="AA200" s="142"/>
      <c r="AB200" s="138">
        <f>AB201+AB202</f>
        <v>0</v>
      </c>
      <c r="AC200" s="133"/>
      <c r="AD200" s="71">
        <f t="shared" si="152"/>
        <v>0</v>
      </c>
      <c r="AE200" s="40"/>
      <c r="AF200" s="197"/>
      <c r="AG200" s="197"/>
      <c r="AH200" s="197"/>
      <c r="AI200" s="197"/>
      <c r="AJ200" s="197"/>
      <c r="AK200" s="40"/>
      <c r="AM200" s="20"/>
      <c r="AU200" s="19"/>
    </row>
    <row r="201" spans="1:47" ht="16.5" hidden="1">
      <c r="A201" s="145"/>
      <c r="B201" s="134"/>
      <c r="C201" s="93"/>
      <c r="D201" s="93"/>
      <c r="E201" s="93"/>
      <c r="F201" s="134" t="s">
        <v>49</v>
      </c>
      <c r="G201" s="146" t="s">
        <v>239</v>
      </c>
      <c r="H201" s="147" t="s">
        <v>49</v>
      </c>
      <c r="I201" s="148">
        <f>N201</f>
        <v>0</v>
      </c>
      <c r="J201" s="150"/>
      <c r="K201" s="150"/>
      <c r="L201" s="150"/>
      <c r="M201" s="150"/>
      <c r="N201" s="149">
        <f t="shared" si="177"/>
        <v>0</v>
      </c>
      <c r="O201" s="150"/>
      <c r="P201" s="150"/>
      <c r="Q201" s="150"/>
      <c r="R201" s="150"/>
      <c r="S201" s="150"/>
      <c r="T201" s="150"/>
      <c r="U201" s="150"/>
      <c r="V201" s="150"/>
      <c r="W201" s="150"/>
      <c r="X201" s="151"/>
      <c r="Y201" s="152"/>
      <c r="Z201" s="152"/>
      <c r="AA201" s="153"/>
      <c r="AB201" s="149"/>
      <c r="AC201" s="154"/>
      <c r="AD201" s="71">
        <f t="shared" si="152"/>
        <v>0</v>
      </c>
      <c r="AE201" s="40"/>
      <c r="AF201" s="40"/>
      <c r="AG201" s="40"/>
      <c r="AH201" s="40"/>
      <c r="AI201" s="40"/>
      <c r="AJ201" s="40"/>
      <c r="AK201" s="40"/>
      <c r="AM201" s="20"/>
      <c r="AU201" s="19"/>
    </row>
    <row r="202" spans="1:47" s="2" customFormat="1" ht="17.25" hidden="1" thickBot="1">
      <c r="A202" s="155"/>
      <c r="B202" s="156"/>
      <c r="C202" s="157"/>
      <c r="D202" s="156"/>
      <c r="E202" s="156"/>
      <c r="F202" s="156" t="s">
        <v>92</v>
      </c>
      <c r="G202" s="158" t="s">
        <v>240</v>
      </c>
      <c r="H202" s="159" t="s">
        <v>92</v>
      </c>
      <c r="I202" s="160">
        <f>N202</f>
        <v>0</v>
      </c>
      <c r="J202" s="162"/>
      <c r="K202" s="162"/>
      <c r="L202" s="162"/>
      <c r="M202" s="162"/>
      <c r="N202" s="161">
        <f t="shared" si="177"/>
        <v>0</v>
      </c>
      <c r="O202" s="162"/>
      <c r="P202" s="162"/>
      <c r="Q202" s="162"/>
      <c r="R202" s="162"/>
      <c r="S202" s="162"/>
      <c r="T202" s="162"/>
      <c r="U202" s="162"/>
      <c r="V202" s="162"/>
      <c r="W202" s="162"/>
      <c r="X202" s="163"/>
      <c r="Y202" s="164"/>
      <c r="Z202" s="164"/>
      <c r="AA202" s="165"/>
      <c r="AB202" s="161"/>
      <c r="AC202" s="154"/>
      <c r="AD202" s="71">
        <f t="shared" si="152"/>
        <v>0</v>
      </c>
      <c r="AE202" s="40"/>
      <c r="AF202" s="40"/>
      <c r="AG202" s="40"/>
      <c r="AH202" s="40"/>
      <c r="AI202" s="40"/>
      <c r="AJ202" s="40"/>
      <c r="AK202" s="40"/>
      <c r="AM202" s="20"/>
      <c r="AU202" s="19"/>
    </row>
    <row r="203" spans="1:47" s="2" customFormat="1" ht="10.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</row>
    <row r="204" spans="1:47" ht="16.5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40"/>
      <c r="AF204" s="40"/>
      <c r="AG204" s="40"/>
      <c r="AH204" s="40"/>
      <c r="AI204" s="40"/>
      <c r="AJ204" s="40"/>
      <c r="AK204" s="40"/>
    </row>
    <row r="205" spans="1:47" s="10" customFormat="1" ht="17.25" customHeight="1">
      <c r="A205" s="166"/>
      <c r="B205" s="167"/>
      <c r="C205" s="167"/>
      <c r="D205" s="167"/>
      <c r="E205" s="167"/>
      <c r="F205" s="167"/>
      <c r="G205" s="168" t="s">
        <v>256</v>
      </c>
      <c r="H205" s="168"/>
      <c r="I205" s="168"/>
      <c r="J205" s="168"/>
      <c r="K205" s="168"/>
      <c r="L205" s="168"/>
      <c r="M205" s="168"/>
      <c r="N205" s="169"/>
      <c r="O205" s="169"/>
      <c r="P205" s="234"/>
      <c r="Q205" s="234"/>
      <c r="R205" s="234" t="s">
        <v>260</v>
      </c>
      <c r="S205" s="234"/>
      <c r="T205" s="235"/>
      <c r="U205" s="236"/>
      <c r="V205" s="236"/>
      <c r="W205" s="236"/>
      <c r="X205" s="236"/>
      <c r="Y205" s="236"/>
      <c r="Z205" s="236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</row>
    <row r="206" spans="1:47" s="10" customFormat="1" ht="6" customHeight="1">
      <c r="A206" s="166"/>
      <c r="B206" s="167"/>
      <c r="C206" s="167"/>
      <c r="D206" s="167"/>
      <c r="E206" s="167"/>
      <c r="F206" s="167"/>
      <c r="G206" s="168"/>
      <c r="H206" s="168"/>
      <c r="I206" s="168"/>
      <c r="J206" s="168"/>
      <c r="K206" s="168"/>
      <c r="L206" s="168"/>
      <c r="M206" s="168"/>
      <c r="N206" s="169"/>
      <c r="O206" s="169"/>
      <c r="P206" s="234"/>
      <c r="Q206" s="234"/>
      <c r="R206" s="234"/>
      <c r="S206" s="234"/>
      <c r="T206" s="235"/>
      <c r="U206" s="236"/>
      <c r="V206" s="236"/>
      <c r="W206" s="236"/>
      <c r="X206" s="236"/>
      <c r="Y206" s="236"/>
      <c r="Z206" s="236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</row>
    <row r="207" spans="1:47" s="10" customFormat="1" ht="15.75" customHeight="1">
      <c r="A207" s="166"/>
      <c r="B207" s="167"/>
      <c r="C207" s="167"/>
      <c r="D207" s="167"/>
      <c r="E207" s="167"/>
      <c r="F207" s="167"/>
      <c r="G207" s="180" t="s">
        <v>262</v>
      </c>
      <c r="H207" s="170"/>
      <c r="I207" s="48"/>
      <c r="J207" s="48"/>
      <c r="K207" s="48"/>
      <c r="L207" s="48"/>
      <c r="M207" s="48"/>
      <c r="N207" s="48"/>
      <c r="O207" s="48"/>
      <c r="P207" s="236"/>
      <c r="Q207" s="236"/>
      <c r="R207" s="236" t="s">
        <v>261</v>
      </c>
      <c r="S207" s="236"/>
      <c r="T207" s="236"/>
      <c r="U207" s="236"/>
      <c r="V207" s="236"/>
      <c r="W207" s="236"/>
      <c r="X207" s="236"/>
      <c r="Y207" s="236"/>
      <c r="Z207" s="236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</row>
    <row r="208" spans="1:47" s="10" customFormat="1" ht="15.75" customHeight="1">
      <c r="A208" s="166"/>
      <c r="B208" s="167"/>
      <c r="C208" s="167"/>
      <c r="D208" s="167"/>
      <c r="E208" s="167"/>
      <c r="F208" s="167"/>
      <c r="G208" s="180"/>
      <c r="H208" s="170"/>
      <c r="I208" s="48"/>
      <c r="J208" s="48"/>
      <c r="K208" s="48"/>
      <c r="L208" s="48"/>
      <c r="M208" s="48"/>
      <c r="N208" s="48"/>
      <c r="O208" s="48"/>
      <c r="P208" s="236"/>
      <c r="Q208" s="236"/>
      <c r="R208" s="236"/>
      <c r="S208" s="236"/>
      <c r="T208" s="236"/>
      <c r="U208" s="236"/>
      <c r="V208" s="236"/>
      <c r="W208" s="236"/>
      <c r="X208" s="236"/>
      <c r="Y208" s="236"/>
      <c r="Z208" s="236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</row>
    <row r="209" spans="1:74" s="10" customFormat="1" ht="15.75" customHeight="1">
      <c r="A209" s="166"/>
      <c r="B209" s="167"/>
      <c r="C209" s="167"/>
      <c r="D209" s="167"/>
      <c r="E209" s="167"/>
      <c r="F209" s="167"/>
      <c r="G209" s="180"/>
      <c r="H209" s="170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</row>
    <row r="210" spans="1:74" s="10" customFormat="1" ht="15.75" customHeight="1">
      <c r="A210" s="166"/>
      <c r="B210" s="167"/>
      <c r="C210" s="167"/>
      <c r="D210" s="167"/>
      <c r="E210" s="167"/>
      <c r="F210" s="167"/>
      <c r="G210" s="180"/>
      <c r="H210" s="170"/>
      <c r="I210" s="48"/>
      <c r="J210" s="48"/>
      <c r="K210" s="48"/>
      <c r="L210" s="48"/>
      <c r="M210" s="48"/>
      <c r="N210" s="48"/>
      <c r="O210" s="48"/>
      <c r="P210" s="48"/>
      <c r="Q210" s="48"/>
      <c r="R210" s="48" t="s">
        <v>278</v>
      </c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</row>
    <row r="211" spans="1:74" s="10" customFormat="1" ht="15.75" customHeight="1">
      <c r="A211" s="166"/>
      <c r="B211" s="167"/>
      <c r="C211" s="167"/>
      <c r="D211" s="167"/>
      <c r="E211" s="167"/>
      <c r="F211" s="167"/>
      <c r="G211" s="180"/>
      <c r="H211" s="170"/>
      <c r="I211" s="48"/>
      <c r="J211" s="48"/>
      <c r="K211" s="48"/>
      <c r="L211" s="48"/>
      <c r="M211" s="48"/>
      <c r="N211" s="48"/>
      <c r="O211" s="48"/>
      <c r="P211" s="48"/>
      <c r="Q211" s="48"/>
      <c r="R211" s="48" t="s">
        <v>267</v>
      </c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</row>
    <row r="212" spans="1:74" s="10" customFormat="1" ht="15.75" customHeight="1">
      <c r="A212" s="166"/>
      <c r="B212" s="167"/>
      <c r="C212" s="167"/>
      <c r="D212" s="167"/>
      <c r="E212" s="167"/>
      <c r="F212" s="167"/>
      <c r="G212" s="180"/>
      <c r="H212" s="170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</row>
    <row r="213" spans="1:74" s="10" customFormat="1" ht="15.75" customHeight="1">
      <c r="A213" s="166"/>
      <c r="B213" s="167"/>
      <c r="C213" s="167"/>
      <c r="D213" s="167"/>
      <c r="E213" s="167"/>
      <c r="F213" s="167"/>
      <c r="G213" s="180"/>
      <c r="H213" s="170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</row>
    <row r="214" spans="1:74" s="10" customFormat="1" ht="13.15" customHeight="1">
      <c r="A214" s="166"/>
      <c r="B214" s="167"/>
      <c r="C214" s="167"/>
      <c r="D214" s="167"/>
      <c r="E214" s="167"/>
      <c r="F214" s="167"/>
      <c r="G214" s="168"/>
      <c r="H214" s="170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</row>
    <row r="215" spans="1:74" s="10" customFormat="1" ht="13.15" customHeight="1">
      <c r="A215" s="166"/>
      <c r="B215" s="167"/>
      <c r="C215" s="167"/>
      <c r="D215" s="167"/>
      <c r="E215" s="167"/>
      <c r="F215" s="167"/>
      <c r="G215" s="168"/>
      <c r="H215" s="170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</row>
    <row r="216" spans="1:74" s="10" customFormat="1" ht="15.75" customHeight="1">
      <c r="A216" s="166"/>
      <c r="B216" s="167"/>
      <c r="C216" s="167"/>
      <c r="D216" s="167"/>
      <c r="E216" s="167"/>
      <c r="F216" s="167"/>
      <c r="G216" s="279" t="s">
        <v>255</v>
      </c>
      <c r="H216" s="280"/>
      <c r="I216" s="280"/>
      <c r="J216" s="280"/>
      <c r="K216" s="280"/>
      <c r="L216" s="280"/>
      <c r="M216" s="280"/>
      <c r="N216" s="280"/>
      <c r="O216" s="280"/>
      <c r="P216" s="280"/>
      <c r="Q216" s="280"/>
      <c r="R216" s="280"/>
      <c r="S216" s="280"/>
      <c r="T216" s="280"/>
      <c r="U216" s="280"/>
      <c r="V216" s="280"/>
      <c r="W216" s="280"/>
      <c r="X216" s="280"/>
      <c r="Y216" s="280"/>
      <c r="Z216" s="280"/>
      <c r="AA216" s="280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</row>
    <row r="217" spans="1:74" s="10" customFormat="1" ht="13.15" customHeight="1">
      <c r="A217" s="166"/>
      <c r="B217" s="171"/>
      <c r="C217" s="167"/>
      <c r="D217" s="167"/>
      <c r="E217" s="167"/>
      <c r="F217" s="167"/>
      <c r="G217" s="281" t="s">
        <v>280</v>
      </c>
      <c r="H217" s="280"/>
      <c r="I217" s="280"/>
      <c r="J217" s="280"/>
      <c r="K217" s="280"/>
      <c r="L217" s="280"/>
      <c r="M217" s="280"/>
      <c r="N217" s="280"/>
      <c r="O217" s="280"/>
      <c r="P217" s="280"/>
      <c r="Q217" s="280"/>
      <c r="R217" s="280"/>
      <c r="S217" s="280"/>
      <c r="T217" s="280"/>
      <c r="U217" s="280"/>
      <c r="V217" s="280"/>
      <c r="W217" s="280"/>
      <c r="X217" s="280"/>
      <c r="Y217" s="280"/>
      <c r="Z217" s="280"/>
      <c r="AA217" s="47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</row>
    <row r="218" spans="1:74" s="10" customFormat="1" ht="13.15" customHeight="1">
      <c r="A218" s="166"/>
      <c r="B218" s="171"/>
      <c r="C218" s="167"/>
      <c r="D218" s="167"/>
      <c r="E218" s="167"/>
      <c r="F218" s="167"/>
      <c r="G218" s="172"/>
      <c r="H218" s="170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</row>
    <row r="219" spans="1:74" s="10" customFormat="1" ht="13.15" customHeight="1">
      <c r="A219" s="173"/>
      <c r="B219" s="171"/>
      <c r="C219" s="174"/>
      <c r="D219" s="171"/>
      <c r="E219" s="167"/>
      <c r="F219" s="167"/>
      <c r="G219" s="172"/>
      <c r="H219" s="170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</row>
    <row r="220" spans="1:74" s="10" customFormat="1" ht="18.75" customHeight="1">
      <c r="A220" s="175"/>
      <c r="B220" s="175"/>
      <c r="C220" s="175"/>
      <c r="D220" s="175"/>
      <c r="E220" s="175"/>
      <c r="F220" s="175"/>
      <c r="G220" s="168" t="s">
        <v>241</v>
      </c>
      <c r="H220" s="168"/>
      <c r="I220" s="168"/>
      <c r="J220" s="168"/>
      <c r="K220" s="168"/>
      <c r="L220" s="168"/>
      <c r="M220" s="168"/>
      <c r="N220" s="283" t="s">
        <v>259</v>
      </c>
      <c r="O220" s="283"/>
      <c r="P220" s="283"/>
      <c r="Q220" s="283"/>
      <c r="R220" s="283"/>
      <c r="S220" s="283"/>
      <c r="T220" s="283"/>
      <c r="U220" s="283"/>
      <c r="V220" s="283"/>
      <c r="W220" s="48"/>
      <c r="X220" s="48"/>
      <c r="Y220" s="48"/>
      <c r="Z220" s="283" t="s">
        <v>242</v>
      </c>
      <c r="AA220" s="283"/>
      <c r="AB220" s="283"/>
      <c r="AC220" s="283"/>
      <c r="AD220" s="283"/>
      <c r="AE220" s="283"/>
      <c r="AF220" s="283"/>
      <c r="AG220" s="48"/>
      <c r="AH220" s="48"/>
      <c r="AI220" s="48"/>
      <c r="AJ220" s="48"/>
      <c r="AK220" s="48"/>
    </row>
    <row r="221" spans="1:74" s="10" customFormat="1" ht="12.75" customHeight="1">
      <c r="A221" s="175"/>
      <c r="B221" s="175"/>
      <c r="C221" s="175"/>
      <c r="D221" s="175"/>
      <c r="E221" s="175"/>
      <c r="F221" s="175"/>
      <c r="G221" s="168"/>
      <c r="H221" s="168"/>
      <c r="I221" s="168"/>
      <c r="J221" s="168"/>
      <c r="K221" s="168"/>
      <c r="L221" s="168"/>
      <c r="M221" s="168"/>
      <c r="N221" s="176"/>
      <c r="O221" s="176"/>
      <c r="P221" s="177"/>
      <c r="Q221" s="178"/>
      <c r="R221" s="179"/>
      <c r="S221" s="48"/>
      <c r="T221" s="48"/>
      <c r="U221" s="48"/>
      <c r="V221" s="48"/>
      <c r="W221" s="48"/>
      <c r="X221" s="48"/>
      <c r="Y221" s="48"/>
      <c r="Z221" s="178"/>
      <c r="AA221" s="178"/>
      <c r="AB221" s="178"/>
      <c r="AC221" s="175"/>
      <c r="AD221" s="175"/>
      <c r="AE221" s="48"/>
      <c r="AF221" s="48"/>
      <c r="AG221" s="48"/>
      <c r="AH221" s="48"/>
      <c r="AI221" s="48"/>
      <c r="AJ221" s="48"/>
      <c r="AK221" s="48"/>
    </row>
    <row r="222" spans="1:74" s="10" customFormat="1" ht="16.5" customHeight="1">
      <c r="A222" s="48"/>
      <c r="B222" s="48"/>
      <c r="C222" s="48"/>
      <c r="D222" s="48"/>
      <c r="E222" s="48"/>
      <c r="F222" s="48"/>
      <c r="G222" s="168" t="s">
        <v>243</v>
      </c>
      <c r="H222" s="168"/>
      <c r="I222" s="168"/>
      <c r="J222" s="168"/>
      <c r="K222" s="168"/>
      <c r="L222" s="168"/>
      <c r="M222" s="168"/>
      <c r="N222" s="176" t="s">
        <v>253</v>
      </c>
      <c r="O222" s="176"/>
      <c r="P222" s="282"/>
      <c r="Q222" s="282"/>
      <c r="R222" s="282"/>
      <c r="S222" s="48"/>
      <c r="T222" s="48"/>
      <c r="U222" s="48"/>
      <c r="V222" s="48"/>
      <c r="W222" s="48"/>
      <c r="X222" s="48"/>
      <c r="Y222" s="282" t="s">
        <v>244</v>
      </c>
      <c r="Z222" s="282"/>
      <c r="AA222" s="282"/>
      <c r="AB222" s="282"/>
      <c r="AC222" s="282"/>
      <c r="AD222" s="282"/>
      <c r="AE222" s="48"/>
      <c r="AF222" s="48"/>
      <c r="AG222" s="48"/>
      <c r="AH222" s="48"/>
      <c r="AI222" s="48"/>
      <c r="AJ222" s="48"/>
      <c r="AK222" s="48"/>
    </row>
    <row r="223" spans="1:74" s="14" customFormat="1" ht="18.75">
      <c r="A223" s="9"/>
      <c r="B223" s="8"/>
      <c r="C223" s="8"/>
      <c r="D223" s="12"/>
      <c r="E223" s="9"/>
      <c r="F223" s="9"/>
      <c r="G223" s="13"/>
      <c r="H223" s="11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</row>
    <row r="224" spans="1:74" s="14" customFormat="1" ht="18.75"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</row>
  </sheetData>
  <mergeCells count="616">
    <mergeCell ref="BH39:BH40"/>
    <mergeCell ref="BL39:BL40"/>
    <mergeCell ref="BM39:BM40"/>
    <mergeCell ref="BQ39:BQ40"/>
    <mergeCell ref="BR39:BR40"/>
    <mergeCell ref="G216:AA216"/>
    <mergeCell ref="G217:Z217"/>
    <mergeCell ref="P222:R222"/>
    <mergeCell ref="Y222:AD222"/>
    <mergeCell ref="Z220:AF220"/>
    <mergeCell ref="BC39:BC40"/>
    <mergeCell ref="BG39:BG40"/>
    <mergeCell ref="AV39:AV40"/>
    <mergeCell ref="BB39:BB40"/>
    <mergeCell ref="N220:V220"/>
    <mergeCell ref="W13:AC13"/>
    <mergeCell ref="AD13:AD14"/>
    <mergeCell ref="AE13:AK13"/>
    <mergeCell ref="AL39:AL40"/>
    <mergeCell ref="AM39:AM40"/>
    <mergeCell ref="AP39:AP40"/>
    <mergeCell ref="A184:AC184"/>
    <mergeCell ref="AQ39:AQ40"/>
    <mergeCell ref="AU39:AU40"/>
    <mergeCell ref="A41:A42"/>
    <mergeCell ref="B41:B42"/>
    <mergeCell ref="C41:C42"/>
    <mergeCell ref="D41:D42"/>
    <mergeCell ref="E41:E42"/>
    <mergeCell ref="F41:F42"/>
    <mergeCell ref="G41:G42"/>
    <mergeCell ref="H41:H42"/>
    <mergeCell ref="A43:A44"/>
    <mergeCell ref="B43:B44"/>
    <mergeCell ref="C43:C44"/>
    <mergeCell ref="V13:V14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N13:N14"/>
    <mergeCell ref="O13:U13"/>
    <mergeCell ref="J13:M13"/>
    <mergeCell ref="A2:U2"/>
    <mergeCell ref="AE2:AH2"/>
    <mergeCell ref="H8:R8"/>
    <mergeCell ref="G9:W9"/>
    <mergeCell ref="V12:AC12"/>
    <mergeCell ref="AD12:AK12"/>
    <mergeCell ref="V2:Z2"/>
    <mergeCell ref="AP7:AX7"/>
    <mergeCell ref="A11:F11"/>
    <mergeCell ref="N4:AD4"/>
    <mergeCell ref="V3:Y3"/>
    <mergeCell ref="F26:F27"/>
    <mergeCell ref="G26:G27"/>
    <mergeCell ref="H26:H27"/>
    <mergeCell ref="A28:A29"/>
    <mergeCell ref="B28:B29"/>
    <mergeCell ref="C28:C29"/>
    <mergeCell ref="D28:D29"/>
    <mergeCell ref="E28:E29"/>
    <mergeCell ref="F28:F29"/>
    <mergeCell ref="G28:G29"/>
    <mergeCell ref="H28:H29"/>
    <mergeCell ref="A26:A27"/>
    <mergeCell ref="B26:B27"/>
    <mergeCell ref="C26:C27"/>
    <mergeCell ref="D26:D27"/>
    <mergeCell ref="E26:E27"/>
    <mergeCell ref="F30:F31"/>
    <mergeCell ref="G30:G31"/>
    <mergeCell ref="H30:H31"/>
    <mergeCell ref="A32:A33"/>
    <mergeCell ref="B32:B33"/>
    <mergeCell ref="C32:C33"/>
    <mergeCell ref="D32:D33"/>
    <mergeCell ref="E32:E33"/>
    <mergeCell ref="F32:F33"/>
    <mergeCell ref="G32:G33"/>
    <mergeCell ref="H32:H33"/>
    <mergeCell ref="A30:A31"/>
    <mergeCell ref="B30:B31"/>
    <mergeCell ref="C30:C31"/>
    <mergeCell ref="D30:D31"/>
    <mergeCell ref="E30:E31"/>
    <mergeCell ref="D43:D44"/>
    <mergeCell ref="E43:E44"/>
    <mergeCell ref="F43:F44"/>
    <mergeCell ref="G43:G44"/>
    <mergeCell ref="H43:H44"/>
    <mergeCell ref="F37:F38"/>
    <mergeCell ref="G37:G38"/>
    <mergeCell ref="H37:H38"/>
    <mergeCell ref="A39:A40"/>
    <mergeCell ref="B39:B40"/>
    <mergeCell ref="C39:C40"/>
    <mergeCell ref="D39:D40"/>
    <mergeCell ref="E39:E40"/>
    <mergeCell ref="F39:F40"/>
    <mergeCell ref="G39:G40"/>
    <mergeCell ref="H39:H40"/>
    <mergeCell ref="A37:A38"/>
    <mergeCell ref="B37:B38"/>
    <mergeCell ref="C37:C38"/>
    <mergeCell ref="D37:D38"/>
    <mergeCell ref="E37:E38"/>
    <mergeCell ref="F45:F46"/>
    <mergeCell ref="G45:G46"/>
    <mergeCell ref="H45:H46"/>
    <mergeCell ref="A47:A48"/>
    <mergeCell ref="B47:B48"/>
    <mergeCell ref="C47:C48"/>
    <mergeCell ref="D47:D48"/>
    <mergeCell ref="E47:E48"/>
    <mergeCell ref="F47:F48"/>
    <mergeCell ref="G47:G48"/>
    <mergeCell ref="H47:H48"/>
    <mergeCell ref="A45:A46"/>
    <mergeCell ref="B45:B46"/>
    <mergeCell ref="C45:C46"/>
    <mergeCell ref="D45:D46"/>
    <mergeCell ref="E45:E46"/>
    <mergeCell ref="A53:A54"/>
    <mergeCell ref="B53:B54"/>
    <mergeCell ref="C53:C54"/>
    <mergeCell ref="D53:D54"/>
    <mergeCell ref="E53:E54"/>
    <mergeCell ref="F53:F54"/>
    <mergeCell ref="G53:G54"/>
    <mergeCell ref="H53:H54"/>
    <mergeCell ref="F49:F50"/>
    <mergeCell ref="G49:G50"/>
    <mergeCell ref="H49:H50"/>
    <mergeCell ref="A51:A52"/>
    <mergeCell ref="B51:B52"/>
    <mergeCell ref="C51:C52"/>
    <mergeCell ref="D51:D52"/>
    <mergeCell ref="E51:E52"/>
    <mergeCell ref="F51:F52"/>
    <mergeCell ref="G51:G52"/>
    <mergeCell ref="H51:H52"/>
    <mergeCell ref="A49:A50"/>
    <mergeCell ref="B49:B50"/>
    <mergeCell ref="C49:C50"/>
    <mergeCell ref="D49:D50"/>
    <mergeCell ref="E49:E50"/>
    <mergeCell ref="F55:F56"/>
    <mergeCell ref="G55:G56"/>
    <mergeCell ref="H55:H56"/>
    <mergeCell ref="A57:A58"/>
    <mergeCell ref="B57:B58"/>
    <mergeCell ref="C57:C58"/>
    <mergeCell ref="D57:D58"/>
    <mergeCell ref="E57:E58"/>
    <mergeCell ref="F57:F58"/>
    <mergeCell ref="G57:G58"/>
    <mergeCell ref="H57:H58"/>
    <mergeCell ref="A55:A56"/>
    <mergeCell ref="B55:B56"/>
    <mergeCell ref="C55:C56"/>
    <mergeCell ref="D55:D56"/>
    <mergeCell ref="E55:E56"/>
    <mergeCell ref="F59:F60"/>
    <mergeCell ref="G59:G60"/>
    <mergeCell ref="H59:H60"/>
    <mergeCell ref="A61:A62"/>
    <mergeCell ref="B61:B62"/>
    <mergeCell ref="C61:C62"/>
    <mergeCell ref="D61:D62"/>
    <mergeCell ref="E61:E62"/>
    <mergeCell ref="F61:F62"/>
    <mergeCell ref="G61:G62"/>
    <mergeCell ref="H61:H62"/>
    <mergeCell ref="A59:A60"/>
    <mergeCell ref="B59:B60"/>
    <mergeCell ref="C59:C60"/>
    <mergeCell ref="D59:D60"/>
    <mergeCell ref="E59:E60"/>
    <mergeCell ref="F63:F64"/>
    <mergeCell ref="G63:G64"/>
    <mergeCell ref="H63:H64"/>
    <mergeCell ref="A65:A66"/>
    <mergeCell ref="B65:B66"/>
    <mergeCell ref="C65:C66"/>
    <mergeCell ref="D65:D66"/>
    <mergeCell ref="E65:E66"/>
    <mergeCell ref="F65:F66"/>
    <mergeCell ref="G65:G66"/>
    <mergeCell ref="H65:H66"/>
    <mergeCell ref="A63:A64"/>
    <mergeCell ref="B63:B64"/>
    <mergeCell ref="C63:C64"/>
    <mergeCell ref="D63:D64"/>
    <mergeCell ref="E63:E64"/>
    <mergeCell ref="F67:F68"/>
    <mergeCell ref="G67:G68"/>
    <mergeCell ref="H67:H68"/>
    <mergeCell ref="A69:A70"/>
    <mergeCell ref="B69:B70"/>
    <mergeCell ref="C69:C70"/>
    <mergeCell ref="D69:D70"/>
    <mergeCell ref="E69:E70"/>
    <mergeCell ref="F69:F70"/>
    <mergeCell ref="G69:G70"/>
    <mergeCell ref="H69:H70"/>
    <mergeCell ref="A67:A68"/>
    <mergeCell ref="B67:B68"/>
    <mergeCell ref="C67:C68"/>
    <mergeCell ref="D67:D68"/>
    <mergeCell ref="E67:E68"/>
    <mergeCell ref="F71:F72"/>
    <mergeCell ref="G71:G72"/>
    <mergeCell ref="H71:H72"/>
    <mergeCell ref="A73:A74"/>
    <mergeCell ref="B73:B74"/>
    <mergeCell ref="C73:C74"/>
    <mergeCell ref="D73:D74"/>
    <mergeCell ref="E73:E74"/>
    <mergeCell ref="F73:F74"/>
    <mergeCell ref="G73:G74"/>
    <mergeCell ref="H73:H74"/>
    <mergeCell ref="A71:A72"/>
    <mergeCell ref="B71:B72"/>
    <mergeCell ref="C71:C72"/>
    <mergeCell ref="D71:D72"/>
    <mergeCell ref="E71:E72"/>
    <mergeCell ref="F75:F76"/>
    <mergeCell ref="G75:G76"/>
    <mergeCell ref="H75:H76"/>
    <mergeCell ref="A77:A78"/>
    <mergeCell ref="B77:B78"/>
    <mergeCell ref="C77:C78"/>
    <mergeCell ref="D77:D78"/>
    <mergeCell ref="E77:E78"/>
    <mergeCell ref="F77:F78"/>
    <mergeCell ref="G77:G78"/>
    <mergeCell ref="H77:H78"/>
    <mergeCell ref="A75:A76"/>
    <mergeCell ref="B75:B76"/>
    <mergeCell ref="C75:C76"/>
    <mergeCell ref="D75:D76"/>
    <mergeCell ref="E75:E76"/>
    <mergeCell ref="F79:F80"/>
    <mergeCell ref="G79:G80"/>
    <mergeCell ref="H79:H80"/>
    <mergeCell ref="A81:A82"/>
    <mergeCell ref="B81:B82"/>
    <mergeCell ref="C81:C82"/>
    <mergeCell ref="D81:D82"/>
    <mergeCell ref="E81:E82"/>
    <mergeCell ref="F81:F82"/>
    <mergeCell ref="G81:G82"/>
    <mergeCell ref="H81:H82"/>
    <mergeCell ref="A79:A80"/>
    <mergeCell ref="B79:B80"/>
    <mergeCell ref="C79:C80"/>
    <mergeCell ref="D79:D80"/>
    <mergeCell ref="E79:E80"/>
    <mergeCell ref="F83:F84"/>
    <mergeCell ref="G83:G84"/>
    <mergeCell ref="H83:H84"/>
    <mergeCell ref="A85:A86"/>
    <mergeCell ref="B85:B86"/>
    <mergeCell ref="C85:C86"/>
    <mergeCell ref="D85:D86"/>
    <mergeCell ref="E85:E86"/>
    <mergeCell ref="F85:F86"/>
    <mergeCell ref="G85:G86"/>
    <mergeCell ref="H85:H86"/>
    <mergeCell ref="A83:A84"/>
    <mergeCell ref="B83:B84"/>
    <mergeCell ref="C83:C84"/>
    <mergeCell ref="D83:D84"/>
    <mergeCell ref="E83:E84"/>
    <mergeCell ref="F87:F88"/>
    <mergeCell ref="G87:G88"/>
    <mergeCell ref="H87:H88"/>
    <mergeCell ref="A89:A90"/>
    <mergeCell ref="B89:B90"/>
    <mergeCell ref="C89:C90"/>
    <mergeCell ref="D89:D90"/>
    <mergeCell ref="E89:E90"/>
    <mergeCell ref="F89:F90"/>
    <mergeCell ref="G89:G90"/>
    <mergeCell ref="H89:H90"/>
    <mergeCell ref="A87:A88"/>
    <mergeCell ref="B87:B88"/>
    <mergeCell ref="C87:C88"/>
    <mergeCell ref="D87:D88"/>
    <mergeCell ref="E87:E88"/>
    <mergeCell ref="F91:F92"/>
    <mergeCell ref="G91:G92"/>
    <mergeCell ref="H91:H92"/>
    <mergeCell ref="A93:A94"/>
    <mergeCell ref="B93:B94"/>
    <mergeCell ref="C93:C94"/>
    <mergeCell ref="D93:D94"/>
    <mergeCell ref="E93:E94"/>
    <mergeCell ref="F93:F94"/>
    <mergeCell ref="G93:G94"/>
    <mergeCell ref="H93:H94"/>
    <mergeCell ref="A91:A92"/>
    <mergeCell ref="B91:B92"/>
    <mergeCell ref="C91:C92"/>
    <mergeCell ref="D91:D92"/>
    <mergeCell ref="E91:E92"/>
    <mergeCell ref="F95:F96"/>
    <mergeCell ref="G95:G96"/>
    <mergeCell ref="H95:H96"/>
    <mergeCell ref="A97:A98"/>
    <mergeCell ref="B97:B98"/>
    <mergeCell ref="C97:C98"/>
    <mergeCell ref="D97:D98"/>
    <mergeCell ref="E97:E98"/>
    <mergeCell ref="F97:F98"/>
    <mergeCell ref="G97:G98"/>
    <mergeCell ref="H97:H98"/>
    <mergeCell ref="A95:A96"/>
    <mergeCell ref="B95:B96"/>
    <mergeCell ref="C95:C96"/>
    <mergeCell ref="D95:D96"/>
    <mergeCell ref="E95:E96"/>
    <mergeCell ref="F99:F100"/>
    <mergeCell ref="G99:G100"/>
    <mergeCell ref="H99:H100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A99:A100"/>
    <mergeCell ref="B99:B100"/>
    <mergeCell ref="C99:C100"/>
    <mergeCell ref="D99:D100"/>
    <mergeCell ref="E99:E100"/>
    <mergeCell ref="F103:F104"/>
    <mergeCell ref="G103:G104"/>
    <mergeCell ref="H103:H104"/>
    <mergeCell ref="A105:A106"/>
    <mergeCell ref="B105:B106"/>
    <mergeCell ref="C105:C106"/>
    <mergeCell ref="D105:D106"/>
    <mergeCell ref="E105:E106"/>
    <mergeCell ref="F105:F106"/>
    <mergeCell ref="G105:G106"/>
    <mergeCell ref="H105:H106"/>
    <mergeCell ref="A103:A104"/>
    <mergeCell ref="B103:B104"/>
    <mergeCell ref="C103:C104"/>
    <mergeCell ref="D103:D104"/>
    <mergeCell ref="E103:E104"/>
    <mergeCell ref="F107:F108"/>
    <mergeCell ref="G107:G108"/>
    <mergeCell ref="H107:H108"/>
    <mergeCell ref="A109:A110"/>
    <mergeCell ref="B109:B110"/>
    <mergeCell ref="C109:C110"/>
    <mergeCell ref="D109:D110"/>
    <mergeCell ref="E109:E110"/>
    <mergeCell ref="F109:F110"/>
    <mergeCell ref="G109:G110"/>
    <mergeCell ref="H109:H110"/>
    <mergeCell ref="A107:A108"/>
    <mergeCell ref="B107:B108"/>
    <mergeCell ref="C107:C108"/>
    <mergeCell ref="D107:D108"/>
    <mergeCell ref="E107:E108"/>
    <mergeCell ref="F111:F112"/>
    <mergeCell ref="G111:G112"/>
    <mergeCell ref="H111:H112"/>
    <mergeCell ref="A113:A114"/>
    <mergeCell ref="B113:B114"/>
    <mergeCell ref="C113:C114"/>
    <mergeCell ref="D113:D114"/>
    <mergeCell ref="E113:E114"/>
    <mergeCell ref="F113:F114"/>
    <mergeCell ref="G113:G114"/>
    <mergeCell ref="H113:H114"/>
    <mergeCell ref="A111:A112"/>
    <mergeCell ref="B111:B112"/>
    <mergeCell ref="C111:C112"/>
    <mergeCell ref="D111:D112"/>
    <mergeCell ref="E111:E112"/>
    <mergeCell ref="F115:F116"/>
    <mergeCell ref="G115:G116"/>
    <mergeCell ref="H115:H116"/>
    <mergeCell ref="A117:A118"/>
    <mergeCell ref="B117:B118"/>
    <mergeCell ref="C117:C118"/>
    <mergeCell ref="D117:D118"/>
    <mergeCell ref="E117:E118"/>
    <mergeCell ref="F117:F118"/>
    <mergeCell ref="G117:G118"/>
    <mergeCell ref="H117:H118"/>
    <mergeCell ref="A115:A116"/>
    <mergeCell ref="B115:B116"/>
    <mergeCell ref="C115:C116"/>
    <mergeCell ref="D115:D116"/>
    <mergeCell ref="E115:E116"/>
    <mergeCell ref="F119:F120"/>
    <mergeCell ref="G119:G120"/>
    <mergeCell ref="H119:H120"/>
    <mergeCell ref="A121:A122"/>
    <mergeCell ref="B121:B122"/>
    <mergeCell ref="C121:C122"/>
    <mergeCell ref="D121:D122"/>
    <mergeCell ref="E121:E122"/>
    <mergeCell ref="F121:F122"/>
    <mergeCell ref="G121:G122"/>
    <mergeCell ref="H121:H122"/>
    <mergeCell ref="A119:A120"/>
    <mergeCell ref="B119:B120"/>
    <mergeCell ref="C119:C120"/>
    <mergeCell ref="D119:D120"/>
    <mergeCell ref="E119:E120"/>
    <mergeCell ref="F123:F124"/>
    <mergeCell ref="G123:G124"/>
    <mergeCell ref="H123:H124"/>
    <mergeCell ref="A125:A126"/>
    <mergeCell ref="B125:B126"/>
    <mergeCell ref="C125:C126"/>
    <mergeCell ref="D125:D126"/>
    <mergeCell ref="E125:E126"/>
    <mergeCell ref="F125:F126"/>
    <mergeCell ref="G125:G126"/>
    <mergeCell ref="H125:H126"/>
    <mergeCell ref="A123:A124"/>
    <mergeCell ref="B123:B124"/>
    <mergeCell ref="C123:C124"/>
    <mergeCell ref="D123:D124"/>
    <mergeCell ref="E123:E124"/>
    <mergeCell ref="F127:F128"/>
    <mergeCell ref="G127:G128"/>
    <mergeCell ref="H127:H128"/>
    <mergeCell ref="A129:A130"/>
    <mergeCell ref="B129:B130"/>
    <mergeCell ref="C129:C130"/>
    <mergeCell ref="D129:D130"/>
    <mergeCell ref="E129:E130"/>
    <mergeCell ref="F129:F130"/>
    <mergeCell ref="G129:G130"/>
    <mergeCell ref="H129:H130"/>
    <mergeCell ref="A127:A128"/>
    <mergeCell ref="B127:B128"/>
    <mergeCell ref="C127:C128"/>
    <mergeCell ref="D127:D128"/>
    <mergeCell ref="E127:E128"/>
    <mergeCell ref="F131:F132"/>
    <mergeCell ref="G131:G132"/>
    <mergeCell ref="H131:H132"/>
    <mergeCell ref="A133:A134"/>
    <mergeCell ref="B133:B134"/>
    <mergeCell ref="C133:C134"/>
    <mergeCell ref="D133:D134"/>
    <mergeCell ref="E133:E134"/>
    <mergeCell ref="F133:F134"/>
    <mergeCell ref="G133:G134"/>
    <mergeCell ref="H133:H134"/>
    <mergeCell ref="A131:A132"/>
    <mergeCell ref="B131:B132"/>
    <mergeCell ref="C131:C132"/>
    <mergeCell ref="D131:D132"/>
    <mergeCell ref="E131:E132"/>
    <mergeCell ref="F135:F136"/>
    <mergeCell ref="G135:G136"/>
    <mergeCell ref="H135:H136"/>
    <mergeCell ref="A137:A138"/>
    <mergeCell ref="B137:B138"/>
    <mergeCell ref="C137:C138"/>
    <mergeCell ref="D137:D138"/>
    <mergeCell ref="E137:E138"/>
    <mergeCell ref="F137:F138"/>
    <mergeCell ref="G137:G138"/>
    <mergeCell ref="H137:H138"/>
    <mergeCell ref="A135:A136"/>
    <mergeCell ref="B135:B136"/>
    <mergeCell ref="C135:C136"/>
    <mergeCell ref="D135:D136"/>
    <mergeCell ref="E135:E136"/>
    <mergeCell ref="F143:F144"/>
    <mergeCell ref="G143:G144"/>
    <mergeCell ref="H143:H144"/>
    <mergeCell ref="A143:A144"/>
    <mergeCell ref="B143:B144"/>
    <mergeCell ref="C143:C144"/>
    <mergeCell ref="D143:D144"/>
    <mergeCell ref="E143:E144"/>
    <mergeCell ref="F139:F140"/>
    <mergeCell ref="G139:G140"/>
    <mergeCell ref="H139:H140"/>
    <mergeCell ref="A141:A142"/>
    <mergeCell ref="B141:B142"/>
    <mergeCell ref="C141:C142"/>
    <mergeCell ref="D141:D142"/>
    <mergeCell ref="E141:E142"/>
    <mergeCell ref="F141:F142"/>
    <mergeCell ref="G141:G142"/>
    <mergeCell ref="H141:H142"/>
    <mergeCell ref="A139:A140"/>
    <mergeCell ref="B139:B140"/>
    <mergeCell ref="C139:C140"/>
    <mergeCell ref="D139:D140"/>
    <mergeCell ref="E139:E140"/>
    <mergeCell ref="F145:F146"/>
    <mergeCell ref="G145:G146"/>
    <mergeCell ref="H145:H146"/>
    <mergeCell ref="A160:A161"/>
    <mergeCell ref="B160:B161"/>
    <mergeCell ref="C160:C161"/>
    <mergeCell ref="D160:D161"/>
    <mergeCell ref="E160:E161"/>
    <mergeCell ref="F160:F161"/>
    <mergeCell ref="G160:G161"/>
    <mergeCell ref="H160:H161"/>
    <mergeCell ref="A145:A146"/>
    <mergeCell ref="B145:B146"/>
    <mergeCell ref="C145:C146"/>
    <mergeCell ref="D145:D146"/>
    <mergeCell ref="E145:E146"/>
    <mergeCell ref="F162:F163"/>
    <mergeCell ref="G162:G163"/>
    <mergeCell ref="H162:H163"/>
    <mergeCell ref="A164:A165"/>
    <mergeCell ref="B164:B165"/>
    <mergeCell ref="C164:C165"/>
    <mergeCell ref="D164:D165"/>
    <mergeCell ref="E164:E165"/>
    <mergeCell ref="F164:F165"/>
    <mergeCell ref="G164:G165"/>
    <mergeCell ref="H164:H165"/>
    <mergeCell ref="A162:A163"/>
    <mergeCell ref="B162:B163"/>
    <mergeCell ref="C162:C163"/>
    <mergeCell ref="D162:D163"/>
    <mergeCell ref="E162:E163"/>
    <mergeCell ref="F166:F167"/>
    <mergeCell ref="G166:G167"/>
    <mergeCell ref="H166:H167"/>
    <mergeCell ref="A168:A169"/>
    <mergeCell ref="B168:B169"/>
    <mergeCell ref="C168:C169"/>
    <mergeCell ref="D168:D169"/>
    <mergeCell ref="E168:E169"/>
    <mergeCell ref="F168:F169"/>
    <mergeCell ref="G168:G169"/>
    <mergeCell ref="H168:H169"/>
    <mergeCell ref="A166:A167"/>
    <mergeCell ref="B166:B167"/>
    <mergeCell ref="C166:C167"/>
    <mergeCell ref="D166:D167"/>
    <mergeCell ref="E166:E167"/>
    <mergeCell ref="F170:F171"/>
    <mergeCell ref="G170:G171"/>
    <mergeCell ref="H170:H171"/>
    <mergeCell ref="A172:A173"/>
    <mergeCell ref="B172:B173"/>
    <mergeCell ref="C172:C173"/>
    <mergeCell ref="D172:D173"/>
    <mergeCell ref="E172:E173"/>
    <mergeCell ref="F172:F173"/>
    <mergeCell ref="G172:G173"/>
    <mergeCell ref="H172:H173"/>
    <mergeCell ref="A170:A171"/>
    <mergeCell ref="B170:B171"/>
    <mergeCell ref="C170:C171"/>
    <mergeCell ref="D170:D171"/>
    <mergeCell ref="E170:E171"/>
    <mergeCell ref="F174:F175"/>
    <mergeCell ref="G174:G175"/>
    <mergeCell ref="H174:H175"/>
    <mergeCell ref="A176:A177"/>
    <mergeCell ref="B176:B177"/>
    <mergeCell ref="C176:C177"/>
    <mergeCell ref="D176:D177"/>
    <mergeCell ref="E176:E177"/>
    <mergeCell ref="F176:F177"/>
    <mergeCell ref="G176:G177"/>
    <mergeCell ref="H176:H177"/>
    <mergeCell ref="A174:A175"/>
    <mergeCell ref="B174:B175"/>
    <mergeCell ref="C174:C175"/>
    <mergeCell ref="D174:D175"/>
    <mergeCell ref="E174:E175"/>
    <mergeCell ref="F182:F183"/>
    <mergeCell ref="G182:G183"/>
    <mergeCell ref="H182:H183"/>
    <mergeCell ref="A182:A183"/>
    <mergeCell ref="B182:B183"/>
    <mergeCell ref="C182:C183"/>
    <mergeCell ref="D182:D183"/>
    <mergeCell ref="E182:E183"/>
    <mergeCell ref="F178:F179"/>
    <mergeCell ref="G178:G179"/>
    <mergeCell ref="H178:H179"/>
    <mergeCell ref="A180:A181"/>
    <mergeCell ref="B180:B181"/>
    <mergeCell ref="C180:C181"/>
    <mergeCell ref="D180:D181"/>
    <mergeCell ref="E180:E181"/>
    <mergeCell ref="F180:F181"/>
    <mergeCell ref="G180:G181"/>
    <mergeCell ref="H180:H181"/>
    <mergeCell ref="A178:A179"/>
    <mergeCell ref="B178:B179"/>
    <mergeCell ref="C178:C179"/>
    <mergeCell ref="D178:D179"/>
    <mergeCell ref="E178:E179"/>
  </mergeCells>
  <printOptions horizontalCentered="1"/>
  <pageMargins left="0" right="0" top="0" bottom="0" header="0.15748031496063" footer="0.15748031496063"/>
  <pageSetup paperSize="9" scale="75" fitToHeight="0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INA </vt:lpstr>
      <vt:lpstr>'INA '!Print_Area</vt:lpstr>
      <vt:lpstr>'INA 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Serban</dc:creator>
  <cp:lastModifiedBy>Alina Sandu</cp:lastModifiedBy>
  <cp:lastPrinted>2018-02-13T08:14:03Z</cp:lastPrinted>
  <dcterms:created xsi:type="dcterms:W3CDTF">2017-05-26T10:15:29Z</dcterms:created>
  <dcterms:modified xsi:type="dcterms:W3CDTF">2018-03-23T06:40:53Z</dcterms:modified>
</cp:coreProperties>
</file>