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consuela.stegarescu\Desktop\00 000 112\"/>
    </mc:Choice>
  </mc:AlternateContent>
  <bookViews>
    <workbookView xWindow="0" yWindow="0" windowWidth="28800" windowHeight="11700"/>
  </bookViews>
  <sheets>
    <sheet name="29.02.2020" sheetId="5" r:id="rId1"/>
  </sheets>
  <calcPr calcId="162913"/>
</workbook>
</file>

<file path=xl/calcChain.xml><?xml version="1.0" encoding="utf-8"?>
<calcChain xmlns="http://schemas.openxmlformats.org/spreadsheetml/2006/main">
  <c r="G12" i="5" l="1"/>
  <c r="H17" i="5" l="1"/>
  <c r="H16" i="5"/>
  <c r="D17" i="5" l="1"/>
  <c r="D16" i="5"/>
  <c r="J17" i="5"/>
  <c r="J16" i="5"/>
  <c r="F17" i="5"/>
  <c r="F16" i="5"/>
  <c r="K17" i="5" l="1"/>
  <c r="L17" i="5" s="1"/>
  <c r="K16" i="5"/>
  <c r="K20" i="5"/>
  <c r="L16" i="5" l="1"/>
  <c r="L20" i="5"/>
  <c r="J20" i="5"/>
  <c r="H20" i="5"/>
  <c r="D20" i="5"/>
  <c r="K19" i="5"/>
  <c r="L19" i="5" s="1"/>
  <c r="J19" i="5"/>
  <c r="H19" i="5"/>
  <c r="F19" i="5"/>
  <c r="D19" i="5"/>
  <c r="K14" i="5"/>
  <c r="L14" i="5" s="1"/>
  <c r="J14" i="5"/>
  <c r="H14" i="5"/>
  <c r="F14" i="5"/>
  <c r="D14" i="5"/>
  <c r="K13" i="5"/>
  <c r="L13" i="5" s="1"/>
  <c r="J13" i="5"/>
  <c r="H13" i="5"/>
  <c r="F13" i="5"/>
  <c r="D13" i="5"/>
  <c r="K12" i="5"/>
  <c r="L12" i="5" s="1"/>
  <c r="J12" i="5"/>
  <c r="H12" i="5"/>
  <c r="F12" i="5"/>
  <c r="D12" i="5"/>
  <c r="K11" i="5"/>
  <c r="L11" i="5" s="1"/>
  <c r="J11" i="5"/>
  <c r="H11" i="5"/>
  <c r="F11" i="5"/>
  <c r="D11" i="5"/>
  <c r="K10" i="5"/>
  <c r="L10" i="5" s="1"/>
  <c r="J10" i="5"/>
  <c r="H10" i="5"/>
  <c r="F10" i="5"/>
  <c r="D10" i="5"/>
  <c r="K9" i="5"/>
  <c r="L9" i="5" s="1"/>
  <c r="J9" i="5"/>
  <c r="H9" i="5"/>
  <c r="F9" i="5"/>
  <c r="D9" i="5"/>
  <c r="I15" i="5" l="1"/>
  <c r="G15" i="5"/>
  <c r="E15" i="5"/>
  <c r="E18" i="5" s="1"/>
  <c r="C15" i="5"/>
  <c r="B15" i="5"/>
  <c r="F15" i="5" l="1"/>
  <c r="B18" i="5"/>
  <c r="F18" i="5" s="1"/>
  <c r="J15" i="5"/>
  <c r="G18" i="5"/>
  <c r="C18" i="5"/>
  <c r="I18" i="5"/>
  <c r="K15" i="5"/>
  <c r="D15" i="5"/>
  <c r="H15" i="5"/>
  <c r="H18" i="5" l="1"/>
  <c r="J18" i="5"/>
  <c r="D18" i="5"/>
  <c r="K18" i="5"/>
  <c r="L15" i="5"/>
  <c r="L18" i="5" l="1"/>
</calcChain>
</file>

<file path=xl/sharedStrings.xml><?xml version="1.0" encoding="utf-8"?>
<sst xmlns="http://schemas.openxmlformats.org/spreadsheetml/2006/main" count="42" uniqueCount="34">
  <si>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</si>
  <si>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</si>
  <si>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</si>
  <si>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</si>
  <si>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</si>
  <si>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</si>
  <si>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</si>
  <si>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</si>
  <si>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</si>
  <si>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</si>
  <si>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</si>
  <si>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</si>
  <si>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</si>
  <si>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</si>
  <si>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</si>
  <si>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</si>
  <si>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</si>
  <si>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</si>
  <si>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</si>
  <si>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</si>
  <si>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</si>
  <si>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</si>
  <si>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</si>
  <si>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</si>
  <si>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</si>
  <si>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</si>
  <si>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Sume solicitate CE 
în limita alocarii UE a PO   (rata de absorbție curentă)</t>
  </si>
  <si>
    <t>PN Dezvoltare Rurală***</t>
  </si>
  <si>
    <t>***Suma aferenta coloanei rambursari de la CE reprezinta valoarea aprobata de CE spre rambursare fara a lua in calcul eventuale reglaje.</t>
  </si>
  <si>
    <t>Prefinanțări primite de la CE ****</t>
  </si>
  <si>
    <t xml:space="preserve">****Prefinantari primite efectiv </t>
  </si>
  <si>
    <t xml:space="preserve">**Pentru rata de absorbtie efectivă FEGA au fost luate în calcul rambursările aferente anilor financiari 2016-2020 </t>
  </si>
  <si>
    <t xml:space="preserve">Notă: Informațiile aferente plăților către beneficiari sunt la data de 21 februarie a.c. </t>
  </si>
  <si>
    <t>Stadiul absorbției pentru programele finanțate din Fondurile Europene Structurale şi de Investiţii (FESI), Fondul de ajutor european pentru cele mai defavorizate persoane (FEAD)  și 
al plăților efectuate din Fondul European de Garantare Agricolă (FEGA)
la data de 29 februarie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</si>
</sst>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l_e_i_-;\-* #,##0.00\ _l_e_i_-;_-* &quot;-&quot;??\ _l_e_i_-;_-@_-"/>
    <numFmt numFmtId="164" formatCode="_(* #,##0.00_);_(* \(#,##0.00\);_(* &quot;-&quot;??_);_(@_)"/>
    <numFmt numFmtId="165" formatCode="_-* #,##0.00\ _R_O_N_-;\-* #,##0.00\ _R_O_N_-;_-* &quot;-&quot;??\ _R_O_N_-;_-@_-"/>
  </numFmts>
  <fonts count="58">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sz val="10"/>
      <name val="Calibri"/>
      <family val="2"/>
      <charset val="238"/>
      <scheme val="minor"/>
    </font>
    <font>
      <b/>
      <i/>
      <sz val="10"/>
      <name val="Calibri"/>
      <family val="2"/>
      <charset val="238"/>
      <scheme val="minor"/>
    </font>
    <font>
      <b/>
      <i/>
      <sz val="9"/>
      <name val="Calibri"/>
      <family val="2"/>
      <charset val="238"/>
      <scheme val="minor"/>
    </font>
    <font>
      <sz val="11"/>
      <name val="Calibri"/>
      <family val="2"/>
      <charset val="238"/>
    </font>
    <font>
      <b/>
      <sz val="11"/>
      <name val="Calibri"/>
      <family val="2"/>
      <scheme val="minor"/>
    </font>
    <font>
      <sz val="11"/>
      <color theme="0"/>
      <name val="Calibri"/>
      <family val="2"/>
      <charset val="238"/>
      <scheme val="minor"/>
    </font>
    <font>
      <i/>
      <sz val="11"/>
      <color theme="0"/>
      <name val="Calibri"/>
      <family val="2"/>
      <charset val="238"/>
      <scheme val="minor"/>
    </font>
    <font>
      <b/>
      <sz val="11"/>
      <color theme="0"/>
      <name val="Calibri"/>
      <family val="2"/>
      <charset val="238"/>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227">
    <xf numFmtId="0" fontId="0" fillId="0" borderId="0"/>
    <xf numFmtId="0" fontId="6" fillId="0" borderId="0"/>
    <xf numFmtId="0" fontId="4" fillId="0" borderId="0"/>
    <xf numFmtId="164"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6" fillId="0" borderId="0"/>
    <xf numFmtId="43"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5" fontId="3" fillId="0" borderId="0" applyFont="0" applyFill="0" applyBorder="0" applyAlignment="0" applyProtection="0"/>
    <xf numFmtId="43" fontId="31"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91">
    <xf numFmtId="0" fontId="0" fillId="0" borderId="0" xfId="0"/>
    <xf numFmtId="0" fontId="45" fillId="0" borderId="0" xfId="0" applyFont="1"/>
    <xf numFmtId="3" fontId="45" fillId="0" borderId="0" xfId="0" applyNumberFormat="1" applyFont="1"/>
    <xf numFmtId="4" fontId="45" fillId="0" borderId="0" xfId="0" applyNumberFormat="1" applyFont="1"/>
    <xf numFmtId="10" fontId="45" fillId="0" borderId="0" xfId="0" applyNumberFormat="1" applyFont="1"/>
    <xf numFmtId="4" fontId="50" fillId="0" borderId="0" xfId="0" applyNumberFormat="1" applyFont="1"/>
    <xf numFmtId="0" fontId="51" fillId="0" borderId="0" xfId="0" applyFont="1" applyAlignment="1">
      <alignment horizontal="right"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2" fillId="3" borderId="8" xfId="0" applyFont="1" applyFill="1" applyBorder="1" applyAlignment="1">
      <alignment horizontal="center" vertical="center"/>
    </xf>
    <xf numFmtId="3" fontId="52" fillId="3" borderId="8" xfId="0" applyNumberFormat="1" applyFont="1" applyFill="1" applyBorder="1" applyAlignment="1">
      <alignment horizontal="center" vertical="center"/>
    </xf>
    <xf numFmtId="0" fontId="52" fillId="3" borderId="32" xfId="0" applyFont="1" applyFill="1" applyBorder="1" applyAlignment="1">
      <alignment horizontal="center" vertical="center"/>
    </xf>
    <xf numFmtId="10" fontId="52" fillId="3" borderId="9" xfId="0" applyNumberFormat="1" applyFont="1" applyFill="1" applyBorder="1" applyAlignment="1">
      <alignment horizontal="center"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10" fontId="45" fillId="27" borderId="31" xfId="0" applyNumberFormat="1" applyFont="1" applyFill="1" applyBorder="1" applyAlignment="1">
      <alignment horizontal="center" vertical="center"/>
    </xf>
    <xf numFmtId="3" fontId="45" fillId="0" borderId="3" xfId="0" applyNumberFormat="1" applyFont="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3" fontId="53" fillId="0" borderId="11" xfId="0" applyNumberFormat="1" applyFont="1" applyBorder="1" applyAlignment="1">
      <alignment horizontal="center" vertical="center"/>
    </xf>
    <xf numFmtId="10" fontId="45" fillId="0" borderId="11" xfId="0" applyNumberFormat="1" applyFont="1" applyBorder="1" applyAlignment="1">
      <alignment horizontal="center" vertical="center"/>
    </xf>
    <xf numFmtId="3" fontId="45" fillId="0" borderId="11" xfId="0" applyNumberFormat="1" applyFont="1" applyBorder="1" applyAlignment="1">
      <alignment horizontal="center" vertical="center"/>
    </xf>
    <xf numFmtId="10" fontId="45" fillId="0" borderId="26" xfId="0" applyNumberFormat="1" applyFont="1" applyBorder="1" applyAlignment="1">
      <alignment horizontal="center" vertical="center"/>
    </xf>
    <xf numFmtId="3" fontId="45" fillId="0" borderId="8" xfId="0" applyNumberFormat="1" applyFont="1" applyBorder="1" applyAlignment="1">
      <alignment horizontal="center" vertical="center"/>
    </xf>
    <xf numFmtId="10" fontId="45" fillId="0" borderId="9" xfId="0" applyNumberFormat="1" applyFont="1" applyBorder="1" applyAlignment="1">
      <alignment horizontal="center"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54" fillId="0" borderId="0" xfId="0" applyNumberFormat="1" applyFont="1"/>
    <xf numFmtId="3" fontId="45" fillId="27" borderId="13" xfId="0" applyNumberFormat="1" applyFont="1" applyFill="1" applyBorder="1" applyAlignment="1">
      <alignment horizontal="center" vertical="center"/>
    </xf>
    <xf numFmtId="4" fontId="31" fillId="0" borderId="0" xfId="0" applyNumberFormat="1" applyFont="1"/>
    <xf numFmtId="3" fontId="48" fillId="0" borderId="0" xfId="0" applyNumberFormat="1" applyFont="1"/>
    <xf numFmtId="0" fontId="45" fillId="27" borderId="2" xfId="0" applyFont="1" applyFill="1" applyBorder="1" applyAlignment="1">
      <alignment vertical="center"/>
    </xf>
    <xf numFmtId="0" fontId="45" fillId="27" borderId="5" xfId="0" applyFont="1" applyFill="1" applyBorder="1" applyAlignment="1">
      <alignment vertical="center"/>
    </xf>
    <xf numFmtId="3" fontId="45" fillId="27" borderId="11" xfId="0" applyNumberFormat="1" applyFont="1" applyFill="1" applyBorder="1" applyAlignment="1">
      <alignment horizontal="center" vertical="center"/>
    </xf>
    <xf numFmtId="3" fontId="45" fillId="0" borderId="33" xfId="0" applyNumberFormat="1" applyFont="1" applyBorder="1" applyAlignment="1">
      <alignment horizontal="center" vertical="center"/>
    </xf>
    <xf numFmtId="3" fontId="45" fillId="0" borderId="34" xfId="0" applyNumberFormat="1" applyFont="1" applyBorder="1" applyAlignment="1">
      <alignment horizontal="center" vertical="center"/>
    </xf>
    <xf numFmtId="10" fontId="45" fillId="0" borderId="35" xfId="0" applyNumberFormat="1" applyFont="1" applyBorder="1" applyAlignment="1">
      <alignment horizontal="center" vertical="center"/>
    </xf>
    <xf numFmtId="3" fontId="45" fillId="27" borderId="34" xfId="0" applyNumberFormat="1" applyFont="1" applyFill="1" applyBorder="1" applyAlignment="1">
      <alignment horizontal="center" vertical="center"/>
    </xf>
    <xf numFmtId="10" fontId="45" fillId="27" borderId="34" xfId="0" applyNumberFormat="1" applyFont="1" applyFill="1" applyBorder="1" applyAlignment="1">
      <alignment horizontal="center" vertical="center"/>
    </xf>
    <xf numFmtId="0" fontId="55" fillId="0" borderId="0" xfId="0" applyFont="1" applyBorder="1"/>
    <xf numFmtId="3" fontId="45" fillId="0" borderId="1" xfId="0" applyNumberFormat="1" applyFont="1" applyFill="1" applyBorder="1" applyAlignment="1">
      <alignment horizontal="center" vertical="center"/>
    </xf>
    <xf numFmtId="0" fontId="0" fillId="0" borderId="0" xfId="0" applyAlignment="1">
      <alignment vertical="center"/>
    </xf>
    <xf numFmtId="3" fontId="55" fillId="0" borderId="36" xfId="0" applyNumberFormat="1" applyFont="1" applyBorder="1"/>
    <xf numFmtId="10" fontId="55" fillId="27" borderId="36" xfId="0" applyNumberFormat="1" applyFont="1" applyFill="1" applyBorder="1" applyAlignment="1">
      <alignment horizontal="center" vertical="center"/>
    </xf>
    <xf numFmtId="10" fontId="55" fillId="27" borderId="0" xfId="0" applyNumberFormat="1" applyFont="1" applyFill="1" applyBorder="1" applyAlignment="1">
      <alignment horizontal="center" vertical="center"/>
    </xf>
    <xf numFmtId="10" fontId="55" fillId="0" borderId="36" xfId="0" applyNumberFormat="1" applyFont="1" applyBorder="1" applyAlignment="1">
      <alignment horizontal="center" vertical="center"/>
    </xf>
    <xf numFmtId="3" fontId="45" fillId="0" borderId="34" xfId="0" applyNumberFormat="1" applyFont="1" applyFill="1" applyBorder="1" applyAlignment="1">
      <alignment horizontal="center" vertical="center"/>
    </xf>
    <xf numFmtId="0" fontId="56" fillId="0" borderId="0" xfId="0" applyFont="1"/>
    <xf numFmtId="3" fontId="55" fillId="0" borderId="0" xfId="0" applyNumberFormat="1" applyFont="1"/>
    <xf numFmtId="10" fontId="55" fillId="0" borderId="0" xfId="0" applyNumberFormat="1" applyFont="1"/>
    <xf numFmtId="3" fontId="57" fillId="0" borderId="0" xfId="0" applyNumberFormat="1" applyFont="1"/>
    <xf numFmtId="0" fontId="55" fillId="0" borderId="0" xfId="0" applyFont="1"/>
    <xf numFmtId="0" fontId="55" fillId="0" borderId="0" xfId="0" applyFont="1" applyAlignment="1">
      <alignment vertical="center"/>
    </xf>
    <xf numFmtId="3" fontId="45" fillId="0" borderId="26" xfId="0" applyNumberFormat="1" applyFont="1" applyBorder="1" applyAlignment="1">
      <alignment horizontal="center" vertical="center"/>
    </xf>
    <xf numFmtId="0" fontId="45" fillId="0" borderId="0" xfId="0" applyFont="1" applyAlignment="1">
      <alignment horizontal="left" wrapText="1"/>
    </xf>
    <xf numFmtId="0" fontId="45" fillId="0" borderId="0" xfId="0" applyFont="1" applyAlignment="1">
      <alignment wrapText="1"/>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0</xdr:row>
      <xdr:rowOff>11907</xdr:rowOff>
    </xdr:from>
    <xdr:to>
      <xdr:col>5</xdr:col>
      <xdr:colOff>381985</xdr:colOff>
      <xdr:row>0</xdr:row>
      <xdr:rowOff>947907</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1907"/>
          <a:ext cx="6454173"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zoomScale="80" zoomScaleNormal="80" workbookViewId="0">
      <selection activeCell="G30" sqref="G30"/>
    </sheetView>
  </sheetViews>
  <sheetFormatPr defaultColWidth="9.140625" defaultRowHeight="15"/>
  <cols>
    <col min="1" max="1" width="31.5703125" style="1" customWidth="1"/>
    <col min="2" max="2" width="14.85546875" style="1" customWidth="1"/>
    <col min="3" max="3" width="17.7109375" style="1" customWidth="1"/>
    <col min="4" max="4" width="13" style="1" customWidth="1"/>
    <col min="5" max="5" width="13.85546875" style="2" customWidth="1"/>
    <col min="6" max="6" width="13" style="1" customWidth="1"/>
    <col min="7" max="7" width="15.28515625" style="1" customWidth="1"/>
    <col min="8" max="8" width="12.7109375" style="1" customWidth="1"/>
    <col min="9" max="9" width="15.28515625" style="1" customWidth="1"/>
    <col min="10" max="10" width="13.140625" style="1" customWidth="1"/>
    <col min="11" max="11" width="14.85546875" style="1" customWidth="1"/>
    <col min="12" max="12" width="14" style="4" customWidth="1"/>
    <col min="13" max="13" width="17.85546875" style="1" customWidth="1"/>
    <col min="14" max="16384" width="9.140625" style="1"/>
  </cols>
  <sheetData>
    <row r="1" spans="1:13" ht="90" customHeight="1"/>
    <row r="2" spans="1:13" ht="23.25" customHeight="1">
      <c r="A2" s="80" t="s">
        <v>33</v>
      </c>
      <c r="B2" s="81"/>
      <c r="C2" s="81"/>
      <c r="D2" s="81"/>
      <c r="E2" s="81"/>
      <c r="F2" s="81"/>
      <c r="G2" s="81"/>
      <c r="H2" s="81"/>
      <c r="I2" s="81"/>
      <c r="J2" s="81"/>
      <c r="K2" s="81"/>
      <c r="L2" s="81"/>
    </row>
    <row r="3" spans="1:13" ht="25.5" customHeight="1">
      <c r="A3" s="81"/>
      <c r="B3" s="81"/>
      <c r="C3" s="81"/>
      <c r="D3" s="81"/>
      <c r="E3" s="81"/>
      <c r="F3" s="81"/>
      <c r="G3" s="81"/>
      <c r="H3" s="81"/>
      <c r="I3" s="81"/>
      <c r="J3" s="81"/>
      <c r="K3" s="81"/>
      <c r="L3" s="81"/>
    </row>
    <row r="4" spans="1:13" hidden="1"/>
    <row r="5" spans="1:13" ht="15.75" thickBot="1">
      <c r="L5" s="6" t="s">
        <v>13</v>
      </c>
    </row>
    <row r="6" spans="1:13" ht="44.25" customHeight="1">
      <c r="A6" s="82" t="s">
        <v>20</v>
      </c>
      <c r="B6" s="85" t="s">
        <v>0</v>
      </c>
      <c r="C6" s="85" t="s">
        <v>18</v>
      </c>
      <c r="D6" s="85"/>
      <c r="E6" s="87" t="s">
        <v>29</v>
      </c>
      <c r="F6" s="88"/>
      <c r="G6" s="85" t="s">
        <v>26</v>
      </c>
      <c r="H6" s="85"/>
      <c r="I6" s="85" t="s">
        <v>19</v>
      </c>
      <c r="J6" s="85"/>
      <c r="K6" s="89" t="s">
        <v>24</v>
      </c>
      <c r="L6" s="90"/>
    </row>
    <row r="7" spans="1:13">
      <c r="A7" s="83"/>
      <c r="B7" s="86"/>
      <c r="C7" s="7" t="s">
        <v>1</v>
      </c>
      <c r="D7" s="7" t="s">
        <v>2</v>
      </c>
      <c r="E7" s="8" t="s">
        <v>1</v>
      </c>
      <c r="F7" s="7" t="s">
        <v>2</v>
      </c>
      <c r="G7" s="7" t="s">
        <v>1</v>
      </c>
      <c r="H7" s="7" t="s">
        <v>2</v>
      </c>
      <c r="I7" s="7" t="s">
        <v>1</v>
      </c>
      <c r="J7" s="7" t="s">
        <v>2</v>
      </c>
      <c r="K7" s="9" t="s">
        <v>1</v>
      </c>
      <c r="L7" s="10" t="s">
        <v>2</v>
      </c>
    </row>
    <row r="8" spans="1:13" ht="15.75" thickBot="1">
      <c r="A8" s="84"/>
      <c r="B8" s="11">
        <v>1</v>
      </c>
      <c r="C8" s="11">
        <v>2</v>
      </c>
      <c r="D8" s="11" t="s">
        <v>3</v>
      </c>
      <c r="E8" s="12">
        <v>4</v>
      </c>
      <c r="F8" s="13" t="s">
        <v>4</v>
      </c>
      <c r="G8" s="11">
        <v>6</v>
      </c>
      <c r="H8" s="11" t="s">
        <v>5</v>
      </c>
      <c r="I8" s="11">
        <v>8</v>
      </c>
      <c r="J8" s="11" t="s">
        <v>22</v>
      </c>
      <c r="K8" s="11" t="s">
        <v>25</v>
      </c>
      <c r="L8" s="14" t="s">
        <v>23</v>
      </c>
    </row>
    <row r="9" spans="1:13" ht="24" customHeight="1">
      <c r="A9" s="55" t="s">
        <v>6</v>
      </c>
      <c r="B9" s="15">
        <v>6860000000</v>
      </c>
      <c r="C9" s="15">
        <v>1651827785.3799999</v>
      </c>
      <c r="D9" s="16">
        <f>C9/B9</f>
        <v>0.24079122235860057</v>
      </c>
      <c r="E9" s="15">
        <v>614402455.95000005</v>
      </c>
      <c r="F9" s="16">
        <f>E9/B9</f>
        <v>8.9563040225947535E-2</v>
      </c>
      <c r="G9" s="15">
        <v>1568076807.1100001</v>
      </c>
      <c r="H9" s="16">
        <f>G9/B9</f>
        <v>0.22858262494314871</v>
      </c>
      <c r="I9" s="15">
        <v>1411269126.4050002</v>
      </c>
      <c r="J9" s="16">
        <f t="shared" ref="J9:J17" si="0">I9/B9</f>
        <v>0.20572436244970849</v>
      </c>
      <c r="K9" s="17">
        <f>I9+E9</f>
        <v>2025671582.3550003</v>
      </c>
      <c r="L9" s="18">
        <f t="shared" ref="L9:L17" si="1">K9/B9</f>
        <v>0.29528740267565601</v>
      </c>
      <c r="M9" s="2"/>
    </row>
    <row r="10" spans="1:13" ht="21" customHeight="1">
      <c r="A10" s="19" t="s">
        <v>7</v>
      </c>
      <c r="B10" s="20">
        <v>9218524484</v>
      </c>
      <c r="C10" s="64">
        <v>2349035403.2489004</v>
      </c>
      <c r="D10" s="21">
        <f t="shared" ref="D10:D17" si="2">C10/B10</f>
        <v>0.25481685353507172</v>
      </c>
      <c r="E10" s="20">
        <v>664666273.32000005</v>
      </c>
      <c r="F10" s="21">
        <f t="shared" ref="F10:F17" si="3">E10/B10</f>
        <v>7.2101156152876586E-2</v>
      </c>
      <c r="G10" s="20">
        <v>2392968031.4900002</v>
      </c>
      <c r="H10" s="21">
        <f t="shared" ref="H10:H17" si="4">G10/B10</f>
        <v>0.25958254334989522</v>
      </c>
      <c r="I10" s="17">
        <v>2091652141.4690003</v>
      </c>
      <c r="J10" s="22">
        <f t="shared" si="0"/>
        <v>0.22689663026868848</v>
      </c>
      <c r="K10" s="17">
        <f t="shared" ref="K10:K17" si="5">I10+E10</f>
        <v>2756318414.7890005</v>
      </c>
      <c r="L10" s="23">
        <f t="shared" si="1"/>
        <v>0.2989977864215651</v>
      </c>
      <c r="M10" s="2"/>
    </row>
    <row r="11" spans="1:13" ht="21" customHeight="1">
      <c r="A11" s="56" t="s">
        <v>8</v>
      </c>
      <c r="B11" s="20">
        <v>1329787234</v>
      </c>
      <c r="C11" s="20">
        <v>474297170.81431854</v>
      </c>
      <c r="D11" s="21">
        <f t="shared" si="2"/>
        <v>0.356671472463781</v>
      </c>
      <c r="E11" s="20">
        <v>93678306.010000005</v>
      </c>
      <c r="F11" s="21">
        <f t="shared" si="3"/>
        <v>7.0446086121774276E-2</v>
      </c>
      <c r="G11" s="20">
        <v>346033812.88999999</v>
      </c>
      <c r="H11" s="21">
        <f t="shared" si="4"/>
        <v>0.26021742730160696</v>
      </c>
      <c r="I11" s="17">
        <v>303726845.72500002</v>
      </c>
      <c r="J11" s="21">
        <f t="shared" si="0"/>
        <v>0.2284025879925089</v>
      </c>
      <c r="K11" s="20">
        <f t="shared" si="5"/>
        <v>397405151.73500001</v>
      </c>
      <c r="L11" s="23">
        <f t="shared" si="1"/>
        <v>0.29884867411428317</v>
      </c>
      <c r="M11" s="2"/>
    </row>
    <row r="12" spans="1:13" ht="21" customHeight="1">
      <c r="A12" s="19" t="s">
        <v>9</v>
      </c>
      <c r="B12" s="20">
        <v>4371963027</v>
      </c>
      <c r="C12" s="20">
        <v>1370961223.4971683</v>
      </c>
      <c r="D12" s="21">
        <f t="shared" si="2"/>
        <v>0.31358024188002087</v>
      </c>
      <c r="E12" s="20">
        <v>283758324.52999997</v>
      </c>
      <c r="F12" s="21">
        <f t="shared" si="3"/>
        <v>6.490409977796914E-2</v>
      </c>
      <c r="G12" s="20">
        <f>1105163730.55+41071661.28+1385958.22-54819.04</f>
        <v>1147566531.01</v>
      </c>
      <c r="H12" s="21">
        <f t="shared" si="4"/>
        <v>0.26248312804178708</v>
      </c>
      <c r="I12" s="64">
        <v>994647357.50300002</v>
      </c>
      <c r="J12" s="21">
        <f t="shared" si="0"/>
        <v>0.22750589411674821</v>
      </c>
      <c r="K12" s="20">
        <f t="shared" si="5"/>
        <v>1278405682.033</v>
      </c>
      <c r="L12" s="23">
        <f t="shared" si="1"/>
        <v>0.29240999389471733</v>
      </c>
      <c r="M12" s="2"/>
    </row>
    <row r="13" spans="1:13" ht="21.75" customHeight="1">
      <c r="A13" s="19" t="s">
        <v>10</v>
      </c>
      <c r="B13" s="20">
        <v>553191489</v>
      </c>
      <c r="C13" s="20">
        <v>130619968.28553484</v>
      </c>
      <c r="D13" s="21">
        <f t="shared" si="2"/>
        <v>0.23612071205516114</v>
      </c>
      <c r="E13" s="17">
        <v>38857756.899999999</v>
      </c>
      <c r="F13" s="21">
        <f t="shared" si="3"/>
        <v>7.0242868288235713E-2</v>
      </c>
      <c r="G13" s="17">
        <v>128703754.8</v>
      </c>
      <c r="H13" s="21">
        <f t="shared" si="4"/>
        <v>0.23265678767519865</v>
      </c>
      <c r="I13" s="17">
        <v>115663003.507</v>
      </c>
      <c r="J13" s="21">
        <f t="shared" si="0"/>
        <v>0.2090831218609005</v>
      </c>
      <c r="K13" s="20">
        <f t="shared" si="5"/>
        <v>154520760.40700001</v>
      </c>
      <c r="L13" s="23">
        <f t="shared" si="1"/>
        <v>0.27932599014913623</v>
      </c>
      <c r="M13" s="2"/>
    </row>
    <row r="14" spans="1:13" ht="24" customHeight="1" thickBot="1">
      <c r="A14" s="24" t="s">
        <v>11</v>
      </c>
      <c r="B14" s="25">
        <v>252765958</v>
      </c>
      <c r="C14" s="20">
        <v>150483463.47707769</v>
      </c>
      <c r="D14" s="26">
        <f t="shared" si="2"/>
        <v>0.5953470343386893</v>
      </c>
      <c r="E14" s="25">
        <v>22265837.649999999</v>
      </c>
      <c r="F14" s="26">
        <f t="shared" si="3"/>
        <v>8.8088751452836053E-2</v>
      </c>
      <c r="G14" s="25">
        <v>148031076.31</v>
      </c>
      <c r="H14" s="26">
        <f t="shared" si="4"/>
        <v>0.58564482923764605</v>
      </c>
      <c r="I14" s="25">
        <v>129445609.30100001</v>
      </c>
      <c r="J14" s="26">
        <f t="shared" si="0"/>
        <v>0.51211646665252297</v>
      </c>
      <c r="K14" s="25">
        <f t="shared" si="5"/>
        <v>151711446.95100001</v>
      </c>
      <c r="L14" s="27">
        <f t="shared" si="1"/>
        <v>0.60020521810535898</v>
      </c>
      <c r="M14" s="2"/>
    </row>
    <row r="15" spans="1:13" ht="22.5" customHeight="1" thickBot="1">
      <c r="A15" s="28" t="s">
        <v>14</v>
      </c>
      <c r="B15" s="29">
        <f>SUM(B9:B14)</f>
        <v>22586232192</v>
      </c>
      <c r="C15" s="30">
        <f>SUM(C9:C14)</f>
        <v>6127225014.7030001</v>
      </c>
      <c r="D15" s="31">
        <f t="shared" ref="D15" si="6">C15/B15</f>
        <v>0.27128141438629377</v>
      </c>
      <c r="E15" s="30">
        <f>SUM(E9:E14)</f>
        <v>1717628954.3600001</v>
      </c>
      <c r="F15" s="31">
        <f>E15/B15</f>
        <v>7.6047608992897059E-2</v>
      </c>
      <c r="G15" s="29">
        <f>SUM(G9:G14)</f>
        <v>5731380013.6100016</v>
      </c>
      <c r="H15" s="31">
        <f t="shared" ref="H15" si="7">G15/B15</f>
        <v>0.25375547213403948</v>
      </c>
      <c r="I15" s="29">
        <f>SUM(I9:I14)</f>
        <v>5046404083.9099998</v>
      </c>
      <c r="J15" s="31">
        <f t="shared" ref="J15:J20" si="8">I15/B15</f>
        <v>0.22342832753208949</v>
      </c>
      <c r="K15" s="30">
        <f>SUM(K9:K14)</f>
        <v>6764033038.2700005</v>
      </c>
      <c r="L15" s="32">
        <f t="shared" ref="L15:L20" si="9">K15/B15</f>
        <v>0.29947593652498655</v>
      </c>
      <c r="M15" s="2"/>
    </row>
    <row r="16" spans="1:13" ht="21.75" customHeight="1">
      <c r="A16" s="33" t="s">
        <v>27</v>
      </c>
      <c r="B16" s="17">
        <v>8127996402</v>
      </c>
      <c r="C16" s="17">
        <v>4808754817.6492252</v>
      </c>
      <c r="D16" s="34">
        <f t="shared" si="2"/>
        <v>0.59162856131013641</v>
      </c>
      <c r="E16" s="17">
        <v>325119856.07999998</v>
      </c>
      <c r="F16" s="34">
        <f t="shared" si="3"/>
        <v>0.04</v>
      </c>
      <c r="G16" s="17">
        <v>4574963418.9896154</v>
      </c>
      <c r="H16" s="34">
        <f t="shared" si="4"/>
        <v>0.56286484303362705</v>
      </c>
      <c r="I16" s="41">
        <v>4554730600.9200001</v>
      </c>
      <c r="J16" s="35">
        <f t="shared" si="0"/>
        <v>0.56037556805503119</v>
      </c>
      <c r="K16" s="36">
        <f t="shared" si="5"/>
        <v>4879850457</v>
      </c>
      <c r="L16" s="37">
        <f t="shared" si="1"/>
        <v>0.60037556805503123</v>
      </c>
      <c r="M16" s="2"/>
    </row>
    <row r="17" spans="1:13" ht="24.75" customHeight="1" thickBot="1">
      <c r="A17" s="38" t="s">
        <v>12</v>
      </c>
      <c r="B17" s="39">
        <v>168421371</v>
      </c>
      <c r="C17" s="77">
        <v>53956140.223466612</v>
      </c>
      <c r="D17" s="40">
        <f t="shared" si="2"/>
        <v>0.32036397698880276</v>
      </c>
      <c r="E17" s="41">
        <v>10884231.5</v>
      </c>
      <c r="F17" s="34">
        <f t="shared" si="3"/>
        <v>6.4625002369800205E-2</v>
      </c>
      <c r="G17" s="57">
        <v>45168496.030000001</v>
      </c>
      <c r="H17" s="42">
        <f t="shared" si="4"/>
        <v>0.26818743822005819</v>
      </c>
      <c r="I17" s="43">
        <v>42316024.359999999</v>
      </c>
      <c r="J17" s="40">
        <f t="shared" si="0"/>
        <v>0.25125091969474583</v>
      </c>
      <c r="K17" s="58">
        <f t="shared" si="5"/>
        <v>53200255.859999999</v>
      </c>
      <c r="L17" s="44">
        <f t="shared" si="1"/>
        <v>0.31587592206454607</v>
      </c>
      <c r="M17" s="2"/>
    </row>
    <row r="18" spans="1:13" ht="24.75" customHeight="1" thickBot="1">
      <c r="A18" s="28" t="s">
        <v>15</v>
      </c>
      <c r="B18" s="29">
        <f>B15+B16+B17</f>
        <v>30882649965</v>
      </c>
      <c r="C18" s="30">
        <f>C15+C16+C17</f>
        <v>10989935972.575693</v>
      </c>
      <c r="D18" s="31">
        <f>C18/B18</f>
        <v>0.35586117075545115</v>
      </c>
      <c r="E18" s="30">
        <f>E15+E16+E17</f>
        <v>2053633041.9400001</v>
      </c>
      <c r="F18" s="31">
        <f>E18/B18</f>
        <v>6.6497954167386172E-2</v>
      </c>
      <c r="G18" s="29">
        <f>G15+G16+G17</f>
        <v>10351511928.629618</v>
      </c>
      <c r="H18" s="31">
        <f>G18/B18</f>
        <v>0.33518859101667825</v>
      </c>
      <c r="I18" s="29">
        <f>I15+I16+I17</f>
        <v>9643450709.1900005</v>
      </c>
      <c r="J18" s="31">
        <f t="shared" si="8"/>
        <v>0.31226111490170499</v>
      </c>
      <c r="K18" s="30">
        <f>K15+K16+K17</f>
        <v>11697083751.130001</v>
      </c>
      <c r="L18" s="32">
        <f t="shared" si="9"/>
        <v>0.37875906906909118</v>
      </c>
      <c r="M18" s="2"/>
    </row>
    <row r="19" spans="1:13" ht="24.75" customHeight="1" thickBot="1">
      <c r="A19" s="45" t="s">
        <v>21</v>
      </c>
      <c r="B19" s="46">
        <v>441013044</v>
      </c>
      <c r="C19" s="52">
        <v>138361765.5</v>
      </c>
      <c r="D19" s="47">
        <f>C19/B19</f>
        <v>0.31373622023751296</v>
      </c>
      <c r="E19" s="46">
        <v>48511434.840000004</v>
      </c>
      <c r="F19" s="48">
        <f>E19/B19</f>
        <v>0.11000000000000001</v>
      </c>
      <c r="G19" s="46">
        <v>133472908.21000001</v>
      </c>
      <c r="H19" s="48">
        <f>G19/B19</f>
        <v>0.3026507039324669</v>
      </c>
      <c r="I19" s="49">
        <v>69261821.319999993</v>
      </c>
      <c r="J19" s="48">
        <f t="shared" si="8"/>
        <v>0.15705163886263643</v>
      </c>
      <c r="K19" s="50">
        <f>I19+E19</f>
        <v>117773256.16</v>
      </c>
      <c r="L19" s="37">
        <f t="shared" si="9"/>
        <v>0.26705163886263644</v>
      </c>
      <c r="M19" s="2"/>
    </row>
    <row r="20" spans="1:13" ht="23.25" customHeight="1" thickBot="1">
      <c r="A20" s="45" t="s">
        <v>17</v>
      </c>
      <c r="B20" s="61">
        <v>11345490899.279999</v>
      </c>
      <c r="C20" s="70">
        <v>8563819540.6299992</v>
      </c>
      <c r="D20" s="62">
        <f>(C20/B20)</f>
        <v>0.75482141906909217</v>
      </c>
      <c r="E20" s="61"/>
      <c r="F20" s="47"/>
      <c r="G20" s="70">
        <v>8563819540.6299992</v>
      </c>
      <c r="H20" s="62">
        <f>G20/B20</f>
        <v>0.75482141906909217</v>
      </c>
      <c r="I20" s="70">
        <v>8428166764.8999996</v>
      </c>
      <c r="J20" s="62">
        <f t="shared" si="8"/>
        <v>0.74286488259709094</v>
      </c>
      <c r="K20" s="59">
        <f>I20+E20</f>
        <v>8428166764.8999996</v>
      </c>
      <c r="L20" s="60">
        <f t="shared" si="9"/>
        <v>0.74286488259709094</v>
      </c>
      <c r="M20" s="2"/>
    </row>
    <row r="21" spans="1:13" s="63" customFormat="1">
      <c r="B21" s="66"/>
      <c r="C21" s="66"/>
      <c r="D21" s="67"/>
      <c r="E21" s="66"/>
      <c r="F21" s="68"/>
      <c r="G21" s="66"/>
      <c r="H21" s="67"/>
      <c r="I21" s="66"/>
      <c r="J21" s="67"/>
      <c r="K21" s="66"/>
      <c r="L21" s="69"/>
    </row>
    <row r="22" spans="1:13">
      <c r="A22" s="78" t="s">
        <v>16</v>
      </c>
      <c r="B22" s="78"/>
      <c r="C22" s="78"/>
      <c r="D22" s="78"/>
      <c r="E22" s="78"/>
      <c r="F22" s="78"/>
      <c r="G22" s="78"/>
      <c r="H22" s="78"/>
      <c r="I22" s="78"/>
      <c r="J22" s="78"/>
      <c r="K22" s="2"/>
    </row>
    <row r="23" spans="1:13" ht="19.5" customHeight="1">
      <c r="A23" s="78" t="s">
        <v>31</v>
      </c>
      <c r="B23" s="78"/>
      <c r="C23" s="78"/>
      <c r="D23" s="78"/>
      <c r="E23" s="78"/>
      <c r="F23" s="78"/>
      <c r="G23" s="78"/>
      <c r="H23" s="78"/>
      <c r="I23" s="78"/>
      <c r="J23" s="78"/>
    </row>
    <row r="24" spans="1:13" ht="19.5" customHeight="1">
      <c r="A24" s="79" t="s">
        <v>28</v>
      </c>
      <c r="B24" s="79"/>
      <c r="C24" s="79"/>
      <c r="D24" s="79"/>
      <c r="E24" s="79"/>
      <c r="F24" s="79"/>
      <c r="G24" s="79"/>
      <c r="H24" s="79"/>
      <c r="I24" s="79"/>
      <c r="J24" s="79"/>
      <c r="K24" s="79"/>
      <c r="L24" s="79"/>
    </row>
    <row r="25" spans="1:13" ht="17.25" customHeight="1">
      <c r="A25" s="79" t="s">
        <v>30</v>
      </c>
      <c r="B25" s="79"/>
      <c r="C25" s="79"/>
      <c r="D25" s="79"/>
      <c r="E25" s="79"/>
      <c r="F25" s="79"/>
      <c r="G25" s="79"/>
      <c r="H25" s="79"/>
      <c r="I25" s="79"/>
      <c r="J25" s="79"/>
      <c r="K25" s="79"/>
      <c r="L25" s="79"/>
    </row>
    <row r="26" spans="1:13">
      <c r="G26" s="2"/>
      <c r="I26" s="3"/>
      <c r="K26" s="3"/>
    </row>
    <row r="27" spans="1:13" s="75" customFormat="1">
      <c r="A27" s="71" t="s">
        <v>32</v>
      </c>
      <c r="B27" s="72"/>
      <c r="C27" s="72"/>
      <c r="D27" s="73"/>
      <c r="E27" s="72"/>
      <c r="F27" s="73"/>
      <c r="G27" s="74"/>
      <c r="H27" s="73"/>
      <c r="J27" s="76"/>
      <c r="K27" s="72"/>
      <c r="L27" s="73"/>
    </row>
    <row r="28" spans="1:13">
      <c r="C28" s="2"/>
      <c r="G28" s="2"/>
      <c r="I28" s="3"/>
      <c r="J28" s="65"/>
      <c r="K28" s="2"/>
    </row>
    <row r="29" spans="1:13">
      <c r="C29" s="2"/>
      <c r="G29" s="5"/>
      <c r="J29" s="65"/>
      <c r="K29" s="2"/>
    </row>
    <row r="30" spans="1:13">
      <c r="G30" s="54"/>
      <c r="I30" s="3"/>
      <c r="K30" s="2"/>
    </row>
    <row r="31" spans="1:13">
      <c r="C31" s="3"/>
      <c r="G31" s="54"/>
      <c r="I31" s="51"/>
      <c r="J31" s="3"/>
    </row>
    <row r="32" spans="1:13">
      <c r="G32" s="3"/>
    </row>
    <row r="33" spans="3:10">
      <c r="C33" s="2"/>
      <c r="G33" s="2"/>
      <c r="I33" s="3"/>
      <c r="J33" s="3"/>
    </row>
    <row r="34" spans="3:10">
      <c r="G34" s="2"/>
      <c r="I34" s="3"/>
      <c r="J34" s="3"/>
    </row>
    <row r="35" spans="3:10">
      <c r="C35" s="3"/>
      <c r="F35" s="4"/>
      <c r="G35" s="53"/>
      <c r="H35" s="4"/>
      <c r="I35" s="51"/>
    </row>
    <row r="36" spans="3:10">
      <c r="F36" s="4"/>
      <c r="G36" s="53"/>
      <c r="H36" s="4"/>
      <c r="I36" s="3"/>
    </row>
    <row r="37" spans="3:10">
      <c r="G37" s="2"/>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29.02.2020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Consuela Stegarescu</cp:lastModifiedBy>
  <cp:lastPrinted>2020-03-10T08:34:20Z</cp:lastPrinted>
  <dcterms:created xsi:type="dcterms:W3CDTF">2017-11-02T10:21:04Z</dcterms:created>
  <dcterms:modified xsi:type="dcterms:W3CDTF">2020-03-27T16:43:27Z</dcterms:modified>
</cp:coreProperties>
</file>