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nsuela.stegarescu\Desktop\00 0 0 0 0 0 da di\"/>
    </mc:Choice>
  </mc:AlternateContent>
  <bookViews>
    <workbookView xWindow="0" yWindow="0" windowWidth="28800" windowHeight="12435"/>
  </bookViews>
  <sheets>
    <sheet name="28.09.2018" sheetId="1" r:id="rId1"/>
  </sheets>
  <definedNames>
    <definedName name="_xlnm.Print_Area" localSheetId="0">'28.09.2018'!$A$1:$M$24</definedName>
  </definedNames>
  <calcPr calcId="152511"/>
</workbook>
</file>

<file path=xl/calcChain.xml><?xml version="1.0" encoding="utf-8"?>
<calcChain xmlns="http://schemas.openxmlformats.org/spreadsheetml/2006/main">
  <c r="K10" i="1" l="1"/>
  <c r="E16" i="1" l="1"/>
  <c r="L10" i="1"/>
  <c r="J10" i="1"/>
  <c r="H10" i="1"/>
  <c r="F10" i="1"/>
  <c r="D10" i="1"/>
  <c r="K20" i="1"/>
  <c r="L20" i="1" s="1"/>
  <c r="K18" i="1"/>
  <c r="L18" i="1" s="1"/>
  <c r="K17" i="1"/>
  <c r="L17" i="1" s="1"/>
  <c r="K11" i="1"/>
  <c r="K12" i="1"/>
  <c r="L12" i="1" s="1"/>
  <c r="K13" i="1"/>
  <c r="K14" i="1"/>
  <c r="K15" i="1"/>
  <c r="K9" i="1"/>
  <c r="F20" i="1"/>
  <c r="F18" i="1"/>
  <c r="F17" i="1"/>
  <c r="F11" i="1"/>
  <c r="F12" i="1"/>
  <c r="F13" i="1"/>
  <c r="F14" i="1"/>
  <c r="F15" i="1"/>
  <c r="F9" i="1"/>
  <c r="L11" i="1"/>
  <c r="L13" i="1"/>
  <c r="L14" i="1"/>
  <c r="L15" i="1"/>
  <c r="L21" i="1"/>
  <c r="L9" i="1"/>
  <c r="J20" i="1"/>
  <c r="H20" i="1"/>
  <c r="D20" i="1"/>
  <c r="H17" i="1"/>
  <c r="J21" i="1"/>
  <c r="H21" i="1"/>
  <c r="D21" i="1"/>
  <c r="C16" i="1"/>
  <c r="B16" i="1"/>
  <c r="B19" i="1" s="1"/>
  <c r="D18" i="1"/>
  <c r="D17" i="1"/>
  <c r="J18" i="1"/>
  <c r="J17" i="1"/>
  <c r="H18" i="1"/>
  <c r="G16" i="1"/>
  <c r="I16" i="1"/>
  <c r="I19" i="1" s="1"/>
  <c r="D15" i="1"/>
  <c r="D11" i="1"/>
  <c r="D12" i="1"/>
  <c r="D13" i="1"/>
  <c r="D14" i="1"/>
  <c r="D9" i="1"/>
  <c r="J11" i="1"/>
  <c r="J12" i="1"/>
  <c r="J13" i="1"/>
  <c r="J14" i="1"/>
  <c r="J15" i="1"/>
  <c r="J9" i="1"/>
  <c r="H11" i="1"/>
  <c r="H12" i="1"/>
  <c r="H13" i="1"/>
  <c r="H14" i="1"/>
  <c r="H15" i="1"/>
  <c r="H9" i="1"/>
  <c r="G19" i="1"/>
  <c r="J16" i="1"/>
  <c r="F16" i="1" l="1"/>
  <c r="E19" i="1"/>
  <c r="D16" i="1"/>
  <c r="H16" i="1"/>
  <c r="J19" i="1"/>
  <c r="K16" i="1"/>
  <c r="K19" i="1" s="1"/>
  <c r="L19" i="1" s="1"/>
  <c r="H19" i="1"/>
  <c r="F19" i="1"/>
  <c r="C19" i="1"/>
  <c r="D19" i="1" s="1"/>
  <c r="L16" i="1" l="1"/>
</calcChain>
</file>

<file path=xl/sharedStrings.xml><?xml version="1.0" encoding="utf-8"?>
<sst xmlns="http://schemas.openxmlformats.org/spreadsheetml/2006/main" count="42" uniqueCount="34">
  <si>
    <t>Alocare
2014-2020
(UE)</t>
  </si>
  <si>
    <t>Valoare</t>
  </si>
  <si>
    <t>%</t>
  </si>
  <si>
    <t>3=(2/1)*100</t>
  </si>
  <si>
    <t>5=(4/1)*100</t>
  </si>
  <si>
    <t>7=(6/1)*100</t>
  </si>
  <si>
    <t>PO Regional</t>
  </si>
  <si>
    <t>PO Infrastructura Mare</t>
  </si>
  <si>
    <t>PO Competitivitate</t>
  </si>
  <si>
    <t>PO Capital Uman</t>
  </si>
  <si>
    <t>PO Capacitatea Administrativa</t>
  </si>
  <si>
    <t>PO Asistenta Tehnica</t>
  </si>
  <si>
    <t>POPAM</t>
  </si>
  <si>
    <t>euro</t>
  </si>
  <si>
    <t>PO IIMM</t>
  </si>
  <si>
    <t xml:space="preserve">SUBTOTAL </t>
  </si>
  <si>
    <t>TOTAL FESI*</t>
  </si>
  <si>
    <t>* Nu include Programele de Cooperare Teritorială Europeană</t>
  </si>
  <si>
    <t>FEGA 2015-2020**</t>
  </si>
  <si>
    <t>Plăți către beneficiari
(UE)</t>
  </si>
  <si>
    <t>Rambursări de la CE
(rata de absorbție efectivă)</t>
  </si>
  <si>
    <t>Programe 
2014-2020</t>
  </si>
  <si>
    <t>POAD</t>
  </si>
  <si>
    <t>Prefinanțări primite de la CE</t>
  </si>
  <si>
    <t>9=(8/1)*100</t>
  </si>
  <si>
    <t>11=(10/1)*100</t>
  </si>
  <si>
    <t>Total sumă primită de la CE</t>
  </si>
  <si>
    <t>10=4+8</t>
  </si>
  <si>
    <t xml:space="preserve">  </t>
  </si>
  <si>
    <t>Sume solicitate CE 
în limita alocarii UE a PO   (rata de absorbție curentă)</t>
  </si>
  <si>
    <t>Stadiul absorbției pentru programele finanțate din Fondurile Europene Structurale şi de Investiţii (FESI) și 
al plăților efectuate din Fondul European de Garantare Agricolă (FEGA)
la data de 28 septembrie 2018</t>
  </si>
  <si>
    <t>PN Dezvoltare Rurală***</t>
  </si>
  <si>
    <t xml:space="preserve">**Pentru rata de absorbtie efectivă FEGA au fost luate în calcul rambursările aferente anilor financiari 2016-2018 </t>
  </si>
  <si>
    <t>***Suma aferenta coloanei rambursari de la CE reprezinta valoarea aprobata de CE spre rambursare fara a lua in calcul eventuale reglaje.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</si>
</sst>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Times New Roman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3">
    <xf numFmtId="0" fontId="0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17" applyNumberFormat="0" applyAlignment="0" applyProtection="0"/>
    <xf numFmtId="0" fontId="14" fillId="23" borderId="17" applyNumberFormat="0" applyAlignment="0" applyProtection="0"/>
    <xf numFmtId="0" fontId="14" fillId="23" borderId="17" applyNumberFormat="0" applyAlignment="0" applyProtection="0"/>
    <xf numFmtId="0" fontId="15" fillId="0" borderId="18" applyNumberFormat="0" applyFill="0" applyAlignment="0" applyProtection="0"/>
    <xf numFmtId="0" fontId="16" fillId="24" borderId="19" applyNumberFormat="0" applyAlignment="0" applyProtection="0"/>
    <xf numFmtId="0" fontId="16" fillId="24" borderId="1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3" borderId="23" applyNumberFormat="0" applyAlignment="0" applyProtection="0"/>
    <xf numFmtId="0" fontId="25" fillId="10" borderId="17" applyNumberFormat="0" applyAlignment="0" applyProtection="0"/>
    <xf numFmtId="0" fontId="25" fillId="10" borderId="17" applyNumberFormat="0" applyAlignment="0" applyProtection="0"/>
    <xf numFmtId="0" fontId="26" fillId="10" borderId="17" applyNumberFormat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43" fillId="0" borderId="0"/>
    <xf numFmtId="0" fontId="3" fillId="0" borderId="0"/>
    <xf numFmtId="0" fontId="7" fillId="0" borderId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30" fillId="26" borderId="24" applyNumberFormat="0" applyFont="0" applyAlignment="0" applyProtection="0"/>
    <xf numFmtId="0" fontId="7" fillId="26" borderId="24" applyNumberFormat="0" applyFont="0" applyAlignment="0" applyProtection="0"/>
    <xf numFmtId="0" fontId="30" fillId="26" borderId="24" applyNumberFormat="0" applyFont="0" applyAlignment="0" applyProtection="0"/>
    <xf numFmtId="0" fontId="31" fillId="23" borderId="23" applyNumberFormat="0" applyAlignment="0" applyProtection="0"/>
    <xf numFmtId="0" fontId="31" fillId="23" borderId="23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24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6" fillId="0" borderId="0"/>
    <xf numFmtId="43" fontId="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165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</cellStyleXfs>
  <cellXfs count="78">
    <xf numFmtId="0" fontId="0" fillId="0" borderId="0" xfId="0"/>
    <xf numFmtId="3" fontId="44" fillId="0" borderId="11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/>
    </xf>
    <xf numFmtId="3" fontId="45" fillId="27" borderId="16" xfId="0" applyNumberFormat="1" applyFont="1" applyFill="1" applyBorder="1" applyAlignment="1">
      <alignment horizontal="center" vertical="center"/>
    </xf>
    <xf numFmtId="10" fontId="45" fillId="27" borderId="16" xfId="0" applyNumberFormat="1" applyFont="1" applyFill="1" applyBorder="1" applyAlignment="1">
      <alignment horizontal="center" vertical="center"/>
    </xf>
    <xf numFmtId="3" fontId="45" fillId="27" borderId="11" xfId="0" applyNumberFormat="1" applyFont="1" applyFill="1" applyBorder="1" applyAlignment="1">
      <alignment horizontal="center" vertical="center"/>
    </xf>
    <xf numFmtId="3" fontId="45" fillId="0" borderId="3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8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45" fillId="0" borderId="0" xfId="0" applyFont="1"/>
    <xf numFmtId="0" fontId="48" fillId="3" borderId="1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3" fontId="47" fillId="2" borderId="13" xfId="0" applyNumberFormat="1" applyFont="1" applyFill="1" applyBorder="1" applyAlignment="1">
      <alignment vertical="center"/>
    </xf>
    <xf numFmtId="3" fontId="45" fillId="27" borderId="1" xfId="0" applyNumberFormat="1" applyFont="1" applyFill="1" applyBorder="1" applyAlignment="1">
      <alignment horizontal="center" vertical="center"/>
    </xf>
    <xf numFmtId="3" fontId="45" fillId="27" borderId="8" xfId="0" applyNumberFormat="1" applyFont="1" applyFill="1" applyBorder="1" applyAlignment="1">
      <alignment horizontal="center" vertical="center"/>
    </xf>
    <xf numFmtId="3" fontId="45" fillId="27" borderId="13" xfId="0" applyNumberFormat="1" applyFont="1" applyFill="1" applyBorder="1" applyAlignment="1">
      <alignment horizontal="center" vertical="center"/>
    </xf>
    <xf numFmtId="3" fontId="45" fillId="0" borderId="0" xfId="0" applyNumberFormat="1" applyFont="1"/>
    <xf numFmtId="4" fontId="45" fillId="0" borderId="0" xfId="0" applyNumberFormat="1" applyFont="1"/>
    <xf numFmtId="3" fontId="45" fillId="27" borderId="3" xfId="0" applyNumberFormat="1" applyFont="1" applyFill="1" applyBorder="1" applyAlignment="1">
      <alignment horizontal="center" vertical="center"/>
    </xf>
    <xf numFmtId="10" fontId="45" fillId="0" borderId="3" xfId="0" applyNumberFormat="1" applyFont="1" applyBorder="1" applyAlignment="1">
      <alignment horizontal="center" vertical="center"/>
    </xf>
    <xf numFmtId="10" fontId="45" fillId="0" borderId="4" xfId="0" applyNumberFormat="1" applyFont="1" applyBorder="1" applyAlignment="1">
      <alignment horizontal="center" vertical="center"/>
    </xf>
    <xf numFmtId="0" fontId="47" fillId="2" borderId="12" xfId="0" applyFont="1" applyFill="1" applyBorder="1" applyAlignment="1">
      <alignment horizontal="left" vertical="center"/>
    </xf>
    <xf numFmtId="10" fontId="47" fillId="2" borderId="13" xfId="0" applyNumberFormat="1" applyFont="1" applyFill="1" applyBorder="1" applyAlignment="1">
      <alignment horizontal="center" vertical="center"/>
    </xf>
    <xf numFmtId="3" fontId="47" fillId="2" borderId="13" xfId="0" applyNumberFormat="1" applyFont="1" applyFill="1" applyBorder="1" applyAlignment="1">
      <alignment horizontal="center" vertical="center"/>
    </xf>
    <xf numFmtId="10" fontId="47" fillId="2" borderId="14" xfId="0" applyNumberFormat="1" applyFont="1" applyFill="1" applyBorder="1" applyAlignment="1">
      <alignment horizontal="center" vertical="center"/>
    </xf>
    <xf numFmtId="10" fontId="45" fillId="0" borderId="1" xfId="0" applyNumberFormat="1" applyFont="1" applyBorder="1" applyAlignment="1">
      <alignment horizontal="center" vertical="center"/>
    </xf>
    <xf numFmtId="10" fontId="45" fillId="0" borderId="6" xfId="0" applyNumberFormat="1" applyFont="1" applyBorder="1" applyAlignment="1">
      <alignment horizontal="center" vertical="center"/>
    </xf>
    <xf numFmtId="10" fontId="45" fillId="0" borderId="8" xfId="0" applyNumberFormat="1" applyFont="1" applyBorder="1" applyAlignment="1">
      <alignment horizontal="center" vertical="center"/>
    </xf>
    <xf numFmtId="10" fontId="45" fillId="0" borderId="9" xfId="0" applyNumberFormat="1" applyFont="1" applyBorder="1" applyAlignment="1">
      <alignment horizontal="center" vertical="center"/>
    </xf>
    <xf numFmtId="10" fontId="45" fillId="27" borderId="32" xfId="0" applyNumberFormat="1" applyFont="1" applyFill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 vertical="center"/>
    </xf>
    <xf numFmtId="10" fontId="45" fillId="0" borderId="26" xfId="0" applyNumberFormat="1" applyFont="1" applyBorder="1" applyAlignment="1">
      <alignment horizontal="center" vertical="center"/>
    </xf>
    <xf numFmtId="3" fontId="47" fillId="2" borderId="33" xfId="0" applyNumberFormat="1" applyFont="1" applyFill="1" applyBorder="1" applyAlignment="1">
      <alignment horizontal="center" vertical="center"/>
    </xf>
    <xf numFmtId="3" fontId="45" fillId="27" borderId="27" xfId="0" applyNumberFormat="1" applyFont="1" applyFill="1" applyBorder="1" applyAlignment="1">
      <alignment horizontal="center" vertical="center"/>
    </xf>
    <xf numFmtId="10" fontId="45" fillId="27" borderId="13" xfId="0" applyNumberFormat="1" applyFont="1" applyFill="1" applyBorder="1" applyAlignment="1">
      <alignment horizontal="center" vertical="center"/>
    </xf>
    <xf numFmtId="10" fontId="45" fillId="27" borderId="27" xfId="0" applyNumberFormat="1" applyFont="1" applyFill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10" fontId="45" fillId="27" borderId="8" xfId="0" applyNumberFormat="1" applyFont="1" applyFill="1" applyBorder="1" applyAlignment="1">
      <alignment horizontal="center" vertical="center"/>
    </xf>
    <xf numFmtId="10" fontId="45" fillId="0" borderId="14" xfId="0" applyNumberFormat="1" applyFont="1" applyBorder="1" applyAlignment="1">
      <alignment horizontal="center" vertical="center"/>
    </xf>
    <xf numFmtId="10" fontId="45" fillId="0" borderId="0" xfId="0" applyNumberFormat="1" applyFont="1"/>
    <xf numFmtId="0" fontId="51" fillId="0" borderId="0" xfId="0" applyFont="1" applyAlignment="1">
      <alignment horizontal="right" vertical="center"/>
    </xf>
    <xf numFmtId="3" fontId="48" fillId="3" borderId="1" xfId="0" applyNumberFormat="1" applyFont="1" applyFill="1" applyBorder="1" applyAlignment="1">
      <alignment horizontal="center" vertical="center"/>
    </xf>
    <xf numFmtId="0" fontId="48" fillId="3" borderId="30" xfId="0" applyFont="1" applyFill="1" applyBorder="1" applyAlignment="1">
      <alignment horizontal="center" vertical="center"/>
    </xf>
    <xf numFmtId="10" fontId="48" fillId="3" borderId="6" xfId="0" applyNumberFormat="1" applyFont="1" applyFill="1" applyBorder="1" applyAlignment="1">
      <alignment horizontal="center" vertical="center"/>
    </xf>
    <xf numFmtId="3" fontId="49" fillId="3" borderId="8" xfId="0" applyNumberFormat="1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0" fontId="49" fillId="3" borderId="31" xfId="0" applyFont="1" applyFill="1" applyBorder="1" applyAlignment="1">
      <alignment horizontal="center" vertical="center"/>
    </xf>
    <xf numFmtId="10" fontId="49" fillId="3" borderId="9" xfId="0" applyNumberFormat="1" applyFont="1" applyFill="1" applyBorder="1" applyAlignment="1">
      <alignment horizontal="center" vertical="center"/>
    </xf>
    <xf numFmtId="3" fontId="45" fillId="27" borderId="8" xfId="0" applyNumberFormat="1" applyFont="1" applyFill="1" applyBorder="1" applyAlignment="1">
      <alignment vertical="center"/>
    </xf>
    <xf numFmtId="3" fontId="45" fillId="0" borderId="27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7" xfId="0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3" fontId="45" fillId="0" borderId="1" xfId="0" applyNumberFormat="1" applyFont="1" applyFill="1" applyBorder="1" applyAlignment="1">
      <alignment horizontal="center" vertical="center"/>
    </xf>
    <xf numFmtId="10" fontId="45" fillId="0" borderId="34" xfId="0" applyNumberFormat="1" applyFont="1" applyBorder="1" applyAlignment="1">
      <alignment horizontal="center" vertical="center"/>
    </xf>
    <xf numFmtId="10" fontId="45" fillId="0" borderId="35" xfId="0" applyNumberFormat="1" applyFont="1" applyBorder="1" applyAlignment="1">
      <alignment horizontal="center" vertical="center"/>
    </xf>
    <xf numFmtId="3" fontId="45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44" fillId="27" borderId="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8" fillId="3" borderId="29" xfId="0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0" fontId="50" fillId="27" borderId="0" xfId="0" applyFont="1" applyFill="1" applyAlignment="1">
      <alignment horizontal="center" vertical="center" wrapText="1"/>
    </xf>
    <xf numFmtId="0" fontId="45" fillId="27" borderId="0" xfId="0" applyFont="1" applyFill="1" applyAlignment="1"/>
    <xf numFmtId="0" fontId="48" fillId="3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8" fillId="3" borderId="3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</cellXfs>
  <cellStyles count="223">
    <cellStyle name="_1.1" xfId="6"/>
    <cellStyle name="_2.1" xfId="7"/>
    <cellStyle name="_an.3 - CF contr 31.12.2010" xfId="8"/>
    <cellStyle name="_an.5 - CF estim.sapt.urmat.rap." xfId="9"/>
    <cellStyle name="_an.5 - CF sapt.curenta" xfId="10"/>
    <cellStyle name="_an.6 - CF estim.sapt.urmat.rap." xfId="11"/>
    <cellStyle name="_Anexa 2" xfId="12"/>
    <cellStyle name="_Anexa 3" xfId="13"/>
    <cellStyle name="_Finalizate" xfId="14"/>
    <cellStyle name="_POR" xfId="15"/>
    <cellStyle name="_Sheet1" xfId="16"/>
    <cellStyle name="_Sheet2" xfId="17"/>
    <cellStyle name="20% - Accent1 2" xfId="18"/>
    <cellStyle name="20% - Accent1 3" xfId="19"/>
    <cellStyle name="20% - Accent2 2" xfId="20"/>
    <cellStyle name="20% - Accent2 3" xfId="21"/>
    <cellStyle name="20% - Accent3 2" xfId="22"/>
    <cellStyle name="20% - Accent3 3" xfId="23"/>
    <cellStyle name="20% - Accent4 2" xfId="24"/>
    <cellStyle name="20% - Accent4 3" xfId="25"/>
    <cellStyle name="20% - Accent5 2" xfId="26"/>
    <cellStyle name="20% - Accent5 3" xfId="27"/>
    <cellStyle name="20% - Accent6 2" xfId="28"/>
    <cellStyle name="20% - Accent6 3" xfId="29"/>
    <cellStyle name="40% - Accent1 2" xfId="30"/>
    <cellStyle name="40% - Accent1 3" xfId="31"/>
    <cellStyle name="40% - Accent2 2" xfId="32"/>
    <cellStyle name="40% - Accent2 3" xfId="33"/>
    <cellStyle name="40% - Accent3 2" xfId="34"/>
    <cellStyle name="40% - Accent3 3" xfId="35"/>
    <cellStyle name="40% - Accent4 2" xfId="36"/>
    <cellStyle name="40% - Accent4 3" xfId="37"/>
    <cellStyle name="40% - Accent5 2" xfId="38"/>
    <cellStyle name="40% - Accent5 3" xfId="39"/>
    <cellStyle name="40% - Accent6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Bun" xfId="68"/>
    <cellStyle name="Calcul" xfId="69"/>
    <cellStyle name="Calculation 2" xfId="70"/>
    <cellStyle name="Calculation 3" xfId="71"/>
    <cellStyle name="Celulă legată" xfId="72"/>
    <cellStyle name="Check Cell 2" xfId="73"/>
    <cellStyle name="Check Cell 3" xfId="74"/>
    <cellStyle name="Comma 10" xfId="75"/>
    <cellStyle name="Comma 11" xfId="76"/>
    <cellStyle name="Comma 11 2" xfId="220"/>
    <cellStyle name="Comma 11 2 2" xfId="221"/>
    <cellStyle name="Comma 12" xfId="77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199"/>
    <cellStyle name="Comma 2 3" xfId="87"/>
    <cellStyle name="Comma 2 3 2" xfId="200"/>
    <cellStyle name="Comma 2 4" xfId="206"/>
    <cellStyle name="Comma 2 5" xfId="214"/>
    <cellStyle name="Comma 2 6" xfId="198"/>
    <cellStyle name="Comma 20" xfId="88"/>
    <cellStyle name="Comma 21" xfId="89"/>
    <cellStyle name="Comma 22" xfId="90"/>
    <cellStyle name="Comma 23" xfId="3"/>
    <cellStyle name="Comma 23 2" xfId="213"/>
    <cellStyle name="Comma 23 3" xfId="216"/>
    <cellStyle name="Comma 3" xfId="91"/>
    <cellStyle name="Comma 3 2" xfId="92"/>
    <cellStyle name="Comma 3 2 2" xfId="202"/>
    <cellStyle name="Comma 3 3" xfId="201"/>
    <cellStyle name="Comma 4" xfId="93"/>
    <cellStyle name="Comma 4 2" xfId="94"/>
    <cellStyle name="Comma 4 2 2" xfId="203"/>
    <cellStyle name="Comma 5" xfId="95"/>
    <cellStyle name="Comma 5 2" xfId="96"/>
    <cellStyle name="Comma 5 2 2" xfId="204"/>
    <cellStyle name="Comma 6" xfId="97"/>
    <cellStyle name="Comma 7" xfId="98"/>
    <cellStyle name="Comma 8" xfId="99"/>
    <cellStyle name="Comma 9" xfId="100"/>
    <cellStyle name="Eronat" xfId="101"/>
    <cellStyle name="Explanatory Text 2" xfId="102"/>
    <cellStyle name="Explanatory Text 3" xfId="103"/>
    <cellStyle name="Good 2" xfId="104"/>
    <cellStyle name="Good 2 2" xfId="105"/>
    <cellStyle name="Good 3" xfId="106"/>
    <cellStyle name="Good 4" xfId="107"/>
    <cellStyle name="Heading 1 2" xfId="108"/>
    <cellStyle name="Heading 1 3" xfId="109"/>
    <cellStyle name="Heading 2 2" xfId="110"/>
    <cellStyle name="Heading 2 3" xfId="111"/>
    <cellStyle name="Heading 3 2" xfId="112"/>
    <cellStyle name="Heading 3 3" xfId="113"/>
    <cellStyle name="Heading 4 2" xfId="114"/>
    <cellStyle name="Heading 4 3" xfId="115"/>
    <cellStyle name="Hyperlink 2" xfId="116"/>
    <cellStyle name="Hyperlink 2 2" xfId="117"/>
    <cellStyle name="Hyperlink 2_Anexa 2" xfId="118"/>
    <cellStyle name="Ieșire" xfId="119"/>
    <cellStyle name="Input 2" xfId="120"/>
    <cellStyle name="Input 3" xfId="121"/>
    <cellStyle name="Intrare" xfId="122"/>
    <cellStyle name="Linked Cell 2" xfId="123"/>
    <cellStyle name="Linked Cell 3" xfId="124"/>
    <cellStyle name="Neutral 2" xfId="125"/>
    <cellStyle name="Neutral 3" xfId="126"/>
    <cellStyle name="Neutru" xfId="127"/>
    <cellStyle name="Normal" xfId="0" builtinId="0"/>
    <cellStyle name="Normal 10" xfId="128"/>
    <cellStyle name="Normal 11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2"/>
    <cellStyle name="Normal 2 2" xfId="139"/>
    <cellStyle name="Normal 2 2 2" xfId="140"/>
    <cellStyle name="Normal 2 3" xfId="4"/>
    <cellStyle name="Normal 2 3 2" xfId="217"/>
    <cellStyle name="Normal 2 4" xfId="138"/>
    <cellStyle name="Normal 2_10 feb 2012 vs 31 ian 2012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5"/>
    <cellStyle name="Normal 26 2" xfId="205"/>
    <cellStyle name="Normal 27" xfId="196"/>
    <cellStyle name="Normal 27 2" xfId="207"/>
    <cellStyle name="Normal 28" xfId="208"/>
    <cellStyle name="Normal 29" xfId="209"/>
    <cellStyle name="Normal 3" xfId="148"/>
    <cellStyle name="Normal 3 2" xfId="149"/>
    <cellStyle name="Normal 3 3" xfId="150"/>
    <cellStyle name="Normal 30" xfId="1"/>
    <cellStyle name="Normal 30 2" xfId="210"/>
    <cellStyle name="Normal 30 3" xfId="215"/>
    <cellStyle name="Normal 31" xfId="211"/>
    <cellStyle name="Normal 32" xfId="212"/>
    <cellStyle name="Normal 4" xfId="151"/>
    <cellStyle name="Normal 4 2" xfId="152"/>
    <cellStyle name="Normal 4 3" xfId="219"/>
    <cellStyle name="Normal 4 3 2" xfId="222"/>
    <cellStyle name="Normal 5" xfId="153"/>
    <cellStyle name="Normal 5 2" xfId="154"/>
    <cellStyle name="Normal 5 3" xfId="155"/>
    <cellStyle name="Normal 6" xfId="156"/>
    <cellStyle name="Normal 6 2" xfId="157"/>
    <cellStyle name="Normal 6 3" xfId="158"/>
    <cellStyle name="Normal 7" xfId="159"/>
    <cellStyle name="Normal 8" xfId="160"/>
    <cellStyle name="Normal 8 2" xfId="161"/>
    <cellStyle name="Normal 9" xfId="162"/>
    <cellStyle name="Notă" xfId="163"/>
    <cellStyle name="Notă 2" xfId="164"/>
    <cellStyle name="Note 2" xfId="165"/>
    <cellStyle name="Note 2 2" xfId="166"/>
    <cellStyle name="Note 3" xfId="167"/>
    <cellStyle name="Note 3 2" xfId="168"/>
    <cellStyle name="Note 4" xfId="169"/>
    <cellStyle name="Note 5" xfId="170"/>
    <cellStyle name="Note 6" xfId="171"/>
    <cellStyle name="Output 2" xfId="172"/>
    <cellStyle name="Output 3" xfId="173"/>
    <cellStyle name="Percent 2" xfId="174"/>
    <cellStyle name="Percent 2 2" xfId="175"/>
    <cellStyle name="Percent 3" xfId="176"/>
    <cellStyle name="Percent 4" xfId="177"/>
    <cellStyle name="Percent 5" xfId="178"/>
    <cellStyle name="Percent 6" xfId="179"/>
    <cellStyle name="Percent 7" xfId="197"/>
    <cellStyle name="Percent 7 2" xfId="218"/>
    <cellStyle name="Style 1" xfId="180"/>
    <cellStyle name="Style 1 2" xfId="181"/>
    <cellStyle name="Text avertisment" xfId="182"/>
    <cellStyle name="Text explicativ" xfId="183"/>
    <cellStyle name="Title 2" xfId="184"/>
    <cellStyle name="Title 3" xfId="185"/>
    <cellStyle name="Titlu" xfId="186"/>
    <cellStyle name="Titlu 1" xfId="187"/>
    <cellStyle name="Titlu 2" xfId="188"/>
    <cellStyle name="Titlu 3" xfId="189"/>
    <cellStyle name="Titlu 4" xfId="190"/>
    <cellStyle name="Total 2" xfId="191"/>
    <cellStyle name="Total 3" xfId="192"/>
    <cellStyle name="Verificare celulă" xfId="193"/>
    <cellStyle name="Warning Text 2" xfId="194"/>
    <cellStyle name="Warning Text 3" xfId="1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994410</xdr:colOff>
      <xdr:row>0</xdr:row>
      <xdr:rowOff>971550</xdr:rowOff>
    </xdr:from>
    <xdr:to>
      <xdr:col>9</xdr:col>
      <xdr:colOff>790575</xdr:colOff>
      <xdr:row>0</xdr:row>
      <xdr:rowOff>971550</xdr:rowOff>
    </xdr:to>
    <xdr:cxnSp macro="">
      <xdr:nvCxnSpPr>
        <xdr:cNvPr id="12" name="Straight Connector 11"/>
        <xdr:cNvCxnSpPr>
          <a:cxnSpLocks noChangeShapeType="1"/>
        </xdr:cNvCxnSpPr>
      </xdr:nvCxnSpPr>
      <xdr:spPr bwMode="auto">
        <a:xfrm>
          <a:off x="994410" y="971550"/>
          <a:ext cx="7749540" cy="0"/>
        </a:xfrm>
        <a:prstGeom prst="line">
          <a:avLst/>
        </a:prstGeom>
        <a:noFill/>
        <a:ln w="12700">
          <a:solidFill>
            <a:srgbClr val="17365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269976</xdr:colOff>
      <xdr:row>0</xdr:row>
      <xdr:rowOff>957155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201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5"/>
  <sheetViews>
    <sheetView tabSelected="1" zoomScaleNormal="100" workbookViewId="0">
      <selection activeCell="C33" sqref="C33"/>
    </sheetView>
  </sheetViews>
  <sheetFormatPr defaultRowHeight="15"/>
  <cols>
    <col min="1" max="1" width="28.85546875" style="11" customWidth="1"/>
    <col min="2" max="2" width="14.85546875" style="11" customWidth="1"/>
    <col min="3" max="3" width="17.7109375" style="11" customWidth="1"/>
    <col min="4" max="4" width="13" style="11" customWidth="1"/>
    <col min="5" max="5" width="13.85546875" style="18" customWidth="1"/>
    <col min="6" max="6" width="13" style="11" customWidth="1"/>
    <col min="7" max="7" width="15.28515625" style="11" customWidth="1"/>
    <col min="8" max="8" width="12.7109375" style="11" customWidth="1"/>
    <col min="9" max="9" width="15.28515625" style="11" customWidth="1"/>
    <col min="10" max="10" width="13.140625" style="11" customWidth="1"/>
    <col min="11" max="11" width="14.85546875" style="11" customWidth="1"/>
    <col min="12" max="12" width="14" style="42" customWidth="1"/>
    <col min="13" max="16384" width="9.140625" style="11"/>
  </cols>
  <sheetData>
    <row r="1" spans="1:12" ht="90" customHeight="1"/>
    <row r="2" spans="1:12" ht="23.25" customHeight="1">
      <c r="A2" s="68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5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idden="1"/>
    <row r="5" spans="1:12" ht="15.75" thickBot="1">
      <c r="L5" s="43" t="s">
        <v>13</v>
      </c>
    </row>
    <row r="6" spans="1:12" ht="44.25" customHeight="1">
      <c r="A6" s="74" t="s">
        <v>21</v>
      </c>
      <c r="B6" s="73" t="s">
        <v>0</v>
      </c>
      <c r="C6" s="73" t="s">
        <v>19</v>
      </c>
      <c r="D6" s="73"/>
      <c r="E6" s="70" t="s">
        <v>23</v>
      </c>
      <c r="F6" s="71"/>
      <c r="G6" s="73" t="s">
        <v>29</v>
      </c>
      <c r="H6" s="73"/>
      <c r="I6" s="73" t="s">
        <v>20</v>
      </c>
      <c r="J6" s="73"/>
      <c r="K6" s="66" t="s">
        <v>26</v>
      </c>
      <c r="L6" s="67"/>
    </row>
    <row r="7" spans="1:12">
      <c r="A7" s="75"/>
      <c r="B7" s="77"/>
      <c r="C7" s="12" t="s">
        <v>1</v>
      </c>
      <c r="D7" s="12" t="s">
        <v>2</v>
      </c>
      <c r="E7" s="44" t="s">
        <v>1</v>
      </c>
      <c r="F7" s="12" t="s">
        <v>2</v>
      </c>
      <c r="G7" s="12" t="s">
        <v>1</v>
      </c>
      <c r="H7" s="12" t="s">
        <v>2</v>
      </c>
      <c r="I7" s="12" t="s">
        <v>1</v>
      </c>
      <c r="J7" s="12" t="s">
        <v>2</v>
      </c>
      <c r="K7" s="45" t="s">
        <v>1</v>
      </c>
      <c r="L7" s="46" t="s">
        <v>2</v>
      </c>
    </row>
    <row r="8" spans="1:12" ht="15.75" thickBot="1">
      <c r="A8" s="76"/>
      <c r="B8" s="13">
        <v>1</v>
      </c>
      <c r="C8" s="13">
        <v>2</v>
      </c>
      <c r="D8" s="13" t="s">
        <v>3</v>
      </c>
      <c r="E8" s="47">
        <v>4</v>
      </c>
      <c r="F8" s="48" t="s">
        <v>4</v>
      </c>
      <c r="G8" s="13">
        <v>6</v>
      </c>
      <c r="H8" s="13" t="s">
        <v>5</v>
      </c>
      <c r="I8" s="13">
        <v>8</v>
      </c>
      <c r="J8" s="13" t="s">
        <v>24</v>
      </c>
      <c r="K8" s="49" t="s">
        <v>27</v>
      </c>
      <c r="L8" s="50" t="s">
        <v>25</v>
      </c>
    </row>
    <row r="9" spans="1:12" ht="24" customHeight="1">
      <c r="A9" s="57" t="s">
        <v>6</v>
      </c>
      <c r="B9" s="6">
        <v>6760000000</v>
      </c>
      <c r="C9" s="20">
        <v>183885330.03000003</v>
      </c>
      <c r="D9" s="21">
        <f>C9/B9</f>
        <v>2.7201971897929E-2</v>
      </c>
      <c r="E9" s="6">
        <v>426217956.11000001</v>
      </c>
      <c r="F9" s="21">
        <f>E9/B9</f>
        <v>6.3049993507396457E-2</v>
      </c>
      <c r="G9" s="6">
        <v>65095664</v>
      </c>
      <c r="H9" s="21">
        <f>G9/B9</f>
        <v>9.6295360946745557E-3</v>
      </c>
      <c r="I9" s="20">
        <v>58586098.060000002</v>
      </c>
      <c r="J9" s="21">
        <f t="shared" ref="J9:J21" si="0">I9/B9</f>
        <v>8.6665825532544379E-3</v>
      </c>
      <c r="K9" s="61">
        <f>I9+E9</f>
        <v>484804054.17000002</v>
      </c>
      <c r="L9" s="22">
        <f t="shared" ref="L9:L21" si="1">K9/B9</f>
        <v>7.1716576060650891E-2</v>
      </c>
    </row>
    <row r="10" spans="1:12" ht="20.25" customHeight="1">
      <c r="A10" s="54" t="s">
        <v>14</v>
      </c>
      <c r="B10" s="10">
        <v>100000000</v>
      </c>
      <c r="C10" s="3">
        <v>100000000</v>
      </c>
      <c r="D10" s="27">
        <f>C10/B10</f>
        <v>1</v>
      </c>
      <c r="E10" s="10">
        <v>2750000</v>
      </c>
      <c r="F10" s="27">
        <f>E10/B10</f>
        <v>2.75E-2</v>
      </c>
      <c r="G10" s="10">
        <v>93090000</v>
      </c>
      <c r="H10" s="27">
        <f>G10/B10</f>
        <v>0.93089999999999995</v>
      </c>
      <c r="I10" s="3">
        <v>83781000</v>
      </c>
      <c r="J10" s="59">
        <f t="shared" si="0"/>
        <v>0.83781000000000005</v>
      </c>
      <c r="K10" s="7">
        <f>I10+E10</f>
        <v>86531000</v>
      </c>
      <c r="L10" s="60">
        <f t="shared" si="1"/>
        <v>0.86531000000000002</v>
      </c>
    </row>
    <row r="11" spans="1:12" ht="21" customHeight="1">
      <c r="A11" s="53" t="s">
        <v>7</v>
      </c>
      <c r="B11" s="7">
        <v>9218524484</v>
      </c>
      <c r="C11" s="15">
        <v>1367739253.1035595</v>
      </c>
      <c r="D11" s="27">
        <f t="shared" ref="D11:D14" si="2">C11/B11</f>
        <v>0.1483685654333789</v>
      </c>
      <c r="E11" s="7">
        <v>594479172.12</v>
      </c>
      <c r="F11" s="27">
        <f t="shared" ref="F11:F15" si="3">E11/B11</f>
        <v>6.4487453838388054E-2</v>
      </c>
      <c r="G11" s="7">
        <v>1265734795.74</v>
      </c>
      <c r="H11" s="27">
        <f t="shared" ref="H11:H15" si="4">G11/B11</f>
        <v>0.13730340445879971</v>
      </c>
      <c r="I11" s="15">
        <v>1084922749.7299998</v>
      </c>
      <c r="J11" s="27">
        <f t="shared" si="0"/>
        <v>0.11768941457095769</v>
      </c>
      <c r="K11" s="10">
        <f t="shared" ref="K11:K15" si="5">I11+E11</f>
        <v>1679401921.8499999</v>
      </c>
      <c r="L11" s="28">
        <f t="shared" si="1"/>
        <v>0.18217686840934574</v>
      </c>
    </row>
    <row r="12" spans="1:12" ht="21" customHeight="1">
      <c r="A12" s="53" t="s">
        <v>8</v>
      </c>
      <c r="B12" s="7">
        <v>1329787234</v>
      </c>
      <c r="C12" s="58">
        <v>250077709.5462057</v>
      </c>
      <c r="D12" s="27">
        <f t="shared" si="2"/>
        <v>0.18805843758476457</v>
      </c>
      <c r="E12" s="7">
        <v>84272329</v>
      </c>
      <c r="F12" s="27">
        <f t="shared" si="3"/>
        <v>6.3372791410027926E-2</v>
      </c>
      <c r="G12" s="7">
        <v>172818210.66</v>
      </c>
      <c r="H12" s="27">
        <f t="shared" si="4"/>
        <v>0.12995929442047868</v>
      </c>
      <c r="I12" s="15">
        <v>131129427.48999999</v>
      </c>
      <c r="J12" s="27">
        <f t="shared" si="0"/>
        <v>9.8609329475635499E-2</v>
      </c>
      <c r="K12" s="7">
        <f t="shared" si="5"/>
        <v>215401756.49000001</v>
      </c>
      <c r="L12" s="28">
        <f t="shared" si="1"/>
        <v>0.16198212088566344</v>
      </c>
    </row>
    <row r="13" spans="1:12" ht="21" customHeight="1">
      <c r="A13" s="53" t="s">
        <v>9</v>
      </c>
      <c r="B13" s="7">
        <v>4371963027</v>
      </c>
      <c r="C13" s="15">
        <v>153997457.1121344</v>
      </c>
      <c r="D13" s="27">
        <f t="shared" si="2"/>
        <v>3.5223869955232905E-2</v>
      </c>
      <c r="E13" s="7">
        <v>276718364.09000003</v>
      </c>
      <c r="F13" s="27">
        <f t="shared" si="3"/>
        <v>6.3293848182399109E-2</v>
      </c>
      <c r="G13" s="7">
        <v>34873404.759999998</v>
      </c>
      <c r="H13" s="27">
        <f t="shared" si="4"/>
        <v>7.9766010244441167E-3</v>
      </c>
      <c r="I13" s="15">
        <v>25013521</v>
      </c>
      <c r="J13" s="27">
        <f t="shared" si="0"/>
        <v>5.7213477894308825E-3</v>
      </c>
      <c r="K13" s="7">
        <f t="shared" si="5"/>
        <v>301731885.09000003</v>
      </c>
      <c r="L13" s="28">
        <f t="shared" si="1"/>
        <v>6.9015195971829993E-2</v>
      </c>
    </row>
    <row r="14" spans="1:12" ht="21.75" customHeight="1">
      <c r="A14" s="53" t="s">
        <v>10</v>
      </c>
      <c r="B14" s="7">
        <v>553191489</v>
      </c>
      <c r="C14" s="15">
        <v>44386472.325946987</v>
      </c>
      <c r="D14" s="27">
        <f t="shared" si="2"/>
        <v>8.0237084641674575E-2</v>
      </c>
      <c r="E14" s="7">
        <v>35100000</v>
      </c>
      <c r="F14" s="27">
        <f t="shared" si="3"/>
        <v>6.3450000041486543E-2</v>
      </c>
      <c r="G14" s="7">
        <v>31324334.600000001</v>
      </c>
      <c r="H14" s="27">
        <f t="shared" si="4"/>
        <v>5.6624758737023884E-2</v>
      </c>
      <c r="I14" s="3">
        <v>28191901</v>
      </c>
      <c r="J14" s="27">
        <f t="shared" si="0"/>
        <v>5.0962282610244568E-2</v>
      </c>
      <c r="K14" s="7">
        <f t="shared" si="5"/>
        <v>63291901</v>
      </c>
      <c r="L14" s="28">
        <f t="shared" si="1"/>
        <v>0.1144122826517311</v>
      </c>
    </row>
    <row r="15" spans="1:12" ht="24" customHeight="1" thickBot="1">
      <c r="A15" s="56" t="s">
        <v>11</v>
      </c>
      <c r="B15" s="16">
        <v>252765958</v>
      </c>
      <c r="C15" s="16">
        <v>79936014.16542846</v>
      </c>
      <c r="D15" s="29">
        <f t="shared" ref="D15:D18" si="6">C15/B15</f>
        <v>0.31624517319467704</v>
      </c>
      <c r="E15" s="9">
        <v>15461702</v>
      </c>
      <c r="F15" s="29">
        <f t="shared" si="3"/>
        <v>6.1170033031109357E-2</v>
      </c>
      <c r="G15" s="9">
        <v>80410620.209999993</v>
      </c>
      <c r="H15" s="29">
        <f t="shared" si="4"/>
        <v>0.3181228233669029</v>
      </c>
      <c r="I15" s="16">
        <v>59502134.948000006</v>
      </c>
      <c r="J15" s="29">
        <f t="shared" si="0"/>
        <v>0.23540406872352648</v>
      </c>
      <c r="K15" s="9">
        <f t="shared" si="5"/>
        <v>74963836.948000014</v>
      </c>
      <c r="L15" s="30">
        <f t="shared" si="1"/>
        <v>0.29657410175463583</v>
      </c>
    </row>
    <row r="16" spans="1:12" ht="22.5" customHeight="1" thickBot="1">
      <c r="A16" s="23" t="s">
        <v>15</v>
      </c>
      <c r="B16" s="14">
        <f>SUM(B9:B15)</f>
        <v>22586232192</v>
      </c>
      <c r="C16" s="14">
        <f>SUM(C9:C15)</f>
        <v>2180022236.2832751</v>
      </c>
      <c r="D16" s="24">
        <f t="shared" si="6"/>
        <v>9.6519960379023939E-2</v>
      </c>
      <c r="E16" s="25">
        <f>SUM(E9:E15)</f>
        <v>1434999523.3200002</v>
      </c>
      <c r="F16" s="24">
        <f>E16/B16</f>
        <v>6.3534258884856157E-2</v>
      </c>
      <c r="G16" s="14">
        <f>SUM(G9:G15)</f>
        <v>1743347029.97</v>
      </c>
      <c r="H16" s="24">
        <f t="shared" ref="H16:H18" si="7">G16/B16</f>
        <v>7.718627060725472E-2</v>
      </c>
      <c r="I16" s="14">
        <f>SUM(I9:I15)</f>
        <v>1471126832.2279997</v>
      </c>
      <c r="J16" s="24">
        <f t="shared" si="0"/>
        <v>6.5133786800840116E-2</v>
      </c>
      <c r="K16" s="25">
        <f>SUM(K9:K15)</f>
        <v>2906126355.5480003</v>
      </c>
      <c r="L16" s="26">
        <f t="shared" si="1"/>
        <v>0.12866804568569629</v>
      </c>
    </row>
    <row r="17" spans="1:18" ht="21.75" customHeight="1">
      <c r="A17" s="54" t="s">
        <v>31</v>
      </c>
      <c r="B17" s="3">
        <v>8127996402</v>
      </c>
      <c r="C17" s="3">
        <v>3235370485</v>
      </c>
      <c r="D17" s="4">
        <f>C17/B17</f>
        <v>0.39805264729249817</v>
      </c>
      <c r="E17" s="3">
        <v>325119856.07999998</v>
      </c>
      <c r="F17" s="4">
        <f>E17/B17</f>
        <v>0.04</v>
      </c>
      <c r="G17" s="3">
        <v>2938188488</v>
      </c>
      <c r="H17" s="4">
        <f>G17/B17</f>
        <v>0.36148988541346061</v>
      </c>
      <c r="I17" s="63">
        <v>2919646454</v>
      </c>
      <c r="J17" s="31">
        <f t="shared" si="0"/>
        <v>0.3592086302205526</v>
      </c>
      <c r="K17" s="6">
        <f>I17+E17</f>
        <v>3244766310.0799999</v>
      </c>
      <c r="L17" s="22">
        <f t="shared" si="1"/>
        <v>0.39920863022055258</v>
      </c>
    </row>
    <row r="18" spans="1:18" ht="24.75" customHeight="1" thickBot="1">
      <c r="A18" s="55" t="s">
        <v>12</v>
      </c>
      <c r="B18" s="2">
        <v>168421371</v>
      </c>
      <c r="C18" s="62">
        <v>31722990</v>
      </c>
      <c r="D18" s="32">
        <f t="shared" si="6"/>
        <v>0.18835489707538361</v>
      </c>
      <c r="E18" s="8">
        <v>10686336</v>
      </c>
      <c r="F18" s="4">
        <f>E18/B18</f>
        <v>6.345000005967176E-2</v>
      </c>
      <c r="G18" s="1">
        <v>19425479.219999999</v>
      </c>
      <c r="H18" s="33">
        <f t="shared" si="7"/>
        <v>0.11533856484281914</v>
      </c>
      <c r="I18" s="1">
        <v>17482931.300000001</v>
      </c>
      <c r="J18" s="32">
        <f t="shared" si="0"/>
        <v>0.10380470837041221</v>
      </c>
      <c r="K18" s="9">
        <f>I18+E18</f>
        <v>28169267.300000001</v>
      </c>
      <c r="L18" s="30">
        <f t="shared" si="1"/>
        <v>0.16725470843008397</v>
      </c>
    </row>
    <row r="19" spans="1:18" ht="24.75" customHeight="1" thickBot="1">
      <c r="A19" s="23" t="s">
        <v>16</v>
      </c>
      <c r="B19" s="14">
        <f>B16+B17+B18</f>
        <v>30882649965</v>
      </c>
      <c r="C19" s="14">
        <f>C16+C17+C18</f>
        <v>5447115711.2832756</v>
      </c>
      <c r="D19" s="24">
        <f>C19/B19</f>
        <v>0.17638109804231872</v>
      </c>
      <c r="E19" s="25">
        <f>E16+E17+E18</f>
        <v>1770805715.4000001</v>
      </c>
      <c r="F19" s="24">
        <f>E19/B19</f>
        <v>5.7339824056772778E-2</v>
      </c>
      <c r="G19" s="14">
        <f>G16+G17+G18</f>
        <v>4700960997.1900005</v>
      </c>
      <c r="H19" s="24">
        <f>G19/B19</f>
        <v>0.15222013015455943</v>
      </c>
      <c r="I19" s="14">
        <f>I16+I17+I18</f>
        <v>4408256217.5279999</v>
      </c>
      <c r="J19" s="24">
        <f t="shared" si="0"/>
        <v>0.14274216178093446</v>
      </c>
      <c r="K19" s="34">
        <f>K16+K17+K18</f>
        <v>6179061932.9280005</v>
      </c>
      <c r="L19" s="26">
        <f t="shared" si="1"/>
        <v>0.20008198583770725</v>
      </c>
    </row>
    <row r="20" spans="1:18" ht="24.75" customHeight="1" thickBot="1">
      <c r="A20" s="39" t="s">
        <v>22</v>
      </c>
      <c r="B20" s="35">
        <v>441013044</v>
      </c>
      <c r="C20" s="5">
        <v>129274849.40000001</v>
      </c>
      <c r="D20" s="36">
        <f>C20/B20</f>
        <v>0.29313157775895626</v>
      </c>
      <c r="E20" s="35">
        <v>48511434.840000004</v>
      </c>
      <c r="F20" s="37">
        <f>E20/B20</f>
        <v>0.11000000000000001</v>
      </c>
      <c r="G20" s="35">
        <v>76622690.322834507</v>
      </c>
      <c r="H20" s="37">
        <f>G20/B20</f>
        <v>0.17374245810932185</v>
      </c>
      <c r="I20" s="52">
        <v>68956762.570000008</v>
      </c>
      <c r="J20" s="37">
        <f t="shared" si="0"/>
        <v>0.15635991612529268</v>
      </c>
      <c r="K20" s="38">
        <f>I20+E20</f>
        <v>117468197.41000001</v>
      </c>
      <c r="L20" s="22">
        <f t="shared" si="1"/>
        <v>0.2663599161252927</v>
      </c>
    </row>
    <row r="21" spans="1:18" ht="23.25" customHeight="1" thickBot="1">
      <c r="A21" s="39" t="s">
        <v>18</v>
      </c>
      <c r="B21" s="16">
        <v>11255208231.169998</v>
      </c>
      <c r="C21" s="17">
        <v>5019443419</v>
      </c>
      <c r="D21" s="40">
        <f>(C21/B21)</f>
        <v>0.4459662865320636</v>
      </c>
      <c r="E21" s="16"/>
      <c r="F21" s="40"/>
      <c r="G21" s="51">
        <v>5019443419</v>
      </c>
      <c r="H21" s="40">
        <f>G21/B21</f>
        <v>0.4459662865320636</v>
      </c>
      <c r="I21" s="16">
        <v>5019230270.5799999</v>
      </c>
      <c r="J21" s="40">
        <f t="shared" si="0"/>
        <v>0.44594734877315034</v>
      </c>
      <c r="K21" s="38">
        <v>5019230270.5799999</v>
      </c>
      <c r="L21" s="41">
        <f t="shared" si="1"/>
        <v>0.44594734877315034</v>
      </c>
      <c r="R21" s="11" t="s">
        <v>28</v>
      </c>
    </row>
    <row r="23" spans="1:18">
      <c r="A23" s="72" t="s">
        <v>17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8" ht="19.5" customHeight="1">
      <c r="A24" s="72" t="s">
        <v>32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8" ht="21.75" customHeight="1">
      <c r="A25" s="64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7" spans="1:18">
      <c r="C27" s="18"/>
    </row>
    <row r="28" spans="1:18">
      <c r="B28" s="18"/>
      <c r="C28" s="18"/>
      <c r="D28" s="42"/>
      <c r="F28" s="42"/>
      <c r="G28" s="19"/>
      <c r="H28" s="42"/>
    </row>
    <row r="29" spans="1:18">
      <c r="C29" s="18"/>
    </row>
    <row r="31" spans="1:18">
      <c r="C31" s="19"/>
    </row>
    <row r="33" spans="3:3">
      <c r="C33" s="18"/>
    </row>
    <row r="35" spans="3:3">
      <c r="C35" s="19"/>
    </row>
  </sheetData>
  <mergeCells count="11">
    <mergeCell ref="A25:L25"/>
    <mergeCell ref="K6:L6"/>
    <mergeCell ref="A2:L3"/>
    <mergeCell ref="E6:F6"/>
    <mergeCell ref="A24:J24"/>
    <mergeCell ref="C6:D6"/>
    <mergeCell ref="A6:A8"/>
    <mergeCell ref="B6:B7"/>
    <mergeCell ref="G6:H6"/>
    <mergeCell ref="I6:J6"/>
    <mergeCell ref="A23:J23"/>
  </mergeCells>
  <pageMargins left="0.70866141732283505" right="0.70866141732283505" top="0.74803149606299202" bottom="0.74803149606299202" header="0.31496062992126" footer="0.31496062992126"/>
  <pageSetup paperSize="9" scale="66" orientation="landscape" r:id="rId1"/>
  <ignoredErrors>
    <ignoredError sqref="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28.09.2018</vt:lpstr>
      <vt:lpstr>'28.09.2018'!Print_Area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Vasilica Balan</dc:creator>
  <cp:lastModifiedBy>Consuela Stegarescu</cp:lastModifiedBy>
  <cp:lastPrinted>2018-10-02T12:36:11Z</cp:lastPrinted>
  <dcterms:created xsi:type="dcterms:W3CDTF">2017-11-02T10:21:04Z</dcterms:created>
  <dcterms:modified xsi:type="dcterms:W3CDTF">2018-11-09T14:06:18Z</dcterms:modified>
</cp:coreProperties>
</file>