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ihaela.soiculescu\Desktop\"/>
    </mc:Choice>
  </mc:AlternateContent>
  <xr:revisionPtr revIDLastSave="0" documentId="13_ncr:1_{1502577E-B341-4AB5-9A39-F0DFC578700D}"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 name="Sheet1" sheetId="2" r:id="rId2"/>
  </sheets>
  <calcPr calcId="191029"/>
</workbook>
</file>

<file path=xl/calcChain.xml><?xml version="1.0" encoding="utf-8"?>
<calcChain xmlns="http://schemas.openxmlformats.org/spreadsheetml/2006/main">
  <c r="J12" i="1" l="1"/>
  <c r="J11" i="1"/>
  <c r="J10" i="1" l="1"/>
  <c r="J19" i="1"/>
  <c r="J14" i="1"/>
  <c r="J16" i="1" l="1"/>
  <c r="J9" i="1"/>
  <c r="L19" i="1" l="1"/>
  <c r="N26" i="1"/>
  <c r="O26" i="1" s="1"/>
  <c r="N25" i="1"/>
  <c r="O25" i="1" s="1"/>
  <c r="N24" i="1"/>
  <c r="O24" i="1" s="1"/>
  <c r="M26" i="1" l="1"/>
  <c r="M25" i="1"/>
  <c r="M24" i="1"/>
  <c r="L23" i="1"/>
  <c r="K26" i="1"/>
  <c r="K25" i="1"/>
  <c r="K24" i="1"/>
  <c r="J23" i="1"/>
  <c r="G26" i="1"/>
  <c r="G25" i="1"/>
  <c r="G24" i="1"/>
  <c r="F23" i="1"/>
  <c r="E23" i="1"/>
  <c r="K23" i="1" l="1"/>
  <c r="M23" i="1"/>
  <c r="N23" i="1"/>
  <c r="O23" i="1" s="1"/>
  <c r="Q15" i="1"/>
  <c r="Q18" i="1" s="1"/>
  <c r="M9" i="1" l="1"/>
  <c r="K10" i="1"/>
  <c r="N14" i="1"/>
  <c r="M10" i="1"/>
  <c r="J13" i="1"/>
  <c r="K13" i="1" s="1"/>
  <c r="K12" i="1"/>
  <c r="K14" i="1"/>
  <c r="K9" i="1"/>
  <c r="K16" i="1"/>
  <c r="I9" i="1"/>
  <c r="G9" i="1"/>
  <c r="M11" i="1"/>
  <c r="K11" i="1"/>
  <c r="M19" i="1"/>
  <c r="G23" i="1"/>
  <c r="F15" i="1"/>
  <c r="E15" i="1"/>
  <c r="E20" i="1" s="1"/>
  <c r="N16" i="1"/>
  <c r="M17" i="1"/>
  <c r="G16" i="1"/>
  <c r="I16" i="1"/>
  <c r="M16" i="1"/>
  <c r="G17" i="1"/>
  <c r="G10" i="1"/>
  <c r="G12" i="1"/>
  <c r="G13" i="1"/>
  <c r="G11" i="1"/>
  <c r="G19" i="1"/>
  <c r="G14" i="1"/>
  <c r="N19" i="1"/>
  <c r="O19" i="1" s="1"/>
  <c r="I13" i="1"/>
  <c r="I11" i="1"/>
  <c r="I10" i="1"/>
  <c r="I17" i="1"/>
  <c r="N11" i="1"/>
  <c r="R11" i="1" s="1"/>
  <c r="N13" i="1"/>
  <c r="R13" i="1" s="1"/>
  <c r="H15" i="1"/>
  <c r="H20" i="1" s="1"/>
  <c r="M13" i="1"/>
  <c r="N12" i="1"/>
  <c r="R12" i="1" s="1"/>
  <c r="I12" i="1"/>
  <c r="I14" i="1"/>
  <c r="K19" i="1"/>
  <c r="M12" i="1"/>
  <c r="N17" i="1"/>
  <c r="R17" i="1" s="1"/>
  <c r="I19" i="1"/>
  <c r="K17" i="1"/>
  <c r="H18" i="1" l="1"/>
  <c r="H21" i="1" s="1"/>
  <c r="N10" i="1"/>
  <c r="R10" i="1" s="1"/>
  <c r="I20" i="1"/>
  <c r="I15" i="1"/>
  <c r="R14" i="1"/>
  <c r="O14" i="1"/>
  <c r="G15" i="1"/>
  <c r="M14" i="1"/>
  <c r="O12" i="1"/>
  <c r="E18" i="1"/>
  <c r="E21" i="1" s="1"/>
  <c r="O13" i="1"/>
  <c r="N9" i="1"/>
  <c r="O11" i="1"/>
  <c r="J15" i="1"/>
  <c r="J20" i="1" s="1"/>
  <c r="K20" i="1" s="1"/>
  <c r="O16" i="1"/>
  <c r="R16" i="1"/>
  <c r="O17" i="1"/>
  <c r="L15" i="1"/>
  <c r="F20" i="1"/>
  <c r="G20" i="1" s="1"/>
  <c r="F18" i="1"/>
  <c r="F21" i="1" s="1"/>
  <c r="G21" i="1" l="1"/>
  <c r="I21" i="1"/>
  <c r="O10" i="1"/>
  <c r="N15" i="1"/>
  <c r="O15" i="1" s="1"/>
  <c r="I18" i="1"/>
  <c r="R9" i="1"/>
  <c r="O9" i="1"/>
  <c r="K15" i="1"/>
  <c r="J18" i="1"/>
  <c r="M15" i="1"/>
  <c r="L18" i="1"/>
  <c r="L20" i="1"/>
  <c r="M20" i="1" s="1"/>
  <c r="G18" i="1"/>
  <c r="R15" i="1" l="1"/>
  <c r="R18" i="1" s="1"/>
  <c r="N20" i="1"/>
  <c r="O20" i="1" s="1"/>
  <c r="N18" i="1"/>
  <c r="O18" i="1" s="1"/>
  <c r="K18" i="1"/>
  <c r="J21" i="1"/>
  <c r="K21" i="1" s="1"/>
  <c r="L21" i="1"/>
  <c r="M21" i="1" s="1"/>
  <c r="M18" i="1"/>
  <c r="N21" i="1" l="1"/>
  <c r="O21" i="1" s="1"/>
</calcChain>
</file>

<file path=xl/sharedStrings.xml><?xml version="1.0" encoding="utf-8"?>
<sst xmlns="http://schemas.openxmlformats.org/spreadsheetml/2006/main" count="49" uniqueCount="41">
  <si>
    <t>euro</t>
  </si>
  <si>
    <t>Programe 
2014-2020</t>
  </si>
  <si>
    <t>Alocare
2014-2020
(UE)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</si>
  <si>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</si>
  <si>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</si>
  <si>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</si>
  <si>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</si>
  <si>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</si>
  <si>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</si>
  <si>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</si>
  <si>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</si>
  <si>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</si>
  <si>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</si>
  <si>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</si>
  <si>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</si>
  <si>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</si>
  <si>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</si>
  <si>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</si>
  <si>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</si>
  <si>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</si>
  <si>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</si>
  <si>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</si>
  <si>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</si>
  <si>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TOTAL FESI și FEAD</t>
  </si>
  <si>
    <t>Politica de Coeziune</t>
  </si>
  <si>
    <t>Politica de Coeziune și FEAD</t>
  </si>
  <si>
    <t>**Pentru rata de absorbtie efectivă FEGA au fost luate în calcul rambursările aferente anilor financiari 2016-2024</t>
  </si>
  <si>
    <t>Prefinanțări de la CE ****</t>
  </si>
  <si>
    <t>Sume solicitate CE 
în limita alocării UE a PO</t>
  </si>
  <si>
    <t>****Informațiile din coloanele 4, 8 și 10 sunt în conformitate cu datele publicate de CE pe platforma Cohesion Open Data</t>
  </si>
  <si>
    <t>Plăți intermediare de la CE****</t>
  </si>
  <si>
    <t>Total sumă primită de la CE****</t>
  </si>
  <si>
    <t>Plățile intermediare de la CE includ rambursările aferente aplicațiilor de plată intermediare și prefinanțarea justificată în cadrul unui program</t>
  </si>
  <si>
    <t>Plăți către beneficiari
(UE, inclusiv suprarezervare)</t>
  </si>
  <si>
    <t>diferenta sume incasate OPENDATA/ACP</t>
  </si>
  <si>
    <r>
      <t xml:space="preserve">info OPENDATA </t>
    </r>
    <r>
      <rPr>
        <b/>
        <sz val="11"/>
        <rFont val="Calibri"/>
        <family val="2"/>
      </rPr>
      <t>27.06.2024</t>
    </r>
    <r>
      <rPr>
        <b/>
        <sz val="11"/>
        <rFont val="Calibri"/>
        <family val="2"/>
        <charset val="1"/>
      </rPr>
      <t xml:space="preserve"> - TOTAL EU PAYMENTS</t>
    </r>
  </si>
  <si>
    <t xml:space="preserve">Campaniile 2015-2020 </t>
  </si>
  <si>
    <t xml:space="preserve">Campaniile 2021-2022 </t>
  </si>
  <si>
    <t xml:space="preserve">Campania 2023 </t>
  </si>
  <si>
    <t>Stadiul absorbției pentru programele finanțate din Fondurile Europene Structurale şi de Investiţii (FESI), Fondul de ajutor european pentru cele mai defavorizate persoane (FEAD)  și 
al plăților efectuate din Fondul European de Garantare Agricolă (FEGA)
la data de 6 august 2024</t>
  </si>
  <si>
    <t>FEGA 2015-2023**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</si>
</sst>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 numFmtId="176" formatCode="0.0%"/>
  </numFmts>
  <fonts count="64"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sz val="11"/>
      <color rgb="FF000000"/>
      <name val="Calibri"/>
      <family val="2"/>
      <charset val="238"/>
    </font>
    <font>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
      <sz val="8"/>
      <name val="Calibri"/>
      <family val="2"/>
      <charset val="238"/>
    </font>
    <font>
      <sz val="9"/>
      <color rgb="FF222222"/>
      <name val="Arial"/>
      <family val="2"/>
    </font>
    <font>
      <b/>
      <sz val="11"/>
      <name val="Calibri"/>
      <family val="2"/>
    </font>
    <font>
      <b/>
      <i/>
      <sz val="9"/>
      <name val="Calibri"/>
      <family val="2"/>
    </font>
    <font>
      <sz val="9"/>
      <name val="Arial"/>
      <family val="2"/>
      <charset val="238"/>
    </font>
    <font>
      <b/>
      <i/>
      <sz val="11"/>
      <name val="Calibri"/>
      <family val="2"/>
      <charset val="238"/>
    </font>
    <font>
      <sz val="10"/>
      <name val="Arial"/>
      <family val="2"/>
      <charset val="238"/>
    </font>
    <font>
      <sz val="9"/>
      <name val="Arial"/>
      <family val="2"/>
    </font>
    <font>
      <sz val="11"/>
      <name val="Arial"/>
      <family val="2"/>
      <charset val="238"/>
    </font>
    <font>
      <sz val="9"/>
      <color rgb="FF2F2F2F"/>
      <name val="Helvetica"/>
      <family val="2"/>
    </font>
    <font>
      <b/>
      <sz val="14"/>
      <color rgb="FF000000"/>
      <name val="Calibri"/>
      <family val="2"/>
    </font>
    <font>
      <sz val="11"/>
      <color rgb="FFFF0000"/>
      <name val="Calibri"/>
      <family val="2"/>
      <charset val="238"/>
    </font>
    <font>
      <sz val="10"/>
      <color rgb="FF000000"/>
      <name val="Arial"/>
      <family val="2"/>
    </font>
    <font>
      <b/>
      <i/>
      <sz val="9"/>
      <name val="Calibri"/>
      <family val="2"/>
      <charset val="238"/>
    </font>
    <font>
      <b/>
      <sz val="9"/>
      <color rgb="FFFF0000"/>
      <name val="Arial"/>
      <family val="2"/>
    </font>
    <font>
      <sz val="11"/>
      <color theme="0"/>
      <name val="Calibri"/>
      <family val="2"/>
      <charset val="238"/>
    </font>
    <font>
      <sz val="9"/>
      <color theme="0"/>
      <name val="Arial"/>
      <family val="2"/>
      <charset val="238"/>
    </font>
  </fonts>
  <fills count="54">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rgb="FFFFC000"/>
        <bgColor indexed="64"/>
      </patternFill>
    </fill>
    <fill>
      <patternFill patternType="solid">
        <fgColor theme="0"/>
        <bgColor rgb="FFCCCCFF"/>
      </patternFill>
    </fill>
  </fills>
  <borders count="50">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right style="medium">
        <color auto="1"/>
      </right>
      <top/>
      <bottom/>
      <diagonal/>
    </border>
  </borders>
  <cellStyleXfs count="37730">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0" fontId="19" fillId="0" borderId="0"/>
    <xf numFmtId="0" fontId="19" fillId="0" borderId="0"/>
    <xf numFmtId="0"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0"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8" fontId="19" fillId="0" borderId="0"/>
    <xf numFmtId="165" fontId="19" fillId="0" borderId="0"/>
    <xf numFmtId="165" fontId="19" fillId="0" borderId="0"/>
    <xf numFmtId="168" fontId="19" fillId="0" borderId="0"/>
    <xf numFmtId="169" fontId="19" fillId="0" borderId="0"/>
    <xf numFmtId="169"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7" fontId="19" fillId="0" borderId="0"/>
    <xf numFmtId="165"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5" fontId="19" fillId="0" borderId="0"/>
    <xf numFmtId="169" fontId="19" fillId="0" borderId="0"/>
    <xf numFmtId="169"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6" fontId="19" fillId="0" borderId="0"/>
    <xf numFmtId="170" fontId="19" fillId="0" borderId="0"/>
    <xf numFmtId="168" fontId="19" fillId="0" borderId="0"/>
    <xf numFmtId="171" fontId="19" fillId="0" borderId="0"/>
    <xf numFmtId="168" fontId="19" fillId="0" borderId="0"/>
    <xf numFmtId="171" fontId="19" fillId="0" borderId="0"/>
    <xf numFmtId="170" fontId="19" fillId="0" borderId="0"/>
    <xf numFmtId="168" fontId="19" fillId="0" borderId="0"/>
    <xf numFmtId="165" fontId="19" fillId="0" borderId="0"/>
    <xf numFmtId="168" fontId="19" fillId="0" borderId="0"/>
    <xf numFmtId="168" fontId="19" fillId="0" borderId="0"/>
    <xf numFmtId="168" fontId="19" fillId="0" borderId="0"/>
    <xf numFmtId="166" fontId="19" fillId="0" borderId="0"/>
    <xf numFmtId="168" fontId="19" fillId="0" borderId="0"/>
    <xf numFmtId="168" fontId="19" fillId="0" borderId="0"/>
    <xf numFmtId="168" fontId="19" fillId="0" borderId="0"/>
    <xf numFmtId="166" fontId="19" fillId="0" borderId="0"/>
    <xf numFmtId="168" fontId="19" fillId="0" borderId="0"/>
    <xf numFmtId="168" fontId="19" fillId="0" borderId="0"/>
    <xf numFmtId="171" fontId="19" fillId="0" borderId="0"/>
    <xf numFmtId="168" fontId="19" fillId="0" borderId="0"/>
    <xf numFmtId="168" fontId="19" fillId="0" borderId="0"/>
    <xf numFmtId="171" fontId="19" fillId="0" borderId="0"/>
    <xf numFmtId="168" fontId="19" fillId="0" borderId="0"/>
    <xf numFmtId="171" fontId="19" fillId="0" borderId="0"/>
    <xf numFmtId="168" fontId="19" fillId="0" borderId="0"/>
    <xf numFmtId="166" fontId="19" fillId="0" borderId="0"/>
    <xf numFmtId="168" fontId="19" fillId="0" borderId="0"/>
    <xf numFmtId="165"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5" fontId="19" fillId="0" borderId="0"/>
    <xf numFmtId="168" fontId="19" fillId="0" borderId="0"/>
    <xf numFmtId="168" fontId="19" fillId="0" borderId="0"/>
    <xf numFmtId="165" fontId="19" fillId="0" borderId="0"/>
    <xf numFmtId="168" fontId="19" fillId="0" borderId="0"/>
    <xf numFmtId="168" fontId="19" fillId="0" borderId="0"/>
    <xf numFmtId="165" fontId="19" fillId="0" borderId="0"/>
    <xf numFmtId="165" fontId="19" fillId="0" borderId="0"/>
    <xf numFmtId="172" fontId="19" fillId="0" borderId="0"/>
    <xf numFmtId="165" fontId="19" fillId="0" borderId="0"/>
    <xf numFmtId="165" fontId="19" fillId="0" borderId="0"/>
    <xf numFmtId="172"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70" fontId="19" fillId="0" borderId="0"/>
    <xf numFmtId="165" fontId="19" fillId="0" borderId="0"/>
    <xf numFmtId="165" fontId="19" fillId="0" borderId="0"/>
    <xf numFmtId="170"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5" fontId="19" fillId="0" borderId="0"/>
    <xf numFmtId="168" fontId="19" fillId="0" borderId="0"/>
    <xf numFmtId="165" fontId="19" fillId="0" borderId="0"/>
    <xf numFmtId="165" fontId="19" fillId="0" borderId="0"/>
    <xf numFmtId="165" fontId="19" fillId="0" borderId="0"/>
    <xf numFmtId="166" fontId="19" fillId="0" borderId="0"/>
    <xf numFmtId="166" fontId="19" fillId="0" borderId="0"/>
    <xf numFmtId="165" fontId="19" fillId="0" borderId="0"/>
    <xf numFmtId="165"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72" fontId="19" fillId="0" borderId="0"/>
    <xf numFmtId="172"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5" fontId="19" fillId="0" borderId="0"/>
    <xf numFmtId="165"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33" borderId="0" applyNumberFormat="0" applyBorder="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29" fillId="36" borderId="29" applyNumberFormat="0" applyAlignment="0" applyProtection="0"/>
    <xf numFmtId="0" fontId="30" fillId="0" borderId="30" applyNumberFormat="0" applyFill="0" applyAlignment="0" applyProtection="0"/>
    <xf numFmtId="0" fontId="31" fillId="50" borderId="31" applyNumberFormat="0" applyAlignment="0" applyProtection="0"/>
    <xf numFmtId="0" fontId="31" fillId="50" borderId="31" applyNumberFormat="0" applyAlignment="0" applyProtection="0"/>
    <xf numFmtId="43" fontId="2"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33" borderId="0" applyNumberFormat="0" applyBorder="0" applyAlignment="0" applyProtection="0"/>
    <xf numFmtId="0" fontId="22" fillId="2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7" fillId="36" borderId="35" applyNumberFormat="0" applyAlignment="0" applyProtection="0"/>
    <xf numFmtId="0" fontId="37" fillId="36" borderId="35" applyNumberFormat="0" applyAlignment="0" applyProtection="0"/>
    <xf numFmtId="0" fontId="38" fillId="30" borderId="29" applyNumberFormat="0" applyAlignment="0" applyProtection="0"/>
    <xf numFmtId="0" fontId="38" fillId="30" borderId="29" applyNumberFormat="0" applyAlignment="0" applyProtection="0"/>
    <xf numFmtId="0" fontId="38" fillId="30" borderId="29" applyNumberFormat="0" applyAlignment="0" applyProtection="0"/>
    <xf numFmtId="0" fontId="38" fillId="30" borderId="29" applyNumberFormat="0" applyAlignment="0" applyProtection="0"/>
    <xf numFmtId="0" fontId="38" fillId="30" borderId="29" applyNumberFormat="0" applyAlignment="0" applyProtection="0"/>
    <xf numFmtId="0" fontId="38" fillId="30" borderId="29" applyNumberFormat="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9" fillId="39" borderId="0" applyNumberFormat="0" applyBorder="0" applyAlignment="0" applyProtection="0"/>
    <xf numFmtId="0" fontId="39" fillId="39" borderId="0" applyNumberFormat="0" applyBorder="0" applyAlignment="0" applyProtection="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 fillId="0" borderId="0"/>
    <xf numFmtId="0" fontId="24" fillId="0" borderId="0"/>
    <xf numFmtId="0" fontId="24" fillId="0" borderId="0"/>
    <xf numFmtId="0" fontId="21" fillId="0" borderId="0"/>
    <xf numFmtId="0" fontId="21" fillId="0" borderId="0"/>
    <xf numFmtId="0" fontId="2" fillId="0" borderId="0"/>
    <xf numFmtId="0" fontId="24" fillId="0" borderId="0"/>
    <xf numFmtId="0" fontId="21" fillId="0" borderId="0"/>
    <xf numFmtId="0" fontId="2"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 fillId="0" borderId="0"/>
    <xf numFmtId="0" fontId="2" fillId="0" borderId="0"/>
    <xf numFmtId="0" fontId="24" fillId="0" borderId="0"/>
    <xf numFmtId="0" fontId="2" fillId="0" borderId="0"/>
    <xf numFmtId="0" fontId="24" fillId="0" borderId="0"/>
    <xf numFmtId="0" fontId="21" fillId="0" borderId="0"/>
    <xf numFmtId="0" fontId="21" fillId="0" borderId="0"/>
    <xf numFmtId="0" fontId="24" fillId="0" borderId="0"/>
    <xf numFmtId="0" fontId="2" fillId="0" borderId="0"/>
    <xf numFmtId="0" fontId="45" fillId="0" borderId="0"/>
    <xf numFmtId="0" fontId="21" fillId="0" borderId="0"/>
    <xf numFmtId="0" fontId="24" fillId="0" borderId="0"/>
    <xf numFmtId="0" fontId="24" fillId="0" borderId="0"/>
    <xf numFmtId="0" fontId="24" fillId="0" borderId="0"/>
    <xf numFmtId="0" fontId="21" fillId="0" borderId="0"/>
    <xf numFmtId="0" fontId="21" fillId="0" borderId="0"/>
    <xf numFmtId="0" fontId="2" fillId="0" borderId="0"/>
    <xf numFmtId="0" fontId="21" fillId="0" borderId="0"/>
    <xf numFmtId="0" fontId="23" fillId="0" borderId="0"/>
    <xf numFmtId="0" fontId="2" fillId="0" borderId="0"/>
    <xf numFmtId="0" fontId="23" fillId="0" borderId="0"/>
    <xf numFmtId="0" fontId="23" fillId="0" borderId="0"/>
    <xf numFmtId="0" fontId="23" fillId="0" borderId="0"/>
    <xf numFmtId="0" fontId="24" fillId="0" borderId="0"/>
    <xf numFmtId="0" fontId="21" fillId="0" borderId="0"/>
    <xf numFmtId="0" fontId="43" fillId="0" borderId="0"/>
    <xf numFmtId="0" fontId="2" fillId="0" borderId="0"/>
    <xf numFmtId="0" fontId="24" fillId="0" borderId="0"/>
    <xf numFmtId="0" fontId="21" fillId="0" borderId="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4" fillId="32" borderId="36" applyNumberFormat="0" applyFont="0" applyAlignment="0" applyProtection="0"/>
    <xf numFmtId="0" fontId="21" fillId="32" borderId="36" applyNumberFormat="0" applyFont="0" applyAlignment="0" applyProtection="0"/>
    <xf numFmtId="0" fontId="21" fillId="32" borderId="36" applyNumberFormat="0" applyFont="0" applyAlignment="0" applyProtection="0"/>
    <xf numFmtId="0" fontId="2" fillId="28" borderId="28" applyNumberFormat="0" applyFon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0" fontId="37" fillId="36" borderId="3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ill="0" applyBorder="0" applyAlignment="0" applyProtection="0"/>
    <xf numFmtId="9" fontId="21" fillId="0" borderId="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0" fontId="25" fillId="0" borderId="0"/>
    <xf numFmtId="0" fontId="25" fillId="0" borderId="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46" fillId="0" borderId="0"/>
    <xf numFmtId="43" fontId="1" fillId="0" borderId="0" applyFont="0" applyFill="0" applyBorder="0" applyAlignment="0" applyProtection="0"/>
    <xf numFmtId="0" fontId="1" fillId="0" borderId="0"/>
    <xf numFmtId="0" fontId="46" fillId="0" borderId="0"/>
    <xf numFmtId="0" fontId="46" fillId="0" borderId="0"/>
  </cellStyleXfs>
  <cellXfs count="142">
    <xf numFmtId="0" fontId="0" fillId="0" borderId="0" xfId="0"/>
    <xf numFmtId="0" fontId="9" fillId="0" borderId="0" xfId="1537" applyFont="1"/>
    <xf numFmtId="3" fontId="9" fillId="0" borderId="0" xfId="1537" applyNumberFormat="1" applyFont="1" applyAlignment="1">
      <alignment horizontal="center" vertical="center"/>
    </xf>
    <xf numFmtId="10" fontId="9" fillId="0" borderId="0" xfId="1537" applyNumberFormat="1" applyFont="1" applyAlignment="1">
      <alignment horizontal="center" vertical="center"/>
    </xf>
    <xf numFmtId="0" fontId="18" fillId="0" borderId="0" xfId="1537" applyFont="1" applyAlignment="1">
      <alignment horizontal="center" vertical="center"/>
    </xf>
    <xf numFmtId="4" fontId="9" fillId="0" borderId="0" xfId="1537" applyNumberFormat="1" applyFont="1" applyAlignment="1">
      <alignment horizontal="center" vertical="center"/>
    </xf>
    <xf numFmtId="0" fontId="9" fillId="0" borderId="0" xfId="1537" applyFont="1" applyAlignment="1">
      <alignment horizontal="center" vertical="center"/>
    </xf>
    <xf numFmtId="10" fontId="20" fillId="3" borderId="0" xfId="1537" applyNumberFormat="1" applyFont="1" applyFill="1" applyAlignment="1">
      <alignment horizontal="center" vertical="center"/>
    </xf>
    <xf numFmtId="3" fontId="20" fillId="0" borderId="0" xfId="1537" applyNumberFormat="1" applyFont="1" applyAlignment="1">
      <alignment horizontal="center" vertical="center"/>
    </xf>
    <xf numFmtId="0" fontId="9" fillId="0" borderId="0" xfId="0" applyFont="1"/>
    <xf numFmtId="0" fontId="20" fillId="0" borderId="0" xfId="1537" applyFont="1" applyAlignment="1">
      <alignment horizontal="center" vertical="center"/>
    </xf>
    <xf numFmtId="0" fontId="49" fillId="25" borderId="2" xfId="1537" applyFont="1" applyFill="1" applyBorder="1" applyAlignment="1">
      <alignment horizontal="center" vertical="center"/>
    </xf>
    <xf numFmtId="0" fontId="50" fillId="25" borderId="12" xfId="1537" applyFont="1" applyFill="1" applyBorder="1" applyAlignment="1">
      <alignment horizontal="center" vertical="center"/>
    </xf>
    <xf numFmtId="4" fontId="9" fillId="0" borderId="0" xfId="1537" applyNumberFormat="1" applyFont="1"/>
    <xf numFmtId="3" fontId="49" fillId="25" borderId="2" xfId="1537" applyNumberFormat="1" applyFont="1" applyFill="1" applyBorder="1" applyAlignment="1">
      <alignment horizontal="center" vertical="center"/>
    </xf>
    <xf numFmtId="3" fontId="49" fillId="25" borderId="10" xfId="1537" applyNumberFormat="1" applyFont="1" applyFill="1" applyBorder="1" applyAlignment="1">
      <alignment horizontal="center" vertical="center"/>
    </xf>
    <xf numFmtId="10" fontId="49" fillId="25" borderId="11" xfId="1537" applyNumberFormat="1" applyFont="1" applyFill="1" applyBorder="1" applyAlignment="1">
      <alignment horizontal="center" vertical="center"/>
    </xf>
    <xf numFmtId="3" fontId="50" fillId="25" borderId="12" xfId="1537" applyNumberFormat="1" applyFont="1" applyFill="1" applyBorder="1" applyAlignment="1">
      <alignment horizontal="center" vertical="center"/>
    </xf>
    <xf numFmtId="0" fontId="50" fillId="25" borderId="13" xfId="1537" applyFont="1" applyFill="1" applyBorder="1" applyAlignment="1">
      <alignment horizontal="center" vertical="center"/>
    </xf>
    <xf numFmtId="10" fontId="50" fillId="25" borderId="14" xfId="1537" applyNumberFormat="1" applyFont="1" applyFill="1" applyBorder="1" applyAlignment="1">
      <alignment horizontal="center" vertical="center"/>
    </xf>
    <xf numFmtId="0" fontId="9" fillId="3" borderId="15" xfId="1537" applyFont="1" applyFill="1" applyBorder="1" applyAlignment="1">
      <alignment vertical="center"/>
    </xf>
    <xf numFmtId="3" fontId="9" fillId="3" borderId="8" xfId="1537" applyNumberFormat="1" applyFont="1" applyFill="1" applyBorder="1" applyAlignment="1">
      <alignment horizontal="center" vertical="center"/>
    </xf>
    <xf numFmtId="3" fontId="9" fillId="0" borderId="16" xfId="1537" applyNumberFormat="1" applyFont="1" applyBorder="1" applyAlignment="1">
      <alignment horizontal="center" vertical="center"/>
    </xf>
    <xf numFmtId="3" fontId="9" fillId="3" borderId="16" xfId="1537" applyNumberFormat="1" applyFont="1" applyFill="1" applyBorder="1" applyAlignment="1">
      <alignment horizontal="center" vertical="center"/>
    </xf>
    <xf numFmtId="0" fontId="9" fillId="0" borderId="19" xfId="1537" applyFont="1" applyBorder="1" applyAlignment="1">
      <alignment vertical="center"/>
    </xf>
    <xf numFmtId="3" fontId="9" fillId="3" borderId="2" xfId="1537" applyNumberFormat="1" applyFont="1" applyFill="1" applyBorder="1" applyAlignment="1">
      <alignment horizontal="center" vertical="center"/>
    </xf>
    <xf numFmtId="3" fontId="9" fillId="0" borderId="2" xfId="1537" applyNumberFormat="1" applyFont="1" applyBorder="1" applyAlignment="1">
      <alignment horizontal="center" vertical="center"/>
    </xf>
    <xf numFmtId="0" fontId="9" fillId="3" borderId="19" xfId="1537" applyFont="1" applyFill="1" applyBorder="1" applyAlignment="1">
      <alignment vertical="center"/>
    </xf>
    <xf numFmtId="0" fontId="9" fillId="0" borderId="20" xfId="1537" applyFont="1" applyBorder="1" applyAlignment="1">
      <alignment vertical="center"/>
    </xf>
    <xf numFmtId="3" fontId="9" fillId="3" borderId="12" xfId="1537" applyNumberFormat="1" applyFont="1" applyFill="1" applyBorder="1" applyAlignment="1">
      <alignment horizontal="center" vertical="center"/>
    </xf>
    <xf numFmtId="0" fontId="52" fillId="26" borderId="7" xfId="1537" applyFont="1" applyFill="1" applyBorder="1" applyAlignment="1">
      <alignment horizontal="left" vertical="center"/>
    </xf>
    <xf numFmtId="3" fontId="52" fillId="26" borderId="21" xfId="1537" applyNumberFormat="1" applyFont="1" applyFill="1" applyBorder="1" applyAlignment="1">
      <alignment horizontal="center" vertical="center"/>
    </xf>
    <xf numFmtId="0" fontId="9" fillId="0" borderId="23" xfId="1537" applyFont="1" applyBorder="1" applyAlignment="1">
      <alignment vertical="center"/>
    </xf>
    <xf numFmtId="0" fontId="9" fillId="0" borderId="24" xfId="1537" applyFont="1" applyBorder="1" applyAlignment="1">
      <alignment vertical="center"/>
    </xf>
    <xf numFmtId="3" fontId="9" fillId="3" borderId="17" xfId="1537" applyNumberFormat="1" applyFont="1" applyFill="1" applyBorder="1" applyAlignment="1">
      <alignment horizontal="center" vertical="center"/>
    </xf>
    <xf numFmtId="0" fontId="9" fillId="0" borderId="7" xfId="1537" applyFont="1" applyBorder="1" applyAlignment="1">
      <alignment horizontal="left" vertical="center"/>
    </xf>
    <xf numFmtId="3" fontId="9" fillId="3" borderId="27" xfId="1537" applyNumberFormat="1" applyFont="1" applyFill="1" applyBorder="1" applyAlignment="1">
      <alignment horizontal="center" vertical="center"/>
    </xf>
    <xf numFmtId="0" fontId="9" fillId="0" borderId="0" xfId="1537" applyFont="1" applyAlignment="1">
      <alignment horizontal="left" vertical="center"/>
    </xf>
    <xf numFmtId="3" fontId="9" fillId="3" borderId="0" xfId="1537" applyNumberFormat="1" applyFont="1" applyFill="1" applyAlignment="1">
      <alignment horizontal="center" vertical="center"/>
    </xf>
    <xf numFmtId="10" fontId="9" fillId="3" borderId="0" xfId="1537" applyNumberFormat="1" applyFont="1" applyFill="1" applyAlignment="1">
      <alignment horizontal="center" vertical="center"/>
    </xf>
    <xf numFmtId="0" fontId="9" fillId="51" borderId="0" xfId="1537" applyFont="1" applyFill="1"/>
    <xf numFmtId="4" fontId="48" fillId="51" borderId="0" xfId="0" applyNumberFormat="1" applyFont="1" applyFill="1"/>
    <xf numFmtId="3" fontId="9" fillId="51" borderId="0" xfId="1537" applyNumberFormat="1" applyFont="1" applyFill="1"/>
    <xf numFmtId="0" fontId="51" fillId="51" borderId="0" xfId="0" applyFont="1" applyFill="1"/>
    <xf numFmtId="0" fontId="48" fillId="51" borderId="0" xfId="0" applyFont="1" applyFill="1"/>
    <xf numFmtId="4" fontId="51" fillId="51" borderId="0" xfId="0" applyNumberFormat="1" applyFont="1" applyFill="1"/>
    <xf numFmtId="4" fontId="53" fillId="0" borderId="0" xfId="0" applyNumberFormat="1" applyFont="1"/>
    <xf numFmtId="4" fontId="54" fillId="51" borderId="0" xfId="0" applyNumberFormat="1" applyFont="1" applyFill="1"/>
    <xf numFmtId="4" fontId="20" fillId="51" borderId="0" xfId="0" applyNumberFormat="1" applyFont="1" applyFill="1"/>
    <xf numFmtId="0" fontId="9" fillId="0" borderId="0" xfId="1537" applyFont="1" applyAlignment="1">
      <alignment vertical="center" wrapText="1"/>
    </xf>
    <xf numFmtId="3" fontId="9" fillId="51" borderId="0" xfId="1537" applyNumberFormat="1" applyFont="1" applyFill="1" applyAlignment="1">
      <alignment horizontal="center" vertical="center"/>
    </xf>
    <xf numFmtId="4" fontId="0" fillId="51" borderId="0" xfId="0" applyNumberFormat="1" applyFill="1"/>
    <xf numFmtId="4" fontId="9" fillId="0" borderId="0" xfId="1537" applyNumberFormat="1" applyFont="1" applyAlignment="1">
      <alignment vertical="center" wrapText="1"/>
    </xf>
    <xf numFmtId="4" fontId="55" fillId="51" borderId="0" xfId="0" applyNumberFormat="1" applyFont="1" applyFill="1"/>
    <xf numFmtId="3" fontId="9" fillId="0" borderId="0" xfId="1537" applyNumberFormat="1" applyFont="1" applyAlignment="1">
      <alignment vertical="center" wrapText="1"/>
    </xf>
    <xf numFmtId="0" fontId="54" fillId="0" borderId="0" xfId="0" applyFont="1"/>
    <xf numFmtId="3" fontId="9" fillId="0" borderId="0" xfId="0" applyNumberFormat="1" applyFont="1"/>
    <xf numFmtId="0" fontId="49" fillId="52" borderId="0" xfId="1537" applyFont="1" applyFill="1" applyAlignment="1">
      <alignment vertical="center" wrapText="1"/>
    </xf>
    <xf numFmtId="4" fontId="49" fillId="52" borderId="0" xfId="1537" applyNumberFormat="1" applyFont="1" applyFill="1" applyAlignment="1">
      <alignment vertical="center" wrapText="1"/>
    </xf>
    <xf numFmtId="3" fontId="9" fillId="0" borderId="27" xfId="1537" applyNumberFormat="1" applyFont="1" applyBorder="1" applyAlignment="1">
      <alignment horizontal="center" vertical="center"/>
    </xf>
    <xf numFmtId="0" fontId="54" fillId="51" borderId="0" xfId="0" applyFont="1" applyFill="1"/>
    <xf numFmtId="0" fontId="49" fillId="52" borderId="0" xfId="1537" applyFont="1" applyFill="1" applyAlignment="1">
      <alignment vertical="center"/>
    </xf>
    <xf numFmtId="3" fontId="9" fillId="0" borderId="8" xfId="1537" applyNumberFormat="1" applyFont="1" applyBorder="1" applyAlignment="1">
      <alignment horizontal="center" vertical="center"/>
    </xf>
    <xf numFmtId="3" fontId="9" fillId="0" borderId="17" xfId="1537" applyNumberFormat="1" applyFont="1" applyBorder="1" applyAlignment="1">
      <alignment horizontal="center" vertical="center"/>
    </xf>
    <xf numFmtId="3" fontId="9" fillId="0" borderId="12" xfId="1537" applyNumberFormat="1" applyFont="1" applyBorder="1" applyAlignment="1">
      <alignment horizontal="center" vertical="center"/>
    </xf>
    <xf numFmtId="3" fontId="9" fillId="0" borderId="26" xfId="1537" applyNumberFormat="1" applyFont="1" applyBorder="1" applyAlignment="1">
      <alignment horizontal="center" vertical="center"/>
    </xf>
    <xf numFmtId="3" fontId="56" fillId="0" borderId="0" xfId="0" applyNumberFormat="1" applyFont="1"/>
    <xf numFmtId="4" fontId="56" fillId="0" borderId="0" xfId="0" applyNumberFormat="1" applyFont="1"/>
    <xf numFmtId="4" fontId="9" fillId="0" borderId="0" xfId="0" applyNumberFormat="1" applyFont="1"/>
    <xf numFmtId="0" fontId="57" fillId="0" borderId="0" xfId="0" applyFont="1"/>
    <xf numFmtId="176" fontId="9" fillId="3" borderId="2" xfId="1537" applyNumberFormat="1" applyFont="1" applyFill="1" applyBorder="1" applyAlignment="1">
      <alignment horizontal="center" vertical="center"/>
    </xf>
    <xf numFmtId="176" fontId="9" fillId="3" borderId="12" xfId="1537" applyNumberFormat="1" applyFont="1" applyFill="1" applyBorder="1" applyAlignment="1">
      <alignment horizontal="center" vertical="center"/>
    </xf>
    <xf numFmtId="176" fontId="52" fillId="26" borderId="21" xfId="1537" applyNumberFormat="1" applyFont="1" applyFill="1" applyBorder="1" applyAlignment="1">
      <alignment horizontal="center" vertical="center"/>
    </xf>
    <xf numFmtId="176" fontId="9" fillId="3" borderId="16" xfId="1537" applyNumberFormat="1" applyFont="1" applyFill="1" applyBorder="1" applyAlignment="1">
      <alignment horizontal="center" vertical="center"/>
    </xf>
    <xf numFmtId="176" fontId="9" fillId="3" borderId="17" xfId="1537" applyNumberFormat="1" applyFont="1" applyFill="1" applyBorder="1" applyAlignment="1">
      <alignment horizontal="center" vertical="center"/>
    </xf>
    <xf numFmtId="176" fontId="9" fillId="3" borderId="21" xfId="1537" applyNumberFormat="1" applyFont="1" applyFill="1" applyBorder="1" applyAlignment="1">
      <alignment horizontal="center" vertical="center"/>
    </xf>
    <xf numFmtId="176" fontId="9" fillId="3" borderId="0" xfId="1537" applyNumberFormat="1" applyFont="1" applyFill="1" applyAlignment="1">
      <alignment horizontal="center" vertical="center"/>
    </xf>
    <xf numFmtId="176" fontId="9" fillId="0" borderId="8" xfId="1537" applyNumberFormat="1" applyFont="1" applyBorder="1" applyAlignment="1">
      <alignment horizontal="center" vertical="center"/>
    </xf>
    <xf numFmtId="176" fontId="9" fillId="0" borderId="2" xfId="1537" applyNumberFormat="1" applyFont="1" applyBorder="1" applyAlignment="1">
      <alignment horizontal="center" vertical="center"/>
    </xf>
    <xf numFmtId="176" fontId="9" fillId="0" borderId="12" xfId="1537" applyNumberFormat="1" applyFont="1" applyBorder="1" applyAlignment="1">
      <alignment horizontal="center" vertical="center"/>
    </xf>
    <xf numFmtId="176" fontId="9" fillId="0" borderId="16" xfId="1537" applyNumberFormat="1" applyFont="1" applyBorder="1" applyAlignment="1">
      <alignment horizontal="center" vertical="center"/>
    </xf>
    <xf numFmtId="176" fontId="9" fillId="3" borderId="27" xfId="1537" applyNumberFormat="1" applyFont="1" applyFill="1" applyBorder="1" applyAlignment="1">
      <alignment horizontal="center" vertical="center"/>
    </xf>
    <xf numFmtId="176" fontId="9" fillId="0" borderId="25" xfId="1537" applyNumberFormat="1" applyFont="1" applyBorder="1" applyAlignment="1">
      <alignment horizontal="center" vertical="center"/>
    </xf>
    <xf numFmtId="176" fontId="9" fillId="51" borderId="0" xfId="1537" applyNumberFormat="1" applyFont="1" applyFill="1" applyAlignment="1">
      <alignment horizontal="center" vertical="center"/>
    </xf>
    <xf numFmtId="176" fontId="9" fillId="3" borderId="18" xfId="1537" applyNumberFormat="1" applyFont="1" applyFill="1" applyBorder="1" applyAlignment="1">
      <alignment horizontal="center" vertical="center"/>
    </xf>
    <xf numFmtId="176" fontId="9" fillId="3" borderId="11" xfId="1537" applyNumberFormat="1" applyFont="1" applyFill="1" applyBorder="1" applyAlignment="1">
      <alignment horizontal="center" vertical="center"/>
    </xf>
    <xf numFmtId="176" fontId="9" fillId="0" borderId="11" xfId="1537" applyNumberFormat="1" applyFont="1" applyBorder="1" applyAlignment="1">
      <alignment horizontal="center" vertical="center"/>
    </xf>
    <xf numFmtId="176" fontId="9" fillId="3" borderId="14" xfId="1537" applyNumberFormat="1" applyFont="1" applyFill="1" applyBorder="1" applyAlignment="1">
      <alignment horizontal="center" vertical="center"/>
    </xf>
    <xf numFmtId="176" fontId="52" fillId="26" borderId="22" xfId="1537" applyNumberFormat="1" applyFont="1" applyFill="1" applyBorder="1" applyAlignment="1">
      <alignment horizontal="center" vertical="center"/>
    </xf>
    <xf numFmtId="176" fontId="9" fillId="0" borderId="18" xfId="1537" applyNumberFormat="1" applyFont="1" applyBorder="1" applyAlignment="1">
      <alignment horizontal="center" vertical="center"/>
    </xf>
    <xf numFmtId="4" fontId="58" fillId="0" borderId="0" xfId="0" applyNumberFormat="1" applyFont="1"/>
    <xf numFmtId="4" fontId="48" fillId="0" borderId="0" xfId="0" applyNumberFormat="1" applyFont="1"/>
    <xf numFmtId="3" fontId="9" fillId="51" borderId="16" xfId="1537" applyNumberFormat="1" applyFont="1" applyFill="1" applyBorder="1" applyAlignment="1">
      <alignment horizontal="center" vertical="center"/>
    </xf>
    <xf numFmtId="4" fontId="59" fillId="0" borderId="0" xfId="0" applyNumberFormat="1" applyFont="1"/>
    <xf numFmtId="0" fontId="13" fillId="25" borderId="38" xfId="1537" applyFont="1" applyFill="1" applyBorder="1" applyAlignment="1">
      <alignment horizontal="center" vertical="center" wrapText="1"/>
    </xf>
    <xf numFmtId="0" fontId="12" fillId="25" borderId="9" xfId="1537" applyFont="1" applyFill="1" applyBorder="1" applyAlignment="1">
      <alignment horizontal="center" vertical="center" wrapText="1"/>
    </xf>
    <xf numFmtId="0" fontId="12" fillId="25" borderId="39" xfId="1537" applyFont="1" applyFill="1" applyBorder="1" applyAlignment="1">
      <alignment horizontal="center" vertical="center"/>
    </xf>
    <xf numFmtId="0" fontId="12" fillId="25" borderId="40" xfId="1537" applyFont="1" applyFill="1" applyBorder="1" applyAlignment="1">
      <alignment horizontal="center" vertical="center"/>
    </xf>
    <xf numFmtId="0" fontId="60" fillId="25" borderId="41" xfId="1537" applyFont="1" applyFill="1" applyBorder="1" applyAlignment="1">
      <alignment horizontal="center" vertical="center"/>
    </xf>
    <xf numFmtId="0" fontId="60" fillId="25" borderId="42" xfId="1537" applyFont="1" applyFill="1" applyBorder="1" applyAlignment="1">
      <alignment horizontal="center" vertical="center"/>
    </xf>
    <xf numFmtId="3" fontId="9" fillId="0" borderId="38" xfId="1537" applyNumberFormat="1" applyFont="1" applyBorder="1" applyAlignment="1">
      <alignment horizontal="center" vertical="center"/>
    </xf>
    <xf numFmtId="3" fontId="9" fillId="3" borderId="43" xfId="1537" applyNumberFormat="1" applyFont="1" applyFill="1" applyBorder="1" applyAlignment="1">
      <alignment horizontal="center" vertical="center"/>
    </xf>
    <xf numFmtId="3" fontId="9" fillId="0" borderId="44" xfId="1537" applyNumberFormat="1" applyFont="1" applyBorder="1" applyAlignment="1">
      <alignment horizontal="center" vertical="center"/>
    </xf>
    <xf numFmtId="3" fontId="9" fillId="0" borderId="39" xfId="1537" applyNumberFormat="1" applyFont="1" applyBorder="1" applyAlignment="1">
      <alignment horizontal="center" vertical="center"/>
    </xf>
    <xf numFmtId="3" fontId="9" fillId="0" borderId="45" xfId="1537" applyNumberFormat="1" applyFont="1" applyBorder="1" applyAlignment="1">
      <alignment horizontal="center" vertical="center"/>
    </xf>
    <xf numFmtId="3" fontId="9" fillId="0" borderId="43" xfId="1537" applyNumberFormat="1" applyFont="1" applyBorder="1" applyAlignment="1">
      <alignment horizontal="center" vertical="center"/>
    </xf>
    <xf numFmtId="3" fontId="9" fillId="0" borderId="41" xfId="1537" applyNumberFormat="1" applyFont="1" applyBorder="1" applyAlignment="1">
      <alignment horizontal="center" vertical="center"/>
    </xf>
    <xf numFmtId="3" fontId="9" fillId="0" borderId="42" xfId="1537" applyNumberFormat="1" applyFont="1" applyBorder="1" applyAlignment="1">
      <alignment horizontal="center" vertical="center"/>
    </xf>
    <xf numFmtId="3" fontId="52" fillId="26" borderId="46" xfId="1537" applyNumberFormat="1" applyFont="1" applyFill="1" applyBorder="1" applyAlignment="1">
      <alignment horizontal="center" vertical="center"/>
    </xf>
    <xf numFmtId="3" fontId="52" fillId="26" borderId="47" xfId="1537" applyNumberFormat="1" applyFont="1" applyFill="1" applyBorder="1" applyAlignment="1">
      <alignment horizontal="center" vertical="center"/>
    </xf>
    <xf numFmtId="3" fontId="9" fillId="0" borderId="48" xfId="1537" applyNumberFormat="1" applyFont="1" applyBorder="1" applyAlignment="1">
      <alignment horizontal="center" vertical="center"/>
    </xf>
    <xf numFmtId="3" fontId="9" fillId="0" borderId="9" xfId="1537" applyNumberFormat="1" applyFont="1" applyBorder="1" applyAlignment="1">
      <alignment horizontal="center" vertical="center"/>
    </xf>
    <xf numFmtId="3" fontId="9" fillId="0" borderId="49" xfId="1537" applyNumberFormat="1" applyFont="1" applyBorder="1" applyAlignment="1">
      <alignment horizontal="center" vertical="center"/>
    </xf>
    <xf numFmtId="3" fontId="9" fillId="0" borderId="21" xfId="1537" applyNumberFormat="1" applyFont="1" applyBorder="1" applyAlignment="1">
      <alignment horizontal="center" vertical="center"/>
    </xf>
    <xf numFmtId="4" fontId="9" fillId="51" borderId="0" xfId="1537" applyNumberFormat="1" applyFont="1" applyFill="1" applyAlignment="1">
      <alignment horizontal="center" vertical="center"/>
    </xf>
    <xf numFmtId="3" fontId="9" fillId="0" borderId="2" xfId="1537" applyNumberFormat="1" applyFont="1" applyBorder="1" applyAlignment="1">
      <alignment horizontal="center" vertical="center" wrapText="1"/>
    </xf>
    <xf numFmtId="3" fontId="9" fillId="51" borderId="27" xfId="1537" applyNumberFormat="1" applyFont="1" applyFill="1" applyBorder="1" applyAlignment="1">
      <alignment horizontal="center" vertical="center"/>
    </xf>
    <xf numFmtId="4" fontId="61" fillId="0" borderId="0" xfId="0" applyNumberFormat="1" applyFont="1"/>
    <xf numFmtId="3" fontId="9" fillId="0" borderId="25" xfId="1537" applyNumberFormat="1" applyFont="1" applyBorder="1" applyAlignment="1">
      <alignment horizontal="center" vertical="center"/>
    </xf>
    <xf numFmtId="4" fontId="54" fillId="0" borderId="0" xfId="0" applyNumberFormat="1" applyFont="1"/>
    <xf numFmtId="0" fontId="62" fillId="0" borderId="0" xfId="1537" applyFont="1" applyAlignment="1">
      <alignment vertical="center"/>
    </xf>
    <xf numFmtId="3" fontId="62" fillId="3" borderId="0" xfId="1537" applyNumberFormat="1" applyFont="1" applyFill="1" applyAlignment="1">
      <alignment horizontal="center" vertical="center"/>
    </xf>
    <xf numFmtId="3" fontId="62" fillId="51" borderId="0" xfId="1537" applyNumberFormat="1" applyFont="1" applyFill="1" applyAlignment="1">
      <alignment horizontal="center" vertical="center"/>
    </xf>
    <xf numFmtId="176" fontId="62" fillId="3" borderId="0" xfId="1537" applyNumberFormat="1" applyFont="1" applyFill="1" applyAlignment="1">
      <alignment horizontal="center" vertical="center"/>
    </xf>
    <xf numFmtId="3" fontId="62" fillId="0" borderId="0" xfId="1537" applyNumberFormat="1" applyFont="1" applyAlignment="1">
      <alignment horizontal="center" vertical="center"/>
    </xf>
    <xf numFmtId="176" fontId="62" fillId="0" borderId="0" xfId="1537" applyNumberFormat="1" applyFont="1" applyAlignment="1">
      <alignment horizontal="center" vertical="center"/>
    </xf>
    <xf numFmtId="4" fontId="63" fillId="51" borderId="0" xfId="0" applyNumberFormat="1" applyFont="1" applyFill="1"/>
    <xf numFmtId="4" fontId="62" fillId="0" borderId="0" xfId="1537" applyNumberFormat="1" applyFont="1"/>
    <xf numFmtId="0" fontId="62" fillId="0" borderId="0" xfId="1537" applyFont="1"/>
    <xf numFmtId="0" fontId="62" fillId="0" borderId="0" xfId="0" applyFont="1"/>
    <xf numFmtId="0" fontId="62" fillId="3" borderId="0" xfId="1537" applyFont="1" applyFill="1" applyAlignment="1">
      <alignment vertical="center"/>
    </xf>
    <xf numFmtId="3" fontId="20" fillId="53" borderId="21" xfId="1537" applyNumberFormat="1" applyFont="1" applyFill="1" applyBorder="1" applyAlignment="1">
      <alignment horizontal="center" vertical="center"/>
    </xf>
    <xf numFmtId="176" fontId="20" fillId="53" borderId="21" xfId="1537" applyNumberFormat="1" applyFont="1" applyFill="1" applyBorder="1" applyAlignment="1">
      <alignment horizontal="center" vertical="center"/>
    </xf>
    <xf numFmtId="176" fontId="20" fillId="53" borderId="22" xfId="1537" applyNumberFormat="1" applyFont="1" applyFill="1" applyBorder="1" applyAlignment="1">
      <alignment horizontal="center" vertical="center"/>
    </xf>
    <xf numFmtId="0" fontId="9" fillId="0" borderId="0" xfId="1537" applyFont="1" applyAlignment="1">
      <alignment horizontal="left" vertical="center" wrapText="1"/>
    </xf>
    <xf numFmtId="0" fontId="20"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49" fillId="25" borderId="7" xfId="1537" applyFont="1" applyFill="1" applyBorder="1" applyAlignment="1">
      <alignment horizontal="center" vertical="center" wrapText="1"/>
    </xf>
    <xf numFmtId="0" fontId="49" fillId="25" borderId="8" xfId="1537" applyFont="1" applyFill="1" applyBorder="1" applyAlignment="1">
      <alignment horizontal="center" vertical="center" wrapText="1"/>
    </xf>
    <xf numFmtId="0" fontId="49" fillId="25" borderId="9" xfId="1537" applyFont="1" applyFill="1" applyBorder="1" applyAlignment="1">
      <alignment horizontal="center" vertical="center" wrapText="1"/>
    </xf>
  </cellXfs>
  <cellStyles count="37730">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994320</xdr:colOff>
      <xdr:row>0</xdr:row>
      <xdr:rowOff>971280</xdr:rowOff>
    </xdr:from>
    <xdr:to>
      <xdr:col>12</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0</xdr:row>
      <xdr:rowOff>0</xdr:rowOff>
    </xdr:from>
    <xdr:to>
      <xdr:col>7</xdr:col>
      <xdr:colOff>1075155</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790155"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D1:XFC41"/>
  <sheetViews>
    <sheetView showGridLines="0" tabSelected="1" zoomScale="80" zoomScaleNormal="80" workbookViewId="0">
      <selection activeCell="M15" sqref="M15"/>
    </sheetView>
  </sheetViews>
  <sheetFormatPr defaultColWidth="0" defaultRowHeight="15" zeroHeight="1" x14ac:dyDescent="0.25"/>
  <cols>
    <col min="1" max="3" width="2.7109375" style="9" customWidth="1"/>
    <col min="4" max="4" width="31.5703125" style="1" customWidth="1"/>
    <col min="5" max="5" width="21" style="6" customWidth="1"/>
    <col min="6" max="6" width="19.85546875" style="10" customWidth="1"/>
    <col min="7" max="7" width="13.28515625" style="6" customWidth="1"/>
    <col min="8" max="8" width="19.85546875" style="2" customWidth="1"/>
    <col min="9" max="9" width="12.7109375" style="6" customWidth="1"/>
    <col min="10" max="10" width="19.85546875" style="50" customWidth="1"/>
    <col min="11" max="11" width="14.42578125" style="6" customWidth="1"/>
    <col min="12" max="12" width="19" style="2" customWidth="1"/>
    <col min="13" max="13" width="14.5703125" style="6" customWidth="1"/>
    <col min="14" max="14" width="18.5703125" style="2" customWidth="1"/>
    <col min="15" max="15" width="13.85546875" style="3" customWidth="1"/>
    <col min="16" max="16" width="4.5703125" style="40" customWidth="1"/>
    <col min="17" max="17" width="19.42578125" style="1" hidden="1" customWidth="1"/>
    <col min="18" max="18" width="16.7109375" style="1" hidden="1" customWidth="1"/>
    <col min="19" max="19" width="18.140625" style="1" customWidth="1"/>
    <col min="20" max="20" width="17" style="1" customWidth="1"/>
    <col min="21" max="21" width="9.140625" style="1" customWidth="1"/>
    <col min="22" max="22" width="18.42578125" style="1" customWidth="1"/>
    <col min="23" max="1014" width="9.140625" style="1" customWidth="1"/>
    <col min="1015" max="16377" width="9.140625" style="9" customWidth="1"/>
    <col min="16378" max="16378" width="3" style="9" customWidth="1"/>
    <col min="16379" max="16379" width="6.140625" style="9" customWidth="1"/>
    <col min="16380" max="16380" width="5.7109375" style="9" customWidth="1"/>
    <col min="16381" max="16381" width="3.28515625" style="9" customWidth="1"/>
    <col min="16382" max="16382" width="6.5703125" style="9" customWidth="1"/>
    <col min="16383" max="16384" width="3.28515625" style="9" customWidth="1"/>
  </cols>
  <sheetData>
    <row r="1" spans="4:35 16383:16383" ht="90" customHeight="1" x14ac:dyDescent="0.25">
      <c r="T1" s="13"/>
    </row>
    <row r="2" spans="4:35 16383:16383" s="1" customFormat="1" ht="23.25" customHeight="1" x14ac:dyDescent="0.25">
      <c r="D2" s="138" t="s">
        <v>39</v>
      </c>
      <c r="E2" s="138"/>
      <c r="F2" s="138"/>
      <c r="G2" s="138"/>
      <c r="H2" s="138"/>
      <c r="I2" s="138"/>
      <c r="J2" s="138"/>
      <c r="K2" s="138"/>
      <c r="L2" s="138"/>
      <c r="M2" s="138"/>
      <c r="N2" s="138"/>
      <c r="O2" s="138"/>
      <c r="P2" s="41"/>
    </row>
    <row r="3" spans="4:35 16383:16383" s="1" customFormat="1" ht="25.5" customHeight="1" x14ac:dyDescent="0.25">
      <c r="D3" s="138"/>
      <c r="E3" s="138"/>
      <c r="F3" s="138"/>
      <c r="G3" s="138"/>
      <c r="H3" s="138"/>
      <c r="I3" s="138"/>
      <c r="J3" s="138"/>
      <c r="K3" s="138"/>
      <c r="L3" s="138"/>
      <c r="M3" s="138"/>
      <c r="N3" s="138"/>
      <c r="O3" s="138"/>
      <c r="P3" s="47"/>
    </row>
    <row r="4" spans="4:35 16383:16383" x14ac:dyDescent="0.25"/>
    <row r="5" spans="4:35 16383:16383" ht="19.5" thickBot="1" x14ac:dyDescent="0.35">
      <c r="F5" s="69"/>
      <c r="J5" s="93"/>
      <c r="O5" s="4" t="s">
        <v>0</v>
      </c>
      <c r="P5" s="42"/>
    </row>
    <row r="6" spans="4:35 16383:16383" ht="50.25" customHeight="1" thickBot="1" x14ac:dyDescent="0.3">
      <c r="D6" s="139" t="s">
        <v>1</v>
      </c>
      <c r="E6" s="140" t="s">
        <v>2</v>
      </c>
      <c r="F6" s="140" t="s">
        <v>33</v>
      </c>
      <c r="G6" s="140"/>
      <c r="H6" s="140" t="s">
        <v>27</v>
      </c>
      <c r="I6" s="140"/>
      <c r="J6" s="140" t="s">
        <v>28</v>
      </c>
      <c r="K6" s="140"/>
      <c r="L6" s="140" t="s">
        <v>30</v>
      </c>
      <c r="M6" s="140"/>
      <c r="N6" s="141" t="s">
        <v>31</v>
      </c>
      <c r="O6" s="141"/>
      <c r="P6" s="48"/>
      <c r="Q6" s="94" t="s">
        <v>35</v>
      </c>
      <c r="R6" s="95" t="s">
        <v>34</v>
      </c>
    </row>
    <row r="7" spans="4:35 16383:16383" ht="15.75" thickBot="1" x14ac:dyDescent="0.3">
      <c r="D7" s="139"/>
      <c r="E7" s="140"/>
      <c r="F7" s="11" t="s">
        <v>3</v>
      </c>
      <c r="G7" s="11" t="s">
        <v>4</v>
      </c>
      <c r="H7" s="14" t="s">
        <v>3</v>
      </c>
      <c r="I7" s="11" t="s">
        <v>4</v>
      </c>
      <c r="J7" s="14" t="s">
        <v>3</v>
      </c>
      <c r="K7" s="11" t="s">
        <v>4</v>
      </c>
      <c r="L7" s="14" t="s">
        <v>3</v>
      </c>
      <c r="M7" s="11" t="s">
        <v>4</v>
      </c>
      <c r="N7" s="15" t="s">
        <v>3</v>
      </c>
      <c r="O7" s="16" t="s">
        <v>4</v>
      </c>
      <c r="P7" s="47"/>
      <c r="Q7" s="96"/>
      <c r="R7" s="97"/>
    </row>
    <row r="8" spans="4:35 16383:16383" ht="15.75" thickBot="1" x14ac:dyDescent="0.3">
      <c r="D8" s="139"/>
      <c r="E8" s="12">
        <v>1</v>
      </c>
      <c r="F8" s="12">
        <v>2</v>
      </c>
      <c r="G8" s="12" t="s">
        <v>5</v>
      </c>
      <c r="H8" s="17">
        <v>4</v>
      </c>
      <c r="I8" s="18" t="s">
        <v>6</v>
      </c>
      <c r="J8" s="17">
        <v>6</v>
      </c>
      <c r="K8" s="12" t="s">
        <v>7</v>
      </c>
      <c r="L8" s="17">
        <v>8</v>
      </c>
      <c r="M8" s="12" t="s">
        <v>8</v>
      </c>
      <c r="N8" s="17" t="s">
        <v>9</v>
      </c>
      <c r="O8" s="19" t="s">
        <v>10</v>
      </c>
      <c r="P8" s="47"/>
      <c r="Q8" s="98">
        <v>12</v>
      </c>
      <c r="R8" s="99"/>
    </row>
    <row r="9" spans="4:35 16383:16383" ht="24" customHeight="1" x14ac:dyDescent="0.25">
      <c r="D9" s="20" t="s">
        <v>11</v>
      </c>
      <c r="E9" s="21">
        <v>6860000000</v>
      </c>
      <c r="F9" s="92">
        <v>7826233887.25</v>
      </c>
      <c r="G9" s="70">
        <f>F9/E9</f>
        <v>1.1408504208819241</v>
      </c>
      <c r="H9" s="62">
        <v>397607803.56</v>
      </c>
      <c r="I9" s="77">
        <f>H9/E9</f>
        <v>5.7960321218658892E-2</v>
      </c>
      <c r="J9" s="63">
        <f>6400829776.52+168760674.44+112472924.44</f>
        <v>6682063375.3999996</v>
      </c>
      <c r="K9" s="77">
        <f t="shared" ref="K9:K21" si="0">J9/E9</f>
        <v>0.97406171653061224</v>
      </c>
      <c r="L9" s="62">
        <v>6211356363.4699993</v>
      </c>
      <c r="M9" s="77">
        <f t="shared" ref="M9:M21" si="1">L9/E9</f>
        <v>0.90544553403352757</v>
      </c>
      <c r="N9" s="22">
        <f t="shared" ref="N9:N14" si="2">L9+H9</f>
        <v>6608964167.0299997</v>
      </c>
      <c r="O9" s="84">
        <f t="shared" ref="O9:O21" si="3">N9/E9</f>
        <v>0.96340585525218658</v>
      </c>
      <c r="P9" s="53"/>
      <c r="Q9" s="100">
        <v>6602398954</v>
      </c>
      <c r="R9" s="101">
        <f>Q9-N9</f>
        <v>-6565213.029999733</v>
      </c>
      <c r="S9" s="13"/>
      <c r="T9" s="13"/>
      <c r="U9" s="13"/>
      <c r="V9" s="13"/>
      <c r="W9" s="13"/>
      <c r="X9" s="13"/>
      <c r="Y9" s="13"/>
      <c r="Z9" s="13"/>
      <c r="AA9" s="13"/>
      <c r="AB9" s="13"/>
      <c r="AC9" s="13"/>
      <c r="AD9" s="13"/>
      <c r="AE9" s="13"/>
      <c r="AF9" s="13"/>
      <c r="AG9" s="13"/>
      <c r="AH9" s="13"/>
      <c r="AI9" s="13"/>
      <c r="XFC9" s="56"/>
    </row>
    <row r="10" spans="4:35 16383:16383" ht="24.75" customHeight="1" x14ac:dyDescent="0.25">
      <c r="D10" s="24" t="s">
        <v>12</v>
      </c>
      <c r="E10" s="25">
        <v>9338581661</v>
      </c>
      <c r="F10" s="92">
        <v>10063322015</v>
      </c>
      <c r="G10" s="70">
        <f t="shared" ref="G10:G21" si="4">F10/E10</f>
        <v>1.0776071121192501</v>
      </c>
      <c r="H10" s="26">
        <v>789100829.73000002</v>
      </c>
      <c r="I10" s="78">
        <f t="shared" ref="I10:I21" si="5">H10/E10</f>
        <v>8.4499001922900246E-2</v>
      </c>
      <c r="J10" s="26">
        <f>9153874708.72+172169566.21+221727735.83+72903884.35</f>
        <v>9620675895.1099987</v>
      </c>
      <c r="K10" s="78">
        <f t="shared" si="0"/>
        <v>1.0302073959783515</v>
      </c>
      <c r="L10" s="22">
        <v>8537392508.8299999</v>
      </c>
      <c r="M10" s="78">
        <f t="shared" si="1"/>
        <v>0.91420654856872485</v>
      </c>
      <c r="N10" s="22">
        <f t="shared" si="2"/>
        <v>9326493338.5599995</v>
      </c>
      <c r="O10" s="85">
        <f t="shared" si="3"/>
        <v>0.99870555049162513</v>
      </c>
      <c r="P10" s="53"/>
      <c r="Q10" s="102">
        <v>9195765339</v>
      </c>
      <c r="R10" s="103">
        <f t="shared" ref="R10:R17" si="6">Q10-N10</f>
        <v>-130727999.55999947</v>
      </c>
      <c r="S10" s="13"/>
      <c r="T10" s="13"/>
      <c r="U10" s="13"/>
      <c r="V10" s="13"/>
      <c r="W10" s="13"/>
      <c r="X10" s="13"/>
      <c r="Y10" s="13"/>
      <c r="Z10" s="13"/>
      <c r="AA10" s="13"/>
      <c r="AB10" s="13"/>
      <c r="AC10" s="13"/>
      <c r="AD10" s="13"/>
      <c r="AE10" s="13"/>
      <c r="AF10" s="13"/>
      <c r="AG10" s="13"/>
      <c r="AH10" s="13"/>
      <c r="AI10" s="13"/>
      <c r="XFC10" s="56"/>
    </row>
    <row r="11" spans="4:35 16383:16383" ht="21" customHeight="1" x14ac:dyDescent="0.25">
      <c r="D11" s="27" t="s">
        <v>13</v>
      </c>
      <c r="E11" s="26">
        <v>2379787234</v>
      </c>
      <c r="F11" s="92">
        <v>2466638776.1399999</v>
      </c>
      <c r="G11" s="70">
        <f t="shared" si="4"/>
        <v>1.0364955072029771</v>
      </c>
      <c r="H11" s="26">
        <v>330620990.26999998</v>
      </c>
      <c r="I11" s="78">
        <f t="shared" si="5"/>
        <v>0.13892880235107605</v>
      </c>
      <c r="J11" s="26">
        <f>1870753717.25+40487103.32+110034453.44+20383876.72+66657658.48</f>
        <v>2108316809.21</v>
      </c>
      <c r="K11" s="78">
        <f t="shared" si="0"/>
        <v>0.88592659843220256</v>
      </c>
      <c r="L11" s="22">
        <v>1907260748.4400001</v>
      </c>
      <c r="M11" s="78">
        <f t="shared" si="1"/>
        <v>0.80144170923811253</v>
      </c>
      <c r="N11" s="26">
        <f t="shared" si="2"/>
        <v>2237881738.71</v>
      </c>
      <c r="O11" s="85">
        <f t="shared" si="3"/>
        <v>0.94037051158918861</v>
      </c>
      <c r="P11" s="45"/>
      <c r="Q11" s="104">
        <v>2055132535</v>
      </c>
      <c r="R11" s="105">
        <f t="shared" si="6"/>
        <v>-182749203.71000004</v>
      </c>
      <c r="S11" s="13"/>
      <c r="T11" s="13"/>
      <c r="U11" s="13"/>
      <c r="V11" s="13"/>
      <c r="W11" s="13"/>
      <c r="X11" s="13"/>
      <c r="Y11" s="13"/>
      <c r="Z11" s="13"/>
      <c r="AA11" s="13"/>
      <c r="AB11" s="13"/>
      <c r="AC11" s="13"/>
      <c r="AD11" s="13"/>
      <c r="AE11" s="13"/>
      <c r="AF11" s="13"/>
      <c r="AG11" s="13"/>
      <c r="AH11" s="13"/>
      <c r="AI11" s="13"/>
      <c r="XFC11" s="56"/>
    </row>
    <row r="12" spans="4:35 16383:16383" ht="21" customHeight="1" x14ac:dyDescent="0.25">
      <c r="D12" s="24" t="s">
        <v>14</v>
      </c>
      <c r="E12" s="25">
        <v>4596057078</v>
      </c>
      <c r="F12" s="92">
        <v>4740747545.1300001</v>
      </c>
      <c r="G12" s="70">
        <f t="shared" si="4"/>
        <v>1.0314814339061609</v>
      </c>
      <c r="H12" s="26">
        <v>320990557.89999998</v>
      </c>
      <c r="I12" s="78">
        <f t="shared" si="5"/>
        <v>6.9840420267295894E-2</v>
      </c>
      <c r="J12" s="26">
        <f>4340156436.42+34227518.9+33070089.49+20803131.8</f>
        <v>4428257176.6099997</v>
      </c>
      <c r="K12" s="78">
        <f t="shared" si="0"/>
        <v>0.96349046616648648</v>
      </c>
      <c r="L12" s="26">
        <v>4149595962.8200002</v>
      </c>
      <c r="M12" s="78">
        <f t="shared" si="1"/>
        <v>0.9028599715793173</v>
      </c>
      <c r="N12" s="26">
        <f t="shared" si="2"/>
        <v>4470586520.7200003</v>
      </c>
      <c r="O12" s="86">
        <f t="shared" si="3"/>
        <v>0.97270039184661328</v>
      </c>
      <c r="P12" s="45"/>
      <c r="Q12" s="103">
        <v>4444452537</v>
      </c>
      <c r="R12" s="101">
        <f>Q12-N12</f>
        <v>-26133983.720000267</v>
      </c>
      <c r="S12" s="13"/>
      <c r="T12" s="13"/>
      <c r="U12" s="13"/>
      <c r="V12" s="13"/>
      <c r="W12" s="13"/>
      <c r="X12" s="13"/>
      <c r="Y12" s="13"/>
      <c r="Z12" s="13"/>
      <c r="AA12" s="13"/>
      <c r="AB12" s="13"/>
      <c r="AC12" s="13"/>
      <c r="AD12" s="13"/>
      <c r="AE12" s="13"/>
      <c r="AF12" s="13"/>
      <c r="AG12" s="13"/>
      <c r="AH12" s="13"/>
      <c r="AI12" s="13"/>
      <c r="XFC12" s="56"/>
    </row>
    <row r="13" spans="4:35 16383:16383" ht="21.75" customHeight="1" x14ac:dyDescent="0.25">
      <c r="D13" s="24" t="s">
        <v>15</v>
      </c>
      <c r="E13" s="25">
        <v>563588476</v>
      </c>
      <c r="F13" s="92">
        <v>619167076</v>
      </c>
      <c r="G13" s="70">
        <f t="shared" si="4"/>
        <v>1.0986155721182631</v>
      </c>
      <c r="H13" s="22">
        <v>35509904.060000002</v>
      </c>
      <c r="I13" s="78">
        <f t="shared" si="5"/>
        <v>6.300679586642223E-2</v>
      </c>
      <c r="J13" s="26">
        <f>570432676.4+901999.59+1144698.32</f>
        <v>572479374.31000006</v>
      </c>
      <c r="K13" s="78">
        <f t="shared" si="0"/>
        <v>1.0157755147392333</v>
      </c>
      <c r="L13" s="26">
        <v>523861605.52999997</v>
      </c>
      <c r="M13" s="78">
        <f t="shared" si="1"/>
        <v>0.92951085382022602</v>
      </c>
      <c r="N13" s="26">
        <f t="shared" si="2"/>
        <v>559371509.58999991</v>
      </c>
      <c r="O13" s="86">
        <f t="shared" si="3"/>
        <v>0.99251764968664813</v>
      </c>
      <c r="P13" s="45"/>
      <c r="Q13" s="104">
        <v>563588476</v>
      </c>
      <c r="R13" s="101">
        <f>Q13-N13</f>
        <v>4216966.4100000858</v>
      </c>
      <c r="S13" s="13"/>
      <c r="T13" s="13"/>
      <c r="U13" s="13"/>
      <c r="V13" s="13"/>
      <c r="W13" s="13"/>
      <c r="X13" s="13"/>
      <c r="Y13" s="13"/>
      <c r="Z13" s="13"/>
      <c r="AA13" s="13"/>
      <c r="AB13" s="13"/>
      <c r="AC13" s="13"/>
      <c r="AD13" s="13"/>
      <c r="AE13" s="13"/>
      <c r="AF13" s="13"/>
      <c r="AG13" s="13"/>
      <c r="AH13" s="13"/>
      <c r="AI13" s="13"/>
      <c r="XFC13" s="56"/>
    </row>
    <row r="14" spans="4:35 16383:16383" ht="24" customHeight="1" thickBot="1" x14ac:dyDescent="0.3">
      <c r="D14" s="28" t="s">
        <v>16</v>
      </c>
      <c r="E14" s="29">
        <v>332765958</v>
      </c>
      <c r="F14" s="92">
        <v>365131320.50999999</v>
      </c>
      <c r="G14" s="71">
        <f t="shared" si="4"/>
        <v>1.0972616390947056</v>
      </c>
      <c r="H14" s="64">
        <v>12021061.98</v>
      </c>
      <c r="I14" s="79">
        <f t="shared" si="5"/>
        <v>3.6124674688028033E-2</v>
      </c>
      <c r="J14" s="64">
        <f>316160027.62+5387781.44+4543220.02+6962291.88+37920225.77</f>
        <v>370973546.72999996</v>
      </c>
      <c r="K14" s="79">
        <f t="shared" si="0"/>
        <v>1.1148182012355963</v>
      </c>
      <c r="L14" s="26">
        <v>320744896.01999998</v>
      </c>
      <c r="M14" s="79">
        <f t="shared" si="1"/>
        <v>0.96387532531197195</v>
      </c>
      <c r="N14" s="64">
        <f t="shared" si="2"/>
        <v>332765958</v>
      </c>
      <c r="O14" s="87">
        <f t="shared" si="3"/>
        <v>1</v>
      </c>
      <c r="P14" s="45"/>
      <c r="Q14" s="106">
        <v>327851633</v>
      </c>
      <c r="R14" s="107">
        <f t="shared" si="6"/>
        <v>-4914325</v>
      </c>
      <c r="S14" s="13"/>
      <c r="T14" s="13"/>
      <c r="U14" s="13"/>
      <c r="V14" s="13"/>
      <c r="W14" s="13"/>
      <c r="X14" s="13"/>
      <c r="Y14" s="13"/>
      <c r="Z14" s="13"/>
      <c r="AA14" s="13"/>
      <c r="AB14" s="13"/>
      <c r="AC14" s="13"/>
      <c r="AD14" s="13"/>
      <c r="AE14" s="13"/>
      <c r="AF14" s="13"/>
      <c r="AG14" s="13"/>
      <c r="AH14" s="13"/>
      <c r="AI14" s="13"/>
      <c r="XFC14" s="56"/>
    </row>
    <row r="15" spans="4:35 16383:16383" ht="22.5" customHeight="1" thickBot="1" x14ac:dyDescent="0.3">
      <c r="D15" s="30" t="s">
        <v>24</v>
      </c>
      <c r="E15" s="31">
        <f>SUM(E9:E14)</f>
        <v>24070780407</v>
      </c>
      <c r="F15" s="31">
        <f>SUM(F9:F14)</f>
        <v>26081240620.029999</v>
      </c>
      <c r="G15" s="72">
        <f t="shared" si="4"/>
        <v>1.0835228513174977</v>
      </c>
      <c r="H15" s="31">
        <f>SUM(H9:H14)</f>
        <v>1885851147.5</v>
      </c>
      <c r="I15" s="72">
        <f t="shared" si="5"/>
        <v>7.8346074186758707E-2</v>
      </c>
      <c r="J15" s="31">
        <f>SUM(J9:J14)</f>
        <v>23782766177.369999</v>
      </c>
      <c r="K15" s="72">
        <f t="shared" si="0"/>
        <v>0.98803469498038199</v>
      </c>
      <c r="L15" s="31">
        <f>SUM(L9:L14)</f>
        <v>21650212085.110001</v>
      </c>
      <c r="M15" s="72">
        <f t="shared" si="1"/>
        <v>0.89943955779738338</v>
      </c>
      <c r="N15" s="31">
        <f>SUM(N9:N14)</f>
        <v>23536063232.610001</v>
      </c>
      <c r="O15" s="88">
        <f t="shared" si="3"/>
        <v>0.97778563198414215</v>
      </c>
      <c r="P15" s="45"/>
      <c r="Q15" s="108">
        <f>SUM(Q9:Q14)</f>
        <v>23189189474</v>
      </c>
      <c r="R15" s="109">
        <f t="shared" si="6"/>
        <v>-346873758.61000061</v>
      </c>
      <c r="S15" s="13"/>
      <c r="T15" s="13"/>
      <c r="U15" s="13"/>
      <c r="V15" s="13"/>
      <c r="W15" s="13"/>
      <c r="X15" s="13"/>
      <c r="Y15" s="13"/>
      <c r="Z15" s="13"/>
      <c r="AA15" s="13"/>
      <c r="AB15" s="13"/>
      <c r="AC15" s="13"/>
      <c r="AD15" s="13"/>
      <c r="AE15" s="13"/>
      <c r="AF15" s="13"/>
      <c r="AG15" s="13"/>
      <c r="AH15" s="13"/>
      <c r="AI15" s="13"/>
      <c r="XFC15" s="56"/>
    </row>
    <row r="16" spans="4:35 16383:16383" ht="21.75" customHeight="1" x14ac:dyDescent="0.25">
      <c r="D16" s="32" t="s">
        <v>17</v>
      </c>
      <c r="E16" s="23">
        <v>10968146956</v>
      </c>
      <c r="F16" s="23">
        <v>9804507826.9663391</v>
      </c>
      <c r="G16" s="73">
        <f t="shared" si="4"/>
        <v>0.89390740899973942</v>
      </c>
      <c r="H16" s="22">
        <v>325119856.07999998</v>
      </c>
      <c r="I16" s="80">
        <f t="shared" si="5"/>
        <v>2.9642186358758336E-2</v>
      </c>
      <c r="J16" s="115">
        <f>9144296423.47709+193767557.33+145800943.75</f>
        <v>9483864924.5570908</v>
      </c>
      <c r="K16" s="80">
        <f t="shared" si="0"/>
        <v>0.86467340040233964</v>
      </c>
      <c r="L16" s="63">
        <v>9335808064.3899994</v>
      </c>
      <c r="M16" s="80">
        <f t="shared" si="1"/>
        <v>0.85117459693434827</v>
      </c>
      <c r="N16" s="62">
        <f>L16+H16</f>
        <v>9660927920.4699993</v>
      </c>
      <c r="O16" s="89">
        <f t="shared" si="3"/>
        <v>0.88081678329310664</v>
      </c>
      <c r="P16" s="45"/>
      <c r="Q16" s="110">
        <v>9660927920</v>
      </c>
      <c r="R16" s="111">
        <f t="shared" si="6"/>
        <v>-0.46999931335449219</v>
      </c>
      <c r="S16" s="13"/>
      <c r="T16" s="13"/>
      <c r="U16" s="13"/>
      <c r="V16" s="13"/>
      <c r="W16" s="13"/>
      <c r="X16" s="13"/>
      <c r="Y16" s="13"/>
      <c r="Z16" s="13"/>
      <c r="AA16" s="13"/>
      <c r="AB16" s="13"/>
      <c r="AC16" s="13"/>
      <c r="AD16" s="13"/>
      <c r="AE16" s="13"/>
      <c r="AF16" s="13"/>
      <c r="AG16" s="13"/>
      <c r="AH16" s="13"/>
      <c r="AI16" s="13"/>
      <c r="XFC16" s="56"/>
    </row>
    <row r="17" spans="4:1014 16383:16383" ht="24.75" customHeight="1" thickBot="1" x14ac:dyDescent="0.3">
      <c r="D17" s="33" t="s">
        <v>18</v>
      </c>
      <c r="E17" s="34">
        <v>168421371</v>
      </c>
      <c r="F17" s="118">
        <v>141372985.83438802</v>
      </c>
      <c r="G17" s="74">
        <f t="shared" si="4"/>
        <v>0.83940051666238968</v>
      </c>
      <c r="H17" s="63">
        <v>9419760.6199999992</v>
      </c>
      <c r="I17" s="80">
        <f t="shared" si="5"/>
        <v>5.5929722956595568E-2</v>
      </c>
      <c r="J17" s="63">
        <v>88156514.24999997</v>
      </c>
      <c r="K17" s="82">
        <f t="shared" si="0"/>
        <v>0.52342831391629019</v>
      </c>
      <c r="L17" s="64">
        <v>81554072.349999994</v>
      </c>
      <c r="M17" s="82">
        <f t="shared" si="1"/>
        <v>0.48422638923892858</v>
      </c>
      <c r="N17" s="65">
        <f>L17+H17</f>
        <v>90973832.969999999</v>
      </c>
      <c r="O17" s="87">
        <f t="shared" si="3"/>
        <v>0.54015611219552417</v>
      </c>
      <c r="P17" s="45"/>
      <c r="Q17" s="106">
        <v>90973833</v>
      </c>
      <c r="R17" s="112">
        <f t="shared" si="6"/>
        <v>3.0000001192092896E-2</v>
      </c>
      <c r="S17" s="13"/>
      <c r="T17" s="13"/>
      <c r="U17" s="13"/>
      <c r="V17" s="13"/>
      <c r="W17" s="13"/>
      <c r="X17" s="13"/>
      <c r="Y17" s="13"/>
      <c r="Z17" s="13"/>
      <c r="AA17" s="13"/>
      <c r="AB17" s="13"/>
      <c r="AC17" s="13"/>
      <c r="AD17" s="13"/>
      <c r="AE17" s="13"/>
      <c r="AF17" s="13"/>
      <c r="AG17" s="13"/>
      <c r="AH17" s="13"/>
      <c r="AI17" s="13"/>
      <c r="XFC17" s="56"/>
    </row>
    <row r="18" spans="4:1014 16383:16383" ht="24.75" customHeight="1" thickBot="1" x14ac:dyDescent="0.3">
      <c r="D18" s="30" t="s">
        <v>19</v>
      </c>
      <c r="E18" s="31">
        <f>E15+E16+E17</f>
        <v>35207348734</v>
      </c>
      <c r="F18" s="31">
        <f>F15+F16+F17</f>
        <v>36027121432.830727</v>
      </c>
      <c r="G18" s="72">
        <f t="shared" si="4"/>
        <v>1.0232841360769398</v>
      </c>
      <c r="H18" s="31">
        <f>H15+H16+H17</f>
        <v>2220390764.1999998</v>
      </c>
      <c r="I18" s="72">
        <f t="shared" si="5"/>
        <v>6.3066116706929187E-2</v>
      </c>
      <c r="J18" s="31">
        <f>J15+J16+J17</f>
        <v>33354787616.17709</v>
      </c>
      <c r="K18" s="72">
        <f t="shared" si="0"/>
        <v>0.94738140801741544</v>
      </c>
      <c r="L18" s="31">
        <f>L15+L16+L17</f>
        <v>31067574221.849998</v>
      </c>
      <c r="M18" s="72">
        <f t="shared" si="1"/>
        <v>0.88241731737805662</v>
      </c>
      <c r="N18" s="31">
        <f>N15+N16+N17</f>
        <v>33287964986.050003</v>
      </c>
      <c r="O18" s="88">
        <f t="shared" si="3"/>
        <v>0.94548343408498592</v>
      </c>
      <c r="P18" s="45"/>
      <c r="Q18" s="108">
        <f>Q15+Q16+Q17</f>
        <v>32941091227</v>
      </c>
      <c r="R18" s="109">
        <f>R15+R16+R17</f>
        <v>-346873759.04999995</v>
      </c>
      <c r="S18" s="13"/>
      <c r="T18" s="13"/>
      <c r="U18" s="13"/>
      <c r="V18" s="13"/>
      <c r="W18" s="13"/>
      <c r="X18" s="13"/>
      <c r="Y18" s="13"/>
      <c r="Z18" s="13"/>
      <c r="AA18" s="13"/>
      <c r="AB18" s="13"/>
      <c r="AC18" s="13"/>
      <c r="AD18" s="13"/>
      <c r="AE18" s="13"/>
      <c r="AF18" s="13"/>
      <c r="AG18" s="13"/>
      <c r="AH18" s="13"/>
      <c r="AI18" s="13"/>
      <c r="XFC18" s="56"/>
    </row>
    <row r="19" spans="4:1014 16383:16383" ht="24.75" customHeight="1" thickBot="1" x14ac:dyDescent="0.3">
      <c r="D19" s="35" t="s">
        <v>20</v>
      </c>
      <c r="E19" s="36">
        <v>497013044</v>
      </c>
      <c r="F19" s="22">
        <v>443548260.61000001</v>
      </c>
      <c r="G19" s="75">
        <f t="shared" si="4"/>
        <v>0.89242780640179742</v>
      </c>
      <c r="H19" s="59">
        <v>73711434.840000004</v>
      </c>
      <c r="I19" s="81">
        <f t="shared" si="5"/>
        <v>0.14830885372094985</v>
      </c>
      <c r="J19" s="116">
        <f>409919409.48+28476456.65</f>
        <v>438395866.13</v>
      </c>
      <c r="K19" s="81">
        <f t="shared" si="0"/>
        <v>0.88206108757580215</v>
      </c>
      <c r="L19" s="59">
        <f>387041993.03+3620496.84+7363478</f>
        <v>398025967.86999995</v>
      </c>
      <c r="M19" s="81">
        <f t="shared" si="1"/>
        <v>0.80083605988819873</v>
      </c>
      <c r="N19" s="113">
        <f>L19+H19</f>
        <v>471737402.70999992</v>
      </c>
      <c r="O19" s="89">
        <f t="shared" si="3"/>
        <v>0.94914491360914854</v>
      </c>
      <c r="P19" s="45"/>
      <c r="Q19" s="46"/>
      <c r="R19" s="13"/>
      <c r="S19" s="13"/>
      <c r="T19" s="13"/>
      <c r="U19" s="13"/>
      <c r="V19" s="13"/>
      <c r="W19" s="13"/>
      <c r="X19" s="13"/>
      <c r="Y19" s="13"/>
      <c r="Z19" s="13"/>
      <c r="AA19" s="13"/>
      <c r="AB19" s="13"/>
      <c r="AC19" s="13"/>
      <c r="AD19" s="13"/>
      <c r="AE19" s="13"/>
      <c r="AF19" s="13"/>
      <c r="AG19" s="13"/>
      <c r="AH19" s="13"/>
      <c r="AI19" s="13"/>
      <c r="XFC19" s="56"/>
    </row>
    <row r="20" spans="4:1014 16383:16383" ht="24.75" customHeight="1" thickBot="1" x14ac:dyDescent="0.3">
      <c r="D20" s="30" t="s">
        <v>25</v>
      </c>
      <c r="E20" s="31">
        <f>E15+E19</f>
        <v>24567793451</v>
      </c>
      <c r="F20" s="31">
        <f>F15+F19</f>
        <v>26524788880.639999</v>
      </c>
      <c r="G20" s="72">
        <f t="shared" si="4"/>
        <v>1.0796569473584672</v>
      </c>
      <c r="H20" s="31">
        <f>H15+H19</f>
        <v>1959562582.3399999</v>
      </c>
      <c r="I20" s="72">
        <f t="shared" si="5"/>
        <v>7.9761439961969341E-2</v>
      </c>
      <c r="J20" s="31">
        <f>J15+J19</f>
        <v>24221162043.5</v>
      </c>
      <c r="K20" s="72">
        <f t="shared" si="0"/>
        <v>0.98589082050891752</v>
      </c>
      <c r="L20" s="31">
        <f>L15+L19</f>
        <v>22048238052.98</v>
      </c>
      <c r="M20" s="72">
        <f t="shared" si="1"/>
        <v>0.89744478261569538</v>
      </c>
      <c r="N20" s="31">
        <f>N15+N19</f>
        <v>24007800635.32</v>
      </c>
      <c r="O20" s="88">
        <f t="shared" si="3"/>
        <v>0.97720622257766476</v>
      </c>
      <c r="P20" s="45"/>
      <c r="Q20" s="46"/>
      <c r="R20" s="13"/>
      <c r="S20" s="13"/>
      <c r="T20" s="13"/>
      <c r="U20" s="13"/>
      <c r="V20" s="13"/>
      <c r="W20" s="13"/>
      <c r="X20" s="13"/>
      <c r="Y20" s="13"/>
      <c r="Z20" s="13"/>
      <c r="AA20" s="13"/>
      <c r="AB20" s="13"/>
      <c r="AC20" s="13"/>
      <c r="AD20" s="13"/>
      <c r="AE20" s="13"/>
      <c r="AF20" s="13"/>
      <c r="AG20" s="13"/>
      <c r="AH20" s="13"/>
      <c r="AI20" s="13"/>
      <c r="XFC20" s="56"/>
    </row>
    <row r="21" spans="4:1014 16383:16383" ht="24.75" customHeight="1" thickBot="1" x14ac:dyDescent="0.3">
      <c r="D21" s="30" t="s">
        <v>23</v>
      </c>
      <c r="E21" s="31">
        <f>E18+E19</f>
        <v>35704361778</v>
      </c>
      <c r="F21" s="31">
        <f>F18+F19</f>
        <v>36470669693.440727</v>
      </c>
      <c r="G21" s="72">
        <f t="shared" si="4"/>
        <v>1.0214625854455941</v>
      </c>
      <c r="H21" s="31">
        <f>H18+H19</f>
        <v>2294102199.04</v>
      </c>
      <c r="I21" s="72">
        <f t="shared" si="5"/>
        <v>6.4252715489051523E-2</v>
      </c>
      <c r="J21" s="31">
        <f>J18+J19</f>
        <v>33793183482.307091</v>
      </c>
      <c r="K21" s="72">
        <f t="shared" si="0"/>
        <v>0.94647213392088914</v>
      </c>
      <c r="L21" s="31">
        <f>L18+L19</f>
        <v>31465600189.719997</v>
      </c>
      <c r="M21" s="72">
        <f t="shared" si="1"/>
        <v>0.88128168724495148</v>
      </c>
      <c r="N21" s="31">
        <f>N18+N19</f>
        <v>33759702388.760002</v>
      </c>
      <c r="O21" s="88">
        <f t="shared" si="3"/>
        <v>0.94553440273400324</v>
      </c>
      <c r="P21" s="45"/>
      <c r="Q21" s="46"/>
      <c r="R21" s="13"/>
      <c r="S21" s="13"/>
      <c r="T21" s="13"/>
      <c r="U21" s="13"/>
      <c r="V21" s="13"/>
      <c r="W21" s="13"/>
      <c r="X21" s="13"/>
      <c r="Y21" s="13"/>
      <c r="Z21" s="13"/>
      <c r="AA21" s="13"/>
      <c r="AB21" s="13"/>
      <c r="AC21" s="13"/>
      <c r="AD21" s="13"/>
      <c r="AE21" s="13"/>
      <c r="AF21" s="13"/>
      <c r="AG21" s="13"/>
      <c r="AH21" s="13"/>
      <c r="AI21" s="13"/>
      <c r="XFC21" s="56"/>
    </row>
    <row r="22" spans="4:1014 16383:16383" ht="18" customHeight="1" thickBot="1" x14ac:dyDescent="0.3">
      <c r="D22" s="37"/>
      <c r="E22" s="38"/>
      <c r="F22" s="38"/>
      <c r="G22" s="76"/>
      <c r="H22" s="38"/>
      <c r="I22" s="39"/>
      <c r="J22" s="114"/>
      <c r="K22" s="83"/>
      <c r="L22" s="50"/>
      <c r="M22" s="83"/>
      <c r="N22" s="50"/>
      <c r="O22" s="83"/>
      <c r="P22" s="45"/>
      <c r="Q22" s="13"/>
      <c r="R22" s="13"/>
      <c r="S22" s="13"/>
      <c r="T22" s="13"/>
      <c r="U22" s="13"/>
      <c r="V22" s="13"/>
      <c r="W22" s="13"/>
      <c r="X22" s="13"/>
      <c r="Y22" s="13"/>
      <c r="Z22" s="13"/>
      <c r="AA22" s="13"/>
      <c r="AB22" s="13"/>
      <c r="AC22" s="13"/>
    </row>
    <row r="23" spans="4:1014 16383:16383" ht="23.25" customHeight="1" thickBot="1" x14ac:dyDescent="0.3">
      <c r="D23" s="35" t="s">
        <v>40</v>
      </c>
      <c r="E23" s="131">
        <f>E24+E25+E26</f>
        <v>17287074795.535221</v>
      </c>
      <c r="F23" s="131">
        <f>F24+F25+F26</f>
        <v>16699697333.451998</v>
      </c>
      <c r="G23" s="132">
        <f>(F23/E23)</f>
        <v>0.96602215996456919</v>
      </c>
      <c r="H23" s="131"/>
      <c r="I23" s="132"/>
      <c r="J23" s="131">
        <f>J24+J25+J26</f>
        <v>16699697333.451998</v>
      </c>
      <c r="K23" s="132">
        <f>J23/E23</f>
        <v>0.96602215996456919</v>
      </c>
      <c r="L23" s="131">
        <f>L24+L25+L26</f>
        <v>16211844247.102001</v>
      </c>
      <c r="M23" s="132">
        <f>L23/E23</f>
        <v>0.93780147531316738</v>
      </c>
      <c r="N23" s="131">
        <f>H23+L23</f>
        <v>16211844247.102001</v>
      </c>
      <c r="O23" s="133">
        <f>N23/E23</f>
        <v>0.93780147531316738</v>
      </c>
      <c r="P23" s="45"/>
      <c r="Q23" s="13"/>
      <c r="R23" s="13"/>
      <c r="S23" s="13"/>
      <c r="T23" s="13"/>
      <c r="U23" s="13"/>
      <c r="V23" s="13"/>
      <c r="W23" s="13"/>
      <c r="X23" s="13"/>
      <c r="Y23" s="13"/>
      <c r="Z23" s="13"/>
      <c r="AA23" s="13"/>
      <c r="AB23" s="13"/>
      <c r="AC23" s="13"/>
    </row>
    <row r="24" spans="4:1014 16383:16383" s="129" customFormat="1" ht="23.25" customHeight="1" x14ac:dyDescent="0.25">
      <c r="D24" s="120" t="s">
        <v>36</v>
      </c>
      <c r="E24" s="121">
        <v>11297701644.749998</v>
      </c>
      <c r="F24" s="122">
        <v>10828317224.289999</v>
      </c>
      <c r="G24" s="123">
        <f t="shared" ref="G24:G26" si="7">(F24/E24)</f>
        <v>0.95845310531119221</v>
      </c>
      <c r="H24" s="124"/>
      <c r="I24" s="125"/>
      <c r="J24" s="124">
        <v>10828317224.289999</v>
      </c>
      <c r="K24" s="125">
        <f>J24/E24</f>
        <v>0.95845310531119221</v>
      </c>
      <c r="L24" s="124">
        <v>10692632270.710001</v>
      </c>
      <c r="M24" s="125">
        <f>L24/E24</f>
        <v>0.94644314453806</v>
      </c>
      <c r="N24" s="124">
        <f>H24+L24</f>
        <v>10692632270.710001</v>
      </c>
      <c r="O24" s="123">
        <f t="shared" ref="O24:O26" si="8">N24/E24</f>
        <v>0.94644314453806</v>
      </c>
      <c r="P24" s="126"/>
      <c r="Q24" s="127"/>
      <c r="R24" s="127"/>
      <c r="S24" s="127"/>
      <c r="T24" s="127"/>
      <c r="U24" s="127"/>
      <c r="V24" s="127"/>
      <c r="W24" s="127"/>
      <c r="X24" s="127"/>
      <c r="Y24" s="127"/>
      <c r="Z24" s="127"/>
      <c r="AA24" s="127"/>
      <c r="AB24" s="127"/>
      <c r="AC24" s="127"/>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c r="IN24" s="128"/>
      <c r="IO24" s="128"/>
      <c r="IP24" s="128"/>
      <c r="IQ24" s="128"/>
      <c r="IR24" s="128"/>
      <c r="IS24" s="128"/>
      <c r="IT24" s="128"/>
      <c r="IU24" s="128"/>
      <c r="IV24" s="128"/>
      <c r="IW24" s="128"/>
      <c r="IX24" s="128"/>
      <c r="IY24" s="128"/>
      <c r="IZ24" s="128"/>
      <c r="JA24" s="128"/>
      <c r="JB24" s="128"/>
      <c r="JC24" s="128"/>
      <c r="JD24" s="128"/>
      <c r="JE24" s="128"/>
      <c r="JF24" s="128"/>
      <c r="JG24" s="128"/>
      <c r="JH24" s="128"/>
      <c r="JI24" s="128"/>
      <c r="JJ24" s="128"/>
      <c r="JK24" s="128"/>
      <c r="JL24" s="128"/>
      <c r="JM24" s="128"/>
      <c r="JN24" s="128"/>
      <c r="JO24" s="128"/>
      <c r="JP24" s="128"/>
      <c r="JQ24" s="128"/>
      <c r="JR24" s="128"/>
      <c r="JS24" s="128"/>
      <c r="JT24" s="128"/>
      <c r="JU24" s="128"/>
      <c r="JV24" s="128"/>
      <c r="JW24" s="128"/>
      <c r="JX24" s="128"/>
      <c r="JY24" s="128"/>
      <c r="JZ24" s="128"/>
      <c r="KA24" s="128"/>
      <c r="KB24" s="128"/>
      <c r="KC24" s="128"/>
      <c r="KD24" s="128"/>
      <c r="KE24" s="128"/>
      <c r="KF24" s="128"/>
      <c r="KG24" s="128"/>
      <c r="KH24" s="128"/>
      <c r="KI24" s="128"/>
      <c r="KJ24" s="128"/>
      <c r="KK24" s="128"/>
      <c r="KL24" s="128"/>
      <c r="KM24" s="128"/>
      <c r="KN24" s="128"/>
      <c r="KO24" s="128"/>
      <c r="KP24" s="128"/>
      <c r="KQ24" s="128"/>
      <c r="KR24" s="128"/>
      <c r="KS24" s="128"/>
      <c r="KT24" s="128"/>
      <c r="KU24" s="128"/>
      <c r="KV24" s="128"/>
      <c r="KW24" s="128"/>
      <c r="KX24" s="128"/>
      <c r="KY24" s="128"/>
      <c r="KZ24" s="128"/>
      <c r="LA24" s="128"/>
      <c r="LB24" s="128"/>
      <c r="LC24" s="128"/>
      <c r="LD24" s="128"/>
      <c r="LE24" s="128"/>
      <c r="LF24" s="128"/>
      <c r="LG24" s="128"/>
      <c r="LH24" s="128"/>
      <c r="LI24" s="128"/>
      <c r="LJ24" s="128"/>
      <c r="LK24" s="128"/>
      <c r="LL24" s="128"/>
      <c r="LM24" s="128"/>
      <c r="LN24" s="128"/>
      <c r="LO24" s="128"/>
      <c r="LP24" s="128"/>
      <c r="LQ24" s="128"/>
      <c r="LR24" s="128"/>
      <c r="LS24" s="128"/>
      <c r="LT24" s="128"/>
      <c r="LU24" s="128"/>
      <c r="LV24" s="128"/>
      <c r="LW24" s="128"/>
      <c r="LX24" s="128"/>
      <c r="LY24" s="128"/>
      <c r="LZ24" s="128"/>
      <c r="MA24" s="128"/>
      <c r="MB24" s="128"/>
      <c r="MC24" s="128"/>
      <c r="MD24" s="128"/>
      <c r="ME24" s="128"/>
      <c r="MF24" s="128"/>
      <c r="MG24" s="128"/>
      <c r="MH24" s="128"/>
      <c r="MI24" s="128"/>
      <c r="MJ24" s="128"/>
      <c r="MK24" s="128"/>
      <c r="ML24" s="128"/>
      <c r="MM24" s="128"/>
      <c r="MN24" s="128"/>
      <c r="MO24" s="128"/>
      <c r="MP24" s="128"/>
      <c r="MQ24" s="128"/>
      <c r="MR24" s="128"/>
      <c r="MS24" s="128"/>
      <c r="MT24" s="128"/>
      <c r="MU24" s="128"/>
      <c r="MV24" s="128"/>
      <c r="MW24" s="128"/>
      <c r="MX24" s="128"/>
      <c r="MY24" s="128"/>
      <c r="MZ24" s="128"/>
      <c r="NA24" s="128"/>
      <c r="NB24" s="128"/>
      <c r="NC24" s="128"/>
      <c r="ND24" s="128"/>
      <c r="NE24" s="128"/>
      <c r="NF24" s="128"/>
      <c r="NG24" s="128"/>
      <c r="NH24" s="128"/>
      <c r="NI24" s="128"/>
      <c r="NJ24" s="128"/>
      <c r="NK24" s="128"/>
      <c r="NL24" s="128"/>
      <c r="NM24" s="128"/>
      <c r="NN24" s="128"/>
      <c r="NO24" s="128"/>
      <c r="NP24" s="128"/>
      <c r="NQ24" s="128"/>
      <c r="NR24" s="128"/>
      <c r="NS24" s="128"/>
      <c r="NT24" s="128"/>
      <c r="NU24" s="128"/>
      <c r="NV24" s="128"/>
      <c r="NW24" s="128"/>
      <c r="NX24" s="128"/>
      <c r="NY24" s="128"/>
      <c r="NZ24" s="128"/>
      <c r="OA24" s="128"/>
      <c r="OB24" s="128"/>
      <c r="OC24" s="128"/>
      <c r="OD24" s="128"/>
      <c r="OE24" s="128"/>
      <c r="OF24" s="128"/>
      <c r="OG24" s="128"/>
      <c r="OH24" s="128"/>
      <c r="OI24" s="128"/>
      <c r="OJ24" s="128"/>
      <c r="OK24" s="128"/>
      <c r="OL24" s="128"/>
      <c r="OM24" s="128"/>
      <c r="ON24" s="128"/>
      <c r="OO24" s="128"/>
      <c r="OP24" s="128"/>
      <c r="OQ24" s="128"/>
      <c r="OR24" s="128"/>
      <c r="OS24" s="128"/>
      <c r="OT24" s="128"/>
      <c r="OU24" s="128"/>
      <c r="OV24" s="128"/>
      <c r="OW24" s="128"/>
      <c r="OX24" s="128"/>
      <c r="OY24" s="128"/>
      <c r="OZ24" s="128"/>
      <c r="PA24" s="128"/>
      <c r="PB24" s="128"/>
      <c r="PC24" s="128"/>
      <c r="PD24" s="128"/>
      <c r="PE24" s="128"/>
      <c r="PF24" s="128"/>
      <c r="PG24" s="128"/>
      <c r="PH24" s="128"/>
      <c r="PI24" s="128"/>
      <c r="PJ24" s="128"/>
      <c r="PK24" s="128"/>
      <c r="PL24" s="128"/>
      <c r="PM24" s="128"/>
      <c r="PN24" s="128"/>
      <c r="PO24" s="128"/>
      <c r="PP24" s="128"/>
      <c r="PQ24" s="128"/>
      <c r="PR24" s="128"/>
      <c r="PS24" s="128"/>
      <c r="PT24" s="128"/>
      <c r="PU24" s="128"/>
      <c r="PV24" s="128"/>
      <c r="PW24" s="128"/>
      <c r="PX24" s="128"/>
      <c r="PY24" s="128"/>
      <c r="PZ24" s="128"/>
      <c r="QA24" s="128"/>
      <c r="QB24" s="128"/>
      <c r="QC24" s="128"/>
      <c r="QD24" s="128"/>
      <c r="QE24" s="128"/>
      <c r="QF24" s="128"/>
      <c r="QG24" s="128"/>
      <c r="QH24" s="128"/>
      <c r="QI24" s="128"/>
      <c r="QJ24" s="128"/>
      <c r="QK24" s="128"/>
      <c r="QL24" s="128"/>
      <c r="QM24" s="128"/>
      <c r="QN24" s="128"/>
      <c r="QO24" s="128"/>
      <c r="QP24" s="128"/>
      <c r="QQ24" s="128"/>
      <c r="QR24" s="128"/>
      <c r="QS24" s="128"/>
      <c r="QT24" s="128"/>
      <c r="QU24" s="128"/>
      <c r="QV24" s="128"/>
      <c r="QW24" s="128"/>
      <c r="QX24" s="128"/>
      <c r="QY24" s="128"/>
      <c r="QZ24" s="128"/>
      <c r="RA24" s="128"/>
      <c r="RB24" s="128"/>
      <c r="RC24" s="128"/>
      <c r="RD24" s="128"/>
      <c r="RE24" s="128"/>
      <c r="RF24" s="128"/>
      <c r="RG24" s="128"/>
      <c r="RH24" s="128"/>
      <c r="RI24" s="128"/>
      <c r="RJ24" s="128"/>
      <c r="RK24" s="128"/>
      <c r="RL24" s="128"/>
      <c r="RM24" s="128"/>
      <c r="RN24" s="128"/>
      <c r="RO24" s="128"/>
      <c r="RP24" s="128"/>
      <c r="RQ24" s="128"/>
      <c r="RR24" s="128"/>
      <c r="RS24" s="128"/>
      <c r="RT24" s="128"/>
      <c r="RU24" s="128"/>
      <c r="RV24" s="128"/>
      <c r="RW24" s="128"/>
      <c r="RX24" s="128"/>
      <c r="RY24" s="128"/>
      <c r="RZ24" s="128"/>
      <c r="SA24" s="128"/>
      <c r="SB24" s="128"/>
      <c r="SC24" s="128"/>
      <c r="SD24" s="128"/>
      <c r="SE24" s="128"/>
      <c r="SF24" s="128"/>
      <c r="SG24" s="128"/>
      <c r="SH24" s="128"/>
      <c r="SI24" s="128"/>
      <c r="SJ24" s="128"/>
      <c r="SK24" s="128"/>
      <c r="SL24" s="128"/>
      <c r="SM24" s="128"/>
      <c r="SN24" s="128"/>
      <c r="SO24" s="128"/>
      <c r="SP24" s="128"/>
      <c r="SQ24" s="128"/>
      <c r="SR24" s="128"/>
      <c r="SS24" s="128"/>
      <c r="ST24" s="128"/>
      <c r="SU24" s="128"/>
      <c r="SV24" s="128"/>
      <c r="SW24" s="128"/>
      <c r="SX24" s="128"/>
      <c r="SY24" s="128"/>
      <c r="SZ24" s="128"/>
      <c r="TA24" s="128"/>
      <c r="TB24" s="128"/>
      <c r="TC24" s="128"/>
      <c r="TD24" s="128"/>
      <c r="TE24" s="128"/>
      <c r="TF24" s="128"/>
      <c r="TG24" s="128"/>
      <c r="TH24" s="128"/>
      <c r="TI24" s="128"/>
      <c r="TJ24" s="128"/>
      <c r="TK24" s="128"/>
      <c r="TL24" s="128"/>
      <c r="TM24" s="128"/>
      <c r="TN24" s="128"/>
      <c r="TO24" s="128"/>
      <c r="TP24" s="128"/>
      <c r="TQ24" s="128"/>
      <c r="TR24" s="128"/>
      <c r="TS24" s="128"/>
      <c r="TT24" s="128"/>
      <c r="TU24" s="128"/>
      <c r="TV24" s="128"/>
      <c r="TW24" s="128"/>
      <c r="TX24" s="128"/>
      <c r="TY24" s="128"/>
      <c r="TZ24" s="128"/>
      <c r="UA24" s="128"/>
      <c r="UB24" s="128"/>
      <c r="UC24" s="128"/>
      <c r="UD24" s="128"/>
      <c r="UE24" s="128"/>
      <c r="UF24" s="128"/>
      <c r="UG24" s="128"/>
      <c r="UH24" s="128"/>
      <c r="UI24" s="128"/>
      <c r="UJ24" s="128"/>
      <c r="UK24" s="128"/>
      <c r="UL24" s="128"/>
      <c r="UM24" s="128"/>
      <c r="UN24" s="128"/>
      <c r="UO24" s="128"/>
      <c r="UP24" s="128"/>
      <c r="UQ24" s="128"/>
      <c r="UR24" s="128"/>
      <c r="US24" s="128"/>
      <c r="UT24" s="128"/>
      <c r="UU24" s="128"/>
      <c r="UV24" s="128"/>
      <c r="UW24" s="128"/>
      <c r="UX24" s="128"/>
      <c r="UY24" s="128"/>
      <c r="UZ24" s="128"/>
      <c r="VA24" s="128"/>
      <c r="VB24" s="128"/>
      <c r="VC24" s="128"/>
      <c r="VD24" s="128"/>
      <c r="VE24" s="128"/>
      <c r="VF24" s="128"/>
      <c r="VG24" s="128"/>
      <c r="VH24" s="128"/>
      <c r="VI24" s="128"/>
      <c r="VJ24" s="128"/>
      <c r="VK24" s="128"/>
      <c r="VL24" s="128"/>
      <c r="VM24" s="128"/>
      <c r="VN24" s="128"/>
      <c r="VO24" s="128"/>
      <c r="VP24" s="128"/>
      <c r="VQ24" s="128"/>
      <c r="VR24" s="128"/>
      <c r="VS24" s="128"/>
      <c r="VT24" s="128"/>
      <c r="VU24" s="128"/>
      <c r="VV24" s="128"/>
      <c r="VW24" s="128"/>
      <c r="VX24" s="128"/>
      <c r="VY24" s="128"/>
      <c r="VZ24" s="128"/>
      <c r="WA24" s="128"/>
      <c r="WB24" s="128"/>
      <c r="WC24" s="128"/>
      <c r="WD24" s="128"/>
      <c r="WE24" s="128"/>
      <c r="WF24" s="128"/>
      <c r="WG24" s="128"/>
      <c r="WH24" s="128"/>
      <c r="WI24" s="128"/>
      <c r="WJ24" s="128"/>
      <c r="WK24" s="128"/>
      <c r="WL24" s="128"/>
      <c r="WM24" s="128"/>
      <c r="WN24" s="128"/>
      <c r="WO24" s="128"/>
      <c r="WP24" s="128"/>
      <c r="WQ24" s="128"/>
      <c r="WR24" s="128"/>
      <c r="WS24" s="128"/>
      <c r="WT24" s="128"/>
      <c r="WU24" s="128"/>
      <c r="WV24" s="128"/>
      <c r="WW24" s="128"/>
      <c r="WX24" s="128"/>
      <c r="WY24" s="128"/>
      <c r="WZ24" s="128"/>
      <c r="XA24" s="128"/>
      <c r="XB24" s="128"/>
      <c r="XC24" s="128"/>
      <c r="XD24" s="128"/>
      <c r="XE24" s="128"/>
      <c r="XF24" s="128"/>
      <c r="XG24" s="128"/>
      <c r="XH24" s="128"/>
      <c r="XI24" s="128"/>
      <c r="XJ24" s="128"/>
      <c r="XK24" s="128"/>
      <c r="XL24" s="128"/>
      <c r="XM24" s="128"/>
      <c r="XN24" s="128"/>
      <c r="XO24" s="128"/>
      <c r="XP24" s="128"/>
      <c r="XQ24" s="128"/>
      <c r="XR24" s="128"/>
      <c r="XS24" s="128"/>
      <c r="XT24" s="128"/>
      <c r="XU24" s="128"/>
      <c r="XV24" s="128"/>
      <c r="XW24" s="128"/>
      <c r="XX24" s="128"/>
      <c r="XY24" s="128"/>
      <c r="XZ24" s="128"/>
      <c r="YA24" s="128"/>
      <c r="YB24" s="128"/>
      <c r="YC24" s="128"/>
      <c r="YD24" s="128"/>
      <c r="YE24" s="128"/>
      <c r="YF24" s="128"/>
      <c r="YG24" s="128"/>
      <c r="YH24" s="128"/>
      <c r="YI24" s="128"/>
      <c r="YJ24" s="128"/>
      <c r="YK24" s="128"/>
      <c r="YL24" s="128"/>
      <c r="YM24" s="128"/>
      <c r="YN24" s="128"/>
      <c r="YO24" s="128"/>
      <c r="YP24" s="128"/>
      <c r="YQ24" s="128"/>
      <c r="YR24" s="128"/>
      <c r="YS24" s="128"/>
      <c r="YT24" s="128"/>
      <c r="YU24" s="128"/>
      <c r="YV24" s="128"/>
      <c r="YW24" s="128"/>
      <c r="YX24" s="128"/>
      <c r="YY24" s="128"/>
      <c r="YZ24" s="128"/>
      <c r="ZA24" s="128"/>
      <c r="ZB24" s="128"/>
      <c r="ZC24" s="128"/>
      <c r="ZD24" s="128"/>
      <c r="ZE24" s="128"/>
      <c r="ZF24" s="128"/>
      <c r="ZG24" s="128"/>
      <c r="ZH24" s="128"/>
      <c r="ZI24" s="128"/>
      <c r="ZJ24" s="128"/>
      <c r="ZK24" s="128"/>
      <c r="ZL24" s="128"/>
      <c r="ZM24" s="128"/>
      <c r="ZN24" s="128"/>
      <c r="ZO24" s="128"/>
      <c r="ZP24" s="128"/>
      <c r="ZQ24" s="128"/>
      <c r="ZR24" s="128"/>
      <c r="ZS24" s="128"/>
      <c r="ZT24" s="128"/>
      <c r="ZU24" s="128"/>
      <c r="ZV24" s="128"/>
      <c r="ZW24" s="128"/>
      <c r="ZX24" s="128"/>
      <c r="ZY24" s="128"/>
      <c r="ZZ24" s="128"/>
      <c r="AAA24" s="128"/>
      <c r="AAB24" s="128"/>
      <c r="AAC24" s="128"/>
      <c r="AAD24" s="128"/>
      <c r="AAE24" s="128"/>
      <c r="AAF24" s="128"/>
      <c r="AAG24" s="128"/>
      <c r="AAH24" s="128"/>
      <c r="AAI24" s="128"/>
      <c r="AAJ24" s="128"/>
      <c r="AAK24" s="128"/>
      <c r="AAL24" s="128"/>
      <c r="AAM24" s="128"/>
      <c r="AAN24" s="128"/>
      <c r="AAO24" s="128"/>
      <c r="AAP24" s="128"/>
      <c r="AAQ24" s="128"/>
      <c r="AAR24" s="128"/>
      <c r="AAS24" s="128"/>
      <c r="AAT24" s="128"/>
      <c r="AAU24" s="128"/>
      <c r="AAV24" s="128"/>
      <c r="AAW24" s="128"/>
      <c r="AAX24" s="128"/>
      <c r="AAY24" s="128"/>
      <c r="AAZ24" s="128"/>
      <c r="ABA24" s="128"/>
      <c r="ABB24" s="128"/>
      <c r="ABC24" s="128"/>
      <c r="ABD24" s="128"/>
      <c r="ABE24" s="128"/>
      <c r="ABF24" s="128"/>
      <c r="ABG24" s="128"/>
      <c r="ABH24" s="128"/>
      <c r="ABI24" s="128"/>
      <c r="ABJ24" s="128"/>
      <c r="ABK24" s="128"/>
      <c r="ABL24" s="128"/>
      <c r="ABM24" s="128"/>
      <c r="ABN24" s="128"/>
      <c r="ABO24" s="128"/>
      <c r="ABP24" s="128"/>
      <c r="ABQ24" s="128"/>
      <c r="ABR24" s="128"/>
      <c r="ABS24" s="128"/>
      <c r="ABT24" s="128"/>
      <c r="ABU24" s="128"/>
      <c r="ABV24" s="128"/>
      <c r="ABW24" s="128"/>
      <c r="ABX24" s="128"/>
      <c r="ABY24" s="128"/>
      <c r="ABZ24" s="128"/>
      <c r="ACA24" s="128"/>
      <c r="ACB24" s="128"/>
      <c r="ACC24" s="128"/>
      <c r="ACD24" s="128"/>
      <c r="ACE24" s="128"/>
      <c r="ACF24" s="128"/>
      <c r="ACG24" s="128"/>
      <c r="ACH24" s="128"/>
      <c r="ACI24" s="128"/>
      <c r="ACJ24" s="128"/>
      <c r="ACK24" s="128"/>
      <c r="ACL24" s="128"/>
      <c r="ACM24" s="128"/>
      <c r="ACN24" s="128"/>
      <c r="ACO24" s="128"/>
      <c r="ACP24" s="128"/>
      <c r="ACQ24" s="128"/>
      <c r="ACR24" s="128"/>
      <c r="ACS24" s="128"/>
      <c r="ACT24" s="128"/>
      <c r="ACU24" s="128"/>
      <c r="ACV24" s="128"/>
      <c r="ACW24" s="128"/>
      <c r="ACX24" s="128"/>
      <c r="ACY24" s="128"/>
      <c r="ACZ24" s="128"/>
      <c r="ADA24" s="128"/>
      <c r="ADB24" s="128"/>
      <c r="ADC24" s="128"/>
      <c r="ADD24" s="128"/>
      <c r="ADE24" s="128"/>
      <c r="ADF24" s="128"/>
      <c r="ADG24" s="128"/>
      <c r="ADH24" s="128"/>
      <c r="ADI24" s="128"/>
      <c r="ADJ24" s="128"/>
      <c r="ADK24" s="128"/>
      <c r="ADL24" s="128"/>
      <c r="ADM24" s="128"/>
      <c r="ADN24" s="128"/>
      <c r="ADO24" s="128"/>
      <c r="ADP24" s="128"/>
      <c r="ADQ24" s="128"/>
      <c r="ADR24" s="128"/>
      <c r="ADS24" s="128"/>
      <c r="ADT24" s="128"/>
      <c r="ADU24" s="128"/>
      <c r="ADV24" s="128"/>
      <c r="ADW24" s="128"/>
      <c r="ADX24" s="128"/>
      <c r="ADY24" s="128"/>
      <c r="ADZ24" s="128"/>
      <c r="AEA24" s="128"/>
      <c r="AEB24" s="128"/>
      <c r="AEC24" s="128"/>
      <c r="AED24" s="128"/>
      <c r="AEE24" s="128"/>
      <c r="AEF24" s="128"/>
      <c r="AEG24" s="128"/>
      <c r="AEH24" s="128"/>
      <c r="AEI24" s="128"/>
      <c r="AEJ24" s="128"/>
      <c r="AEK24" s="128"/>
      <c r="AEL24" s="128"/>
      <c r="AEM24" s="128"/>
      <c r="AEN24" s="128"/>
      <c r="AEO24" s="128"/>
      <c r="AEP24" s="128"/>
      <c r="AEQ24" s="128"/>
      <c r="AER24" s="128"/>
      <c r="AES24" s="128"/>
      <c r="AET24" s="128"/>
      <c r="AEU24" s="128"/>
      <c r="AEV24" s="128"/>
      <c r="AEW24" s="128"/>
      <c r="AEX24" s="128"/>
      <c r="AEY24" s="128"/>
      <c r="AEZ24" s="128"/>
      <c r="AFA24" s="128"/>
      <c r="AFB24" s="128"/>
      <c r="AFC24" s="128"/>
      <c r="AFD24" s="128"/>
      <c r="AFE24" s="128"/>
      <c r="AFF24" s="128"/>
      <c r="AFG24" s="128"/>
      <c r="AFH24" s="128"/>
      <c r="AFI24" s="128"/>
      <c r="AFJ24" s="128"/>
      <c r="AFK24" s="128"/>
      <c r="AFL24" s="128"/>
      <c r="AFM24" s="128"/>
      <c r="AFN24" s="128"/>
      <c r="AFO24" s="128"/>
      <c r="AFP24" s="128"/>
      <c r="AFQ24" s="128"/>
      <c r="AFR24" s="128"/>
      <c r="AFS24" s="128"/>
      <c r="AFT24" s="128"/>
      <c r="AFU24" s="128"/>
      <c r="AFV24" s="128"/>
      <c r="AFW24" s="128"/>
      <c r="AFX24" s="128"/>
      <c r="AFY24" s="128"/>
      <c r="AFZ24" s="128"/>
      <c r="AGA24" s="128"/>
      <c r="AGB24" s="128"/>
      <c r="AGC24" s="128"/>
      <c r="AGD24" s="128"/>
      <c r="AGE24" s="128"/>
      <c r="AGF24" s="128"/>
      <c r="AGG24" s="128"/>
      <c r="AGH24" s="128"/>
      <c r="AGI24" s="128"/>
      <c r="AGJ24" s="128"/>
      <c r="AGK24" s="128"/>
      <c r="AGL24" s="128"/>
      <c r="AGM24" s="128"/>
      <c r="AGN24" s="128"/>
      <c r="AGO24" s="128"/>
      <c r="AGP24" s="128"/>
      <c r="AGQ24" s="128"/>
      <c r="AGR24" s="128"/>
      <c r="AGS24" s="128"/>
      <c r="AGT24" s="128"/>
      <c r="AGU24" s="128"/>
      <c r="AGV24" s="128"/>
      <c r="AGW24" s="128"/>
      <c r="AGX24" s="128"/>
      <c r="AGY24" s="128"/>
      <c r="AGZ24" s="128"/>
      <c r="AHA24" s="128"/>
      <c r="AHB24" s="128"/>
      <c r="AHC24" s="128"/>
      <c r="AHD24" s="128"/>
      <c r="AHE24" s="128"/>
      <c r="AHF24" s="128"/>
      <c r="AHG24" s="128"/>
      <c r="AHH24" s="128"/>
      <c r="AHI24" s="128"/>
      <c r="AHJ24" s="128"/>
      <c r="AHK24" s="128"/>
      <c r="AHL24" s="128"/>
      <c r="AHM24" s="128"/>
      <c r="AHN24" s="128"/>
      <c r="AHO24" s="128"/>
      <c r="AHP24" s="128"/>
      <c r="AHQ24" s="128"/>
      <c r="AHR24" s="128"/>
      <c r="AHS24" s="128"/>
      <c r="AHT24" s="128"/>
      <c r="AHU24" s="128"/>
      <c r="AHV24" s="128"/>
      <c r="AHW24" s="128"/>
      <c r="AHX24" s="128"/>
      <c r="AHY24" s="128"/>
      <c r="AHZ24" s="128"/>
      <c r="AIA24" s="128"/>
      <c r="AIB24" s="128"/>
      <c r="AIC24" s="128"/>
      <c r="AID24" s="128"/>
      <c r="AIE24" s="128"/>
      <c r="AIF24" s="128"/>
      <c r="AIG24" s="128"/>
      <c r="AIH24" s="128"/>
      <c r="AII24" s="128"/>
      <c r="AIJ24" s="128"/>
      <c r="AIK24" s="128"/>
      <c r="AIL24" s="128"/>
      <c r="AIM24" s="128"/>
      <c r="AIN24" s="128"/>
      <c r="AIO24" s="128"/>
      <c r="AIP24" s="128"/>
      <c r="AIQ24" s="128"/>
      <c r="AIR24" s="128"/>
      <c r="AIS24" s="128"/>
      <c r="AIT24" s="128"/>
      <c r="AIU24" s="128"/>
      <c r="AIV24" s="128"/>
      <c r="AIW24" s="128"/>
      <c r="AIX24" s="128"/>
      <c r="AIY24" s="128"/>
      <c r="AIZ24" s="128"/>
      <c r="AJA24" s="128"/>
      <c r="AJB24" s="128"/>
      <c r="AJC24" s="128"/>
      <c r="AJD24" s="128"/>
      <c r="AJE24" s="128"/>
      <c r="AJF24" s="128"/>
      <c r="AJG24" s="128"/>
      <c r="AJH24" s="128"/>
      <c r="AJI24" s="128"/>
      <c r="AJJ24" s="128"/>
      <c r="AJK24" s="128"/>
      <c r="AJL24" s="128"/>
      <c r="AJM24" s="128"/>
      <c r="AJN24" s="128"/>
      <c r="AJO24" s="128"/>
      <c r="AJP24" s="128"/>
      <c r="AJQ24" s="128"/>
      <c r="AJR24" s="128"/>
      <c r="AJS24" s="128"/>
      <c r="AJT24" s="128"/>
      <c r="AJU24" s="128"/>
      <c r="AJV24" s="128"/>
      <c r="AJW24" s="128"/>
      <c r="AJX24" s="128"/>
      <c r="AJY24" s="128"/>
      <c r="AJZ24" s="128"/>
      <c r="AKA24" s="128"/>
      <c r="AKB24" s="128"/>
      <c r="AKC24" s="128"/>
      <c r="AKD24" s="128"/>
      <c r="AKE24" s="128"/>
      <c r="AKF24" s="128"/>
      <c r="AKG24" s="128"/>
      <c r="AKH24" s="128"/>
      <c r="AKI24" s="128"/>
      <c r="AKJ24" s="128"/>
      <c r="AKK24" s="128"/>
      <c r="AKL24" s="128"/>
      <c r="AKM24" s="128"/>
      <c r="AKN24" s="128"/>
      <c r="AKO24" s="128"/>
      <c r="AKP24" s="128"/>
      <c r="AKQ24" s="128"/>
      <c r="AKR24" s="128"/>
      <c r="AKS24" s="128"/>
      <c r="AKT24" s="128"/>
      <c r="AKU24" s="128"/>
      <c r="AKV24" s="128"/>
      <c r="AKW24" s="128"/>
      <c r="AKX24" s="128"/>
      <c r="AKY24" s="128"/>
      <c r="AKZ24" s="128"/>
      <c r="ALA24" s="128"/>
      <c r="ALB24" s="128"/>
      <c r="ALC24" s="128"/>
      <c r="ALD24" s="128"/>
      <c r="ALE24" s="128"/>
      <c r="ALF24" s="128"/>
      <c r="ALG24" s="128"/>
      <c r="ALH24" s="128"/>
      <c r="ALI24" s="128"/>
      <c r="ALJ24" s="128"/>
      <c r="ALK24" s="128"/>
      <c r="ALL24" s="128"/>
      <c r="ALM24" s="128"/>
      <c r="ALN24" s="128"/>
      <c r="ALO24" s="128"/>
      <c r="ALP24" s="128"/>
      <c r="ALQ24" s="128"/>
      <c r="ALR24" s="128"/>
      <c r="ALS24" s="128"/>
      <c r="ALT24" s="128"/>
      <c r="ALU24" s="128"/>
      <c r="ALV24" s="128"/>
      <c r="ALW24" s="128"/>
      <c r="ALX24" s="128"/>
      <c r="ALY24" s="128"/>
      <c r="ALZ24" s="128"/>
    </row>
    <row r="25" spans="4:1014 16383:16383" s="129" customFormat="1" ht="23.25" hidden="1" customHeight="1" x14ac:dyDescent="0.25">
      <c r="D25" s="130" t="s">
        <v>37</v>
      </c>
      <c r="E25" s="124">
        <v>3991348108.785224</v>
      </c>
      <c r="F25" s="122">
        <v>3936943072.9699993</v>
      </c>
      <c r="G25" s="123">
        <f t="shared" si="7"/>
        <v>0.98636925812221798</v>
      </c>
      <c r="H25" s="124"/>
      <c r="I25" s="125"/>
      <c r="J25" s="124">
        <v>3936943072.9699993</v>
      </c>
      <c r="K25" s="125">
        <f t="shared" ref="K25:K26" si="9">J25/E25</f>
        <v>0.98636925812221798</v>
      </c>
      <c r="L25" s="124">
        <v>3768628013.5999994</v>
      </c>
      <c r="M25" s="125">
        <f t="shared" ref="M25:M26" si="10">L25/E25</f>
        <v>0.94419928076556325</v>
      </c>
      <c r="N25" s="124">
        <f t="shared" ref="N25:N26" si="11">H25+L25</f>
        <v>3768628013.5999994</v>
      </c>
      <c r="O25" s="123">
        <f t="shared" si="8"/>
        <v>0.94419928076556325</v>
      </c>
      <c r="P25" s="126"/>
      <c r="Q25" s="127"/>
      <c r="R25" s="127"/>
      <c r="S25" s="127"/>
      <c r="T25" s="127"/>
      <c r="U25" s="127"/>
      <c r="V25" s="127"/>
      <c r="W25" s="127"/>
      <c r="X25" s="127"/>
      <c r="Y25" s="127"/>
      <c r="Z25" s="127"/>
      <c r="AA25" s="127"/>
      <c r="AB25" s="127"/>
      <c r="AC25" s="127"/>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8"/>
      <c r="KE25" s="128"/>
      <c r="KF25" s="128"/>
      <c r="KG25" s="128"/>
      <c r="KH25" s="128"/>
      <c r="KI25" s="128"/>
      <c r="KJ25" s="128"/>
      <c r="KK25" s="128"/>
      <c r="KL25" s="128"/>
      <c r="KM25" s="128"/>
      <c r="KN25" s="128"/>
      <c r="KO25" s="128"/>
      <c r="KP25" s="128"/>
      <c r="KQ25" s="128"/>
      <c r="KR25" s="128"/>
      <c r="KS25" s="128"/>
      <c r="KT25" s="128"/>
      <c r="KU25" s="128"/>
      <c r="KV25" s="128"/>
      <c r="KW25" s="128"/>
      <c r="KX25" s="128"/>
      <c r="KY25" s="128"/>
      <c r="KZ25" s="128"/>
      <c r="LA25" s="128"/>
      <c r="LB25" s="128"/>
      <c r="LC25" s="128"/>
      <c r="LD25" s="128"/>
      <c r="LE25" s="128"/>
      <c r="LF25" s="128"/>
      <c r="LG25" s="128"/>
      <c r="LH25" s="128"/>
      <c r="LI25" s="128"/>
      <c r="LJ25" s="128"/>
      <c r="LK25" s="128"/>
      <c r="LL25" s="128"/>
      <c r="LM25" s="128"/>
      <c r="LN25" s="128"/>
      <c r="LO25" s="128"/>
      <c r="LP25" s="128"/>
      <c r="LQ25" s="128"/>
      <c r="LR25" s="128"/>
      <c r="LS25" s="128"/>
      <c r="LT25" s="128"/>
      <c r="LU25" s="128"/>
      <c r="LV25" s="128"/>
      <c r="LW25" s="128"/>
      <c r="LX25" s="128"/>
      <c r="LY25" s="128"/>
      <c r="LZ25" s="128"/>
      <c r="MA25" s="128"/>
      <c r="MB25" s="128"/>
      <c r="MC25" s="128"/>
      <c r="MD25" s="128"/>
      <c r="ME25" s="128"/>
      <c r="MF25" s="128"/>
      <c r="MG25" s="128"/>
      <c r="MH25" s="128"/>
      <c r="MI25" s="128"/>
      <c r="MJ25" s="128"/>
      <c r="MK25" s="128"/>
      <c r="ML25" s="128"/>
      <c r="MM25" s="128"/>
      <c r="MN25" s="128"/>
      <c r="MO25" s="128"/>
      <c r="MP25" s="128"/>
      <c r="MQ25" s="128"/>
      <c r="MR25" s="128"/>
      <c r="MS25" s="128"/>
      <c r="MT25" s="128"/>
      <c r="MU25" s="128"/>
      <c r="MV25" s="128"/>
      <c r="MW25" s="128"/>
      <c r="MX25" s="128"/>
      <c r="MY25" s="128"/>
      <c r="MZ25" s="128"/>
      <c r="NA25" s="128"/>
      <c r="NB25" s="128"/>
      <c r="NC25" s="128"/>
      <c r="ND25" s="128"/>
      <c r="NE25" s="128"/>
      <c r="NF25" s="128"/>
      <c r="NG25" s="128"/>
      <c r="NH25" s="128"/>
      <c r="NI25" s="128"/>
      <c r="NJ25" s="128"/>
      <c r="NK25" s="128"/>
      <c r="NL25" s="128"/>
      <c r="NM25" s="128"/>
      <c r="NN25" s="128"/>
      <c r="NO25" s="128"/>
      <c r="NP25" s="128"/>
      <c r="NQ25" s="128"/>
      <c r="NR25" s="128"/>
      <c r="NS25" s="128"/>
      <c r="NT25" s="128"/>
      <c r="NU25" s="128"/>
      <c r="NV25" s="128"/>
      <c r="NW25" s="128"/>
      <c r="NX25" s="128"/>
      <c r="NY25" s="128"/>
      <c r="NZ25" s="128"/>
      <c r="OA25" s="128"/>
      <c r="OB25" s="128"/>
      <c r="OC25" s="128"/>
      <c r="OD25" s="128"/>
      <c r="OE25" s="128"/>
      <c r="OF25" s="128"/>
      <c r="OG25" s="128"/>
      <c r="OH25" s="128"/>
      <c r="OI25" s="128"/>
      <c r="OJ25" s="128"/>
      <c r="OK25" s="128"/>
      <c r="OL25" s="128"/>
      <c r="OM25" s="128"/>
      <c r="ON25" s="128"/>
      <c r="OO25" s="128"/>
      <c r="OP25" s="128"/>
      <c r="OQ25" s="128"/>
      <c r="OR25" s="128"/>
      <c r="OS25" s="128"/>
      <c r="OT25" s="128"/>
      <c r="OU25" s="128"/>
      <c r="OV25" s="128"/>
      <c r="OW25" s="128"/>
      <c r="OX25" s="128"/>
      <c r="OY25" s="128"/>
      <c r="OZ25" s="128"/>
      <c r="PA25" s="128"/>
      <c r="PB25" s="128"/>
      <c r="PC25" s="128"/>
      <c r="PD25" s="128"/>
      <c r="PE25" s="128"/>
      <c r="PF25" s="128"/>
      <c r="PG25" s="128"/>
      <c r="PH25" s="128"/>
      <c r="PI25" s="128"/>
      <c r="PJ25" s="128"/>
      <c r="PK25" s="128"/>
      <c r="PL25" s="128"/>
      <c r="PM25" s="128"/>
      <c r="PN25" s="128"/>
      <c r="PO25" s="128"/>
      <c r="PP25" s="128"/>
      <c r="PQ25" s="128"/>
      <c r="PR25" s="128"/>
      <c r="PS25" s="128"/>
      <c r="PT25" s="128"/>
      <c r="PU25" s="128"/>
      <c r="PV25" s="128"/>
      <c r="PW25" s="128"/>
      <c r="PX25" s="128"/>
      <c r="PY25" s="128"/>
      <c r="PZ25" s="128"/>
      <c r="QA25" s="128"/>
      <c r="QB25" s="128"/>
      <c r="QC25" s="128"/>
      <c r="QD25" s="128"/>
      <c r="QE25" s="128"/>
      <c r="QF25" s="128"/>
      <c r="QG25" s="128"/>
      <c r="QH25" s="128"/>
      <c r="QI25" s="128"/>
      <c r="QJ25" s="128"/>
      <c r="QK25" s="128"/>
      <c r="QL25" s="128"/>
      <c r="QM25" s="128"/>
      <c r="QN25" s="128"/>
      <c r="QO25" s="128"/>
      <c r="QP25" s="128"/>
      <c r="QQ25" s="128"/>
      <c r="QR25" s="128"/>
      <c r="QS25" s="128"/>
      <c r="QT25" s="128"/>
      <c r="QU25" s="128"/>
      <c r="QV25" s="128"/>
      <c r="QW25" s="128"/>
      <c r="QX25" s="128"/>
      <c r="QY25" s="128"/>
      <c r="QZ25" s="128"/>
      <c r="RA25" s="128"/>
      <c r="RB25" s="128"/>
      <c r="RC25" s="128"/>
      <c r="RD25" s="128"/>
      <c r="RE25" s="128"/>
      <c r="RF25" s="128"/>
      <c r="RG25" s="128"/>
      <c r="RH25" s="128"/>
      <c r="RI25" s="128"/>
      <c r="RJ25" s="128"/>
      <c r="RK25" s="128"/>
      <c r="RL25" s="128"/>
      <c r="RM25" s="128"/>
      <c r="RN25" s="128"/>
      <c r="RO25" s="128"/>
      <c r="RP25" s="128"/>
      <c r="RQ25" s="128"/>
      <c r="RR25" s="128"/>
      <c r="RS25" s="128"/>
      <c r="RT25" s="128"/>
      <c r="RU25" s="128"/>
      <c r="RV25" s="128"/>
      <c r="RW25" s="128"/>
      <c r="RX25" s="128"/>
      <c r="RY25" s="128"/>
      <c r="RZ25" s="128"/>
      <c r="SA25" s="128"/>
      <c r="SB25" s="128"/>
      <c r="SC25" s="128"/>
      <c r="SD25" s="128"/>
      <c r="SE25" s="128"/>
      <c r="SF25" s="128"/>
      <c r="SG25" s="128"/>
      <c r="SH25" s="128"/>
      <c r="SI25" s="128"/>
      <c r="SJ25" s="128"/>
      <c r="SK25" s="128"/>
      <c r="SL25" s="128"/>
      <c r="SM25" s="128"/>
      <c r="SN25" s="128"/>
      <c r="SO25" s="128"/>
      <c r="SP25" s="128"/>
      <c r="SQ25" s="128"/>
      <c r="SR25" s="128"/>
      <c r="SS25" s="128"/>
      <c r="ST25" s="128"/>
      <c r="SU25" s="128"/>
      <c r="SV25" s="128"/>
      <c r="SW25" s="128"/>
      <c r="SX25" s="128"/>
      <c r="SY25" s="128"/>
      <c r="SZ25" s="128"/>
      <c r="TA25" s="128"/>
      <c r="TB25" s="128"/>
      <c r="TC25" s="128"/>
      <c r="TD25" s="128"/>
      <c r="TE25" s="128"/>
      <c r="TF25" s="128"/>
      <c r="TG25" s="128"/>
      <c r="TH25" s="128"/>
      <c r="TI25" s="128"/>
      <c r="TJ25" s="128"/>
      <c r="TK25" s="128"/>
      <c r="TL25" s="128"/>
      <c r="TM25" s="128"/>
      <c r="TN25" s="128"/>
      <c r="TO25" s="128"/>
      <c r="TP25" s="128"/>
      <c r="TQ25" s="128"/>
      <c r="TR25" s="128"/>
      <c r="TS25" s="128"/>
      <c r="TT25" s="128"/>
      <c r="TU25" s="128"/>
      <c r="TV25" s="128"/>
      <c r="TW25" s="128"/>
      <c r="TX25" s="128"/>
      <c r="TY25" s="128"/>
      <c r="TZ25" s="128"/>
      <c r="UA25" s="128"/>
      <c r="UB25" s="128"/>
      <c r="UC25" s="128"/>
      <c r="UD25" s="128"/>
      <c r="UE25" s="128"/>
      <c r="UF25" s="128"/>
      <c r="UG25" s="128"/>
      <c r="UH25" s="128"/>
      <c r="UI25" s="128"/>
      <c r="UJ25" s="128"/>
      <c r="UK25" s="128"/>
      <c r="UL25" s="128"/>
      <c r="UM25" s="128"/>
      <c r="UN25" s="128"/>
      <c r="UO25" s="128"/>
      <c r="UP25" s="128"/>
      <c r="UQ25" s="128"/>
      <c r="UR25" s="128"/>
      <c r="US25" s="128"/>
      <c r="UT25" s="128"/>
      <c r="UU25" s="128"/>
      <c r="UV25" s="128"/>
      <c r="UW25" s="128"/>
      <c r="UX25" s="128"/>
      <c r="UY25" s="128"/>
      <c r="UZ25" s="128"/>
      <c r="VA25" s="128"/>
      <c r="VB25" s="128"/>
      <c r="VC25" s="128"/>
      <c r="VD25" s="128"/>
      <c r="VE25" s="128"/>
      <c r="VF25" s="128"/>
      <c r="VG25" s="128"/>
      <c r="VH25" s="128"/>
      <c r="VI25" s="128"/>
      <c r="VJ25" s="128"/>
      <c r="VK25" s="128"/>
      <c r="VL25" s="128"/>
      <c r="VM25" s="128"/>
      <c r="VN25" s="128"/>
      <c r="VO25" s="128"/>
      <c r="VP25" s="128"/>
      <c r="VQ25" s="128"/>
      <c r="VR25" s="128"/>
      <c r="VS25" s="128"/>
      <c r="VT25" s="128"/>
      <c r="VU25" s="128"/>
      <c r="VV25" s="128"/>
      <c r="VW25" s="128"/>
      <c r="VX25" s="128"/>
      <c r="VY25" s="128"/>
      <c r="VZ25" s="128"/>
      <c r="WA25" s="128"/>
      <c r="WB25" s="128"/>
      <c r="WC25" s="128"/>
      <c r="WD25" s="128"/>
      <c r="WE25" s="128"/>
      <c r="WF25" s="128"/>
      <c r="WG25" s="128"/>
      <c r="WH25" s="128"/>
      <c r="WI25" s="128"/>
      <c r="WJ25" s="128"/>
      <c r="WK25" s="128"/>
      <c r="WL25" s="128"/>
      <c r="WM25" s="128"/>
      <c r="WN25" s="128"/>
      <c r="WO25" s="128"/>
      <c r="WP25" s="128"/>
      <c r="WQ25" s="128"/>
      <c r="WR25" s="128"/>
      <c r="WS25" s="128"/>
      <c r="WT25" s="128"/>
      <c r="WU25" s="128"/>
      <c r="WV25" s="128"/>
      <c r="WW25" s="128"/>
      <c r="WX25" s="128"/>
      <c r="WY25" s="128"/>
      <c r="WZ25" s="128"/>
      <c r="XA25" s="128"/>
      <c r="XB25" s="128"/>
      <c r="XC25" s="128"/>
      <c r="XD25" s="128"/>
      <c r="XE25" s="128"/>
      <c r="XF25" s="128"/>
      <c r="XG25" s="128"/>
      <c r="XH25" s="128"/>
      <c r="XI25" s="128"/>
      <c r="XJ25" s="128"/>
      <c r="XK25" s="128"/>
      <c r="XL25" s="128"/>
      <c r="XM25" s="128"/>
      <c r="XN25" s="128"/>
      <c r="XO25" s="128"/>
      <c r="XP25" s="128"/>
      <c r="XQ25" s="128"/>
      <c r="XR25" s="128"/>
      <c r="XS25" s="128"/>
      <c r="XT25" s="128"/>
      <c r="XU25" s="128"/>
      <c r="XV25" s="128"/>
      <c r="XW25" s="128"/>
      <c r="XX25" s="128"/>
      <c r="XY25" s="128"/>
      <c r="XZ25" s="128"/>
      <c r="YA25" s="128"/>
      <c r="YB25" s="128"/>
      <c r="YC25" s="128"/>
      <c r="YD25" s="128"/>
      <c r="YE25" s="128"/>
      <c r="YF25" s="128"/>
      <c r="YG25" s="128"/>
      <c r="YH25" s="128"/>
      <c r="YI25" s="128"/>
      <c r="YJ25" s="128"/>
      <c r="YK25" s="128"/>
      <c r="YL25" s="128"/>
      <c r="YM25" s="128"/>
      <c r="YN25" s="128"/>
      <c r="YO25" s="128"/>
      <c r="YP25" s="128"/>
      <c r="YQ25" s="128"/>
      <c r="YR25" s="128"/>
      <c r="YS25" s="128"/>
      <c r="YT25" s="128"/>
      <c r="YU25" s="128"/>
      <c r="YV25" s="128"/>
      <c r="YW25" s="128"/>
      <c r="YX25" s="128"/>
      <c r="YY25" s="128"/>
      <c r="YZ25" s="128"/>
      <c r="ZA25" s="128"/>
      <c r="ZB25" s="128"/>
      <c r="ZC25" s="128"/>
      <c r="ZD25" s="128"/>
      <c r="ZE25" s="128"/>
      <c r="ZF25" s="128"/>
      <c r="ZG25" s="128"/>
      <c r="ZH25" s="128"/>
      <c r="ZI25" s="128"/>
      <c r="ZJ25" s="128"/>
      <c r="ZK25" s="128"/>
      <c r="ZL25" s="128"/>
      <c r="ZM25" s="128"/>
      <c r="ZN25" s="128"/>
      <c r="ZO25" s="128"/>
      <c r="ZP25" s="128"/>
      <c r="ZQ25" s="128"/>
      <c r="ZR25" s="128"/>
      <c r="ZS25" s="128"/>
      <c r="ZT25" s="128"/>
      <c r="ZU25" s="128"/>
      <c r="ZV25" s="128"/>
      <c r="ZW25" s="128"/>
      <c r="ZX25" s="128"/>
      <c r="ZY25" s="128"/>
      <c r="ZZ25" s="128"/>
      <c r="AAA25" s="128"/>
      <c r="AAB25" s="128"/>
      <c r="AAC25" s="128"/>
      <c r="AAD25" s="128"/>
      <c r="AAE25" s="128"/>
      <c r="AAF25" s="128"/>
      <c r="AAG25" s="128"/>
      <c r="AAH25" s="128"/>
      <c r="AAI25" s="128"/>
      <c r="AAJ25" s="128"/>
      <c r="AAK25" s="128"/>
      <c r="AAL25" s="128"/>
      <c r="AAM25" s="128"/>
      <c r="AAN25" s="128"/>
      <c r="AAO25" s="128"/>
      <c r="AAP25" s="128"/>
      <c r="AAQ25" s="128"/>
      <c r="AAR25" s="128"/>
      <c r="AAS25" s="128"/>
      <c r="AAT25" s="128"/>
      <c r="AAU25" s="128"/>
      <c r="AAV25" s="128"/>
      <c r="AAW25" s="128"/>
      <c r="AAX25" s="128"/>
      <c r="AAY25" s="128"/>
      <c r="AAZ25" s="128"/>
      <c r="ABA25" s="128"/>
      <c r="ABB25" s="128"/>
      <c r="ABC25" s="128"/>
      <c r="ABD25" s="128"/>
      <c r="ABE25" s="128"/>
      <c r="ABF25" s="128"/>
      <c r="ABG25" s="128"/>
      <c r="ABH25" s="128"/>
      <c r="ABI25" s="128"/>
      <c r="ABJ25" s="128"/>
      <c r="ABK25" s="128"/>
      <c r="ABL25" s="128"/>
      <c r="ABM25" s="128"/>
      <c r="ABN25" s="128"/>
      <c r="ABO25" s="128"/>
      <c r="ABP25" s="128"/>
      <c r="ABQ25" s="128"/>
      <c r="ABR25" s="128"/>
      <c r="ABS25" s="128"/>
      <c r="ABT25" s="128"/>
      <c r="ABU25" s="128"/>
      <c r="ABV25" s="128"/>
      <c r="ABW25" s="128"/>
      <c r="ABX25" s="128"/>
      <c r="ABY25" s="128"/>
      <c r="ABZ25" s="128"/>
      <c r="ACA25" s="128"/>
      <c r="ACB25" s="128"/>
      <c r="ACC25" s="128"/>
      <c r="ACD25" s="128"/>
      <c r="ACE25" s="128"/>
      <c r="ACF25" s="128"/>
      <c r="ACG25" s="128"/>
      <c r="ACH25" s="128"/>
      <c r="ACI25" s="128"/>
      <c r="ACJ25" s="128"/>
      <c r="ACK25" s="128"/>
      <c r="ACL25" s="128"/>
      <c r="ACM25" s="128"/>
      <c r="ACN25" s="128"/>
      <c r="ACO25" s="128"/>
      <c r="ACP25" s="128"/>
      <c r="ACQ25" s="128"/>
      <c r="ACR25" s="128"/>
      <c r="ACS25" s="128"/>
      <c r="ACT25" s="128"/>
      <c r="ACU25" s="128"/>
      <c r="ACV25" s="128"/>
      <c r="ACW25" s="128"/>
      <c r="ACX25" s="128"/>
      <c r="ACY25" s="128"/>
      <c r="ACZ25" s="128"/>
      <c r="ADA25" s="128"/>
      <c r="ADB25" s="128"/>
      <c r="ADC25" s="128"/>
      <c r="ADD25" s="128"/>
      <c r="ADE25" s="128"/>
      <c r="ADF25" s="128"/>
      <c r="ADG25" s="128"/>
      <c r="ADH25" s="128"/>
      <c r="ADI25" s="128"/>
      <c r="ADJ25" s="128"/>
      <c r="ADK25" s="128"/>
      <c r="ADL25" s="128"/>
      <c r="ADM25" s="128"/>
      <c r="ADN25" s="128"/>
      <c r="ADO25" s="128"/>
      <c r="ADP25" s="128"/>
      <c r="ADQ25" s="128"/>
      <c r="ADR25" s="128"/>
      <c r="ADS25" s="128"/>
      <c r="ADT25" s="128"/>
      <c r="ADU25" s="128"/>
      <c r="ADV25" s="128"/>
      <c r="ADW25" s="128"/>
      <c r="ADX25" s="128"/>
      <c r="ADY25" s="128"/>
      <c r="ADZ25" s="128"/>
      <c r="AEA25" s="128"/>
      <c r="AEB25" s="128"/>
      <c r="AEC25" s="128"/>
      <c r="AED25" s="128"/>
      <c r="AEE25" s="128"/>
      <c r="AEF25" s="128"/>
      <c r="AEG25" s="128"/>
      <c r="AEH25" s="128"/>
      <c r="AEI25" s="128"/>
      <c r="AEJ25" s="128"/>
      <c r="AEK25" s="128"/>
      <c r="AEL25" s="128"/>
      <c r="AEM25" s="128"/>
      <c r="AEN25" s="128"/>
      <c r="AEO25" s="128"/>
      <c r="AEP25" s="128"/>
      <c r="AEQ25" s="128"/>
      <c r="AER25" s="128"/>
      <c r="AES25" s="128"/>
      <c r="AET25" s="128"/>
      <c r="AEU25" s="128"/>
      <c r="AEV25" s="128"/>
      <c r="AEW25" s="128"/>
      <c r="AEX25" s="128"/>
      <c r="AEY25" s="128"/>
      <c r="AEZ25" s="128"/>
      <c r="AFA25" s="128"/>
      <c r="AFB25" s="128"/>
      <c r="AFC25" s="128"/>
      <c r="AFD25" s="128"/>
      <c r="AFE25" s="128"/>
      <c r="AFF25" s="128"/>
      <c r="AFG25" s="128"/>
      <c r="AFH25" s="128"/>
      <c r="AFI25" s="128"/>
      <c r="AFJ25" s="128"/>
      <c r="AFK25" s="128"/>
      <c r="AFL25" s="128"/>
      <c r="AFM25" s="128"/>
      <c r="AFN25" s="128"/>
      <c r="AFO25" s="128"/>
      <c r="AFP25" s="128"/>
      <c r="AFQ25" s="128"/>
      <c r="AFR25" s="128"/>
      <c r="AFS25" s="128"/>
      <c r="AFT25" s="128"/>
      <c r="AFU25" s="128"/>
      <c r="AFV25" s="128"/>
      <c r="AFW25" s="128"/>
      <c r="AFX25" s="128"/>
      <c r="AFY25" s="128"/>
      <c r="AFZ25" s="128"/>
      <c r="AGA25" s="128"/>
      <c r="AGB25" s="128"/>
      <c r="AGC25" s="128"/>
      <c r="AGD25" s="128"/>
      <c r="AGE25" s="128"/>
      <c r="AGF25" s="128"/>
      <c r="AGG25" s="128"/>
      <c r="AGH25" s="128"/>
      <c r="AGI25" s="128"/>
      <c r="AGJ25" s="128"/>
      <c r="AGK25" s="128"/>
      <c r="AGL25" s="128"/>
      <c r="AGM25" s="128"/>
      <c r="AGN25" s="128"/>
      <c r="AGO25" s="128"/>
      <c r="AGP25" s="128"/>
      <c r="AGQ25" s="128"/>
      <c r="AGR25" s="128"/>
      <c r="AGS25" s="128"/>
      <c r="AGT25" s="128"/>
      <c r="AGU25" s="128"/>
      <c r="AGV25" s="128"/>
      <c r="AGW25" s="128"/>
      <c r="AGX25" s="128"/>
      <c r="AGY25" s="128"/>
      <c r="AGZ25" s="128"/>
      <c r="AHA25" s="128"/>
      <c r="AHB25" s="128"/>
      <c r="AHC25" s="128"/>
      <c r="AHD25" s="128"/>
      <c r="AHE25" s="128"/>
      <c r="AHF25" s="128"/>
      <c r="AHG25" s="128"/>
      <c r="AHH25" s="128"/>
      <c r="AHI25" s="128"/>
      <c r="AHJ25" s="128"/>
      <c r="AHK25" s="128"/>
      <c r="AHL25" s="128"/>
      <c r="AHM25" s="128"/>
      <c r="AHN25" s="128"/>
      <c r="AHO25" s="128"/>
      <c r="AHP25" s="128"/>
      <c r="AHQ25" s="128"/>
      <c r="AHR25" s="128"/>
      <c r="AHS25" s="128"/>
      <c r="AHT25" s="128"/>
      <c r="AHU25" s="128"/>
      <c r="AHV25" s="128"/>
      <c r="AHW25" s="128"/>
      <c r="AHX25" s="128"/>
      <c r="AHY25" s="128"/>
      <c r="AHZ25" s="128"/>
      <c r="AIA25" s="128"/>
      <c r="AIB25" s="128"/>
      <c r="AIC25" s="128"/>
      <c r="AID25" s="128"/>
      <c r="AIE25" s="128"/>
      <c r="AIF25" s="128"/>
      <c r="AIG25" s="128"/>
      <c r="AIH25" s="128"/>
      <c r="AII25" s="128"/>
      <c r="AIJ25" s="128"/>
      <c r="AIK25" s="128"/>
      <c r="AIL25" s="128"/>
      <c r="AIM25" s="128"/>
      <c r="AIN25" s="128"/>
      <c r="AIO25" s="128"/>
      <c r="AIP25" s="128"/>
      <c r="AIQ25" s="128"/>
      <c r="AIR25" s="128"/>
      <c r="AIS25" s="128"/>
      <c r="AIT25" s="128"/>
      <c r="AIU25" s="128"/>
      <c r="AIV25" s="128"/>
      <c r="AIW25" s="128"/>
      <c r="AIX25" s="128"/>
      <c r="AIY25" s="128"/>
      <c r="AIZ25" s="128"/>
      <c r="AJA25" s="128"/>
      <c r="AJB25" s="128"/>
      <c r="AJC25" s="128"/>
      <c r="AJD25" s="128"/>
      <c r="AJE25" s="128"/>
      <c r="AJF25" s="128"/>
      <c r="AJG25" s="128"/>
      <c r="AJH25" s="128"/>
      <c r="AJI25" s="128"/>
      <c r="AJJ25" s="128"/>
      <c r="AJK25" s="128"/>
      <c r="AJL25" s="128"/>
      <c r="AJM25" s="128"/>
      <c r="AJN25" s="128"/>
      <c r="AJO25" s="128"/>
      <c r="AJP25" s="128"/>
      <c r="AJQ25" s="128"/>
      <c r="AJR25" s="128"/>
      <c r="AJS25" s="128"/>
      <c r="AJT25" s="128"/>
      <c r="AJU25" s="128"/>
      <c r="AJV25" s="128"/>
      <c r="AJW25" s="128"/>
      <c r="AJX25" s="128"/>
      <c r="AJY25" s="128"/>
      <c r="AJZ25" s="128"/>
      <c r="AKA25" s="128"/>
      <c r="AKB25" s="128"/>
      <c r="AKC25" s="128"/>
      <c r="AKD25" s="128"/>
      <c r="AKE25" s="128"/>
      <c r="AKF25" s="128"/>
      <c r="AKG25" s="128"/>
      <c r="AKH25" s="128"/>
      <c r="AKI25" s="128"/>
      <c r="AKJ25" s="128"/>
      <c r="AKK25" s="128"/>
      <c r="AKL25" s="128"/>
      <c r="AKM25" s="128"/>
      <c r="AKN25" s="128"/>
      <c r="AKO25" s="128"/>
      <c r="AKP25" s="128"/>
      <c r="AKQ25" s="128"/>
      <c r="AKR25" s="128"/>
      <c r="AKS25" s="128"/>
      <c r="AKT25" s="128"/>
      <c r="AKU25" s="128"/>
      <c r="AKV25" s="128"/>
      <c r="AKW25" s="128"/>
      <c r="AKX25" s="128"/>
      <c r="AKY25" s="128"/>
      <c r="AKZ25" s="128"/>
      <c r="ALA25" s="128"/>
      <c r="ALB25" s="128"/>
      <c r="ALC25" s="128"/>
      <c r="ALD25" s="128"/>
      <c r="ALE25" s="128"/>
      <c r="ALF25" s="128"/>
      <c r="ALG25" s="128"/>
      <c r="ALH25" s="128"/>
      <c r="ALI25" s="128"/>
      <c r="ALJ25" s="128"/>
      <c r="ALK25" s="128"/>
      <c r="ALL25" s="128"/>
      <c r="ALM25" s="128"/>
      <c r="ALN25" s="128"/>
      <c r="ALO25" s="128"/>
      <c r="ALP25" s="128"/>
      <c r="ALQ25" s="128"/>
      <c r="ALR25" s="128"/>
      <c r="ALS25" s="128"/>
      <c r="ALT25" s="128"/>
      <c r="ALU25" s="128"/>
      <c r="ALV25" s="128"/>
      <c r="ALW25" s="128"/>
      <c r="ALX25" s="128"/>
      <c r="ALY25" s="128"/>
      <c r="ALZ25" s="128"/>
    </row>
    <row r="26" spans="4:1014 16383:16383" s="129" customFormat="1" ht="23.25" hidden="1" customHeight="1" x14ac:dyDescent="0.25">
      <c r="D26" s="120" t="s">
        <v>38</v>
      </c>
      <c r="E26" s="121">
        <v>1998025042</v>
      </c>
      <c r="F26" s="122">
        <v>1934437036.1919999</v>
      </c>
      <c r="G26" s="123">
        <f t="shared" si="7"/>
        <v>0.96817457015235941</v>
      </c>
      <c r="H26" s="124"/>
      <c r="I26" s="125"/>
      <c r="J26" s="124">
        <v>1934437036.1919999</v>
      </c>
      <c r="K26" s="125">
        <f t="shared" si="9"/>
        <v>0.96817457015235941</v>
      </c>
      <c r="L26" s="124">
        <v>1750583962.7920001</v>
      </c>
      <c r="M26" s="125">
        <f t="shared" si="10"/>
        <v>0.87615716820029732</v>
      </c>
      <c r="N26" s="124">
        <f t="shared" si="11"/>
        <v>1750583962.7920001</v>
      </c>
      <c r="O26" s="125">
        <f t="shared" si="8"/>
        <v>0.87615716820029732</v>
      </c>
      <c r="P26" s="126"/>
      <c r="Q26" s="127"/>
      <c r="R26" s="127"/>
      <c r="S26" s="127"/>
      <c r="T26" s="127"/>
      <c r="U26" s="127"/>
      <c r="V26" s="127"/>
      <c r="W26" s="127"/>
      <c r="X26" s="127"/>
      <c r="Y26" s="127"/>
      <c r="Z26" s="127"/>
      <c r="AA26" s="127"/>
      <c r="AB26" s="127"/>
      <c r="AC26" s="127"/>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c r="IW26" s="128"/>
      <c r="IX26" s="128"/>
      <c r="IY26" s="128"/>
      <c r="IZ26" s="128"/>
      <c r="JA26" s="128"/>
      <c r="JB26" s="128"/>
      <c r="JC26" s="128"/>
      <c r="JD26" s="128"/>
      <c r="JE26" s="128"/>
      <c r="JF26" s="128"/>
      <c r="JG26" s="128"/>
      <c r="JH26" s="128"/>
      <c r="JI26" s="128"/>
      <c r="JJ26" s="128"/>
      <c r="JK26" s="128"/>
      <c r="JL26" s="128"/>
      <c r="JM26" s="128"/>
      <c r="JN26" s="128"/>
      <c r="JO26" s="128"/>
      <c r="JP26" s="128"/>
      <c r="JQ26" s="128"/>
      <c r="JR26" s="128"/>
      <c r="JS26" s="128"/>
      <c r="JT26" s="128"/>
      <c r="JU26" s="128"/>
      <c r="JV26" s="128"/>
      <c r="JW26" s="128"/>
      <c r="JX26" s="128"/>
      <c r="JY26" s="128"/>
      <c r="JZ26" s="128"/>
      <c r="KA26" s="128"/>
      <c r="KB26" s="128"/>
      <c r="KC26" s="128"/>
      <c r="KD26" s="128"/>
      <c r="KE26" s="128"/>
      <c r="KF26" s="128"/>
      <c r="KG26" s="128"/>
      <c r="KH26" s="128"/>
      <c r="KI26" s="128"/>
      <c r="KJ26" s="128"/>
      <c r="KK26" s="128"/>
      <c r="KL26" s="128"/>
      <c r="KM26" s="128"/>
      <c r="KN26" s="128"/>
      <c r="KO26" s="128"/>
      <c r="KP26" s="128"/>
      <c r="KQ26" s="128"/>
      <c r="KR26" s="128"/>
      <c r="KS26" s="128"/>
      <c r="KT26" s="128"/>
      <c r="KU26" s="128"/>
      <c r="KV26" s="128"/>
      <c r="KW26" s="128"/>
      <c r="KX26" s="128"/>
      <c r="KY26" s="128"/>
      <c r="KZ26" s="128"/>
      <c r="LA26" s="128"/>
      <c r="LB26" s="128"/>
      <c r="LC26" s="128"/>
      <c r="LD26" s="128"/>
      <c r="LE26" s="128"/>
      <c r="LF26" s="128"/>
      <c r="LG26" s="128"/>
      <c r="LH26" s="128"/>
      <c r="LI26" s="128"/>
      <c r="LJ26" s="128"/>
      <c r="LK26" s="128"/>
      <c r="LL26" s="128"/>
      <c r="LM26" s="128"/>
      <c r="LN26" s="128"/>
      <c r="LO26" s="128"/>
      <c r="LP26" s="128"/>
      <c r="LQ26" s="128"/>
      <c r="LR26" s="128"/>
      <c r="LS26" s="128"/>
      <c r="LT26" s="128"/>
      <c r="LU26" s="128"/>
      <c r="LV26" s="128"/>
      <c r="LW26" s="128"/>
      <c r="LX26" s="128"/>
      <c r="LY26" s="128"/>
      <c r="LZ26" s="128"/>
      <c r="MA26" s="128"/>
      <c r="MB26" s="128"/>
      <c r="MC26" s="128"/>
      <c r="MD26" s="128"/>
      <c r="ME26" s="128"/>
      <c r="MF26" s="128"/>
      <c r="MG26" s="128"/>
      <c r="MH26" s="128"/>
      <c r="MI26" s="128"/>
      <c r="MJ26" s="128"/>
      <c r="MK26" s="128"/>
      <c r="ML26" s="128"/>
      <c r="MM26" s="128"/>
      <c r="MN26" s="128"/>
      <c r="MO26" s="128"/>
      <c r="MP26" s="128"/>
      <c r="MQ26" s="128"/>
      <c r="MR26" s="128"/>
      <c r="MS26" s="128"/>
      <c r="MT26" s="128"/>
      <c r="MU26" s="128"/>
      <c r="MV26" s="128"/>
      <c r="MW26" s="128"/>
      <c r="MX26" s="128"/>
      <c r="MY26" s="128"/>
      <c r="MZ26" s="128"/>
      <c r="NA26" s="128"/>
      <c r="NB26" s="128"/>
      <c r="NC26" s="128"/>
      <c r="ND26" s="128"/>
      <c r="NE26" s="128"/>
      <c r="NF26" s="128"/>
      <c r="NG26" s="128"/>
      <c r="NH26" s="128"/>
      <c r="NI26" s="128"/>
      <c r="NJ26" s="128"/>
      <c r="NK26" s="128"/>
      <c r="NL26" s="128"/>
      <c r="NM26" s="128"/>
      <c r="NN26" s="128"/>
      <c r="NO26" s="128"/>
      <c r="NP26" s="128"/>
      <c r="NQ26" s="128"/>
      <c r="NR26" s="128"/>
      <c r="NS26" s="128"/>
      <c r="NT26" s="128"/>
      <c r="NU26" s="128"/>
      <c r="NV26" s="128"/>
      <c r="NW26" s="128"/>
      <c r="NX26" s="128"/>
      <c r="NY26" s="128"/>
      <c r="NZ26" s="128"/>
      <c r="OA26" s="128"/>
      <c r="OB26" s="128"/>
      <c r="OC26" s="128"/>
      <c r="OD26" s="128"/>
      <c r="OE26" s="128"/>
      <c r="OF26" s="128"/>
      <c r="OG26" s="128"/>
      <c r="OH26" s="128"/>
      <c r="OI26" s="128"/>
      <c r="OJ26" s="128"/>
      <c r="OK26" s="128"/>
      <c r="OL26" s="128"/>
      <c r="OM26" s="128"/>
      <c r="ON26" s="128"/>
      <c r="OO26" s="128"/>
      <c r="OP26" s="128"/>
      <c r="OQ26" s="128"/>
      <c r="OR26" s="128"/>
      <c r="OS26" s="128"/>
      <c r="OT26" s="128"/>
      <c r="OU26" s="128"/>
      <c r="OV26" s="128"/>
      <c r="OW26" s="128"/>
      <c r="OX26" s="128"/>
      <c r="OY26" s="128"/>
      <c r="OZ26" s="128"/>
      <c r="PA26" s="128"/>
      <c r="PB26" s="128"/>
      <c r="PC26" s="128"/>
      <c r="PD26" s="128"/>
      <c r="PE26" s="128"/>
      <c r="PF26" s="128"/>
      <c r="PG26" s="128"/>
      <c r="PH26" s="128"/>
      <c r="PI26" s="128"/>
      <c r="PJ26" s="128"/>
      <c r="PK26" s="128"/>
      <c r="PL26" s="128"/>
      <c r="PM26" s="128"/>
      <c r="PN26" s="128"/>
      <c r="PO26" s="128"/>
      <c r="PP26" s="128"/>
      <c r="PQ26" s="128"/>
      <c r="PR26" s="128"/>
      <c r="PS26" s="128"/>
      <c r="PT26" s="128"/>
      <c r="PU26" s="128"/>
      <c r="PV26" s="128"/>
      <c r="PW26" s="128"/>
      <c r="PX26" s="128"/>
      <c r="PY26" s="128"/>
      <c r="PZ26" s="128"/>
      <c r="QA26" s="128"/>
      <c r="QB26" s="128"/>
      <c r="QC26" s="128"/>
      <c r="QD26" s="128"/>
      <c r="QE26" s="128"/>
      <c r="QF26" s="128"/>
      <c r="QG26" s="128"/>
      <c r="QH26" s="128"/>
      <c r="QI26" s="128"/>
      <c r="QJ26" s="128"/>
      <c r="QK26" s="128"/>
      <c r="QL26" s="128"/>
      <c r="QM26" s="128"/>
      <c r="QN26" s="128"/>
      <c r="QO26" s="128"/>
      <c r="QP26" s="128"/>
      <c r="QQ26" s="128"/>
      <c r="QR26" s="128"/>
      <c r="QS26" s="128"/>
      <c r="QT26" s="128"/>
      <c r="QU26" s="128"/>
      <c r="QV26" s="128"/>
      <c r="QW26" s="128"/>
      <c r="QX26" s="128"/>
      <c r="QY26" s="128"/>
      <c r="QZ26" s="128"/>
      <c r="RA26" s="128"/>
      <c r="RB26" s="128"/>
      <c r="RC26" s="128"/>
      <c r="RD26" s="128"/>
      <c r="RE26" s="128"/>
      <c r="RF26" s="128"/>
      <c r="RG26" s="128"/>
      <c r="RH26" s="128"/>
      <c r="RI26" s="128"/>
      <c r="RJ26" s="128"/>
      <c r="RK26" s="128"/>
      <c r="RL26" s="128"/>
      <c r="RM26" s="128"/>
      <c r="RN26" s="128"/>
      <c r="RO26" s="128"/>
      <c r="RP26" s="128"/>
      <c r="RQ26" s="128"/>
      <c r="RR26" s="128"/>
      <c r="RS26" s="128"/>
      <c r="RT26" s="128"/>
      <c r="RU26" s="128"/>
      <c r="RV26" s="128"/>
      <c r="RW26" s="128"/>
      <c r="RX26" s="128"/>
      <c r="RY26" s="128"/>
      <c r="RZ26" s="128"/>
      <c r="SA26" s="128"/>
      <c r="SB26" s="128"/>
      <c r="SC26" s="128"/>
      <c r="SD26" s="128"/>
      <c r="SE26" s="128"/>
      <c r="SF26" s="128"/>
      <c r="SG26" s="128"/>
      <c r="SH26" s="128"/>
      <c r="SI26" s="128"/>
      <c r="SJ26" s="128"/>
      <c r="SK26" s="128"/>
      <c r="SL26" s="128"/>
      <c r="SM26" s="128"/>
      <c r="SN26" s="128"/>
      <c r="SO26" s="128"/>
      <c r="SP26" s="128"/>
      <c r="SQ26" s="128"/>
      <c r="SR26" s="128"/>
      <c r="SS26" s="128"/>
      <c r="ST26" s="128"/>
      <c r="SU26" s="128"/>
      <c r="SV26" s="128"/>
      <c r="SW26" s="128"/>
      <c r="SX26" s="128"/>
      <c r="SY26" s="128"/>
      <c r="SZ26" s="128"/>
      <c r="TA26" s="128"/>
      <c r="TB26" s="128"/>
      <c r="TC26" s="128"/>
      <c r="TD26" s="128"/>
      <c r="TE26" s="128"/>
      <c r="TF26" s="128"/>
      <c r="TG26" s="128"/>
      <c r="TH26" s="128"/>
      <c r="TI26" s="128"/>
      <c r="TJ26" s="128"/>
      <c r="TK26" s="128"/>
      <c r="TL26" s="128"/>
      <c r="TM26" s="128"/>
      <c r="TN26" s="128"/>
      <c r="TO26" s="128"/>
      <c r="TP26" s="128"/>
      <c r="TQ26" s="128"/>
      <c r="TR26" s="128"/>
      <c r="TS26" s="128"/>
      <c r="TT26" s="128"/>
      <c r="TU26" s="128"/>
      <c r="TV26" s="128"/>
      <c r="TW26" s="128"/>
      <c r="TX26" s="128"/>
      <c r="TY26" s="128"/>
      <c r="TZ26" s="128"/>
      <c r="UA26" s="128"/>
      <c r="UB26" s="128"/>
      <c r="UC26" s="128"/>
      <c r="UD26" s="128"/>
      <c r="UE26" s="128"/>
      <c r="UF26" s="128"/>
      <c r="UG26" s="128"/>
      <c r="UH26" s="128"/>
      <c r="UI26" s="128"/>
      <c r="UJ26" s="128"/>
      <c r="UK26" s="128"/>
      <c r="UL26" s="128"/>
      <c r="UM26" s="128"/>
      <c r="UN26" s="128"/>
      <c r="UO26" s="128"/>
      <c r="UP26" s="128"/>
      <c r="UQ26" s="128"/>
      <c r="UR26" s="128"/>
      <c r="US26" s="128"/>
      <c r="UT26" s="128"/>
      <c r="UU26" s="128"/>
      <c r="UV26" s="128"/>
      <c r="UW26" s="128"/>
      <c r="UX26" s="128"/>
      <c r="UY26" s="128"/>
      <c r="UZ26" s="128"/>
      <c r="VA26" s="128"/>
      <c r="VB26" s="128"/>
      <c r="VC26" s="128"/>
      <c r="VD26" s="128"/>
      <c r="VE26" s="128"/>
      <c r="VF26" s="128"/>
      <c r="VG26" s="128"/>
      <c r="VH26" s="128"/>
      <c r="VI26" s="128"/>
      <c r="VJ26" s="128"/>
      <c r="VK26" s="128"/>
      <c r="VL26" s="128"/>
      <c r="VM26" s="128"/>
      <c r="VN26" s="128"/>
      <c r="VO26" s="128"/>
      <c r="VP26" s="128"/>
      <c r="VQ26" s="128"/>
      <c r="VR26" s="128"/>
      <c r="VS26" s="128"/>
      <c r="VT26" s="128"/>
      <c r="VU26" s="128"/>
      <c r="VV26" s="128"/>
      <c r="VW26" s="128"/>
      <c r="VX26" s="128"/>
      <c r="VY26" s="128"/>
      <c r="VZ26" s="128"/>
      <c r="WA26" s="128"/>
      <c r="WB26" s="128"/>
      <c r="WC26" s="128"/>
      <c r="WD26" s="128"/>
      <c r="WE26" s="128"/>
      <c r="WF26" s="128"/>
      <c r="WG26" s="128"/>
      <c r="WH26" s="128"/>
      <c r="WI26" s="128"/>
      <c r="WJ26" s="128"/>
      <c r="WK26" s="128"/>
      <c r="WL26" s="128"/>
      <c r="WM26" s="128"/>
      <c r="WN26" s="128"/>
      <c r="WO26" s="128"/>
      <c r="WP26" s="128"/>
      <c r="WQ26" s="128"/>
      <c r="WR26" s="128"/>
      <c r="WS26" s="128"/>
      <c r="WT26" s="128"/>
      <c r="WU26" s="128"/>
      <c r="WV26" s="128"/>
      <c r="WW26" s="128"/>
      <c r="WX26" s="128"/>
      <c r="WY26" s="128"/>
      <c r="WZ26" s="128"/>
      <c r="XA26" s="128"/>
      <c r="XB26" s="128"/>
      <c r="XC26" s="128"/>
      <c r="XD26" s="128"/>
      <c r="XE26" s="128"/>
      <c r="XF26" s="128"/>
      <c r="XG26" s="128"/>
      <c r="XH26" s="128"/>
      <c r="XI26" s="128"/>
      <c r="XJ26" s="128"/>
      <c r="XK26" s="128"/>
      <c r="XL26" s="128"/>
      <c r="XM26" s="128"/>
      <c r="XN26" s="128"/>
      <c r="XO26" s="128"/>
      <c r="XP26" s="128"/>
      <c r="XQ26" s="128"/>
      <c r="XR26" s="128"/>
      <c r="XS26" s="128"/>
      <c r="XT26" s="128"/>
      <c r="XU26" s="128"/>
      <c r="XV26" s="128"/>
      <c r="XW26" s="128"/>
      <c r="XX26" s="128"/>
      <c r="XY26" s="128"/>
      <c r="XZ26" s="128"/>
      <c r="YA26" s="128"/>
      <c r="YB26" s="128"/>
      <c r="YC26" s="128"/>
      <c r="YD26" s="128"/>
      <c r="YE26" s="128"/>
      <c r="YF26" s="128"/>
      <c r="YG26" s="128"/>
      <c r="YH26" s="128"/>
      <c r="YI26" s="128"/>
      <c r="YJ26" s="128"/>
      <c r="YK26" s="128"/>
      <c r="YL26" s="128"/>
      <c r="YM26" s="128"/>
      <c r="YN26" s="128"/>
      <c r="YO26" s="128"/>
      <c r="YP26" s="128"/>
      <c r="YQ26" s="128"/>
      <c r="YR26" s="128"/>
      <c r="YS26" s="128"/>
      <c r="YT26" s="128"/>
      <c r="YU26" s="128"/>
      <c r="YV26" s="128"/>
      <c r="YW26" s="128"/>
      <c r="YX26" s="128"/>
      <c r="YY26" s="128"/>
      <c r="YZ26" s="128"/>
      <c r="ZA26" s="128"/>
      <c r="ZB26" s="128"/>
      <c r="ZC26" s="128"/>
      <c r="ZD26" s="128"/>
      <c r="ZE26" s="128"/>
      <c r="ZF26" s="128"/>
      <c r="ZG26" s="128"/>
      <c r="ZH26" s="128"/>
      <c r="ZI26" s="128"/>
      <c r="ZJ26" s="128"/>
      <c r="ZK26" s="128"/>
      <c r="ZL26" s="128"/>
      <c r="ZM26" s="128"/>
      <c r="ZN26" s="128"/>
      <c r="ZO26" s="128"/>
      <c r="ZP26" s="128"/>
      <c r="ZQ26" s="128"/>
      <c r="ZR26" s="128"/>
      <c r="ZS26" s="128"/>
      <c r="ZT26" s="128"/>
      <c r="ZU26" s="128"/>
      <c r="ZV26" s="128"/>
      <c r="ZW26" s="128"/>
      <c r="ZX26" s="128"/>
      <c r="ZY26" s="128"/>
      <c r="ZZ26" s="128"/>
      <c r="AAA26" s="128"/>
      <c r="AAB26" s="128"/>
      <c r="AAC26" s="128"/>
      <c r="AAD26" s="128"/>
      <c r="AAE26" s="128"/>
      <c r="AAF26" s="128"/>
      <c r="AAG26" s="128"/>
      <c r="AAH26" s="128"/>
      <c r="AAI26" s="128"/>
      <c r="AAJ26" s="128"/>
      <c r="AAK26" s="128"/>
      <c r="AAL26" s="128"/>
      <c r="AAM26" s="128"/>
      <c r="AAN26" s="128"/>
      <c r="AAO26" s="128"/>
      <c r="AAP26" s="128"/>
      <c r="AAQ26" s="128"/>
      <c r="AAR26" s="128"/>
      <c r="AAS26" s="128"/>
      <c r="AAT26" s="128"/>
      <c r="AAU26" s="128"/>
      <c r="AAV26" s="128"/>
      <c r="AAW26" s="128"/>
      <c r="AAX26" s="128"/>
      <c r="AAY26" s="128"/>
      <c r="AAZ26" s="128"/>
      <c r="ABA26" s="128"/>
      <c r="ABB26" s="128"/>
      <c r="ABC26" s="128"/>
      <c r="ABD26" s="128"/>
      <c r="ABE26" s="128"/>
      <c r="ABF26" s="128"/>
      <c r="ABG26" s="128"/>
      <c r="ABH26" s="128"/>
      <c r="ABI26" s="128"/>
      <c r="ABJ26" s="128"/>
      <c r="ABK26" s="128"/>
      <c r="ABL26" s="128"/>
      <c r="ABM26" s="128"/>
      <c r="ABN26" s="128"/>
      <c r="ABO26" s="128"/>
      <c r="ABP26" s="128"/>
      <c r="ABQ26" s="128"/>
      <c r="ABR26" s="128"/>
      <c r="ABS26" s="128"/>
      <c r="ABT26" s="128"/>
      <c r="ABU26" s="128"/>
      <c r="ABV26" s="128"/>
      <c r="ABW26" s="128"/>
      <c r="ABX26" s="128"/>
      <c r="ABY26" s="128"/>
      <c r="ABZ26" s="128"/>
      <c r="ACA26" s="128"/>
      <c r="ACB26" s="128"/>
      <c r="ACC26" s="128"/>
      <c r="ACD26" s="128"/>
      <c r="ACE26" s="128"/>
      <c r="ACF26" s="128"/>
      <c r="ACG26" s="128"/>
      <c r="ACH26" s="128"/>
      <c r="ACI26" s="128"/>
      <c r="ACJ26" s="128"/>
      <c r="ACK26" s="128"/>
      <c r="ACL26" s="128"/>
      <c r="ACM26" s="128"/>
      <c r="ACN26" s="128"/>
      <c r="ACO26" s="128"/>
      <c r="ACP26" s="128"/>
      <c r="ACQ26" s="128"/>
      <c r="ACR26" s="128"/>
      <c r="ACS26" s="128"/>
      <c r="ACT26" s="128"/>
      <c r="ACU26" s="128"/>
      <c r="ACV26" s="128"/>
      <c r="ACW26" s="128"/>
      <c r="ACX26" s="128"/>
      <c r="ACY26" s="128"/>
      <c r="ACZ26" s="128"/>
      <c r="ADA26" s="128"/>
      <c r="ADB26" s="128"/>
      <c r="ADC26" s="128"/>
      <c r="ADD26" s="128"/>
      <c r="ADE26" s="128"/>
      <c r="ADF26" s="128"/>
      <c r="ADG26" s="128"/>
      <c r="ADH26" s="128"/>
      <c r="ADI26" s="128"/>
      <c r="ADJ26" s="128"/>
      <c r="ADK26" s="128"/>
      <c r="ADL26" s="128"/>
      <c r="ADM26" s="128"/>
      <c r="ADN26" s="128"/>
      <c r="ADO26" s="128"/>
      <c r="ADP26" s="128"/>
      <c r="ADQ26" s="128"/>
      <c r="ADR26" s="128"/>
      <c r="ADS26" s="128"/>
      <c r="ADT26" s="128"/>
      <c r="ADU26" s="128"/>
      <c r="ADV26" s="128"/>
      <c r="ADW26" s="128"/>
      <c r="ADX26" s="128"/>
      <c r="ADY26" s="128"/>
      <c r="ADZ26" s="128"/>
      <c r="AEA26" s="128"/>
      <c r="AEB26" s="128"/>
      <c r="AEC26" s="128"/>
      <c r="AED26" s="128"/>
      <c r="AEE26" s="128"/>
      <c r="AEF26" s="128"/>
      <c r="AEG26" s="128"/>
      <c r="AEH26" s="128"/>
      <c r="AEI26" s="128"/>
      <c r="AEJ26" s="128"/>
      <c r="AEK26" s="128"/>
      <c r="AEL26" s="128"/>
      <c r="AEM26" s="128"/>
      <c r="AEN26" s="128"/>
      <c r="AEO26" s="128"/>
      <c r="AEP26" s="128"/>
      <c r="AEQ26" s="128"/>
      <c r="AER26" s="128"/>
      <c r="AES26" s="128"/>
      <c r="AET26" s="128"/>
      <c r="AEU26" s="128"/>
      <c r="AEV26" s="128"/>
      <c r="AEW26" s="128"/>
      <c r="AEX26" s="128"/>
      <c r="AEY26" s="128"/>
      <c r="AEZ26" s="128"/>
      <c r="AFA26" s="128"/>
      <c r="AFB26" s="128"/>
      <c r="AFC26" s="128"/>
      <c r="AFD26" s="128"/>
      <c r="AFE26" s="128"/>
      <c r="AFF26" s="128"/>
      <c r="AFG26" s="128"/>
      <c r="AFH26" s="128"/>
      <c r="AFI26" s="128"/>
      <c r="AFJ26" s="128"/>
      <c r="AFK26" s="128"/>
      <c r="AFL26" s="128"/>
      <c r="AFM26" s="128"/>
      <c r="AFN26" s="128"/>
      <c r="AFO26" s="128"/>
      <c r="AFP26" s="128"/>
      <c r="AFQ26" s="128"/>
      <c r="AFR26" s="128"/>
      <c r="AFS26" s="128"/>
      <c r="AFT26" s="128"/>
      <c r="AFU26" s="128"/>
      <c r="AFV26" s="128"/>
      <c r="AFW26" s="128"/>
      <c r="AFX26" s="128"/>
      <c r="AFY26" s="128"/>
      <c r="AFZ26" s="128"/>
      <c r="AGA26" s="128"/>
      <c r="AGB26" s="128"/>
      <c r="AGC26" s="128"/>
      <c r="AGD26" s="128"/>
      <c r="AGE26" s="128"/>
      <c r="AGF26" s="128"/>
      <c r="AGG26" s="128"/>
      <c r="AGH26" s="128"/>
      <c r="AGI26" s="128"/>
      <c r="AGJ26" s="128"/>
      <c r="AGK26" s="128"/>
      <c r="AGL26" s="128"/>
      <c r="AGM26" s="128"/>
      <c r="AGN26" s="128"/>
      <c r="AGO26" s="128"/>
      <c r="AGP26" s="128"/>
      <c r="AGQ26" s="128"/>
      <c r="AGR26" s="128"/>
      <c r="AGS26" s="128"/>
      <c r="AGT26" s="128"/>
      <c r="AGU26" s="128"/>
      <c r="AGV26" s="128"/>
      <c r="AGW26" s="128"/>
      <c r="AGX26" s="128"/>
      <c r="AGY26" s="128"/>
      <c r="AGZ26" s="128"/>
      <c r="AHA26" s="128"/>
      <c r="AHB26" s="128"/>
      <c r="AHC26" s="128"/>
      <c r="AHD26" s="128"/>
      <c r="AHE26" s="128"/>
      <c r="AHF26" s="128"/>
      <c r="AHG26" s="128"/>
      <c r="AHH26" s="128"/>
      <c r="AHI26" s="128"/>
      <c r="AHJ26" s="128"/>
      <c r="AHK26" s="128"/>
      <c r="AHL26" s="128"/>
      <c r="AHM26" s="128"/>
      <c r="AHN26" s="128"/>
      <c r="AHO26" s="128"/>
      <c r="AHP26" s="128"/>
      <c r="AHQ26" s="128"/>
      <c r="AHR26" s="128"/>
      <c r="AHS26" s="128"/>
      <c r="AHT26" s="128"/>
      <c r="AHU26" s="128"/>
      <c r="AHV26" s="128"/>
      <c r="AHW26" s="128"/>
      <c r="AHX26" s="128"/>
      <c r="AHY26" s="128"/>
      <c r="AHZ26" s="128"/>
      <c r="AIA26" s="128"/>
      <c r="AIB26" s="128"/>
      <c r="AIC26" s="128"/>
      <c r="AID26" s="128"/>
      <c r="AIE26" s="128"/>
      <c r="AIF26" s="128"/>
      <c r="AIG26" s="128"/>
      <c r="AIH26" s="128"/>
      <c r="AII26" s="128"/>
      <c r="AIJ26" s="128"/>
      <c r="AIK26" s="128"/>
      <c r="AIL26" s="128"/>
      <c r="AIM26" s="128"/>
      <c r="AIN26" s="128"/>
      <c r="AIO26" s="128"/>
      <c r="AIP26" s="128"/>
      <c r="AIQ26" s="128"/>
      <c r="AIR26" s="128"/>
      <c r="AIS26" s="128"/>
      <c r="AIT26" s="128"/>
      <c r="AIU26" s="128"/>
      <c r="AIV26" s="128"/>
      <c r="AIW26" s="128"/>
      <c r="AIX26" s="128"/>
      <c r="AIY26" s="128"/>
      <c r="AIZ26" s="128"/>
      <c r="AJA26" s="128"/>
      <c r="AJB26" s="128"/>
      <c r="AJC26" s="128"/>
      <c r="AJD26" s="128"/>
      <c r="AJE26" s="128"/>
      <c r="AJF26" s="128"/>
      <c r="AJG26" s="128"/>
      <c r="AJH26" s="128"/>
      <c r="AJI26" s="128"/>
      <c r="AJJ26" s="128"/>
      <c r="AJK26" s="128"/>
      <c r="AJL26" s="128"/>
      <c r="AJM26" s="128"/>
      <c r="AJN26" s="128"/>
      <c r="AJO26" s="128"/>
      <c r="AJP26" s="128"/>
      <c r="AJQ26" s="128"/>
      <c r="AJR26" s="128"/>
      <c r="AJS26" s="128"/>
      <c r="AJT26" s="128"/>
      <c r="AJU26" s="128"/>
      <c r="AJV26" s="128"/>
      <c r="AJW26" s="128"/>
      <c r="AJX26" s="128"/>
      <c r="AJY26" s="128"/>
      <c r="AJZ26" s="128"/>
      <c r="AKA26" s="128"/>
      <c r="AKB26" s="128"/>
      <c r="AKC26" s="128"/>
      <c r="AKD26" s="128"/>
      <c r="AKE26" s="128"/>
      <c r="AKF26" s="128"/>
      <c r="AKG26" s="128"/>
      <c r="AKH26" s="128"/>
      <c r="AKI26" s="128"/>
      <c r="AKJ26" s="128"/>
      <c r="AKK26" s="128"/>
      <c r="AKL26" s="128"/>
      <c r="AKM26" s="128"/>
      <c r="AKN26" s="128"/>
      <c r="AKO26" s="128"/>
      <c r="AKP26" s="128"/>
      <c r="AKQ26" s="128"/>
      <c r="AKR26" s="128"/>
      <c r="AKS26" s="128"/>
      <c r="AKT26" s="128"/>
      <c r="AKU26" s="128"/>
      <c r="AKV26" s="128"/>
      <c r="AKW26" s="128"/>
      <c r="AKX26" s="128"/>
      <c r="AKY26" s="128"/>
      <c r="AKZ26" s="128"/>
      <c r="ALA26" s="128"/>
      <c r="ALB26" s="128"/>
      <c r="ALC26" s="128"/>
      <c r="ALD26" s="128"/>
      <c r="ALE26" s="128"/>
      <c r="ALF26" s="128"/>
      <c r="ALG26" s="128"/>
      <c r="ALH26" s="128"/>
      <c r="ALI26" s="128"/>
      <c r="ALJ26" s="128"/>
      <c r="ALK26" s="128"/>
      <c r="ALL26" s="128"/>
      <c r="ALM26" s="128"/>
      <c r="ALN26" s="128"/>
      <c r="ALO26" s="128"/>
      <c r="ALP26" s="128"/>
      <c r="ALQ26" s="128"/>
      <c r="ALR26" s="128"/>
      <c r="ALS26" s="128"/>
      <c r="ALT26" s="128"/>
      <c r="ALU26" s="128"/>
      <c r="ALV26" s="128"/>
      <c r="ALW26" s="128"/>
      <c r="ALX26" s="128"/>
      <c r="ALY26" s="128"/>
      <c r="ALZ26" s="128"/>
    </row>
    <row r="27" spans="4:1014 16383:16383" hidden="1" x14ac:dyDescent="0.25">
      <c r="E27" s="5"/>
      <c r="F27" s="5"/>
      <c r="G27" s="39"/>
      <c r="I27" s="39"/>
      <c r="J27" s="51"/>
      <c r="K27" s="39"/>
      <c r="M27" s="39"/>
      <c r="P27" s="43"/>
    </row>
    <row r="28" spans="4:1014 16383:16383" x14ac:dyDescent="0.25">
      <c r="E28" s="8"/>
      <c r="F28" s="8"/>
      <c r="G28" s="7"/>
      <c r="H28" s="8"/>
      <c r="I28" s="8"/>
      <c r="K28" s="8"/>
      <c r="L28" s="93"/>
      <c r="M28" s="8"/>
      <c r="N28" s="8"/>
      <c r="O28" s="8"/>
      <c r="P28" s="44"/>
    </row>
    <row r="29" spans="4:1014 16383:16383" ht="15" customHeight="1" x14ac:dyDescent="0.25">
      <c r="D29" s="134" t="s">
        <v>21</v>
      </c>
      <c r="E29" s="134"/>
      <c r="F29" s="134"/>
      <c r="G29" s="134"/>
      <c r="H29" s="134"/>
      <c r="I29" s="134"/>
      <c r="J29" s="134"/>
      <c r="K29" s="134"/>
      <c r="L29" s="134"/>
      <c r="M29" s="134"/>
      <c r="N29" s="5"/>
      <c r="O29" s="8"/>
    </row>
    <row r="30" spans="4:1014 16383:16383" ht="16.5" customHeight="1" x14ac:dyDescent="0.25">
      <c r="D30" s="135" t="s">
        <v>26</v>
      </c>
      <c r="E30" s="135"/>
      <c r="F30" s="135"/>
      <c r="G30" s="135"/>
      <c r="H30" s="135"/>
      <c r="I30" s="135"/>
      <c r="J30" s="135"/>
      <c r="K30" s="135"/>
      <c r="L30" s="135"/>
      <c r="M30" s="135"/>
      <c r="Q30" s="91"/>
    </row>
    <row r="31" spans="4:1014 16383:16383" ht="51" customHeight="1" x14ac:dyDescent="0.25">
      <c r="D31" s="136" t="s">
        <v>22</v>
      </c>
      <c r="E31" s="136"/>
      <c r="F31" s="136"/>
      <c r="G31" s="136"/>
      <c r="H31" s="136"/>
      <c r="I31" s="136"/>
      <c r="J31" s="136"/>
      <c r="K31" s="136"/>
      <c r="L31" s="136"/>
      <c r="M31" s="136"/>
      <c r="N31" s="136"/>
      <c r="O31" s="136"/>
      <c r="P31" s="44"/>
      <c r="Q31" s="91"/>
    </row>
    <row r="32" spans="4:1014 16383:16383" ht="17.25" customHeight="1" x14ac:dyDescent="0.25">
      <c r="D32" s="137" t="s">
        <v>29</v>
      </c>
      <c r="E32" s="137"/>
      <c r="F32" s="137"/>
      <c r="G32" s="137"/>
      <c r="H32" s="137"/>
      <c r="I32" s="137"/>
      <c r="J32" s="137"/>
      <c r="K32" s="137"/>
      <c r="L32" s="137"/>
      <c r="M32" s="137"/>
      <c r="N32" s="137"/>
      <c r="O32" s="137"/>
      <c r="P32" s="60"/>
      <c r="Q32" s="91"/>
    </row>
    <row r="33" spans="4:17" ht="17.25" customHeight="1" x14ac:dyDescent="0.25">
      <c r="D33" s="49"/>
      <c r="E33" s="49"/>
      <c r="F33" s="49"/>
      <c r="G33" s="49"/>
      <c r="H33" s="49"/>
      <c r="I33" s="49"/>
      <c r="J33" s="49"/>
      <c r="K33" s="49"/>
      <c r="L33" s="52"/>
      <c r="M33" s="49"/>
      <c r="N33" s="49"/>
      <c r="O33" s="49"/>
      <c r="P33" s="60"/>
      <c r="Q33" s="13"/>
    </row>
    <row r="34" spans="4:17" ht="17.25" hidden="1" customHeight="1" x14ac:dyDescent="0.25">
      <c r="D34" s="61" t="s">
        <v>32</v>
      </c>
      <c r="E34" s="57"/>
      <c r="F34" s="57"/>
      <c r="G34" s="58"/>
      <c r="H34" s="57"/>
      <c r="I34" s="57"/>
      <c r="J34" s="57"/>
      <c r="K34" s="49"/>
      <c r="L34" s="54"/>
      <c r="M34" s="49"/>
      <c r="N34" s="54"/>
      <c r="O34" s="49"/>
      <c r="P34" s="60"/>
    </row>
    <row r="35" spans="4:17" ht="17.25" customHeight="1" x14ac:dyDescent="0.25">
      <c r="D35" s="49"/>
      <c r="E35" s="49"/>
      <c r="F35" s="49"/>
      <c r="G35" s="52"/>
      <c r="H35" s="49"/>
      <c r="I35" s="49"/>
      <c r="J35" s="55"/>
      <c r="K35" s="49"/>
      <c r="L35" s="54"/>
      <c r="M35" s="49"/>
      <c r="N35" s="54"/>
      <c r="O35" s="49"/>
      <c r="P35" s="60"/>
    </row>
    <row r="36" spans="4:17" ht="6" customHeight="1" x14ac:dyDescent="0.25">
      <c r="E36" s="2"/>
      <c r="F36" s="2"/>
      <c r="G36" s="5"/>
      <c r="I36" s="2"/>
      <c r="K36" s="2"/>
      <c r="M36" s="2"/>
      <c r="O36" s="2"/>
    </row>
    <row r="37" spans="4:17" ht="4.5" hidden="1" customHeight="1" x14ac:dyDescent="0.25"/>
    <row r="38" spans="4:17" ht="9" hidden="1" customHeight="1" x14ac:dyDescent="0.25"/>
    <row r="39" spans="4:17" x14ac:dyDescent="0.25"/>
    <row r="40" spans="4:17" x14ac:dyDescent="0.25"/>
    <row r="41" spans="4:17" x14ac:dyDescent="0.25"/>
  </sheetData>
  <mergeCells count="12">
    <mergeCell ref="D29:M29"/>
    <mergeCell ref="D30:M30"/>
    <mergeCell ref="D31:O31"/>
    <mergeCell ref="D32:O32"/>
    <mergeCell ref="D2:O3"/>
    <mergeCell ref="D6:D8"/>
    <mergeCell ref="E6:E7"/>
    <mergeCell ref="F6:G6"/>
    <mergeCell ref="H6:I6"/>
    <mergeCell ref="J6:K6"/>
    <mergeCell ref="L6:M6"/>
    <mergeCell ref="N6:O6"/>
  </mergeCells>
  <phoneticPr fontId="47" type="noConversion"/>
  <pageMargins left="0.70833333333333304" right="0.70833333333333304" top="0.74791666666666701" bottom="0.74791666666666701" header="0.51180555555555496" footer="0.51180555555555496"/>
  <pageSetup paperSize="9" scale="56"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FAB-18BC-4886-9D03-B8DD3A0AAC07}">
  <dimension ref="A2:W41"/>
  <sheetViews>
    <sheetView workbookViewId="0">
      <selection activeCell="D18" sqref="D18"/>
    </sheetView>
  </sheetViews>
  <sheetFormatPr defaultRowHeight="15" x14ac:dyDescent="0.25"/>
  <cols>
    <col min="1" max="1" width="9.140625" style="9"/>
    <col min="2" max="2" width="21" style="9" customWidth="1"/>
    <col min="3" max="3" width="16.28515625" style="68" customWidth="1"/>
    <col min="4" max="5" width="9.140625" style="9"/>
    <col min="6" max="6" width="14.85546875" style="9" bestFit="1" customWidth="1"/>
    <col min="7" max="7" width="13.42578125" style="9" bestFit="1" customWidth="1"/>
    <col min="8" max="8" width="9.140625" style="9"/>
    <col min="9" max="9" width="13.42578125" style="9" bestFit="1" customWidth="1"/>
    <col min="10" max="10" width="9.140625" style="9"/>
    <col min="11" max="11" width="13.42578125" style="9" bestFit="1" customWidth="1"/>
    <col min="12" max="17" width="9.140625" style="9"/>
  </cols>
  <sheetData>
    <row r="2" spans="3:23" x14ac:dyDescent="0.25">
      <c r="C2" s="119"/>
      <c r="F2" s="91"/>
    </row>
    <row r="3" spans="3:23" x14ac:dyDescent="0.25">
      <c r="C3" s="119"/>
      <c r="F3" s="91"/>
    </row>
    <row r="4" spans="3:23" x14ac:dyDescent="0.25">
      <c r="C4" s="119"/>
      <c r="F4" s="91"/>
    </row>
    <row r="5" spans="3:23" x14ac:dyDescent="0.25">
      <c r="C5" s="119"/>
      <c r="D5" s="91"/>
      <c r="E5" s="91"/>
      <c r="F5" s="91"/>
      <c r="G5" s="91"/>
      <c r="H5" s="91"/>
      <c r="I5" s="91"/>
      <c r="J5" s="91"/>
      <c r="K5" s="91"/>
      <c r="L5" s="91"/>
      <c r="M5" s="91"/>
      <c r="N5" s="91"/>
      <c r="O5" s="91"/>
      <c r="P5" s="91"/>
      <c r="Q5" s="91"/>
      <c r="R5" s="91"/>
      <c r="S5" s="91"/>
      <c r="T5" s="66"/>
      <c r="U5" s="66"/>
      <c r="V5" s="66"/>
      <c r="W5" s="66"/>
    </row>
    <row r="6" spans="3:23" x14ac:dyDescent="0.25">
      <c r="C6" s="119"/>
      <c r="D6" s="91"/>
      <c r="E6" s="91"/>
      <c r="F6" s="91"/>
      <c r="G6" s="91"/>
      <c r="H6" s="91"/>
      <c r="I6" s="91"/>
      <c r="J6" s="91"/>
      <c r="K6" s="91"/>
      <c r="L6" s="91"/>
      <c r="M6" s="91"/>
      <c r="N6" s="91"/>
      <c r="O6" s="91"/>
      <c r="P6" s="91"/>
      <c r="Q6" s="91"/>
      <c r="R6" s="91"/>
      <c r="S6" s="91"/>
      <c r="T6" s="66"/>
      <c r="U6" s="66"/>
      <c r="V6" s="66"/>
      <c r="W6" s="66"/>
    </row>
    <row r="7" spans="3:23" x14ac:dyDescent="0.25">
      <c r="C7" s="119"/>
      <c r="D7" s="91"/>
      <c r="E7" s="91"/>
      <c r="F7" s="91"/>
      <c r="G7" s="91"/>
      <c r="H7" s="91"/>
      <c r="I7" s="91"/>
      <c r="J7" s="91"/>
      <c r="K7" s="91"/>
      <c r="L7" s="91"/>
      <c r="M7" s="91"/>
      <c r="N7" s="91"/>
      <c r="O7" s="91"/>
      <c r="P7" s="91"/>
      <c r="Q7" s="91"/>
      <c r="R7" s="91"/>
      <c r="S7" s="91"/>
      <c r="T7" s="66"/>
      <c r="U7" s="66"/>
      <c r="V7" s="66"/>
      <c r="W7" s="66"/>
    </row>
    <row r="8" spans="3:23" x14ac:dyDescent="0.25">
      <c r="C8" s="117"/>
      <c r="D8" s="91"/>
      <c r="E8" s="91"/>
      <c r="F8" s="91"/>
      <c r="G8" s="91"/>
      <c r="H8" s="91"/>
      <c r="I8" s="91"/>
      <c r="J8" s="91"/>
      <c r="K8" s="91"/>
      <c r="L8" s="91"/>
      <c r="M8" s="91"/>
      <c r="N8" s="91"/>
      <c r="O8" s="91"/>
      <c r="P8" s="91"/>
      <c r="Q8" s="91"/>
      <c r="R8" s="91"/>
      <c r="S8" s="91"/>
      <c r="T8" s="67"/>
      <c r="U8" s="67"/>
      <c r="V8" s="67"/>
      <c r="W8" s="66"/>
    </row>
    <row r="9" spans="3:23" x14ac:dyDescent="0.25">
      <c r="C9" s="119"/>
      <c r="D9" s="91"/>
      <c r="E9" s="91"/>
      <c r="F9" s="91"/>
      <c r="G9" s="91"/>
      <c r="H9" s="91"/>
      <c r="I9" s="91"/>
      <c r="J9" s="91"/>
      <c r="K9" s="91"/>
      <c r="L9" s="91"/>
      <c r="M9" s="91"/>
      <c r="N9" s="91"/>
      <c r="O9" s="91"/>
      <c r="P9" s="91"/>
      <c r="Q9" s="91"/>
      <c r="R9" s="91"/>
      <c r="S9" s="91"/>
      <c r="T9" s="67"/>
      <c r="U9" s="67"/>
      <c r="V9" s="67"/>
      <c r="W9" s="66"/>
    </row>
    <row r="10" spans="3:23" x14ac:dyDescent="0.25">
      <c r="C10" s="91"/>
      <c r="D10" s="91"/>
      <c r="E10" s="91"/>
      <c r="F10" s="91"/>
      <c r="G10" s="91"/>
      <c r="H10" s="91"/>
      <c r="I10" s="91"/>
      <c r="J10" s="91"/>
      <c r="K10" s="91"/>
      <c r="L10" s="91"/>
      <c r="M10" s="91"/>
      <c r="N10" s="91"/>
      <c r="O10" s="91"/>
      <c r="P10" s="91"/>
      <c r="Q10" s="91"/>
      <c r="R10" s="91"/>
      <c r="S10" s="91"/>
      <c r="T10" s="67"/>
      <c r="U10" s="67"/>
      <c r="V10" s="67"/>
      <c r="W10" s="66"/>
    </row>
    <row r="11" spans="3:23" x14ac:dyDescent="0.25">
      <c r="C11" s="91"/>
      <c r="D11" s="91"/>
      <c r="E11" s="91"/>
      <c r="F11" s="91"/>
      <c r="G11" s="91"/>
      <c r="H11" s="91"/>
      <c r="I11" s="91"/>
      <c r="J11" s="91"/>
      <c r="K11" s="91"/>
      <c r="L11" s="91"/>
      <c r="M11" s="91"/>
      <c r="N11" s="91"/>
      <c r="O11" s="91"/>
      <c r="P11" s="91"/>
      <c r="Q11" s="91"/>
      <c r="R11" s="91"/>
      <c r="S11" s="91"/>
      <c r="T11" s="67"/>
      <c r="U11" s="67"/>
      <c r="V11" s="67"/>
      <c r="W11" s="66"/>
    </row>
    <row r="12" spans="3:23" x14ac:dyDescent="0.25">
      <c r="C12" s="91"/>
      <c r="D12" s="91"/>
      <c r="E12" s="91"/>
      <c r="F12" s="91"/>
      <c r="G12" s="91"/>
      <c r="H12" s="91"/>
      <c r="I12" s="91"/>
      <c r="J12" s="91"/>
      <c r="K12" s="91"/>
      <c r="L12" s="91"/>
      <c r="M12" s="91"/>
      <c r="N12" s="91"/>
      <c r="O12" s="91"/>
      <c r="P12" s="91"/>
      <c r="Q12" s="91"/>
      <c r="R12" s="91"/>
      <c r="S12" s="91"/>
      <c r="T12" s="67"/>
      <c r="U12" s="67"/>
      <c r="V12" s="67"/>
      <c r="W12" s="66"/>
    </row>
    <row r="13" spans="3:23" x14ac:dyDescent="0.25">
      <c r="C13" s="91"/>
      <c r="D13" s="91"/>
      <c r="E13" s="91"/>
      <c r="F13" s="117"/>
      <c r="G13" s="91"/>
      <c r="H13" s="91"/>
      <c r="I13" s="91"/>
      <c r="J13" s="91"/>
      <c r="K13" s="91"/>
      <c r="L13" s="91"/>
      <c r="M13" s="91"/>
      <c r="N13" s="91"/>
      <c r="O13" s="91"/>
      <c r="P13" s="91"/>
      <c r="Q13" s="91"/>
      <c r="R13" s="91"/>
      <c r="S13" s="91"/>
      <c r="T13" s="67"/>
      <c r="U13" s="67"/>
      <c r="V13" s="67"/>
      <c r="W13" s="66"/>
    </row>
    <row r="14" spans="3:23" x14ac:dyDescent="0.25">
      <c r="C14" s="91"/>
      <c r="D14" s="91"/>
      <c r="E14" s="91"/>
      <c r="F14" s="91"/>
      <c r="G14" s="91"/>
      <c r="H14" s="91"/>
      <c r="I14" s="91"/>
      <c r="J14" s="91"/>
      <c r="K14" s="91"/>
      <c r="L14" s="91"/>
      <c r="M14" s="91"/>
      <c r="N14" s="91"/>
      <c r="O14" s="91"/>
      <c r="P14" s="91"/>
      <c r="Q14" s="91"/>
      <c r="R14" s="91"/>
      <c r="S14" s="91"/>
      <c r="T14" s="67"/>
      <c r="U14" s="67"/>
      <c r="V14" s="67"/>
      <c r="W14" s="66"/>
    </row>
    <row r="15" spans="3:23" x14ac:dyDescent="0.25">
      <c r="C15" s="91"/>
      <c r="D15" s="91"/>
      <c r="E15" s="91"/>
      <c r="F15" s="91"/>
      <c r="G15" s="91"/>
      <c r="H15" s="91"/>
      <c r="I15" s="91"/>
      <c r="J15" s="91"/>
      <c r="K15" s="91"/>
      <c r="L15" s="91"/>
      <c r="M15" s="91"/>
      <c r="N15" s="91"/>
      <c r="O15" s="91"/>
      <c r="P15" s="91"/>
      <c r="Q15" s="91"/>
      <c r="R15" s="91"/>
      <c r="S15" s="91"/>
      <c r="T15" s="67"/>
      <c r="U15" s="67"/>
      <c r="V15" s="67"/>
      <c r="W15" s="66"/>
    </row>
    <row r="16" spans="3:23" x14ac:dyDescent="0.25">
      <c r="C16" s="91"/>
      <c r="D16" s="91"/>
      <c r="E16" s="91"/>
      <c r="F16" s="91"/>
      <c r="G16" s="91"/>
      <c r="H16" s="91"/>
      <c r="I16" s="91"/>
      <c r="J16" s="91"/>
      <c r="K16" s="91"/>
      <c r="L16" s="91"/>
      <c r="M16" s="91"/>
      <c r="N16" s="91"/>
      <c r="O16" s="91"/>
      <c r="P16" s="91"/>
      <c r="Q16" s="91"/>
      <c r="R16" s="91"/>
      <c r="S16" s="91"/>
      <c r="T16" s="67"/>
      <c r="U16" s="67"/>
      <c r="V16" s="67"/>
      <c r="W16" s="66"/>
    </row>
    <row r="17" spans="3:23" x14ac:dyDescent="0.25">
      <c r="C17" s="91"/>
      <c r="D17" s="91"/>
      <c r="E17" s="91"/>
      <c r="F17" s="91"/>
      <c r="G17" s="91"/>
      <c r="H17" s="91"/>
      <c r="I17" s="91"/>
      <c r="J17" s="91"/>
      <c r="K17" s="91"/>
      <c r="L17" s="91"/>
      <c r="M17" s="91"/>
      <c r="N17" s="91"/>
      <c r="O17" s="91"/>
      <c r="P17" s="91"/>
      <c r="Q17" s="91"/>
      <c r="R17" s="91"/>
      <c r="S17" s="91"/>
      <c r="T17" s="67"/>
      <c r="U17" s="67"/>
      <c r="V17" s="67"/>
      <c r="W17" s="66"/>
    </row>
    <row r="18" spans="3:23" x14ac:dyDescent="0.25">
      <c r="C18" s="91"/>
      <c r="D18" s="91"/>
      <c r="E18" s="91"/>
      <c r="F18" s="91"/>
      <c r="G18" s="91"/>
      <c r="H18" s="91"/>
      <c r="I18" s="91"/>
      <c r="J18" s="91"/>
      <c r="K18" s="91"/>
      <c r="L18" s="91"/>
      <c r="M18" s="91"/>
      <c r="N18" s="91"/>
      <c r="O18" s="91"/>
      <c r="P18" s="91"/>
      <c r="Q18" s="91"/>
      <c r="R18" s="91"/>
      <c r="S18" s="91"/>
      <c r="T18" s="67"/>
      <c r="U18" s="67"/>
      <c r="V18" s="67"/>
      <c r="W18" s="66"/>
    </row>
    <row r="19" spans="3:23" x14ac:dyDescent="0.25">
      <c r="C19" s="91"/>
      <c r="D19" s="91"/>
      <c r="E19" s="91"/>
      <c r="F19" s="91"/>
      <c r="G19" s="91"/>
      <c r="H19" s="91"/>
      <c r="I19" s="91"/>
      <c r="J19" s="91"/>
      <c r="K19" s="91"/>
      <c r="L19" s="91"/>
      <c r="M19" s="91"/>
      <c r="N19" s="91"/>
      <c r="O19" s="91"/>
      <c r="P19" s="91"/>
      <c r="Q19" s="91"/>
      <c r="R19" s="91"/>
      <c r="S19" s="91"/>
      <c r="T19" s="67"/>
      <c r="U19" s="67"/>
      <c r="V19" s="67"/>
      <c r="W19" s="66"/>
    </row>
    <row r="20" spans="3:23" x14ac:dyDescent="0.25">
      <c r="C20" s="91"/>
      <c r="D20" s="91"/>
      <c r="E20" s="91"/>
      <c r="F20" s="91"/>
      <c r="G20" s="91"/>
      <c r="H20" s="91"/>
      <c r="I20" s="91"/>
      <c r="J20" s="91"/>
      <c r="K20" s="91"/>
      <c r="L20" s="91"/>
      <c r="M20" s="91"/>
      <c r="N20" s="91"/>
      <c r="O20" s="91"/>
      <c r="P20" s="91"/>
      <c r="Q20" s="91"/>
      <c r="R20" s="91"/>
      <c r="S20" s="91"/>
      <c r="T20" s="67"/>
      <c r="U20" s="67"/>
      <c r="V20" s="67"/>
      <c r="W20" s="66"/>
    </row>
    <row r="21" spans="3:23" x14ac:dyDescent="0.25">
      <c r="C21" s="91"/>
      <c r="D21" s="91"/>
      <c r="E21" s="91"/>
      <c r="F21" s="91"/>
      <c r="G21" s="91"/>
      <c r="H21" s="91"/>
      <c r="I21" s="91"/>
      <c r="J21" s="91"/>
      <c r="K21" s="91"/>
      <c r="L21" s="91"/>
      <c r="M21" s="91"/>
      <c r="N21" s="91"/>
      <c r="O21" s="91"/>
      <c r="P21" s="91"/>
      <c r="Q21" s="91"/>
      <c r="R21" s="91"/>
      <c r="S21" s="91"/>
      <c r="T21" s="67"/>
      <c r="U21" s="67"/>
      <c r="V21" s="67"/>
      <c r="W21" s="66"/>
    </row>
    <row r="22" spans="3:23" x14ac:dyDescent="0.25">
      <c r="C22" s="91"/>
      <c r="D22" s="91"/>
      <c r="E22" s="91"/>
      <c r="F22" s="91"/>
      <c r="G22" s="91"/>
      <c r="H22" s="91"/>
      <c r="I22" s="91"/>
      <c r="J22" s="91"/>
      <c r="K22" s="91"/>
      <c r="L22" s="91"/>
      <c r="M22" s="91"/>
      <c r="N22" s="91"/>
      <c r="O22" s="91"/>
      <c r="P22" s="91"/>
      <c r="Q22" s="91"/>
      <c r="R22" s="91"/>
      <c r="S22" s="91"/>
      <c r="T22" s="67"/>
      <c r="U22" s="67"/>
      <c r="V22" s="67"/>
      <c r="W22" s="66"/>
    </row>
    <row r="23" spans="3:23" x14ac:dyDescent="0.25">
      <c r="C23" s="91"/>
      <c r="D23" s="91"/>
      <c r="E23" s="91"/>
      <c r="F23" s="91"/>
      <c r="G23" s="91"/>
      <c r="H23" s="91"/>
      <c r="I23" s="91"/>
      <c r="J23" s="91"/>
      <c r="K23" s="91"/>
      <c r="L23" s="91"/>
      <c r="M23" s="91"/>
      <c r="N23" s="91"/>
      <c r="O23" s="91"/>
      <c r="P23" s="91"/>
      <c r="Q23" s="91"/>
      <c r="R23" s="91"/>
      <c r="S23" s="91"/>
      <c r="T23" s="67"/>
      <c r="U23" s="67"/>
      <c r="V23" s="67"/>
      <c r="W23" s="66"/>
    </row>
    <row r="24" spans="3:23" x14ac:dyDescent="0.25">
      <c r="C24" s="90"/>
      <c r="D24" s="90"/>
      <c r="E24" s="90"/>
      <c r="F24" s="90"/>
      <c r="G24" s="90"/>
      <c r="H24" s="90"/>
      <c r="I24" s="90"/>
      <c r="J24" s="90"/>
      <c r="K24" s="90"/>
      <c r="L24" s="90"/>
      <c r="M24" s="90"/>
      <c r="N24" s="90"/>
      <c r="O24" s="90"/>
      <c r="P24" s="90"/>
      <c r="Q24" s="90"/>
      <c r="R24" s="67"/>
      <c r="S24" s="67"/>
      <c r="T24" s="67"/>
      <c r="U24" s="67"/>
      <c r="V24" s="67"/>
    </row>
    <row r="25" spans="3:23" x14ac:dyDescent="0.25">
      <c r="C25" s="90"/>
      <c r="D25" s="90"/>
      <c r="E25" s="90"/>
      <c r="F25" s="90"/>
      <c r="G25" s="90"/>
      <c r="H25" s="90"/>
      <c r="I25" s="90"/>
      <c r="J25" s="90"/>
      <c r="K25" s="90"/>
      <c r="L25" s="90"/>
      <c r="M25" s="90"/>
      <c r="N25" s="90"/>
      <c r="O25" s="90"/>
      <c r="P25" s="90"/>
      <c r="Q25" s="90"/>
      <c r="R25" s="67"/>
      <c r="S25" s="67"/>
      <c r="T25" s="67"/>
      <c r="U25" s="67"/>
      <c r="V25" s="67"/>
    </row>
    <row r="26" spans="3:23" x14ac:dyDescent="0.25">
      <c r="C26" s="90"/>
      <c r="D26" s="90"/>
      <c r="E26" s="90"/>
      <c r="F26" s="90"/>
      <c r="G26" s="90"/>
      <c r="H26" s="90"/>
      <c r="I26" s="90"/>
      <c r="J26" s="90"/>
      <c r="K26" s="90"/>
      <c r="L26" s="90"/>
      <c r="M26" s="90"/>
      <c r="N26" s="90"/>
      <c r="O26" s="90"/>
      <c r="P26" s="90"/>
      <c r="Q26" s="90"/>
      <c r="R26" s="67"/>
      <c r="S26" s="67"/>
      <c r="T26" s="67"/>
      <c r="U26" s="67"/>
      <c r="V26" s="67"/>
    </row>
    <row r="27" spans="3:23" x14ac:dyDescent="0.25">
      <c r="D27" s="56"/>
      <c r="E27" s="56"/>
      <c r="F27" s="56"/>
      <c r="G27" s="56"/>
      <c r="H27" s="56"/>
      <c r="I27" s="56"/>
      <c r="J27" s="56"/>
      <c r="K27" s="56"/>
      <c r="L27" s="56"/>
      <c r="M27" s="56"/>
      <c r="N27" s="56"/>
    </row>
    <row r="28" spans="3:23" x14ac:dyDescent="0.25">
      <c r="D28" s="56"/>
      <c r="E28" s="56"/>
      <c r="F28" s="56"/>
      <c r="G28" s="56"/>
      <c r="H28" s="56"/>
      <c r="I28" s="56"/>
      <c r="J28" s="56"/>
      <c r="K28" s="56"/>
      <c r="L28" s="56"/>
      <c r="M28" s="56"/>
      <c r="N28" s="56"/>
    </row>
    <row r="29" spans="3:23" x14ac:dyDescent="0.25">
      <c r="D29" s="56"/>
      <c r="E29" s="56"/>
      <c r="F29" s="56"/>
      <c r="G29" s="56"/>
      <c r="H29" s="56"/>
      <c r="I29" s="56"/>
      <c r="J29" s="56"/>
      <c r="K29" s="56"/>
      <c r="L29" s="56"/>
      <c r="M29" s="56"/>
      <c r="N29" s="56"/>
    </row>
    <row r="30" spans="3:23" x14ac:dyDescent="0.25">
      <c r="D30" s="56"/>
    </row>
    <row r="31" spans="3:23" x14ac:dyDescent="0.25">
      <c r="D31" s="56"/>
    </row>
    <row r="32" spans="3:23" x14ac:dyDescent="0.25">
      <c r="D32" s="56"/>
    </row>
    <row r="33" spans="4:4" x14ac:dyDescent="0.25">
      <c r="D33" s="56"/>
    </row>
    <row r="34" spans="4:4" x14ac:dyDescent="0.25">
      <c r="D34" s="56"/>
    </row>
    <row r="35" spans="4:4" x14ac:dyDescent="0.25">
      <c r="D35" s="56"/>
    </row>
    <row r="36" spans="4:4" x14ac:dyDescent="0.25">
      <c r="D36" s="56"/>
    </row>
    <row r="37" spans="4:4" x14ac:dyDescent="0.25">
      <c r="D37" s="56"/>
    </row>
    <row r="38" spans="4:4" x14ac:dyDescent="0.25">
      <c r="D38" s="56"/>
    </row>
    <row r="39" spans="4:4" x14ac:dyDescent="0.25">
      <c r="D39" s="56"/>
    </row>
    <row r="40" spans="4:4" x14ac:dyDescent="0.25">
      <c r="D40" s="56"/>
    </row>
    <row r="41" spans="4:4" x14ac:dyDescent="0.25">
      <c r="D41" s="5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Fara subtotaluri</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Mihaela Soiculescu</cp:lastModifiedBy>
  <cp:revision>402</cp:revision>
  <cp:lastPrinted>2024-07-17T13:59:54Z</cp:lastPrinted>
  <dcterms:created xsi:type="dcterms:W3CDTF">2017-11-02T10:21:04Z</dcterms:created>
  <dcterms:modified xsi:type="dcterms:W3CDTF">2024-08-07T10:06:18Z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