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0" windowWidth="19440" windowHeight="11595"/>
  </bookViews>
  <sheets>
    <sheet name="01.02.2019" sheetId="1" r:id="rId1"/>
  </sheets>
  <definedNames>
    <definedName name="_xlnm.Print_Area" localSheetId="0">'01.02.2019'!$A$1:$M$24</definedName>
  </definedNames>
  <calcPr calcId="145621"/>
</workbook>
</file>

<file path=xl/calcChain.xml><?xml version="1.0" encoding="utf-8"?>
<calcChain xmlns="http://schemas.openxmlformats.org/spreadsheetml/2006/main">
  <c r="K20" i="1" l="1"/>
  <c r="I15" i="1" l="1"/>
  <c r="K9" i="1" l="1"/>
  <c r="E15" i="1" l="1"/>
  <c r="E18" i="1" s="1"/>
  <c r="K19" i="1"/>
  <c r="L19" i="1" s="1"/>
  <c r="K17" i="1"/>
  <c r="L17" i="1" s="1"/>
  <c r="K16" i="1"/>
  <c r="L16" i="1" s="1"/>
  <c r="K10" i="1"/>
  <c r="L10" i="1" s="1"/>
  <c r="K11" i="1"/>
  <c r="L11" i="1" s="1"/>
  <c r="K12" i="1"/>
  <c r="L12" i="1" s="1"/>
  <c r="K13" i="1"/>
  <c r="L13" i="1" s="1"/>
  <c r="K14" i="1"/>
  <c r="L14" i="1" s="1"/>
  <c r="F19" i="1"/>
  <c r="F17" i="1"/>
  <c r="F16" i="1"/>
  <c r="F10" i="1"/>
  <c r="F11" i="1"/>
  <c r="F12" i="1"/>
  <c r="F13" i="1"/>
  <c r="F14" i="1"/>
  <c r="F9" i="1"/>
  <c r="L20" i="1"/>
  <c r="L9" i="1"/>
  <c r="J19" i="1"/>
  <c r="H19" i="1"/>
  <c r="D19" i="1"/>
  <c r="H16" i="1"/>
  <c r="J20" i="1"/>
  <c r="H20" i="1"/>
  <c r="D20" i="1"/>
  <c r="C15" i="1"/>
  <c r="B15" i="1"/>
  <c r="B18" i="1" s="1"/>
  <c r="D17" i="1"/>
  <c r="D16" i="1"/>
  <c r="J17" i="1"/>
  <c r="J16" i="1"/>
  <c r="H17" i="1"/>
  <c r="G15" i="1"/>
  <c r="I18" i="1"/>
  <c r="D14" i="1"/>
  <c r="D10" i="1"/>
  <c r="D11" i="1"/>
  <c r="D12" i="1"/>
  <c r="D13" i="1"/>
  <c r="D9" i="1"/>
  <c r="J10" i="1"/>
  <c r="J11" i="1"/>
  <c r="J12" i="1"/>
  <c r="J13" i="1"/>
  <c r="J14" i="1"/>
  <c r="J9" i="1"/>
  <c r="H10" i="1"/>
  <c r="H11" i="1"/>
  <c r="H12" i="1"/>
  <c r="H13" i="1"/>
  <c r="H14" i="1"/>
  <c r="H9" i="1"/>
  <c r="F15" i="1" l="1"/>
  <c r="H15" i="1"/>
  <c r="K15" i="1"/>
  <c r="L15" i="1" s="1"/>
  <c r="J15" i="1"/>
  <c r="F18" i="1"/>
  <c r="J18" i="1"/>
  <c r="D15" i="1"/>
  <c r="G18" i="1"/>
  <c r="H18" i="1" s="1"/>
  <c r="C18" i="1"/>
  <c r="D18" i="1" s="1"/>
  <c r="K18" i="1" l="1"/>
  <c r="L18" i="1" s="1"/>
</calcChain>
</file>

<file path=xl/sharedStrings.xml><?xml version="1.0" encoding="utf-8"?>
<sst xmlns="http://schemas.openxmlformats.org/spreadsheetml/2006/main" count="41" uniqueCount="33">
  <si>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</si>
  <si>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</si>
  <si>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</si>
  <si>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</si>
  <si>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</si>
  <si>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</si>
  <si>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</si>
  <si>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</si>
  <si>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</si>
  <si>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</si>
  <si>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</si>
  <si>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</si>
  <si>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</si>
  <si>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</si>
  <si>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</si>
  <si>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</si>
  <si>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</si>
  <si>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</si>
  <si>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</si>
  <si>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</si>
  <si>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</si>
  <si>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</si>
  <si>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Prefinanțări primite de la CE</t>
  </si>
  <si>
    <t>9=(8/1)*100</t>
  </si>
  <si>
    <t>11=(10/1)*100</t>
  </si>
  <si>
    <t>Total sumă primită de la CE</t>
  </si>
  <si>
    <t>10=4+8</t>
  </si>
  <si>
    <t xml:space="preserve">  </t>
  </si>
  <si>
    <t>Sume solicitate CE 
în limita alocarii UE a PO   (rata de absorbție curentă)</t>
  </si>
  <si>
    <t>PN Dezvoltare Rurală***</t>
  </si>
  <si>
    <t xml:space="preserve">**Pentru rata de absorbtie efectivă FEGA au fost luate în calcul rambursările aferente anilor financiari 2016-2018 </t>
  </si>
  <si>
    <t>***Suma aferenta coloanei rambursari de la CE reprezinta valoarea aprobata de CE spre rambursare fara a lua in calcul eventuale reglaje.</t>
  </si>
  <si>
    <t>Stadiul absorbției pentru programele finanțate din Fondurile Europene Structurale şi de Investiţii (FESI), Fondul de ajutor european pentru cele mai defavorizate persoane (FEAD)  și 
al plăților efectuate din Fondul European de Garantare Agricolă (FEGA)
la data de 1 februarie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</si>
</sst>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e_i_-;\-* #,##0.00\ _l_e_i_-;_-* &quot;-&quot;??\ _l_e_i_-;_-@_-"/>
    <numFmt numFmtId="164" formatCode="_(* #,##0.00_);_(* \(#,##0.00\);_(* &quot;-&quot;??_);_(@_)"/>
    <numFmt numFmtId="165" formatCode="_-* #,##0.00\ _R_O_N_-;\-* #,##0.00\ _R_O_N_-;_-* &quot;-&quot;??\ _R_O_N_-;_-@_-"/>
  </numFmts>
  <fonts count="53">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i/>
      <sz val="9"/>
      <name val="Calibri"/>
      <family val="2"/>
      <charset val="238"/>
      <scheme val="minor"/>
    </font>
    <font>
      <b/>
      <sz val="12"/>
      <name val="Calibri"/>
      <family val="2"/>
      <charset val="238"/>
      <scheme val="minor"/>
    </font>
    <font>
      <b/>
      <i/>
      <sz val="10"/>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227">
    <xf numFmtId="0" fontId="0" fillId="0" borderId="0"/>
    <xf numFmtId="0" fontId="6" fillId="0" borderId="0"/>
    <xf numFmtId="0" fontId="4" fillId="0" borderId="0"/>
    <xf numFmtId="164"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3" fillId="0" borderId="0"/>
    <xf numFmtId="165" fontId="3" fillId="0" borderId="0" applyFont="0" applyFill="0" applyBorder="0" applyAlignment="0" applyProtection="0"/>
    <xf numFmtId="43" fontId="3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77">
    <xf numFmtId="0" fontId="0" fillId="0" borderId="0" xfId="0"/>
    <xf numFmtId="3" fontId="45" fillId="0" borderId="11" xfId="0" applyNumberFormat="1" applyFont="1" applyBorder="1" applyAlignment="1">
      <alignment horizontal="center" vertical="center" wrapText="1"/>
    </xf>
    <xf numFmtId="3" fontId="45" fillId="0" borderId="11" xfId="0" applyNumberFormat="1" applyFont="1" applyBorder="1" applyAlignment="1">
      <alignment horizontal="center" vertical="center"/>
    </xf>
    <xf numFmtId="3" fontId="46" fillId="27" borderId="16" xfId="0" applyNumberFormat="1" applyFont="1" applyFill="1" applyBorder="1" applyAlignment="1">
      <alignment horizontal="center" vertical="center"/>
    </xf>
    <xf numFmtId="10" fontId="46" fillId="27" borderId="16" xfId="0" applyNumberFormat="1" applyFont="1" applyFill="1" applyBorder="1" applyAlignment="1">
      <alignment horizontal="center" vertical="center"/>
    </xf>
    <xf numFmtId="3" fontId="46" fillId="0" borderId="3" xfId="0" applyNumberFormat="1" applyFont="1" applyBorder="1" applyAlignment="1">
      <alignment horizontal="center" vertical="center"/>
    </xf>
    <xf numFmtId="3" fontId="46" fillId="0" borderId="1" xfId="0" applyNumberFormat="1" applyFont="1" applyBorder="1" applyAlignment="1">
      <alignment horizontal="center" vertical="center"/>
    </xf>
    <xf numFmtId="3" fontId="46" fillId="0" borderId="11" xfId="0" applyNumberFormat="1" applyFont="1" applyBorder="1" applyAlignment="1">
      <alignment horizontal="center" vertical="center"/>
    </xf>
    <xf numFmtId="3" fontId="46" fillId="0" borderId="8" xfId="0" applyNumberFormat="1" applyFont="1" applyBorder="1" applyAlignment="1">
      <alignment horizontal="center" vertical="center"/>
    </xf>
    <xf numFmtId="3" fontId="46" fillId="0" borderId="16" xfId="0" applyNumberFormat="1" applyFont="1" applyBorder="1" applyAlignment="1">
      <alignment horizontal="center" vertical="center"/>
    </xf>
    <xf numFmtId="0" fontId="46" fillId="0" borderId="0" xfId="0" applyFont="1"/>
    <xf numFmtId="0" fontId="49" fillId="3" borderId="1" xfId="0" applyFont="1" applyFill="1" applyBorder="1" applyAlignment="1">
      <alignment horizontal="center" vertical="center"/>
    </xf>
    <xf numFmtId="0" fontId="50" fillId="3" borderId="8" xfId="0" applyFont="1" applyFill="1" applyBorder="1" applyAlignment="1">
      <alignment horizontal="center" vertical="center"/>
    </xf>
    <xf numFmtId="3" fontId="48" fillId="2" borderId="13" xfId="0" applyNumberFormat="1" applyFont="1" applyFill="1" applyBorder="1" applyAlignment="1">
      <alignment vertical="center"/>
    </xf>
    <xf numFmtId="3" fontId="46" fillId="27" borderId="8" xfId="0" applyNumberFormat="1" applyFont="1" applyFill="1" applyBorder="1" applyAlignment="1">
      <alignment horizontal="center" vertical="center"/>
    </xf>
    <xf numFmtId="3" fontId="46" fillId="0" borderId="0" xfId="0" applyNumberFormat="1" applyFont="1"/>
    <xf numFmtId="4" fontId="46" fillId="0" borderId="0" xfId="0" applyNumberFormat="1" applyFont="1"/>
    <xf numFmtId="10" fontId="46" fillId="0" borderId="3" xfId="0" applyNumberFormat="1" applyFont="1" applyBorder="1" applyAlignment="1">
      <alignment horizontal="center" vertical="center"/>
    </xf>
    <xf numFmtId="10" fontId="46" fillId="0" borderId="4" xfId="0" applyNumberFormat="1" applyFont="1" applyBorder="1" applyAlignment="1">
      <alignment horizontal="center" vertical="center"/>
    </xf>
    <xf numFmtId="0" fontId="48" fillId="2" borderId="12" xfId="0" applyFont="1" applyFill="1" applyBorder="1" applyAlignment="1">
      <alignment horizontal="left" vertical="center"/>
    </xf>
    <xf numFmtId="10" fontId="48" fillId="2" borderId="13" xfId="0" applyNumberFormat="1" applyFont="1" applyFill="1" applyBorder="1" applyAlignment="1">
      <alignment horizontal="center" vertical="center"/>
    </xf>
    <xf numFmtId="3" fontId="48" fillId="2" borderId="13" xfId="0" applyNumberFormat="1" applyFont="1" applyFill="1" applyBorder="1" applyAlignment="1">
      <alignment horizontal="center" vertical="center"/>
    </xf>
    <xf numFmtId="10" fontId="48" fillId="2" borderId="14" xfId="0" applyNumberFormat="1" applyFont="1" applyFill="1" applyBorder="1" applyAlignment="1">
      <alignment horizontal="center" vertical="center"/>
    </xf>
    <xf numFmtId="10" fontId="46" fillId="0" borderId="1" xfId="0" applyNumberFormat="1" applyFont="1" applyBorder="1" applyAlignment="1">
      <alignment horizontal="center" vertical="center"/>
    </xf>
    <xf numFmtId="10" fontId="46" fillId="0" borderId="6" xfId="0" applyNumberFormat="1" applyFont="1" applyBorder="1" applyAlignment="1">
      <alignment horizontal="center" vertical="center"/>
    </xf>
    <xf numFmtId="10" fontId="46" fillId="0" borderId="8" xfId="0" applyNumberFormat="1" applyFont="1" applyBorder="1" applyAlignment="1">
      <alignment horizontal="center" vertical="center"/>
    </xf>
    <xf numFmtId="10" fontId="46" fillId="0" borderId="9" xfId="0" applyNumberFormat="1" applyFont="1" applyBorder="1" applyAlignment="1">
      <alignment horizontal="center" vertical="center"/>
    </xf>
    <xf numFmtId="10" fontId="46" fillId="27" borderId="31" xfId="0" applyNumberFormat="1" applyFont="1" applyFill="1" applyBorder="1" applyAlignment="1">
      <alignment horizontal="center" vertical="center"/>
    </xf>
    <xf numFmtId="10" fontId="46" fillId="0" borderId="11" xfId="0" applyNumberFormat="1" applyFont="1" applyBorder="1" applyAlignment="1">
      <alignment horizontal="center" vertical="center"/>
    </xf>
    <xf numFmtId="10" fontId="46" fillId="0" borderId="26" xfId="0" applyNumberFormat="1" applyFont="1" applyBorder="1" applyAlignment="1">
      <alignment horizontal="center" vertical="center"/>
    </xf>
    <xf numFmtId="3" fontId="48" fillId="2" borderId="32" xfId="0" applyNumberFormat="1" applyFont="1" applyFill="1" applyBorder="1" applyAlignment="1">
      <alignment horizontal="center" vertical="center"/>
    </xf>
    <xf numFmtId="3" fontId="46" fillId="27" borderId="27" xfId="0" applyNumberFormat="1" applyFont="1" applyFill="1" applyBorder="1" applyAlignment="1">
      <alignment horizontal="center" vertical="center"/>
    </xf>
    <xf numFmtId="10" fontId="46" fillId="27" borderId="13" xfId="0" applyNumberFormat="1" applyFont="1" applyFill="1" applyBorder="1" applyAlignment="1">
      <alignment horizontal="center" vertical="center"/>
    </xf>
    <xf numFmtId="10" fontId="46" fillId="27" borderId="27" xfId="0" applyNumberFormat="1" applyFont="1" applyFill="1" applyBorder="1" applyAlignment="1">
      <alignment horizontal="center" vertical="center"/>
    </xf>
    <xf numFmtId="3" fontId="46" fillId="0" borderId="13" xfId="0" applyNumberFormat="1" applyFont="1" applyBorder="1" applyAlignment="1">
      <alignment horizontal="center" vertical="center"/>
    </xf>
    <xf numFmtId="0" fontId="46" fillId="0" borderId="12" xfId="0" applyFont="1" applyFill="1" applyBorder="1" applyAlignment="1">
      <alignment horizontal="left" vertical="center"/>
    </xf>
    <xf numFmtId="10" fontId="46" fillId="27" borderId="8" xfId="0" applyNumberFormat="1" applyFont="1" applyFill="1" applyBorder="1" applyAlignment="1">
      <alignment horizontal="center" vertical="center"/>
    </xf>
    <xf numFmtId="10" fontId="46" fillId="0" borderId="14" xfId="0" applyNumberFormat="1" applyFont="1" applyBorder="1" applyAlignment="1">
      <alignment horizontal="center" vertical="center"/>
    </xf>
    <xf numFmtId="10" fontId="46" fillId="0" borderId="0" xfId="0" applyNumberFormat="1" applyFont="1"/>
    <xf numFmtId="0" fontId="52" fillId="0" borderId="0" xfId="0" applyFont="1" applyAlignment="1">
      <alignment horizontal="right" vertical="center"/>
    </xf>
    <xf numFmtId="3" fontId="49" fillId="3" borderId="1" xfId="0" applyNumberFormat="1" applyFont="1" applyFill="1" applyBorder="1" applyAlignment="1">
      <alignment horizontal="center" vertical="center"/>
    </xf>
    <xf numFmtId="0" fontId="49" fillId="3" borderId="30" xfId="0" applyFont="1" applyFill="1" applyBorder="1" applyAlignment="1">
      <alignment horizontal="center" vertical="center"/>
    </xf>
    <xf numFmtId="10" fontId="49" fillId="3" borderId="6" xfId="0" applyNumberFormat="1" applyFont="1" applyFill="1" applyBorder="1" applyAlignment="1">
      <alignment horizontal="center" vertical="center"/>
    </xf>
    <xf numFmtId="3" fontId="50" fillId="3" borderId="8" xfId="0" applyNumberFormat="1" applyFont="1" applyFill="1" applyBorder="1" applyAlignment="1">
      <alignment horizontal="center" vertical="center"/>
    </xf>
    <xf numFmtId="0" fontId="50" fillId="3" borderId="9" xfId="0" applyFont="1" applyFill="1" applyBorder="1" applyAlignment="1">
      <alignment horizontal="center" vertical="center"/>
    </xf>
    <xf numFmtId="10" fontId="50" fillId="3" borderId="9" xfId="0" applyNumberFormat="1" applyFont="1" applyFill="1" applyBorder="1" applyAlignment="1">
      <alignment horizontal="center" vertical="center"/>
    </xf>
    <xf numFmtId="0" fontId="46" fillId="0" borderId="5" xfId="0" applyFont="1" applyFill="1" applyBorder="1" applyAlignment="1">
      <alignment vertical="center"/>
    </xf>
    <xf numFmtId="0" fontId="46" fillId="0" borderId="15" xfId="0" applyFont="1" applyFill="1" applyBorder="1" applyAlignment="1">
      <alignment vertical="center"/>
    </xf>
    <xf numFmtId="0" fontId="46" fillId="0" borderId="10" xfId="0" applyFont="1" applyFill="1" applyBorder="1" applyAlignment="1">
      <alignment vertical="center"/>
    </xf>
    <xf numFmtId="0" fontId="50" fillId="3" borderId="26" xfId="0" applyFont="1" applyFill="1" applyBorder="1" applyAlignment="1">
      <alignment horizontal="center" vertical="center"/>
    </xf>
    <xf numFmtId="3" fontId="46" fillId="0" borderId="16" xfId="0" applyNumberFormat="1" applyFont="1" applyFill="1" applyBorder="1" applyAlignment="1">
      <alignment horizontal="center" vertical="center"/>
    </xf>
    <xf numFmtId="3" fontId="46" fillId="0" borderId="27" xfId="0" applyNumberFormat="1" applyFont="1" applyFill="1" applyBorder="1" applyAlignment="1">
      <alignment horizontal="center" vertical="center"/>
    </xf>
    <xf numFmtId="3" fontId="46" fillId="0" borderId="1" xfId="0" applyNumberFormat="1" applyFont="1" applyFill="1" applyBorder="1" applyAlignment="1">
      <alignment horizontal="center" vertical="center"/>
    </xf>
    <xf numFmtId="0" fontId="46" fillId="0" borderId="7" xfId="0" applyFont="1" applyFill="1" applyBorder="1" applyAlignment="1">
      <alignment vertical="center"/>
    </xf>
    <xf numFmtId="0" fontId="46" fillId="27" borderId="2" xfId="0" applyFont="1" applyFill="1" applyBorder="1" applyAlignment="1">
      <alignment vertical="center"/>
    </xf>
    <xf numFmtId="3" fontId="46" fillId="0" borderId="3" xfId="0" applyNumberFormat="1" applyFont="1" applyFill="1" applyBorder="1" applyAlignment="1">
      <alignment horizontal="center" vertical="center"/>
    </xf>
    <xf numFmtId="3" fontId="45" fillId="0" borderId="3"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xf>
    <xf numFmtId="3" fontId="46" fillId="27" borderId="13" xfId="0" applyNumberFormat="1" applyFont="1" applyFill="1" applyBorder="1" applyAlignment="1">
      <alignment horizontal="center" vertical="center"/>
    </xf>
    <xf numFmtId="10" fontId="46" fillId="0" borderId="30" xfId="0" applyNumberFormat="1" applyFont="1" applyBorder="1" applyAlignment="1">
      <alignment horizontal="center" vertical="center"/>
    </xf>
    <xf numFmtId="3" fontId="46" fillId="27" borderId="3" xfId="0" applyNumberFormat="1" applyFont="1" applyFill="1" applyBorder="1" applyAlignment="1">
      <alignment horizontal="center" vertical="center"/>
    </xf>
    <xf numFmtId="3" fontId="46" fillId="27" borderId="1" xfId="0" applyNumberFormat="1" applyFont="1" applyFill="1" applyBorder="1" applyAlignment="1">
      <alignment horizontal="center" vertical="center"/>
    </xf>
    <xf numFmtId="3" fontId="46" fillId="0" borderId="26" xfId="0" applyNumberFormat="1" applyFont="1" applyBorder="1" applyAlignment="1">
      <alignment horizontal="center" vertical="center"/>
    </xf>
    <xf numFmtId="0" fontId="46" fillId="0" borderId="0" xfId="0" applyFont="1" applyAlignment="1">
      <alignment wrapText="1"/>
    </xf>
    <xf numFmtId="0" fontId="49" fillId="3" borderId="29"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51" fillId="27" borderId="0" xfId="0" applyFont="1" applyFill="1" applyAlignment="1">
      <alignment horizontal="center" vertical="center" wrapText="1"/>
    </xf>
    <xf numFmtId="0" fontId="46" fillId="27" borderId="0" xfId="0" applyFont="1" applyFill="1" applyAlignment="1"/>
    <xf numFmtId="0" fontId="49" fillId="3" borderId="28" xfId="0" applyFont="1" applyFill="1" applyBorder="1" applyAlignment="1">
      <alignment horizontal="center" vertical="center" wrapText="1"/>
    </xf>
    <xf numFmtId="0" fontId="46" fillId="0" borderId="29" xfId="0" applyFont="1" applyBorder="1" applyAlignment="1">
      <alignment horizontal="center" vertical="center" wrapText="1"/>
    </xf>
    <xf numFmtId="0" fontId="46" fillId="0" borderId="0" xfId="0" applyFont="1" applyAlignment="1">
      <alignment horizontal="left" wrapText="1"/>
    </xf>
    <xf numFmtId="0" fontId="49" fillId="3" borderId="3"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1"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12" name="Straight Connector 11"/>
        <xdr:cNvCxnSpPr>
          <a:cxnSpLocks noChangeShapeType="1"/>
        </xdr:cNvCxnSpPr>
      </xdr:nvCxnSpPr>
      <xdr:spPr bwMode="auto">
        <a:xfrm>
          <a:off x="994410" y="971550"/>
          <a:ext cx="7749540"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2</xdr:colOff>
      <xdr:row>0</xdr:row>
      <xdr:rowOff>0</xdr:rowOff>
    </xdr:from>
    <xdr:to>
      <xdr:col>5</xdr:col>
      <xdr:colOff>560583</xdr:colOff>
      <xdr:row>0</xdr:row>
      <xdr:rowOff>936000</xdr:rowOff>
    </xdr:to>
    <xdr:pic>
      <xdr:nvPicPr>
        <xdr:cNvPr id="9" name="Picture 8" descr="http://mfe.gov.ro/wp-content/uploads/2019/01/397dde91d8f9c800f02b6b827ce8895b.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0"/>
          <a:ext cx="6447031"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35"/>
  <sheetViews>
    <sheetView tabSelected="1" zoomScaleNormal="100" workbookViewId="0">
      <selection activeCell="C26" sqref="C26"/>
    </sheetView>
  </sheetViews>
  <sheetFormatPr defaultColWidth="9.140625" defaultRowHeight="15"/>
  <cols>
    <col min="1" max="1" width="28.85546875" style="10" customWidth="1"/>
    <col min="2" max="2" width="14.85546875" style="10" customWidth="1"/>
    <col min="3" max="3" width="17.7109375" style="10" customWidth="1"/>
    <col min="4" max="4" width="13" style="10" customWidth="1"/>
    <col min="5" max="5" width="13.85546875" style="15" customWidth="1"/>
    <col min="6" max="6" width="13" style="10" customWidth="1"/>
    <col min="7" max="7" width="15.28515625" style="10" customWidth="1"/>
    <col min="8" max="8" width="12.7109375" style="10" customWidth="1"/>
    <col min="9" max="9" width="15.28515625" style="10" customWidth="1"/>
    <col min="10" max="10" width="13.140625" style="10" customWidth="1"/>
    <col min="11" max="11" width="14.85546875" style="10" customWidth="1"/>
    <col min="12" max="12" width="14" style="38" customWidth="1"/>
    <col min="13" max="16384" width="9.140625" style="10"/>
  </cols>
  <sheetData>
    <row r="1" spans="1:12" ht="90" customHeight="1">
      <c r="A1"/>
    </row>
    <row r="2" spans="1:12" ht="23.25" customHeight="1">
      <c r="A2" s="67" t="s">
        <v>32</v>
      </c>
      <c r="B2" s="68"/>
      <c r="C2" s="68"/>
      <c r="D2" s="68"/>
      <c r="E2" s="68"/>
      <c r="F2" s="68"/>
      <c r="G2" s="68"/>
      <c r="H2" s="68"/>
      <c r="I2" s="68"/>
      <c r="J2" s="68"/>
      <c r="K2" s="68"/>
      <c r="L2" s="68"/>
    </row>
    <row r="3" spans="1:12" ht="25.5" customHeight="1">
      <c r="A3" s="68"/>
      <c r="B3" s="68"/>
      <c r="C3" s="68"/>
      <c r="D3" s="68"/>
      <c r="E3" s="68"/>
      <c r="F3" s="68"/>
      <c r="G3" s="68"/>
      <c r="H3" s="68"/>
      <c r="I3" s="68"/>
      <c r="J3" s="68"/>
      <c r="K3" s="68"/>
      <c r="L3" s="68"/>
    </row>
    <row r="4" spans="1:12" hidden="1"/>
    <row r="5" spans="1:12" ht="15.75" thickBot="1">
      <c r="L5" s="39" t="s">
        <v>13</v>
      </c>
    </row>
    <row r="6" spans="1:12" ht="44.25" customHeight="1">
      <c r="A6" s="73" t="s">
        <v>20</v>
      </c>
      <c r="B6" s="72" t="s">
        <v>0</v>
      </c>
      <c r="C6" s="72" t="s">
        <v>18</v>
      </c>
      <c r="D6" s="72"/>
      <c r="E6" s="69" t="s">
        <v>22</v>
      </c>
      <c r="F6" s="70"/>
      <c r="G6" s="72" t="s">
        <v>28</v>
      </c>
      <c r="H6" s="72"/>
      <c r="I6" s="72" t="s">
        <v>19</v>
      </c>
      <c r="J6" s="72"/>
      <c r="K6" s="65" t="s">
        <v>25</v>
      </c>
      <c r="L6" s="66"/>
    </row>
    <row r="7" spans="1:12">
      <c r="A7" s="74"/>
      <c r="B7" s="76"/>
      <c r="C7" s="11" t="s">
        <v>1</v>
      </c>
      <c r="D7" s="11" t="s">
        <v>2</v>
      </c>
      <c r="E7" s="40" t="s">
        <v>1</v>
      </c>
      <c r="F7" s="11" t="s">
        <v>2</v>
      </c>
      <c r="G7" s="11" t="s">
        <v>1</v>
      </c>
      <c r="H7" s="11" t="s">
        <v>2</v>
      </c>
      <c r="I7" s="11" t="s">
        <v>1</v>
      </c>
      <c r="J7" s="11" t="s">
        <v>2</v>
      </c>
      <c r="K7" s="41" t="s">
        <v>1</v>
      </c>
      <c r="L7" s="42" t="s">
        <v>2</v>
      </c>
    </row>
    <row r="8" spans="1:12" ht="15.75" thickBot="1">
      <c r="A8" s="75"/>
      <c r="B8" s="12">
        <v>1</v>
      </c>
      <c r="C8" s="12">
        <v>2</v>
      </c>
      <c r="D8" s="12" t="s">
        <v>3</v>
      </c>
      <c r="E8" s="43">
        <v>4</v>
      </c>
      <c r="F8" s="44" t="s">
        <v>4</v>
      </c>
      <c r="G8" s="12">
        <v>6</v>
      </c>
      <c r="H8" s="12" t="s">
        <v>5</v>
      </c>
      <c r="I8" s="12">
        <v>8</v>
      </c>
      <c r="J8" s="12" t="s">
        <v>23</v>
      </c>
      <c r="K8" s="49" t="s">
        <v>26</v>
      </c>
      <c r="L8" s="45" t="s">
        <v>24</v>
      </c>
    </row>
    <row r="9" spans="1:12" ht="24" customHeight="1">
      <c r="A9" s="54" t="s">
        <v>6</v>
      </c>
      <c r="B9" s="5">
        <v>6860000000</v>
      </c>
      <c r="C9" s="61">
        <v>895202819.59281719</v>
      </c>
      <c r="D9" s="17">
        <f>C9/B9</f>
        <v>0.13049603784151853</v>
      </c>
      <c r="E9" s="5">
        <v>428967956.11000001</v>
      </c>
      <c r="F9" s="17">
        <f>E9/B9</f>
        <v>6.2531772027696789E-2</v>
      </c>
      <c r="G9" s="5">
        <v>876649526.83000004</v>
      </c>
      <c r="H9" s="17">
        <f>G9/B9</f>
        <v>0.12779147621428572</v>
      </c>
      <c r="I9" s="55">
        <v>555067839</v>
      </c>
      <c r="J9" s="17">
        <f t="shared" ref="J9:J20" si="0">I9/B9</f>
        <v>8.0913679154518955E-2</v>
      </c>
      <c r="K9" s="6">
        <f>I9+E9</f>
        <v>984035795.11000001</v>
      </c>
      <c r="L9" s="18">
        <f t="shared" ref="L9:L20" si="1">K9/B9</f>
        <v>0.14344545118221574</v>
      </c>
    </row>
    <row r="10" spans="1:12" ht="21" customHeight="1">
      <c r="A10" s="46" t="s">
        <v>7</v>
      </c>
      <c r="B10" s="6">
        <v>9218524484</v>
      </c>
      <c r="C10" s="52">
        <v>1607882449.6996908</v>
      </c>
      <c r="D10" s="23">
        <f t="shared" ref="D10:D13" si="2">C10/B10</f>
        <v>0.17441863418493805</v>
      </c>
      <c r="E10" s="6">
        <v>594479172.12</v>
      </c>
      <c r="F10" s="23">
        <f t="shared" ref="F10:F14" si="3">E10/B10</f>
        <v>6.4487453838388054E-2</v>
      </c>
      <c r="G10" s="6">
        <v>1638570604.9000001</v>
      </c>
      <c r="H10" s="23">
        <f t="shared" ref="H10:H14" si="4">G10/B10</f>
        <v>0.17774760025250913</v>
      </c>
      <c r="I10" s="50">
        <v>1472127763.5500002</v>
      </c>
      <c r="J10" s="60">
        <f t="shared" si="0"/>
        <v>0.15969234188237799</v>
      </c>
      <c r="K10" s="9">
        <f t="shared" ref="K10:K14" si="5">I10+E10</f>
        <v>2066606935.6700001</v>
      </c>
      <c r="L10" s="24">
        <f t="shared" si="1"/>
        <v>0.22417979572076602</v>
      </c>
    </row>
    <row r="11" spans="1:12" ht="21" customHeight="1">
      <c r="A11" s="46" t="s">
        <v>8</v>
      </c>
      <c r="B11" s="6">
        <v>1329787234</v>
      </c>
      <c r="C11" s="52">
        <v>306776438.03074592</v>
      </c>
      <c r="D11" s="23">
        <f t="shared" si="2"/>
        <v>0.23069588140650321</v>
      </c>
      <c r="E11" s="6">
        <v>84272329</v>
      </c>
      <c r="F11" s="23">
        <f t="shared" si="3"/>
        <v>6.3372791410027926E-2</v>
      </c>
      <c r="G11" s="6">
        <v>226236178.33999997</v>
      </c>
      <c r="H11" s="23">
        <f t="shared" si="4"/>
        <v>0.17012960611712413</v>
      </c>
      <c r="I11" s="50">
        <v>203612561</v>
      </c>
      <c r="J11" s="23">
        <f t="shared" si="0"/>
        <v>0.15311664587689974</v>
      </c>
      <c r="K11" s="6">
        <f t="shared" si="5"/>
        <v>287884890</v>
      </c>
      <c r="L11" s="24">
        <f t="shared" si="1"/>
        <v>0.21648943728692766</v>
      </c>
    </row>
    <row r="12" spans="1:12" ht="21" customHeight="1">
      <c r="A12" s="46" t="s">
        <v>9</v>
      </c>
      <c r="B12" s="6">
        <v>4371963027</v>
      </c>
      <c r="C12" s="62">
        <v>763335463.57213438</v>
      </c>
      <c r="D12" s="23">
        <f t="shared" si="2"/>
        <v>0.17459787716821751</v>
      </c>
      <c r="E12" s="6">
        <v>276718364.09000003</v>
      </c>
      <c r="F12" s="23">
        <f t="shared" si="3"/>
        <v>6.3293848182399109E-2</v>
      </c>
      <c r="G12" s="6">
        <v>649925663.34000003</v>
      </c>
      <c r="H12" s="23">
        <f t="shared" si="4"/>
        <v>0.14865763029701853</v>
      </c>
      <c r="I12" s="52">
        <v>584933097</v>
      </c>
      <c r="J12" s="23">
        <f t="shared" si="0"/>
        <v>0.13379186726594428</v>
      </c>
      <c r="K12" s="6">
        <f t="shared" si="5"/>
        <v>861651461.09000003</v>
      </c>
      <c r="L12" s="24">
        <f t="shared" si="1"/>
        <v>0.19708571544834338</v>
      </c>
    </row>
    <row r="13" spans="1:12" ht="21.75" customHeight="1">
      <c r="A13" s="46" t="s">
        <v>10</v>
      </c>
      <c r="B13" s="6">
        <v>553191489</v>
      </c>
      <c r="C13" s="52">
        <v>74171958.34367311</v>
      </c>
      <c r="D13" s="23">
        <f t="shared" si="2"/>
        <v>0.13408007863199992</v>
      </c>
      <c r="E13" s="6">
        <v>35100000</v>
      </c>
      <c r="F13" s="23">
        <f t="shared" si="3"/>
        <v>6.3450000041486543E-2</v>
      </c>
      <c r="G13" s="9">
        <v>71661814.109999999</v>
      </c>
      <c r="H13" s="23">
        <f t="shared" si="4"/>
        <v>0.12954251020662394</v>
      </c>
      <c r="I13" s="50">
        <v>43375785</v>
      </c>
      <c r="J13" s="23">
        <f t="shared" si="0"/>
        <v>7.8410072935883507E-2</v>
      </c>
      <c r="K13" s="6">
        <f t="shared" si="5"/>
        <v>78475785</v>
      </c>
      <c r="L13" s="24">
        <f t="shared" si="1"/>
        <v>0.14186007297737005</v>
      </c>
    </row>
    <row r="14" spans="1:12" ht="24" customHeight="1" thickBot="1">
      <c r="A14" s="53" t="s">
        <v>11</v>
      </c>
      <c r="B14" s="14">
        <v>252765958</v>
      </c>
      <c r="C14" s="58">
        <v>94736235.284221157</v>
      </c>
      <c r="D14" s="25">
        <f t="shared" ref="D14:D17" si="6">C14/B14</f>
        <v>0.37479823641528959</v>
      </c>
      <c r="E14" s="8">
        <v>15461702</v>
      </c>
      <c r="F14" s="25">
        <f t="shared" si="3"/>
        <v>6.1170033031109357E-2</v>
      </c>
      <c r="G14" s="8">
        <v>94264344.219999999</v>
      </c>
      <c r="H14" s="25">
        <f t="shared" si="4"/>
        <v>0.37293132732691797</v>
      </c>
      <c r="I14" s="14">
        <v>81051606.458000019</v>
      </c>
      <c r="J14" s="25">
        <f t="shared" si="0"/>
        <v>0.32065871171623522</v>
      </c>
      <c r="K14" s="8">
        <f t="shared" si="5"/>
        <v>96513308.458000019</v>
      </c>
      <c r="L14" s="26">
        <f t="shared" si="1"/>
        <v>0.38182874474734457</v>
      </c>
    </row>
    <row r="15" spans="1:12" ht="22.5" customHeight="1" thickBot="1">
      <c r="A15" s="19" t="s">
        <v>14</v>
      </c>
      <c r="B15" s="13">
        <f>SUM(B9:B14)</f>
        <v>22586232192</v>
      </c>
      <c r="C15" s="21">
        <f>SUM(C9:C14)</f>
        <v>3742105364.523283</v>
      </c>
      <c r="D15" s="20">
        <f t="shared" si="6"/>
        <v>0.1656808153176044</v>
      </c>
      <c r="E15" s="21">
        <f>SUM(E9:E14)</f>
        <v>1434999523.3200002</v>
      </c>
      <c r="F15" s="20">
        <f>E15/B15</f>
        <v>6.3534258884856157E-2</v>
      </c>
      <c r="G15" s="13">
        <f>SUM(G9:G14)</f>
        <v>3557308131.7400002</v>
      </c>
      <c r="H15" s="20">
        <f t="shared" ref="H15:H17" si="7">G15/B15</f>
        <v>0.15749896226604773</v>
      </c>
      <c r="I15" s="13">
        <f>SUM(I9:I14)</f>
        <v>2940168652.0080004</v>
      </c>
      <c r="J15" s="20">
        <f t="shared" si="0"/>
        <v>0.13017526017683473</v>
      </c>
      <c r="K15" s="21">
        <f>SUM(K9:K14)</f>
        <v>4375168175.3280001</v>
      </c>
      <c r="L15" s="22">
        <f t="shared" si="1"/>
        <v>0.19370951906169087</v>
      </c>
    </row>
    <row r="16" spans="1:12" ht="21.75" customHeight="1">
      <c r="A16" s="47" t="s">
        <v>29</v>
      </c>
      <c r="B16" s="3">
        <v>8127996402</v>
      </c>
      <c r="C16" s="3">
        <v>3664261201.7592244</v>
      </c>
      <c r="D16" s="4">
        <f>C16/B16</f>
        <v>0.45081973718118096</v>
      </c>
      <c r="E16" s="3">
        <v>325119856.07999998</v>
      </c>
      <c r="F16" s="4">
        <f>E16/B16</f>
        <v>0.04</v>
      </c>
      <c r="G16" s="50">
        <v>3581802025.2576261</v>
      </c>
      <c r="H16" s="4">
        <f>G16/B16</f>
        <v>0.44067465684117141</v>
      </c>
      <c r="I16" s="56">
        <v>3239338229</v>
      </c>
      <c r="J16" s="27">
        <f t="shared" si="0"/>
        <v>0.3985408049889046</v>
      </c>
      <c r="K16" s="5">
        <f>I16+E16</f>
        <v>3564458085.0799999</v>
      </c>
      <c r="L16" s="18">
        <f t="shared" si="1"/>
        <v>0.43854080498890458</v>
      </c>
    </row>
    <row r="17" spans="1:18" ht="24.75" customHeight="1" thickBot="1">
      <c r="A17" s="48" t="s">
        <v>12</v>
      </c>
      <c r="B17" s="2">
        <v>168421371</v>
      </c>
      <c r="C17" s="63">
        <v>35996177.709628992</v>
      </c>
      <c r="D17" s="28">
        <f t="shared" si="6"/>
        <v>0.21372690114028933</v>
      </c>
      <c r="E17" s="7">
        <v>10686336</v>
      </c>
      <c r="F17" s="4">
        <f>E17/B17</f>
        <v>6.345000005967176E-2</v>
      </c>
      <c r="G17" s="1">
        <v>29833371.359999999</v>
      </c>
      <c r="H17" s="29">
        <f t="shared" si="7"/>
        <v>0.17713530760891383</v>
      </c>
      <c r="I17" s="57">
        <v>26850034</v>
      </c>
      <c r="J17" s="28">
        <f t="shared" si="0"/>
        <v>0.15942177551802497</v>
      </c>
      <c r="K17" s="8">
        <f>I17+E17</f>
        <v>37536370</v>
      </c>
      <c r="L17" s="26">
        <f t="shared" si="1"/>
        <v>0.22287177557769672</v>
      </c>
    </row>
    <row r="18" spans="1:18" ht="24.75" customHeight="1" thickBot="1">
      <c r="A18" s="19" t="s">
        <v>15</v>
      </c>
      <c r="B18" s="13">
        <f>B15+B16+B17</f>
        <v>30882649965</v>
      </c>
      <c r="C18" s="21">
        <f>C15+C16+C17</f>
        <v>7442362743.992136</v>
      </c>
      <c r="D18" s="20">
        <f>C18/B18</f>
        <v>0.24098847580847929</v>
      </c>
      <c r="E18" s="21">
        <f>E15+E16+E17</f>
        <v>1770805715.4000001</v>
      </c>
      <c r="F18" s="20">
        <f>E18/B18</f>
        <v>5.7339824056772778E-2</v>
      </c>
      <c r="G18" s="13">
        <f>G15+G16+G17</f>
        <v>7168943528.357626</v>
      </c>
      <c r="H18" s="20">
        <f>G18/B18</f>
        <v>0.2321349863590835</v>
      </c>
      <c r="I18" s="13">
        <f>I15+I16+I17</f>
        <v>6206356915.0080004</v>
      </c>
      <c r="J18" s="20">
        <f t="shared" si="0"/>
        <v>0.20096581485208698</v>
      </c>
      <c r="K18" s="30">
        <f>K15+K16+K17</f>
        <v>7977162630.408</v>
      </c>
      <c r="L18" s="22">
        <f t="shared" si="1"/>
        <v>0.25830563890885977</v>
      </c>
    </row>
    <row r="19" spans="1:18" ht="24.75" customHeight="1" thickBot="1">
      <c r="A19" s="35" t="s">
        <v>21</v>
      </c>
      <c r="B19" s="31">
        <v>441013044</v>
      </c>
      <c r="C19" s="59">
        <v>136276434.58000001</v>
      </c>
      <c r="D19" s="32">
        <f>C19/B19</f>
        <v>0.30900771855627929</v>
      </c>
      <c r="E19" s="31">
        <v>48511434.840000004</v>
      </c>
      <c r="F19" s="33">
        <f>E19/B19</f>
        <v>0.11000000000000001</v>
      </c>
      <c r="G19" s="31">
        <v>76495019.150000006</v>
      </c>
      <c r="H19" s="33">
        <f>G19/B19</f>
        <v>0.17345296287880321</v>
      </c>
      <c r="I19" s="51">
        <v>69261821.319999993</v>
      </c>
      <c r="J19" s="33">
        <f t="shared" si="0"/>
        <v>0.15705163886263643</v>
      </c>
      <c r="K19" s="34">
        <f>I19+E19</f>
        <v>117773256.16</v>
      </c>
      <c r="L19" s="18">
        <f t="shared" si="1"/>
        <v>0.26705163886263644</v>
      </c>
    </row>
    <row r="20" spans="1:18" ht="23.25" customHeight="1" thickBot="1">
      <c r="A20" s="35" t="s">
        <v>17</v>
      </c>
      <c r="B20" s="14">
        <v>11282445944</v>
      </c>
      <c r="C20" s="58">
        <v>6317230127</v>
      </c>
      <c r="D20" s="36">
        <f>(C20/B20)</f>
        <v>0.55991672004061321</v>
      </c>
      <c r="E20" s="14"/>
      <c r="F20" s="36"/>
      <c r="G20" s="58">
        <v>6317230127</v>
      </c>
      <c r="H20" s="36">
        <f>G20/B20</f>
        <v>0.55991672004061321</v>
      </c>
      <c r="I20" s="58">
        <v>5858906538</v>
      </c>
      <c r="J20" s="36">
        <f t="shared" si="0"/>
        <v>0.51929400478233745</v>
      </c>
      <c r="K20" s="58">
        <f>E20+I20</f>
        <v>5858906538</v>
      </c>
      <c r="L20" s="37">
        <f t="shared" si="1"/>
        <v>0.51929400478233745</v>
      </c>
      <c r="R20" s="10" t="s">
        <v>27</v>
      </c>
    </row>
    <row r="21" spans="1:18">
      <c r="C21" s="15"/>
      <c r="D21" s="15"/>
      <c r="F21" s="15"/>
      <c r="G21" s="15"/>
      <c r="H21" s="15"/>
      <c r="I21" s="15"/>
      <c r="J21" s="15"/>
      <c r="K21" s="15"/>
      <c r="L21" s="15"/>
    </row>
    <row r="22" spans="1:18">
      <c r="A22" s="71" t="s">
        <v>16</v>
      </c>
      <c r="B22" s="71"/>
      <c r="C22" s="71"/>
      <c r="D22" s="71"/>
      <c r="E22" s="71"/>
      <c r="F22" s="71"/>
      <c r="G22" s="71"/>
      <c r="H22" s="71"/>
      <c r="I22" s="71"/>
      <c r="J22" s="71"/>
    </row>
    <row r="23" spans="1:18" ht="19.5" customHeight="1">
      <c r="A23" s="71" t="s">
        <v>30</v>
      </c>
      <c r="B23" s="71"/>
      <c r="C23" s="71"/>
      <c r="D23" s="71"/>
      <c r="E23" s="71"/>
      <c r="F23" s="71"/>
      <c r="G23" s="71"/>
      <c r="H23" s="71"/>
      <c r="I23" s="71"/>
      <c r="J23" s="71"/>
    </row>
    <row r="24" spans="1:18" ht="19.5" customHeight="1">
      <c r="A24" s="64" t="s">
        <v>31</v>
      </c>
      <c r="B24" s="64"/>
      <c r="C24" s="64"/>
      <c r="D24" s="64"/>
      <c r="E24" s="64"/>
      <c r="F24" s="64"/>
      <c r="G24" s="64"/>
      <c r="H24" s="64"/>
      <c r="I24" s="64"/>
      <c r="J24" s="64"/>
      <c r="K24" s="64"/>
      <c r="L24" s="64"/>
    </row>
    <row r="26" spans="1:18">
      <c r="G26" s="15"/>
    </row>
    <row r="27" spans="1:18">
      <c r="B27" s="15"/>
      <c r="C27" s="15"/>
      <c r="D27" s="38"/>
      <c r="F27" s="38"/>
      <c r="G27" s="15"/>
      <c r="H27" s="38"/>
    </row>
    <row r="28" spans="1:18">
      <c r="B28" s="15"/>
      <c r="C28" s="15"/>
      <c r="D28" s="38"/>
      <c r="F28" s="38"/>
      <c r="G28" s="16"/>
      <c r="H28" s="38"/>
    </row>
    <row r="29" spans="1:18">
      <c r="C29" s="15"/>
    </row>
    <row r="31" spans="1:18">
      <c r="C31" s="16"/>
    </row>
    <row r="33" spans="3:3">
      <c r="C33" s="15"/>
    </row>
    <row r="35" spans="3:3">
      <c r="C35" s="16"/>
    </row>
  </sheetData>
  <mergeCells count="11">
    <mergeCell ref="A24:L24"/>
    <mergeCell ref="K6:L6"/>
    <mergeCell ref="A2:L3"/>
    <mergeCell ref="E6:F6"/>
    <mergeCell ref="A23:J23"/>
    <mergeCell ref="C6:D6"/>
    <mergeCell ref="A6:A8"/>
    <mergeCell ref="B6:B7"/>
    <mergeCell ref="G6:H6"/>
    <mergeCell ref="I6:J6"/>
    <mergeCell ref="A22:J22"/>
  </mergeCells>
  <pageMargins left="0.70866141732283505" right="0.70866141732283505" top="0.74803149606299202" bottom="0.74803149606299202" header="0.31496062992126" footer="0.31496062992126"/>
  <pageSetup paperSize="9" scale="66" orientation="landscape" r:id="rId1"/>
  <ignoredErrors>
    <ignoredError sqref="D1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01.02.2019</vt:lpstr>
      <vt:lpstr>'01.02.2019'!Print_Area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Consuela Stegarescu</cp:lastModifiedBy>
  <cp:lastPrinted>2019-02-04T13:42:33Z</cp:lastPrinted>
  <dcterms:created xsi:type="dcterms:W3CDTF">2017-11-02T10:21:04Z</dcterms:created>
  <dcterms:modified xsi:type="dcterms:W3CDTF">2019-02-07T09:11:10Z</dcterms:modified>
</cp:coreProperties>
</file>