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mihaela.raducan\Desktop\Sit. 3-6.10\"/>
    </mc:Choice>
  </mc:AlternateContent>
  <xr:revisionPtr revIDLastSave="0" documentId="13_ncr:1_{332A386C-2510-4299-A494-5AA01E05C2E9}"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 name="Sheet1" sheetId="2" r:id="rId2"/>
  </sheets>
  <calcPr calcId="191029"/>
</workbook>
</file>

<file path=xl/calcChain.xml><?xml version="1.0" encoding="utf-8"?>
<calcChain xmlns="http://schemas.openxmlformats.org/spreadsheetml/2006/main">
  <c r="J16" i="1" l="1"/>
  <c r="J19" i="1" l="1"/>
  <c r="J17" i="1"/>
  <c r="J12" i="1" l="1"/>
  <c r="J9" i="1"/>
  <c r="J10" i="1"/>
  <c r="J14" i="1" l="1"/>
  <c r="M9" i="1" l="1"/>
  <c r="K10" i="1"/>
  <c r="N14" i="1"/>
  <c r="M10" i="1"/>
  <c r="J13" i="1"/>
  <c r="K13" i="1" s="1"/>
  <c r="K12" i="1"/>
  <c r="K14" i="1"/>
  <c r="K9" i="1"/>
  <c r="K16" i="1"/>
  <c r="I9" i="1"/>
  <c r="G9" i="1"/>
  <c r="M11" i="1"/>
  <c r="K11" i="1"/>
  <c r="M19" i="1"/>
  <c r="F15" i="1"/>
  <c r="F20" i="1" s="1"/>
  <c r="E15" i="1"/>
  <c r="E20" i="1" s="1"/>
  <c r="N16" i="1"/>
  <c r="M17" i="1"/>
  <c r="G16" i="1"/>
  <c r="I16" i="1"/>
  <c r="M16" i="1"/>
  <c r="G17" i="1"/>
  <c r="G10" i="1"/>
  <c r="G12" i="1"/>
  <c r="G13" i="1"/>
  <c r="G11" i="1"/>
  <c r="G19" i="1"/>
  <c r="G14" i="1"/>
  <c r="N19" i="1"/>
  <c r="O19" i="1" s="1"/>
  <c r="I13" i="1"/>
  <c r="I11" i="1"/>
  <c r="I10" i="1"/>
  <c r="I17" i="1"/>
  <c r="N11" i="1"/>
  <c r="N13" i="1"/>
  <c r="H15" i="1"/>
  <c r="H20" i="1" s="1"/>
  <c r="M13" i="1"/>
  <c r="N12" i="1"/>
  <c r="I12" i="1"/>
  <c r="I14" i="1"/>
  <c r="K19" i="1"/>
  <c r="M12" i="1"/>
  <c r="N17" i="1"/>
  <c r="I19" i="1"/>
  <c r="K17" i="1"/>
  <c r="H18" i="1" l="1"/>
  <c r="H21" i="1" s="1"/>
  <c r="N10" i="1"/>
  <c r="I20" i="1"/>
  <c r="I15" i="1"/>
  <c r="O14" i="1"/>
  <c r="G15" i="1"/>
  <c r="M14" i="1"/>
  <c r="O12" i="1"/>
  <c r="E18" i="1"/>
  <c r="E21" i="1" s="1"/>
  <c r="O13" i="1"/>
  <c r="N9" i="1"/>
  <c r="O11" i="1"/>
  <c r="J15" i="1"/>
  <c r="J20" i="1" s="1"/>
  <c r="K20" i="1" s="1"/>
  <c r="O16" i="1"/>
  <c r="O17" i="1"/>
  <c r="L15" i="1"/>
  <c r="G20" i="1"/>
  <c r="F18" i="1"/>
  <c r="F21" i="1" s="1"/>
  <c r="G21" i="1" l="1"/>
  <c r="I21" i="1"/>
  <c r="O10" i="1"/>
  <c r="N15" i="1"/>
  <c r="I18" i="1"/>
  <c r="O9" i="1"/>
  <c r="K15" i="1"/>
  <c r="J18" i="1"/>
  <c r="M15" i="1"/>
  <c r="L18" i="1"/>
  <c r="L20" i="1"/>
  <c r="M20" i="1" s="1"/>
  <c r="G18" i="1"/>
  <c r="O15" i="1" l="1"/>
  <c r="N18" i="1"/>
  <c r="O18" i="1" s="1"/>
  <c r="N20" i="1"/>
  <c r="O20" i="1" s="1"/>
  <c r="K18" i="1"/>
  <c r="J21" i="1"/>
  <c r="K21" i="1" s="1"/>
  <c r="L21" i="1"/>
  <c r="M21" i="1" s="1"/>
  <c r="M18" i="1"/>
  <c r="N21" i="1" l="1"/>
  <c r="O21" i="1" s="1"/>
</calcChain>
</file>

<file path=xl/sharedStrings.xml><?xml version="1.0" encoding="utf-8"?>
<sst xmlns="http://schemas.openxmlformats.org/spreadsheetml/2006/main" count="45" uniqueCount="37">
  <si>
    <t>euro</t>
  </si>
  <si>
    <t>Programe 
2014-2020</t>
  </si>
  <si>
    <t>Alocare
2014-2020
(UE)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</si>
  <si>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</si>
  <si>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</si>
  <si>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</si>
  <si>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</si>
  <si>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</si>
  <si>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</si>
  <si>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</si>
  <si>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</si>
  <si>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</si>
  <si>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</si>
  <si>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</si>
  <si>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</si>
  <si>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</si>
  <si>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</si>
  <si>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</si>
  <si>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</si>
  <si>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</si>
  <si>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</si>
  <si>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</si>
  <si>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</si>
  <si>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TOTAL FESI și FEAD</t>
  </si>
  <si>
    <t>Politica de Coeziune</t>
  </si>
  <si>
    <t>Politica de Coeziune și FEAD</t>
  </si>
  <si>
    <t>**Pentru rata de absorbtie efectivă FEGA au fost luate în calcul rambursările aferente anilor financiari 2016-2024</t>
  </si>
  <si>
    <t>Prefinanțări de la CE ****</t>
  </si>
  <si>
    <t>****Informațiile din coloanele 4, 8 și 10 sunt în conformitate cu datele publicate de CE pe platforma Cohesion Open Data</t>
  </si>
  <si>
    <t>Plăți intermediare de la CE****</t>
  </si>
  <si>
    <t>Total sumă primită de la CE****</t>
  </si>
  <si>
    <t>Plățile intermediare de la CE includ rambursările aferente aplicațiilor de plată intermediare și prefinanțarea justificată în cadrul unui program</t>
  </si>
  <si>
    <t>Plăți către beneficiari
(UE, inclusiv suprarezervare)</t>
  </si>
  <si>
    <t>FEGA Campaniile 2015-2023**</t>
  </si>
  <si>
    <t>curs inforeuro noiembrie 2024 - 4.9747 lei</t>
  </si>
  <si>
    <t>Sume solicitate CE 
în limita alocării UE a PO + suprarezervare</t>
  </si>
  <si>
    <r>
      <t>Stadiul absorbției pentru programele finanțate din Fondurile Europene Structurale şi de Investiţii (FESI), Fondul de ajutor european pentru cele mai defavorizate persoane (FEAD)  și 
al plăților efectuate din Fondul European de Garantare Agricolă (FEGA)
la data</t>
    </r>
    <r>
      <rPr>
        <b/>
        <sz val="12"/>
        <rFont val="Calibri"/>
        <family val="2"/>
      </rPr>
      <t xml:space="preserve"> de 30 noiembrie</t>
    </r>
    <r>
      <rPr>
        <b/>
        <sz val="12"/>
        <rFont val="Calibri"/>
        <family val="2"/>
        <charset val="238"/>
      </rPr>
      <t xml:space="preserv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</si>
</sst>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0.00\);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 numFmtId="176" formatCode="0.0%"/>
  </numFmts>
  <fonts count="65"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sz val="9"/>
      <name val="Arial"/>
      <family val="2"/>
    </font>
    <font>
      <sz val="11"/>
      <name val="Arial"/>
      <family val="2"/>
      <charset val="238"/>
    </font>
    <font>
      <sz val="9"/>
      <color rgb="FF2F2F2F"/>
      <name val="Helvetica"/>
      <family val="2"/>
    </font>
    <font>
      <sz val="11"/>
      <color rgb="FFFF0000"/>
      <name val="Calibri"/>
      <family val="2"/>
      <charset val="238"/>
    </font>
    <font>
      <b/>
      <sz val="14"/>
      <name val="Calibri"/>
      <family val="2"/>
    </font>
    <font>
      <b/>
      <sz val="9"/>
      <name val="Arial"/>
      <family val="2"/>
    </font>
    <font>
      <b/>
      <sz val="12"/>
      <name val="Calibri"/>
      <family val="2"/>
    </font>
    <font>
      <b/>
      <sz val="9"/>
      <color rgb="FFFF0000"/>
      <name val="Arial"/>
      <family val="2"/>
    </font>
    <font>
      <b/>
      <sz val="11"/>
      <color rgb="FFFF0000"/>
      <name val="Calibri"/>
      <family val="2"/>
    </font>
    <font>
      <sz val="9"/>
      <color rgb="FFFF0000"/>
      <name val="Arial"/>
      <family val="2"/>
    </font>
    <font>
      <b/>
      <i/>
      <sz val="11"/>
      <name val="Calibri"/>
      <family val="2"/>
    </font>
    <font>
      <sz val="12"/>
      <color rgb="FFFF0000"/>
      <name val="Calibri"/>
      <family val="2"/>
      <charset val="238"/>
    </font>
  </fonts>
  <fills count="54">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
      <patternFill patternType="solid">
        <fgColor rgb="FFFFC000"/>
        <bgColor indexed="64"/>
      </patternFill>
    </fill>
    <fill>
      <patternFill patternType="solid">
        <fgColor theme="0"/>
        <bgColor rgb="FFCCFFFF"/>
      </patternFill>
    </fill>
  </fills>
  <borders count="3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0"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8"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7" fontId="19" fillId="0" borderId="0"/>
    <xf numFmtId="165"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5"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6" fontId="19" fillId="0" borderId="0"/>
    <xf numFmtId="170" fontId="19" fillId="0" borderId="0"/>
    <xf numFmtId="168" fontId="19" fillId="0" borderId="0"/>
    <xf numFmtId="171" fontId="19" fillId="0" borderId="0"/>
    <xf numFmtId="168" fontId="19" fillId="0" borderId="0"/>
    <xf numFmtId="171" fontId="19" fillId="0" borderId="0"/>
    <xf numFmtId="170" fontId="19" fillId="0" borderId="0"/>
    <xf numFmtId="168" fontId="19" fillId="0" borderId="0"/>
    <xf numFmtId="165"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71" fontId="19" fillId="0" borderId="0"/>
    <xf numFmtId="168" fontId="19" fillId="0" borderId="0"/>
    <xf numFmtId="168" fontId="19" fillId="0" borderId="0"/>
    <xf numFmtId="171" fontId="19" fillId="0" borderId="0"/>
    <xf numFmtId="168" fontId="19" fillId="0" borderId="0"/>
    <xf numFmtId="171" fontId="19" fillId="0" borderId="0"/>
    <xf numFmtId="168" fontId="19" fillId="0" borderId="0"/>
    <xf numFmtId="166" fontId="19" fillId="0" borderId="0"/>
    <xf numFmtId="168"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5" fontId="19" fillId="0" borderId="0"/>
    <xf numFmtId="172" fontId="19" fillId="0" borderId="0"/>
    <xf numFmtId="165" fontId="19" fillId="0" borderId="0"/>
    <xf numFmtId="165" fontId="19" fillId="0" borderId="0"/>
    <xf numFmtId="172"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70" fontId="19" fillId="0" borderId="0"/>
    <xf numFmtId="165" fontId="19" fillId="0" borderId="0"/>
    <xf numFmtId="165" fontId="19" fillId="0" borderId="0"/>
    <xf numFmtId="170"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72" fontId="19" fillId="0" borderId="0"/>
    <xf numFmtId="172"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8" fillId="33" borderId="0" applyNumberFormat="0" applyBorder="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30" fillId="0" borderId="29" applyNumberFormat="0" applyFill="0" applyAlignment="0" applyProtection="0"/>
    <xf numFmtId="0" fontId="31" fillId="50" borderId="30" applyNumberFormat="0" applyAlignment="0" applyProtection="0"/>
    <xf numFmtId="0" fontId="31" fillId="50" borderId="30" applyNumberFormat="0" applyAlignment="0" applyProtection="0"/>
    <xf numFmtId="164" fontId="2"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43" fontId="2"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8" fillId="33" borderId="0" applyNumberFormat="0" applyBorder="0" applyAlignment="0" applyProtection="0"/>
    <xf numFmtId="0" fontId="22" fillId="27"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33" fillId="0" borderId="31" applyNumberFormat="0" applyFill="0" applyAlignment="0" applyProtection="0"/>
    <xf numFmtId="0" fontId="33" fillId="0" borderId="31" applyNumberFormat="0" applyFill="0" applyAlignment="0" applyProtection="0"/>
    <xf numFmtId="0" fontId="34" fillId="0" borderId="32" applyNumberFormat="0" applyFill="0" applyAlignment="0" applyProtection="0"/>
    <xf numFmtId="0" fontId="34" fillId="0" borderId="32" applyNumberFormat="0" applyFill="0" applyAlignment="0" applyProtection="0"/>
    <xf numFmtId="0" fontId="35" fillId="0" borderId="33" applyNumberFormat="0" applyFill="0" applyAlignment="0" applyProtection="0"/>
    <xf numFmtId="0" fontId="35" fillId="0" borderId="33"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37" fillId="36" borderId="34" applyNumberFormat="0" applyAlignment="0" applyProtection="0"/>
    <xf numFmtId="0" fontId="37" fillId="36" borderId="34"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9" fillId="39" borderId="0" applyNumberFormat="0" applyBorder="0" applyAlignment="0" applyProtection="0"/>
    <xf numFmtId="0" fontId="39" fillId="39" borderId="0" applyNumberFormat="0" applyBorder="0" applyAlignment="0" applyProtection="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4" fillId="0" borderId="0"/>
    <xf numFmtId="0" fontId="24" fillId="0" borderId="0"/>
    <xf numFmtId="0" fontId="21" fillId="0" borderId="0"/>
    <xf numFmtId="0" fontId="21" fillId="0" borderId="0"/>
    <xf numFmtId="0" fontId="2" fillId="0" borderId="0"/>
    <xf numFmtId="0" fontId="24" fillId="0" borderId="0"/>
    <xf numFmtId="0" fontId="21" fillId="0" borderId="0"/>
    <xf numFmtId="0" fontId="2"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 fillId="0" borderId="0"/>
    <xf numFmtId="0" fontId="24" fillId="0" borderId="0"/>
    <xf numFmtId="0" fontId="2" fillId="0" borderId="0"/>
    <xf numFmtId="0" fontId="24" fillId="0" borderId="0"/>
    <xf numFmtId="0" fontId="21" fillId="0" borderId="0"/>
    <xf numFmtId="0" fontId="21" fillId="0" borderId="0"/>
    <xf numFmtId="0" fontId="24" fillId="0" borderId="0"/>
    <xf numFmtId="0" fontId="2" fillId="0" borderId="0"/>
    <xf numFmtId="0" fontId="45" fillId="0" borderId="0"/>
    <xf numFmtId="0" fontId="21" fillId="0" borderId="0"/>
    <xf numFmtId="0" fontId="24" fillId="0" borderId="0"/>
    <xf numFmtId="0" fontId="24" fillId="0" borderId="0"/>
    <xf numFmtId="0" fontId="24" fillId="0" borderId="0"/>
    <xf numFmtId="0" fontId="21" fillId="0" borderId="0"/>
    <xf numFmtId="0" fontId="21" fillId="0" borderId="0"/>
    <xf numFmtId="0" fontId="2" fillId="0" borderId="0"/>
    <xf numFmtId="0" fontId="21" fillId="0" borderId="0"/>
    <xf numFmtId="0" fontId="23" fillId="0" borderId="0"/>
    <xf numFmtId="0" fontId="2" fillId="0" borderId="0"/>
    <xf numFmtId="0" fontId="23" fillId="0" borderId="0"/>
    <xf numFmtId="0" fontId="23" fillId="0" borderId="0"/>
    <xf numFmtId="0" fontId="23" fillId="0" borderId="0"/>
    <xf numFmtId="0" fontId="24" fillId="0" borderId="0"/>
    <xf numFmtId="0" fontId="21" fillId="0" borderId="0"/>
    <xf numFmtId="0" fontId="43" fillId="0" borderId="0"/>
    <xf numFmtId="0" fontId="2" fillId="0" borderId="0"/>
    <xf numFmtId="0" fontId="24" fillId="0" borderId="0"/>
    <xf numFmtId="0" fontId="21" fillId="0" borderId="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 fillId="28" borderId="27" applyNumberFormat="0" applyFon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ill="0" applyBorder="0" applyAlignment="0" applyProtection="0"/>
    <xf numFmtId="9" fontId="21" fillId="0" borderId="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0" fontId="25" fillId="0" borderId="0"/>
    <xf numFmtId="0" fontId="25" fillId="0" borderId="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 fillId="0" borderId="0"/>
    <xf numFmtId="0" fontId="46" fillId="0" borderId="0"/>
    <xf numFmtId="164" fontId="1" fillId="0" borderId="0" applyFont="0" applyFill="0" applyBorder="0" applyAlignment="0" applyProtection="0"/>
    <xf numFmtId="0" fontId="1" fillId="0" borderId="0"/>
    <xf numFmtId="0" fontId="46" fillId="0" borderId="0"/>
    <xf numFmtId="0" fontId="46" fillId="0" borderId="0"/>
  </cellStyleXfs>
  <cellXfs count="135">
    <xf numFmtId="0" fontId="0" fillId="0" borderId="0" xfId="0"/>
    <xf numFmtId="0" fontId="9" fillId="0" borderId="0" xfId="1537" applyFont="1"/>
    <xf numFmtId="3" fontId="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horizontal="center" vertical="center"/>
    </xf>
    <xf numFmtId="10" fontId="20" fillId="3" borderId="0" xfId="1537" applyNumberFormat="1" applyFont="1" applyFill="1" applyAlignment="1">
      <alignment horizontal="center" vertical="center"/>
    </xf>
    <xf numFmtId="3" fontId="20" fillId="0" borderId="0" xfId="1537" applyNumberFormat="1" applyFont="1" applyAlignment="1">
      <alignment horizontal="center" vertical="center"/>
    </xf>
    <xf numFmtId="0" fontId="9" fillId="0" borderId="0" xfId="0" applyFont="1"/>
    <xf numFmtId="0" fontId="20" fillId="0" borderId="0" xfId="1537" applyFont="1" applyAlignment="1">
      <alignment horizontal="center" vertical="center"/>
    </xf>
    <xf numFmtId="0" fontId="49" fillId="25" borderId="2" xfId="1537" applyFont="1" applyFill="1" applyBorder="1" applyAlignment="1">
      <alignment horizontal="center" vertical="center"/>
    </xf>
    <xf numFmtId="0" fontId="50" fillId="25" borderId="11" xfId="1537" applyFont="1" applyFill="1" applyBorder="1" applyAlignment="1">
      <alignment horizontal="center" vertical="center"/>
    </xf>
    <xf numFmtId="4" fontId="9" fillId="0" borderId="0" xfId="1537" applyNumberFormat="1" applyFont="1"/>
    <xf numFmtId="3" fontId="49" fillId="25" borderId="2" xfId="1537" applyNumberFormat="1" applyFont="1" applyFill="1" applyBorder="1" applyAlignment="1">
      <alignment horizontal="center" vertical="center"/>
    </xf>
    <xf numFmtId="3" fontId="50" fillId="25" borderId="11" xfId="1537" applyNumberFormat="1" applyFont="1" applyFill="1" applyBorder="1" applyAlignment="1">
      <alignment horizontal="center" vertical="center"/>
    </xf>
    <xf numFmtId="0" fontId="50" fillId="25" borderId="12" xfId="1537" applyFont="1" applyFill="1" applyBorder="1" applyAlignment="1">
      <alignment horizontal="center" vertical="center"/>
    </xf>
    <xf numFmtId="0" fontId="9" fillId="3" borderId="14" xfId="1537" applyFont="1" applyFill="1" applyBorder="1" applyAlignment="1">
      <alignment vertical="center"/>
    </xf>
    <xf numFmtId="3" fontId="9" fillId="3" borderId="8" xfId="1537" applyNumberFormat="1" applyFont="1" applyFill="1" applyBorder="1" applyAlignment="1">
      <alignment horizontal="center" vertical="center"/>
    </xf>
    <xf numFmtId="3" fontId="9" fillId="0" borderId="15" xfId="1537" applyNumberFormat="1" applyFont="1" applyBorder="1" applyAlignment="1">
      <alignment horizontal="center" vertical="center"/>
    </xf>
    <xf numFmtId="3" fontId="9" fillId="3" borderId="15" xfId="1537" applyNumberFormat="1" applyFont="1" applyFill="1" applyBorder="1" applyAlignment="1">
      <alignment horizontal="center" vertical="center"/>
    </xf>
    <xf numFmtId="0" fontId="9" fillId="0" borderId="18" xfId="1537" applyFont="1" applyBorder="1" applyAlignment="1">
      <alignment vertical="center"/>
    </xf>
    <xf numFmtId="3" fontId="9" fillId="3" borderId="2" xfId="1537" applyNumberFormat="1" applyFont="1" applyFill="1" applyBorder="1" applyAlignment="1">
      <alignment horizontal="center" vertical="center"/>
    </xf>
    <xf numFmtId="3" fontId="9" fillId="0" borderId="2" xfId="1537" applyNumberFormat="1" applyFont="1" applyBorder="1" applyAlignment="1">
      <alignment horizontal="center" vertical="center"/>
    </xf>
    <xf numFmtId="0" fontId="9" fillId="3" borderId="18" xfId="1537" applyFont="1" applyFill="1" applyBorder="1" applyAlignment="1">
      <alignment vertical="center"/>
    </xf>
    <xf numFmtId="0" fontId="9" fillId="0" borderId="19" xfId="1537" applyFont="1" applyBorder="1" applyAlignment="1">
      <alignment vertical="center"/>
    </xf>
    <xf numFmtId="3" fontId="9" fillId="3" borderId="11" xfId="1537" applyNumberFormat="1" applyFont="1" applyFill="1" applyBorder="1" applyAlignment="1">
      <alignment horizontal="center" vertical="center"/>
    </xf>
    <xf numFmtId="0" fontId="52" fillId="26" borderId="7" xfId="1537" applyFont="1" applyFill="1" applyBorder="1" applyAlignment="1">
      <alignment horizontal="left" vertical="center"/>
    </xf>
    <xf numFmtId="3" fontId="52" fillId="26" borderId="20" xfId="1537" applyNumberFormat="1" applyFont="1" applyFill="1" applyBorder="1" applyAlignment="1">
      <alignment horizontal="center" vertical="center"/>
    </xf>
    <xf numFmtId="0" fontId="9" fillId="0" borderId="22" xfId="1537" applyFont="1" applyBorder="1" applyAlignment="1">
      <alignment vertical="center"/>
    </xf>
    <xf numFmtId="0" fontId="9" fillId="0" borderId="23" xfId="1537" applyFont="1" applyBorder="1" applyAlignment="1">
      <alignment vertical="center"/>
    </xf>
    <xf numFmtId="3" fontId="9" fillId="3" borderId="16" xfId="1537" applyNumberFormat="1" applyFont="1" applyFill="1" applyBorder="1" applyAlignment="1">
      <alignment horizontal="center" vertical="center"/>
    </xf>
    <xf numFmtId="0" fontId="9" fillId="0" borderId="7" xfId="1537" applyFont="1" applyBorder="1" applyAlignment="1">
      <alignment horizontal="left" vertical="center"/>
    </xf>
    <xf numFmtId="3" fontId="9" fillId="3" borderId="26" xfId="1537" applyNumberFormat="1" applyFont="1" applyFill="1" applyBorder="1" applyAlignment="1">
      <alignment horizontal="center" vertical="center"/>
    </xf>
    <xf numFmtId="0" fontId="9" fillId="0" borderId="0" xfId="1537" applyFont="1" applyAlignment="1">
      <alignment horizontal="left" vertical="center"/>
    </xf>
    <xf numFmtId="3" fontId="9" fillId="3" borderId="0" xfId="1537" applyNumberFormat="1" applyFont="1" applyFill="1" applyAlignment="1">
      <alignment horizontal="center" vertical="center"/>
    </xf>
    <xf numFmtId="10" fontId="9" fillId="3" borderId="0" xfId="1537" applyNumberFormat="1" applyFont="1" applyFill="1" applyAlignment="1">
      <alignment horizontal="center" vertical="center"/>
    </xf>
    <xf numFmtId="0" fontId="9" fillId="51" borderId="0" xfId="1537" applyFont="1" applyFill="1"/>
    <xf numFmtId="4" fontId="48" fillId="51" borderId="0" xfId="0" applyNumberFormat="1" applyFont="1" applyFill="1"/>
    <xf numFmtId="3" fontId="9" fillId="51" borderId="0" xfId="1537" applyNumberFormat="1" applyFont="1" applyFill="1"/>
    <xf numFmtId="0" fontId="48" fillId="51" borderId="0" xfId="0" applyFont="1" applyFill="1"/>
    <xf numFmtId="4" fontId="51" fillId="51" borderId="0" xfId="0" applyNumberFormat="1" applyFont="1" applyFill="1"/>
    <xf numFmtId="4" fontId="53" fillId="51" borderId="0" xfId="0" applyNumberFormat="1" applyFont="1" applyFill="1"/>
    <xf numFmtId="4" fontId="20" fillId="51" borderId="0" xfId="0" applyNumberFormat="1" applyFont="1" applyFill="1"/>
    <xf numFmtId="0" fontId="9" fillId="0" borderId="0" xfId="1537" applyFont="1" applyAlignment="1">
      <alignment vertical="center" wrapText="1"/>
    </xf>
    <xf numFmtId="3" fontId="9" fillId="51" borderId="0" xfId="1537" applyNumberFormat="1" applyFont="1" applyFill="1" applyAlignment="1">
      <alignment horizontal="center" vertical="center"/>
    </xf>
    <xf numFmtId="4" fontId="9" fillId="0" borderId="0" xfId="1537" applyNumberFormat="1" applyFont="1" applyAlignment="1">
      <alignment vertical="center" wrapText="1"/>
    </xf>
    <xf numFmtId="4" fontId="54" fillId="51" borderId="0" xfId="0" applyNumberFormat="1" applyFont="1" applyFill="1"/>
    <xf numFmtId="3" fontId="9" fillId="0" borderId="0" xfId="1537" applyNumberFormat="1" applyFont="1" applyAlignment="1">
      <alignment vertical="center" wrapText="1"/>
    </xf>
    <xf numFmtId="0" fontId="53" fillId="0" borderId="0" xfId="0" applyFont="1"/>
    <xf numFmtId="3" fontId="9" fillId="0" borderId="0" xfId="0" applyNumberFormat="1" applyFont="1"/>
    <xf numFmtId="0" fontId="49" fillId="52" borderId="0" xfId="1537" applyFont="1" applyFill="1" applyAlignment="1">
      <alignment vertical="center" wrapText="1"/>
    </xf>
    <xf numFmtId="4" fontId="49" fillId="52" borderId="0" xfId="1537" applyNumberFormat="1" applyFont="1" applyFill="1" applyAlignment="1">
      <alignment vertical="center" wrapText="1"/>
    </xf>
    <xf numFmtId="3" fontId="9" fillId="0" borderId="26" xfId="1537" applyNumberFormat="1" applyFont="1" applyBorder="1" applyAlignment="1">
      <alignment horizontal="center" vertical="center"/>
    </xf>
    <xf numFmtId="0" fontId="53" fillId="51" borderId="0" xfId="0" applyFont="1" applyFill="1"/>
    <xf numFmtId="0" fontId="49" fillId="52" borderId="0" xfId="1537" applyFont="1" applyFill="1" applyAlignment="1">
      <alignment vertical="center"/>
    </xf>
    <xf numFmtId="3" fontId="9" fillId="0" borderId="8" xfId="1537" applyNumberFormat="1" applyFont="1" applyBorder="1" applyAlignment="1">
      <alignment horizontal="center" vertical="center"/>
    </xf>
    <xf numFmtId="3" fontId="9" fillId="0" borderId="16" xfId="1537" applyNumberFormat="1" applyFont="1" applyBorder="1" applyAlignment="1">
      <alignment horizontal="center" vertical="center"/>
    </xf>
    <xf numFmtId="3" fontId="9" fillId="0" borderId="11" xfId="1537" applyNumberFormat="1" applyFont="1" applyBorder="1" applyAlignment="1">
      <alignment horizontal="center" vertical="center"/>
    </xf>
    <xf numFmtId="3" fontId="9" fillId="0" borderId="25" xfId="1537" applyNumberFormat="1" applyFont="1" applyBorder="1" applyAlignment="1">
      <alignment horizontal="center" vertical="center"/>
    </xf>
    <xf numFmtId="3" fontId="55" fillId="0" borderId="0" xfId="0" applyNumberFormat="1" applyFont="1"/>
    <xf numFmtId="4" fontId="55" fillId="0" borderId="0" xfId="0" applyNumberFormat="1" applyFont="1"/>
    <xf numFmtId="4" fontId="9" fillId="0" borderId="0" xfId="0" applyNumberFormat="1" applyFont="1"/>
    <xf numFmtId="176" fontId="9" fillId="3" borderId="2" xfId="1537" applyNumberFormat="1" applyFont="1" applyFill="1" applyBorder="1" applyAlignment="1">
      <alignment horizontal="center" vertical="center"/>
    </xf>
    <xf numFmtId="176" fontId="9" fillId="3" borderId="11" xfId="1537" applyNumberFormat="1" applyFont="1" applyFill="1" applyBorder="1" applyAlignment="1">
      <alignment horizontal="center" vertical="center"/>
    </xf>
    <xf numFmtId="176" fontId="52" fillId="26" borderId="20" xfId="1537" applyNumberFormat="1" applyFont="1" applyFill="1" applyBorder="1" applyAlignment="1">
      <alignment horizontal="center" vertical="center"/>
    </xf>
    <xf numFmtId="176" fontId="9" fillId="3" borderId="15" xfId="1537" applyNumberFormat="1" applyFont="1" applyFill="1" applyBorder="1" applyAlignment="1">
      <alignment horizontal="center" vertical="center"/>
    </xf>
    <xf numFmtId="176" fontId="9" fillId="3" borderId="16" xfId="1537" applyNumberFormat="1" applyFont="1" applyFill="1" applyBorder="1" applyAlignment="1">
      <alignment horizontal="center" vertical="center"/>
    </xf>
    <xf numFmtId="176" fontId="9" fillId="3" borderId="20" xfId="1537" applyNumberFormat="1" applyFont="1" applyFill="1" applyBorder="1" applyAlignment="1">
      <alignment horizontal="center" vertical="center"/>
    </xf>
    <xf numFmtId="176" fontId="9" fillId="3" borderId="0" xfId="1537" applyNumberFormat="1" applyFont="1" applyFill="1" applyAlignment="1">
      <alignment horizontal="center" vertical="center"/>
    </xf>
    <xf numFmtId="176" fontId="9" fillId="0" borderId="8" xfId="1537" applyNumberFormat="1" applyFont="1" applyBorder="1" applyAlignment="1">
      <alignment horizontal="center" vertical="center"/>
    </xf>
    <xf numFmtId="176" fontId="9" fillId="0" borderId="2" xfId="1537" applyNumberFormat="1" applyFont="1" applyBorder="1" applyAlignment="1">
      <alignment horizontal="center" vertical="center"/>
    </xf>
    <xf numFmtId="176" fontId="9" fillId="0" borderId="11" xfId="1537" applyNumberFormat="1" applyFont="1" applyBorder="1" applyAlignment="1">
      <alignment horizontal="center" vertical="center"/>
    </xf>
    <xf numFmtId="176" fontId="9" fillId="0" borderId="15" xfId="1537" applyNumberFormat="1" applyFont="1" applyBorder="1" applyAlignment="1">
      <alignment horizontal="center" vertical="center"/>
    </xf>
    <xf numFmtId="176" fontId="9" fillId="3" borderId="26" xfId="1537" applyNumberFormat="1" applyFont="1" applyFill="1" applyBorder="1" applyAlignment="1">
      <alignment horizontal="center" vertical="center"/>
    </xf>
    <xf numFmtId="176" fontId="9" fillId="0" borderId="24" xfId="1537" applyNumberFormat="1" applyFont="1" applyBorder="1" applyAlignment="1">
      <alignment horizontal="center" vertical="center"/>
    </xf>
    <xf numFmtId="176" fontId="9" fillId="51" borderId="0" xfId="1537" applyNumberFormat="1" applyFont="1" applyFill="1" applyAlignment="1">
      <alignment horizontal="center" vertical="center"/>
    </xf>
    <xf numFmtId="176" fontId="9" fillId="3" borderId="17" xfId="1537" applyNumberFormat="1" applyFont="1" applyFill="1" applyBorder="1" applyAlignment="1">
      <alignment horizontal="center" vertical="center"/>
    </xf>
    <xf numFmtId="176" fontId="9" fillId="3" borderId="10" xfId="1537" applyNumberFormat="1" applyFont="1" applyFill="1" applyBorder="1" applyAlignment="1">
      <alignment horizontal="center" vertical="center"/>
    </xf>
    <xf numFmtId="176" fontId="9" fillId="0" borderId="10" xfId="1537" applyNumberFormat="1" applyFont="1" applyBorder="1" applyAlignment="1">
      <alignment horizontal="center" vertical="center"/>
    </xf>
    <xf numFmtId="176" fontId="9" fillId="3" borderId="13" xfId="1537" applyNumberFormat="1" applyFont="1" applyFill="1" applyBorder="1" applyAlignment="1">
      <alignment horizontal="center" vertical="center"/>
    </xf>
    <xf numFmtId="176" fontId="52" fillId="26" borderId="21" xfId="1537" applyNumberFormat="1" applyFont="1" applyFill="1" applyBorder="1" applyAlignment="1">
      <alignment horizontal="center" vertical="center"/>
    </xf>
    <xf numFmtId="176" fontId="9" fillId="0" borderId="17" xfId="1537" applyNumberFormat="1" applyFont="1" applyBorder="1" applyAlignment="1">
      <alignment horizontal="center" vertical="center"/>
    </xf>
    <xf numFmtId="4" fontId="56" fillId="0" borderId="0" xfId="0" applyNumberFormat="1" applyFont="1"/>
    <xf numFmtId="4" fontId="48" fillId="0" borderId="0" xfId="0" applyNumberFormat="1" applyFont="1"/>
    <xf numFmtId="3" fontId="9" fillId="51" borderId="15" xfId="1537" applyNumberFormat="1" applyFont="1" applyFill="1" applyBorder="1" applyAlignment="1">
      <alignment horizontal="center" vertical="center"/>
    </xf>
    <xf numFmtId="3" fontId="9" fillId="0" borderId="20" xfId="1537" applyNumberFormat="1" applyFont="1" applyBorder="1" applyAlignment="1">
      <alignment horizontal="center" vertical="center"/>
    </xf>
    <xf numFmtId="4" fontId="9" fillId="51" borderId="0" xfId="1537" applyNumberFormat="1" applyFont="1" applyFill="1" applyAlignment="1">
      <alignment horizontal="center" vertical="center"/>
    </xf>
    <xf numFmtId="3" fontId="9" fillId="0" borderId="2" xfId="1537" applyNumberFormat="1" applyFont="1" applyBorder="1" applyAlignment="1">
      <alignment horizontal="center" vertical="center" wrapText="1"/>
    </xf>
    <xf numFmtId="4" fontId="53" fillId="0" borderId="0" xfId="0" applyNumberFormat="1" applyFont="1"/>
    <xf numFmtId="0" fontId="49" fillId="25" borderId="38" xfId="1537" applyFont="1" applyFill="1" applyBorder="1" applyAlignment="1">
      <alignment horizontal="center" vertical="center"/>
    </xf>
    <xf numFmtId="0" fontId="57" fillId="0" borderId="0" xfId="0" applyFont="1"/>
    <xf numFmtId="4" fontId="21" fillId="0" borderId="0" xfId="0" applyNumberFormat="1" applyFont="1"/>
    <xf numFmtId="4" fontId="58" fillId="0" borderId="0" xfId="0" applyNumberFormat="1" applyFont="1"/>
    <xf numFmtId="0" fontId="56" fillId="0" borderId="0" xfId="1537" applyFont="1"/>
    <xf numFmtId="176" fontId="9" fillId="0" borderId="0" xfId="1537" applyNumberFormat="1" applyFont="1" applyAlignment="1">
      <alignment horizontal="center" vertical="center"/>
    </xf>
    <xf numFmtId="176" fontId="18" fillId="0" borderId="0" xfId="1537" applyNumberFormat="1" applyFont="1" applyAlignment="1">
      <alignment horizontal="center" vertical="center"/>
    </xf>
    <xf numFmtId="176" fontId="49" fillId="25" borderId="10" xfId="1537" applyNumberFormat="1" applyFont="1" applyFill="1" applyBorder="1" applyAlignment="1">
      <alignment horizontal="center" vertical="center"/>
    </xf>
    <xf numFmtId="176" fontId="50" fillId="25" borderId="13" xfId="1537" applyNumberFormat="1" applyFont="1" applyFill="1" applyBorder="1" applyAlignment="1">
      <alignment horizontal="center" vertical="center"/>
    </xf>
    <xf numFmtId="176" fontId="20" fillId="0" borderId="0" xfId="1537" applyNumberFormat="1" applyFont="1" applyAlignment="1">
      <alignment horizontal="center" vertical="center"/>
    </xf>
    <xf numFmtId="176" fontId="9" fillId="0" borderId="0" xfId="1537" applyNumberFormat="1" applyFont="1" applyAlignment="1">
      <alignment vertical="center" wrapText="1"/>
    </xf>
    <xf numFmtId="3" fontId="9" fillId="0" borderId="0" xfId="1537" applyNumberFormat="1" applyFont="1"/>
    <xf numFmtId="3" fontId="9" fillId="51" borderId="8" xfId="1537" applyNumberFormat="1" applyFont="1" applyFill="1" applyBorder="1" applyAlignment="1">
      <alignment horizontal="center" vertical="center"/>
    </xf>
    <xf numFmtId="3" fontId="9" fillId="51" borderId="2" xfId="1537" applyNumberFormat="1" applyFont="1" applyFill="1" applyBorder="1" applyAlignment="1">
      <alignment horizontal="center" vertical="center"/>
    </xf>
    <xf numFmtId="3" fontId="9" fillId="51" borderId="11" xfId="1537" applyNumberFormat="1" applyFont="1" applyFill="1" applyBorder="1" applyAlignment="1">
      <alignment horizontal="center" vertical="center"/>
    </xf>
    <xf numFmtId="4" fontId="60" fillId="0" borderId="0" xfId="0" applyNumberFormat="1" applyFont="1"/>
    <xf numFmtId="4" fontId="61" fillId="0" borderId="0" xfId="0" applyNumberFormat="1" applyFont="1"/>
    <xf numFmtId="4" fontId="48" fillId="0" borderId="0" xfId="0" applyNumberFormat="1" applyFont="1" applyAlignment="1">
      <alignment horizontal="right" vertical="center"/>
    </xf>
    <xf numFmtId="4" fontId="53" fillId="0" borderId="0" xfId="0" applyNumberFormat="1" applyFont="1" applyAlignment="1">
      <alignment horizontal="right" vertical="center"/>
    </xf>
    <xf numFmtId="4" fontId="60" fillId="0" borderId="0" xfId="0" applyNumberFormat="1" applyFont="1" applyAlignment="1">
      <alignment horizontal="right" vertical="center"/>
    </xf>
    <xf numFmtId="4" fontId="9" fillId="0" borderId="0" xfId="0" applyNumberFormat="1" applyFont="1" applyAlignment="1">
      <alignment horizontal="right" vertical="center"/>
    </xf>
    <xf numFmtId="4" fontId="62" fillId="0" borderId="0" xfId="0" applyNumberFormat="1" applyFont="1" applyAlignment="1">
      <alignment horizontal="right" vertical="center"/>
    </xf>
    <xf numFmtId="0" fontId="63" fillId="0" borderId="0" xfId="1537" applyFont="1" applyAlignment="1">
      <alignment vertical="center"/>
    </xf>
    <xf numFmtId="2" fontId="9" fillId="0" borderId="0" xfId="1537" applyNumberFormat="1" applyFont="1"/>
    <xf numFmtId="3" fontId="9" fillId="51" borderId="26" xfId="1537" applyNumberFormat="1" applyFont="1" applyFill="1" applyBorder="1" applyAlignment="1">
      <alignment horizontal="center" vertical="center"/>
    </xf>
    <xf numFmtId="4" fontId="64" fillId="0" borderId="0" xfId="1537" applyNumberFormat="1" applyFont="1" applyAlignment="1">
      <alignment horizontal="center" vertical="center"/>
    </xf>
    <xf numFmtId="4" fontId="56" fillId="0" borderId="0" xfId="1537" applyNumberFormat="1" applyFont="1" applyAlignment="1">
      <alignment horizontal="center" vertical="center"/>
    </xf>
    <xf numFmtId="4" fontId="51" fillId="0" borderId="0" xfId="0" applyNumberFormat="1" applyFont="1"/>
    <xf numFmtId="0" fontId="9" fillId="0" borderId="0" xfId="1537" applyFont="1" applyAlignment="1">
      <alignment vertical="center"/>
    </xf>
    <xf numFmtId="3" fontId="56" fillId="51" borderId="0" xfId="1537" applyNumberFormat="1" applyFont="1" applyFill="1" applyAlignment="1">
      <alignment horizontal="center" vertical="center"/>
    </xf>
    <xf numFmtId="3" fontId="56" fillId="0" borderId="0" xfId="1537" applyNumberFormat="1" applyFont="1" applyAlignment="1">
      <alignment horizontal="center" vertical="center"/>
    </xf>
    <xf numFmtId="0" fontId="52" fillId="0" borderId="7" xfId="1537" applyFont="1" applyBorder="1" applyAlignment="1">
      <alignment horizontal="left" vertical="center"/>
    </xf>
    <xf numFmtId="3" fontId="52" fillId="0" borderId="20" xfId="1537" applyNumberFormat="1" applyFont="1" applyBorder="1" applyAlignment="1">
      <alignment horizontal="center" vertical="center"/>
    </xf>
    <xf numFmtId="176" fontId="52" fillId="0" borderId="20" xfId="1537" applyNumberFormat="1" applyFont="1" applyBorder="1" applyAlignment="1">
      <alignment horizontal="center" vertical="center"/>
    </xf>
    <xf numFmtId="176" fontId="52" fillId="0" borderId="21" xfId="1537" applyNumberFormat="1" applyFont="1" applyBorder="1" applyAlignment="1">
      <alignment horizontal="center" vertical="center"/>
    </xf>
    <xf numFmtId="0" fontId="9" fillId="0" borderId="0" xfId="1537" applyFont="1" applyAlignment="1">
      <alignment horizontal="left" vertical="center" wrapText="1"/>
    </xf>
    <xf numFmtId="0" fontId="20" fillId="0" borderId="0" xfId="1537" applyFont="1" applyAlignment="1">
      <alignment horizontal="left" vertical="center" wrapText="1"/>
    </xf>
    <xf numFmtId="0" fontId="4" fillId="0" borderId="0" xfId="1537" applyFont="1" applyAlignment="1">
      <alignment vertical="center" wrapText="1"/>
    </xf>
    <xf numFmtId="0" fontId="9" fillId="0" borderId="0" xfId="1537" applyFont="1" applyAlignment="1">
      <alignment vertical="center" wrapText="1"/>
    </xf>
    <xf numFmtId="0" fontId="17" fillId="3" borderId="0" xfId="1537" applyFont="1" applyFill="1" applyAlignment="1">
      <alignment horizontal="center" vertical="center" wrapText="1"/>
    </xf>
    <xf numFmtId="0" fontId="49" fillId="25" borderId="7" xfId="1537" applyFont="1" applyFill="1" applyBorder="1" applyAlignment="1">
      <alignment horizontal="center" vertical="center" wrapText="1"/>
    </xf>
    <xf numFmtId="0" fontId="49" fillId="25" borderId="8" xfId="1537" applyFont="1" applyFill="1" applyBorder="1" applyAlignment="1">
      <alignment horizontal="center" vertical="center" wrapText="1"/>
    </xf>
    <xf numFmtId="0" fontId="49" fillId="25" borderId="37" xfId="1537" applyFont="1" applyFill="1" applyBorder="1" applyAlignment="1">
      <alignment horizontal="center" vertical="center" wrapText="1"/>
    </xf>
    <xf numFmtId="0" fontId="49" fillId="25" borderId="17" xfId="1537" applyFont="1" applyFill="1" applyBorder="1" applyAlignment="1">
      <alignment horizontal="center" vertical="center" wrapText="1"/>
    </xf>
    <xf numFmtId="0" fontId="49" fillId="25" borderId="9" xfId="1537" applyFont="1" applyFill="1" applyBorder="1" applyAlignment="1">
      <alignment horizontal="center" vertical="center" wrapText="1"/>
    </xf>
    <xf numFmtId="3" fontId="9" fillId="53" borderId="15" xfId="1537" applyNumberFormat="1" applyFont="1" applyFill="1" applyBorder="1" applyAlignment="1">
      <alignment horizontal="center" vertical="center"/>
    </xf>
    <xf numFmtId="3" fontId="9" fillId="0" borderId="24" xfId="1537" applyNumberFormat="1" applyFont="1" applyBorder="1" applyAlignment="1">
      <alignment horizontal="center" vertical="center"/>
    </xf>
  </cellXfs>
  <cellStyles count="37730">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1075155</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D1:XDR40"/>
  <sheetViews>
    <sheetView showGridLines="0" tabSelected="1" topLeftCell="A4" zoomScale="80" zoomScaleNormal="80" workbookViewId="0">
      <selection activeCell="V25" sqref="V25"/>
    </sheetView>
  </sheetViews>
  <sheetFormatPr defaultColWidth="0" defaultRowHeight="15.75" zeroHeight="1" x14ac:dyDescent="0.25"/>
  <cols>
    <col min="1" max="3" width="2.7109375" style="7" customWidth="1"/>
    <col min="4" max="4" width="31.5703125" style="1" customWidth="1"/>
    <col min="5" max="5" width="21" style="4" customWidth="1"/>
    <col min="6" max="6" width="19.85546875" style="8" customWidth="1"/>
    <col min="7" max="7" width="13.28515625" style="4" customWidth="1"/>
    <col min="8" max="8" width="19.85546875" style="2" customWidth="1"/>
    <col min="9" max="9" width="12.7109375" style="4" customWidth="1"/>
    <col min="10" max="10" width="19.85546875" style="43" customWidth="1"/>
    <col min="11" max="11" width="14.42578125" style="4" customWidth="1"/>
    <col min="12" max="12" width="19" style="2" customWidth="1"/>
    <col min="13" max="13" width="14.5703125" style="4" customWidth="1"/>
    <col min="14" max="14" width="18.5703125" style="2" customWidth="1"/>
    <col min="15" max="15" width="15.42578125" style="93" customWidth="1"/>
    <col min="16" max="16" width="4.5703125" style="35" customWidth="1"/>
    <col min="17" max="17" width="1.140625" style="92" customWidth="1"/>
    <col min="18" max="18" width="1.5703125" style="1" customWidth="1"/>
    <col min="19" max="19" width="15.5703125" style="1" customWidth="1"/>
    <col min="20" max="20" width="16.5703125" style="113" customWidth="1"/>
    <col min="21" max="21" width="21.85546875" style="11" customWidth="1"/>
    <col min="22" max="22" width="17.85546875" style="1" customWidth="1"/>
    <col min="23" max="977" width="9.140625" style="1" customWidth="1"/>
    <col min="978" max="16340" width="9.140625" style="7" customWidth="1"/>
    <col min="16341" max="16341" width="3" style="7" customWidth="1"/>
    <col min="16342" max="16342" width="6.140625" style="7" customWidth="1"/>
    <col min="16343" max="16343" width="5.7109375" style="7" customWidth="1"/>
    <col min="16344" max="16344" width="3.28515625" style="7" customWidth="1"/>
    <col min="16345" max="16345" width="6.5703125" style="7" customWidth="1"/>
    <col min="16346" max="16384" width="3.28515625" style="7" customWidth="1"/>
  </cols>
  <sheetData>
    <row r="1" spans="4:22 16346:16346" ht="90" customHeight="1" x14ac:dyDescent="0.25"/>
    <row r="2" spans="4:22 16346:16346" s="1" customFormat="1" ht="23.25" customHeight="1" x14ac:dyDescent="0.25">
      <c r="D2" s="127" t="s">
        <v>36</v>
      </c>
      <c r="E2" s="127"/>
      <c r="F2" s="127"/>
      <c r="G2" s="127"/>
      <c r="H2" s="127"/>
      <c r="I2" s="127"/>
      <c r="J2" s="127"/>
      <c r="K2" s="127"/>
      <c r="L2" s="127"/>
      <c r="M2" s="127"/>
      <c r="N2" s="127"/>
      <c r="O2" s="127"/>
      <c r="P2" s="36"/>
      <c r="S2" s="111"/>
      <c r="T2" s="114"/>
      <c r="U2" s="11"/>
    </row>
    <row r="3" spans="4:22 16346:16346" s="1" customFormat="1" ht="25.5" customHeight="1" x14ac:dyDescent="0.25">
      <c r="D3" s="127"/>
      <c r="E3" s="127"/>
      <c r="F3" s="127"/>
      <c r="G3" s="127"/>
      <c r="H3" s="127"/>
      <c r="I3" s="127"/>
      <c r="J3" s="127"/>
      <c r="K3" s="127"/>
      <c r="L3" s="127"/>
      <c r="M3" s="127"/>
      <c r="N3" s="127"/>
      <c r="O3" s="127"/>
      <c r="P3" s="40"/>
      <c r="R3" s="111"/>
      <c r="S3" s="111"/>
      <c r="T3" s="114"/>
      <c r="U3" s="11"/>
      <c r="V3" s="82"/>
    </row>
    <row r="4" spans="4:22 16346:16346" ht="15" x14ac:dyDescent="0.25">
      <c r="Q4" s="1"/>
      <c r="R4" s="111"/>
      <c r="T4" s="114"/>
    </row>
    <row r="5" spans="4:22 16346:16346" ht="19.5" thickBot="1" x14ac:dyDescent="0.35">
      <c r="F5" s="89"/>
      <c r="J5" s="90"/>
      <c r="O5" s="94" t="s">
        <v>0</v>
      </c>
      <c r="P5" s="37"/>
      <c r="Q5" s="1"/>
      <c r="R5" s="111"/>
      <c r="S5" s="11"/>
      <c r="T5" s="114"/>
      <c r="V5" s="82"/>
    </row>
    <row r="6" spans="4:22 16346:16346" ht="50.25" customHeight="1" thickBot="1" x14ac:dyDescent="0.3">
      <c r="D6" s="128" t="s">
        <v>1</v>
      </c>
      <c r="E6" s="129" t="s">
        <v>2</v>
      </c>
      <c r="F6" s="129" t="s">
        <v>32</v>
      </c>
      <c r="G6" s="129"/>
      <c r="H6" s="129" t="s">
        <v>27</v>
      </c>
      <c r="I6" s="129"/>
      <c r="J6" s="129" t="s">
        <v>35</v>
      </c>
      <c r="K6" s="129"/>
      <c r="L6" s="129" t="s">
        <v>29</v>
      </c>
      <c r="M6" s="130"/>
      <c r="N6" s="131" t="s">
        <v>30</v>
      </c>
      <c r="O6" s="132"/>
      <c r="P6" s="41"/>
      <c r="Q6" s="1"/>
      <c r="R6" s="111"/>
      <c r="S6" s="82"/>
      <c r="T6" s="114"/>
      <c r="V6" s="82"/>
    </row>
    <row r="7" spans="4:22 16346:16346" thickBot="1" x14ac:dyDescent="0.3">
      <c r="D7" s="128"/>
      <c r="E7" s="129"/>
      <c r="F7" s="9" t="s">
        <v>3</v>
      </c>
      <c r="G7" s="9" t="s">
        <v>4</v>
      </c>
      <c r="H7" s="12" t="s">
        <v>3</v>
      </c>
      <c r="I7" s="9" t="s">
        <v>4</v>
      </c>
      <c r="J7" s="12" t="s">
        <v>3</v>
      </c>
      <c r="K7" s="9" t="s">
        <v>4</v>
      </c>
      <c r="L7" s="12" t="s">
        <v>3</v>
      </c>
      <c r="M7" s="88" t="s">
        <v>4</v>
      </c>
      <c r="N7" s="12" t="s">
        <v>3</v>
      </c>
      <c r="O7" s="95" t="s">
        <v>4</v>
      </c>
      <c r="P7" s="40"/>
      <c r="Q7" s="1"/>
      <c r="R7" s="111"/>
      <c r="S7" s="82"/>
      <c r="T7" s="114"/>
    </row>
    <row r="8" spans="4:22 16346:16346" thickBot="1" x14ac:dyDescent="0.3">
      <c r="D8" s="128"/>
      <c r="E8" s="10">
        <v>1</v>
      </c>
      <c r="F8" s="10">
        <v>2</v>
      </c>
      <c r="G8" s="10" t="s">
        <v>5</v>
      </c>
      <c r="H8" s="13">
        <v>4</v>
      </c>
      <c r="I8" s="14" t="s">
        <v>6</v>
      </c>
      <c r="J8" s="13">
        <v>6</v>
      </c>
      <c r="K8" s="10" t="s">
        <v>7</v>
      </c>
      <c r="L8" s="13">
        <v>8</v>
      </c>
      <c r="M8" s="14" t="s">
        <v>8</v>
      </c>
      <c r="N8" s="13" t="s">
        <v>9</v>
      </c>
      <c r="O8" s="96" t="s">
        <v>10</v>
      </c>
      <c r="P8" s="40"/>
      <c r="Q8" s="1"/>
      <c r="R8" s="111"/>
      <c r="S8" s="82"/>
      <c r="T8" s="114"/>
      <c r="V8" s="11"/>
    </row>
    <row r="9" spans="4:22 16346:16346" ht="24" customHeight="1" x14ac:dyDescent="0.25">
      <c r="D9" s="15" t="s">
        <v>11</v>
      </c>
      <c r="E9" s="16">
        <v>6860000000</v>
      </c>
      <c r="F9" s="17">
        <v>8020580874</v>
      </c>
      <c r="G9" s="61">
        <f>F9/E9</f>
        <v>1.1691808854227406</v>
      </c>
      <c r="H9" s="100">
        <v>397607803.56</v>
      </c>
      <c r="I9" s="68">
        <f>H9/E9</f>
        <v>5.7960321218658892E-2</v>
      </c>
      <c r="J9" s="55">
        <f>6400829776.52+168760674.44+112472924.44+157402878.18+91759929.09+83952661.71</f>
        <v>7015178844.3800001</v>
      </c>
      <c r="K9" s="68">
        <f t="shared" ref="K9:K21" si="0">J9/E9</f>
        <v>1.0226208227959184</v>
      </c>
      <c r="L9" s="54">
        <v>6462392196.4399996</v>
      </c>
      <c r="M9" s="68">
        <f t="shared" ref="M9:M21" si="1">L9/E9</f>
        <v>0.94203967878134109</v>
      </c>
      <c r="N9" s="17">
        <f t="shared" ref="N9:N14" si="2">L9+H9</f>
        <v>6860000000</v>
      </c>
      <c r="O9" s="75">
        <f t="shared" ref="O9:O21" si="3">N9/E9</f>
        <v>1</v>
      </c>
      <c r="P9" s="45"/>
      <c r="Q9" s="99"/>
      <c r="R9" s="111"/>
      <c r="S9" s="115"/>
      <c r="T9" s="3"/>
      <c r="V9" s="99"/>
      <c r="XDR9" s="48"/>
    </row>
    <row r="10" spans="4:22 16346:16346" ht="21.75" customHeight="1" x14ac:dyDescent="0.25">
      <c r="D10" s="19" t="s">
        <v>12</v>
      </c>
      <c r="E10" s="20">
        <v>9338581661</v>
      </c>
      <c r="F10" s="17">
        <v>10253619871</v>
      </c>
      <c r="G10" s="61">
        <f t="shared" ref="G10:G21" si="4">F10/E10</f>
        <v>1.0979847093720243</v>
      </c>
      <c r="H10" s="101">
        <v>789100829.73000002</v>
      </c>
      <c r="I10" s="69">
        <f t="shared" ref="I10:I21" si="5">H10/E10</f>
        <v>8.4499001922900246E-2</v>
      </c>
      <c r="J10" s="21">
        <f>9153874708.72+172169566.21+221727735.83+72903884.35+3175045.04</f>
        <v>9623850940.1499996</v>
      </c>
      <c r="K10" s="69">
        <f t="shared" si="0"/>
        <v>1.0305473881907943</v>
      </c>
      <c r="L10" s="17">
        <v>8539764121.6899996</v>
      </c>
      <c r="M10" s="69">
        <f t="shared" si="1"/>
        <v>0.9144605071403894</v>
      </c>
      <c r="N10" s="17">
        <f t="shared" si="2"/>
        <v>9328864951.4200001</v>
      </c>
      <c r="O10" s="76">
        <f t="shared" si="3"/>
        <v>0.99895950906328967</v>
      </c>
      <c r="P10" s="45"/>
      <c r="Q10" s="7"/>
      <c r="R10" s="111"/>
      <c r="S10" s="115"/>
      <c r="T10" s="3"/>
      <c r="V10" s="99"/>
      <c r="XDR10" s="48"/>
    </row>
    <row r="11" spans="4:22 16346:16346" ht="21" customHeight="1" x14ac:dyDescent="0.25">
      <c r="D11" s="22" t="s">
        <v>13</v>
      </c>
      <c r="E11" s="21">
        <v>2379787234</v>
      </c>
      <c r="F11" s="17">
        <v>2824197470.4099998</v>
      </c>
      <c r="G11" s="61">
        <f t="shared" si="4"/>
        <v>1.1867436845028474</v>
      </c>
      <c r="H11" s="101">
        <v>330620990.26999998</v>
      </c>
      <c r="I11" s="69">
        <f t="shared" si="5"/>
        <v>0.13892880235107605</v>
      </c>
      <c r="J11" s="21">
        <v>2400933693.8400002</v>
      </c>
      <c r="K11" s="69">
        <f t="shared" si="0"/>
        <v>1.0088858615332836</v>
      </c>
      <c r="L11" s="17">
        <v>2028045066.52</v>
      </c>
      <c r="M11" s="69">
        <f t="shared" si="1"/>
        <v>0.85219596001917197</v>
      </c>
      <c r="N11" s="21">
        <f t="shared" si="2"/>
        <v>2358666056.79</v>
      </c>
      <c r="O11" s="76">
        <f t="shared" si="3"/>
        <v>0.99112476237024805</v>
      </c>
      <c r="P11" s="39"/>
      <c r="Q11" s="99"/>
      <c r="R11" s="111"/>
      <c r="S11" s="115"/>
      <c r="T11" s="3"/>
      <c r="V11" s="99"/>
      <c r="XDR11" s="48"/>
    </row>
    <row r="12" spans="4:22 16346:16346" ht="21" customHeight="1" x14ac:dyDescent="0.25">
      <c r="D12" s="19" t="s">
        <v>14</v>
      </c>
      <c r="E12" s="20">
        <v>4596057078</v>
      </c>
      <c r="F12" s="17">
        <v>4839117837.5100002</v>
      </c>
      <c r="G12" s="61">
        <f t="shared" si="4"/>
        <v>1.0528846259706961</v>
      </c>
      <c r="H12" s="101">
        <v>320990557.76999998</v>
      </c>
      <c r="I12" s="69">
        <f t="shared" si="5"/>
        <v>6.9840420239010784E-2</v>
      </c>
      <c r="J12" s="21">
        <f>4340156436.42+34227518.9+33070089.49+20803131.8+15795639.1+15229162.35</f>
        <v>4459281978.0600004</v>
      </c>
      <c r="K12" s="69">
        <f t="shared" si="0"/>
        <v>0.97024077429440492</v>
      </c>
      <c r="L12" s="21">
        <v>4168914703.2899995</v>
      </c>
      <c r="M12" s="69">
        <f t="shared" si="1"/>
        <v>0.90706330068122787</v>
      </c>
      <c r="N12" s="21">
        <f t="shared" si="2"/>
        <v>4489905261.0599995</v>
      </c>
      <c r="O12" s="77">
        <f t="shared" si="3"/>
        <v>0.97690372092023858</v>
      </c>
      <c r="P12" s="39"/>
      <c r="Q12" s="99"/>
      <c r="R12" s="111"/>
      <c r="S12" s="115"/>
      <c r="T12" s="3"/>
      <c r="V12" s="99"/>
      <c r="XDR12" s="48"/>
    </row>
    <row r="13" spans="4:22 16346:16346" ht="21.75" customHeight="1" x14ac:dyDescent="0.25">
      <c r="D13" s="19" t="s">
        <v>15</v>
      </c>
      <c r="E13" s="20">
        <v>563588476</v>
      </c>
      <c r="F13" s="17">
        <v>620404958</v>
      </c>
      <c r="G13" s="61">
        <f t="shared" si="4"/>
        <v>1.1008120009891758</v>
      </c>
      <c r="H13" s="83">
        <v>35509904.060000002</v>
      </c>
      <c r="I13" s="69">
        <f t="shared" si="5"/>
        <v>6.300679586642223E-2</v>
      </c>
      <c r="J13" s="21">
        <f>570432676.4+901999.59+1144698.32</f>
        <v>572479374.31000006</v>
      </c>
      <c r="K13" s="69">
        <f t="shared" si="0"/>
        <v>1.0157755147392333</v>
      </c>
      <c r="L13" s="21">
        <v>523861605.52999997</v>
      </c>
      <c r="M13" s="69">
        <f t="shared" si="1"/>
        <v>0.92951085382022602</v>
      </c>
      <c r="N13" s="21">
        <f t="shared" si="2"/>
        <v>559371509.58999991</v>
      </c>
      <c r="O13" s="77">
        <f t="shared" si="3"/>
        <v>0.99251764968664813</v>
      </c>
      <c r="P13" s="39"/>
      <c r="Q13" s="99"/>
      <c r="R13" s="111"/>
      <c r="S13" s="115"/>
      <c r="T13" s="3"/>
      <c r="V13" s="99"/>
      <c r="XDR13" s="48"/>
    </row>
    <row r="14" spans="4:22 16346:16346" ht="24" customHeight="1" thickBot="1" x14ac:dyDescent="0.3">
      <c r="D14" s="23" t="s">
        <v>16</v>
      </c>
      <c r="E14" s="24">
        <v>332765958</v>
      </c>
      <c r="F14" s="17">
        <v>365131293.75</v>
      </c>
      <c r="G14" s="62">
        <f t="shared" si="4"/>
        <v>1.097261558677826</v>
      </c>
      <c r="H14" s="102">
        <v>12021061.98</v>
      </c>
      <c r="I14" s="70">
        <f t="shared" si="5"/>
        <v>3.6124674688028033E-2</v>
      </c>
      <c r="J14" s="56">
        <f>316160027.62+5387781.44+4543220.02+6962291.88+37920225.77</f>
        <v>370973546.72999996</v>
      </c>
      <c r="K14" s="70">
        <f t="shared" si="0"/>
        <v>1.1148182012355963</v>
      </c>
      <c r="L14" s="21">
        <v>320744896.01999998</v>
      </c>
      <c r="M14" s="70">
        <f t="shared" si="1"/>
        <v>0.96387532531197195</v>
      </c>
      <c r="N14" s="56">
        <f t="shared" si="2"/>
        <v>332765958</v>
      </c>
      <c r="O14" s="78">
        <f t="shared" si="3"/>
        <v>1</v>
      </c>
      <c r="P14" s="39"/>
      <c r="Q14" s="99"/>
      <c r="R14" s="111"/>
      <c r="S14" s="115"/>
      <c r="T14" s="3"/>
      <c r="V14" s="99"/>
      <c r="XDR14" s="48"/>
    </row>
    <row r="15" spans="4:22 16346:16346" ht="22.5" customHeight="1" thickBot="1" x14ac:dyDescent="0.3">
      <c r="D15" s="25" t="s">
        <v>24</v>
      </c>
      <c r="E15" s="26">
        <f>SUM(E9:E14)</f>
        <v>24070780407</v>
      </c>
      <c r="F15" s="26">
        <f>SUM(F9:F14)</f>
        <v>26923052304.669998</v>
      </c>
      <c r="G15" s="63">
        <f t="shared" si="4"/>
        <v>1.118495198304436</v>
      </c>
      <c r="H15" s="26">
        <f>SUM(H9:H14)</f>
        <v>1885851147.3699999</v>
      </c>
      <c r="I15" s="63">
        <f t="shared" si="5"/>
        <v>7.8346074181357972E-2</v>
      </c>
      <c r="J15" s="26">
        <f>SUM(J9:J14)</f>
        <v>24442698377.470001</v>
      </c>
      <c r="K15" s="63">
        <f t="shared" si="0"/>
        <v>1.0154510142247755</v>
      </c>
      <c r="L15" s="26">
        <f>SUM(L9:L14)</f>
        <v>22043722589.489998</v>
      </c>
      <c r="M15" s="63">
        <f t="shared" si="1"/>
        <v>0.91578761538946551</v>
      </c>
      <c r="N15" s="26">
        <f>SUM(N9:N14)</f>
        <v>23929573736.859997</v>
      </c>
      <c r="O15" s="79">
        <f t="shared" si="3"/>
        <v>0.99413368957082338</v>
      </c>
      <c r="P15" s="39"/>
      <c r="Q15" s="99"/>
      <c r="R15" s="111"/>
      <c r="S15" s="115"/>
      <c r="T15" s="3"/>
      <c r="V15" s="99"/>
      <c r="XDR15" s="48"/>
    </row>
    <row r="16" spans="4:22 16346:16346" ht="21.75" customHeight="1" x14ac:dyDescent="0.25">
      <c r="D16" s="27" t="s">
        <v>17</v>
      </c>
      <c r="E16" s="18">
        <v>10968146956</v>
      </c>
      <c r="F16" s="133">
        <v>9997207530.6463394</v>
      </c>
      <c r="G16" s="64">
        <f t="shared" si="4"/>
        <v>0.91147643906954412</v>
      </c>
      <c r="H16" s="17">
        <v>325119856.07999998</v>
      </c>
      <c r="I16" s="71">
        <f t="shared" si="5"/>
        <v>2.9642186358758336E-2</v>
      </c>
      <c r="J16" s="86">
        <f>9144296423.47709+193767557.33+145800943.75</f>
        <v>9483864924.5570908</v>
      </c>
      <c r="K16" s="71">
        <f t="shared" si="0"/>
        <v>0.86467340040233964</v>
      </c>
      <c r="L16" s="55">
        <v>9481592552.6700001</v>
      </c>
      <c r="M16" s="71">
        <f t="shared" si="1"/>
        <v>0.86446622120459493</v>
      </c>
      <c r="N16" s="54">
        <f>L16+H16</f>
        <v>9806712408.75</v>
      </c>
      <c r="O16" s="80">
        <f t="shared" si="3"/>
        <v>0.89410840756335319</v>
      </c>
      <c r="P16" s="39"/>
      <c r="Q16" s="99"/>
      <c r="R16" s="111"/>
      <c r="S16" s="115"/>
      <c r="T16" s="3"/>
      <c r="V16" s="99"/>
      <c r="XDR16" s="48"/>
    </row>
    <row r="17" spans="4:22 16346:16346" ht="24.75" customHeight="1" thickBot="1" x14ac:dyDescent="0.3">
      <c r="D17" s="28" t="s">
        <v>18</v>
      </c>
      <c r="E17" s="29">
        <v>168421371</v>
      </c>
      <c r="F17" s="134">
        <v>148706966.70150965</v>
      </c>
      <c r="G17" s="65">
        <f t="shared" si="4"/>
        <v>0.88294594574645546</v>
      </c>
      <c r="H17" s="55">
        <v>9419760.6199999992</v>
      </c>
      <c r="I17" s="71">
        <f t="shared" si="5"/>
        <v>5.5929722956595568E-2</v>
      </c>
      <c r="J17" s="55">
        <f>88156514.25+36187822.13</f>
        <v>124344336.38</v>
      </c>
      <c r="K17" s="73">
        <f t="shared" si="0"/>
        <v>0.73829310165157125</v>
      </c>
      <c r="L17" s="56">
        <v>81554072.349999994</v>
      </c>
      <c r="M17" s="73">
        <f t="shared" si="1"/>
        <v>0.48422638923892858</v>
      </c>
      <c r="N17" s="57">
        <f>L17+H17</f>
        <v>90973832.969999999</v>
      </c>
      <c r="O17" s="78">
        <f t="shared" si="3"/>
        <v>0.54015611219552417</v>
      </c>
      <c r="P17" s="11"/>
      <c r="Q17" s="99"/>
      <c r="R17" s="111"/>
      <c r="S17" s="115"/>
      <c r="T17" s="3"/>
      <c r="V17" s="99"/>
      <c r="XDR17" s="48"/>
    </row>
    <row r="18" spans="4:22 16346:16346" ht="24.75" customHeight="1" thickBot="1" x14ac:dyDescent="0.3">
      <c r="D18" s="25" t="s">
        <v>19</v>
      </c>
      <c r="E18" s="26">
        <f>E15+E16+E17</f>
        <v>35207348734</v>
      </c>
      <c r="F18" s="26">
        <f>F15+F16+F17</f>
        <v>37068966802.017845</v>
      </c>
      <c r="G18" s="63">
        <f t="shared" si="4"/>
        <v>1.0528758379985617</v>
      </c>
      <c r="H18" s="26">
        <f>H15+H16+H17</f>
        <v>2220390764.0699997</v>
      </c>
      <c r="I18" s="63">
        <f t="shared" si="5"/>
        <v>6.306611670323678E-2</v>
      </c>
      <c r="J18" s="26">
        <f>J15+J16+J17</f>
        <v>34050907638.407093</v>
      </c>
      <c r="K18" s="63">
        <f t="shared" si="0"/>
        <v>0.96715341719337922</v>
      </c>
      <c r="L18" s="26">
        <f>L15+L16+L17</f>
        <v>31606869214.509995</v>
      </c>
      <c r="M18" s="63">
        <f t="shared" si="1"/>
        <v>0.89773499996570327</v>
      </c>
      <c r="N18" s="26">
        <f>N15+N16+N17</f>
        <v>33827259978.579998</v>
      </c>
      <c r="O18" s="79">
        <f t="shared" si="3"/>
        <v>0.96080111666894019</v>
      </c>
      <c r="P18" s="11"/>
      <c r="Q18" s="99"/>
      <c r="R18" s="111"/>
      <c r="S18" s="115"/>
      <c r="T18" s="3"/>
      <c r="V18" s="99"/>
      <c r="XDR18" s="48"/>
    </row>
    <row r="19" spans="4:22 16346:16346" ht="24.75" customHeight="1" thickBot="1" x14ac:dyDescent="0.3">
      <c r="D19" s="30" t="s">
        <v>20</v>
      </c>
      <c r="E19" s="31">
        <v>497013044</v>
      </c>
      <c r="F19" s="17">
        <v>471934548.36000001</v>
      </c>
      <c r="G19" s="66">
        <f t="shared" si="4"/>
        <v>0.94954157452656318</v>
      </c>
      <c r="H19" s="51">
        <v>73711434.840000004</v>
      </c>
      <c r="I19" s="72">
        <f t="shared" si="5"/>
        <v>0.14830885372094985</v>
      </c>
      <c r="J19" s="112">
        <f>409919409.48+28476456.65+24714237.28</f>
        <v>463110103.40999997</v>
      </c>
      <c r="K19" s="72">
        <f t="shared" si="0"/>
        <v>0.93178661807918262</v>
      </c>
      <c r="L19" s="51">
        <v>423301609.16000003</v>
      </c>
      <c r="M19" s="72">
        <f t="shared" si="1"/>
        <v>0.85169114627905018</v>
      </c>
      <c r="N19" s="84">
        <f>L19+H19</f>
        <v>497013044</v>
      </c>
      <c r="O19" s="80">
        <f t="shared" si="3"/>
        <v>1</v>
      </c>
      <c r="P19" s="39"/>
      <c r="Q19" s="99"/>
      <c r="R19" s="111"/>
      <c r="S19" s="115"/>
      <c r="T19" s="3"/>
      <c r="V19" s="99"/>
      <c r="XDR19" s="48"/>
    </row>
    <row r="20" spans="4:22 16346:16346" ht="24.75" customHeight="1" thickBot="1" x14ac:dyDescent="0.3">
      <c r="D20" s="25" t="s">
        <v>25</v>
      </c>
      <c r="E20" s="26">
        <f>E15+E19</f>
        <v>24567793451</v>
      </c>
      <c r="F20" s="26">
        <f>F15+F19</f>
        <v>27394986853.029999</v>
      </c>
      <c r="G20" s="63">
        <f t="shared" si="4"/>
        <v>1.1150772212274083</v>
      </c>
      <c r="H20" s="26">
        <f>H15+H19</f>
        <v>1959562582.2099998</v>
      </c>
      <c r="I20" s="63">
        <f t="shared" si="5"/>
        <v>7.9761439956677851E-2</v>
      </c>
      <c r="J20" s="26">
        <f>J15+J19</f>
        <v>24905808480.880001</v>
      </c>
      <c r="K20" s="63">
        <f t="shared" si="0"/>
        <v>1.013758461074421</v>
      </c>
      <c r="L20" s="26">
        <f>L15+L19</f>
        <v>22467024198.649998</v>
      </c>
      <c r="M20" s="63">
        <f t="shared" si="1"/>
        <v>0.91449092664589737</v>
      </c>
      <c r="N20" s="26">
        <f>N15+N19</f>
        <v>24426586780.859997</v>
      </c>
      <c r="O20" s="79">
        <f t="shared" si="3"/>
        <v>0.9942523666025751</v>
      </c>
      <c r="P20" s="39"/>
      <c r="Q20" s="99"/>
      <c r="R20" s="111"/>
      <c r="S20" s="115"/>
      <c r="T20" s="3"/>
      <c r="XDR20" s="48"/>
    </row>
    <row r="21" spans="4:22 16346:16346" ht="24.75" customHeight="1" thickBot="1" x14ac:dyDescent="0.3">
      <c r="D21" s="25" t="s">
        <v>23</v>
      </c>
      <c r="E21" s="26">
        <f>E18+E19</f>
        <v>35704361778</v>
      </c>
      <c r="F21" s="26">
        <f>F18+F19</f>
        <v>37540901350.377846</v>
      </c>
      <c r="G21" s="63">
        <f t="shared" si="4"/>
        <v>1.0514374009482916</v>
      </c>
      <c r="H21" s="26">
        <f>H18+H19</f>
        <v>2294102198.9099998</v>
      </c>
      <c r="I21" s="63">
        <f t="shared" si="5"/>
        <v>6.4252715485410519E-2</v>
      </c>
      <c r="J21" s="26">
        <f>J18+J19</f>
        <v>34514017741.817093</v>
      </c>
      <c r="K21" s="63">
        <f t="shared" si="0"/>
        <v>0.96666110310039588</v>
      </c>
      <c r="L21" s="26">
        <f>L18+L19</f>
        <v>32030170823.669994</v>
      </c>
      <c r="M21" s="63">
        <f t="shared" si="1"/>
        <v>0.89709405878264614</v>
      </c>
      <c r="N21" s="26">
        <f>N18+N19</f>
        <v>34324273022.579998</v>
      </c>
      <c r="O21" s="79">
        <f t="shared" si="3"/>
        <v>0.9613467742680567</v>
      </c>
      <c r="P21" s="39"/>
      <c r="Q21" s="99"/>
      <c r="R21" s="111"/>
      <c r="S21" s="115"/>
      <c r="T21" s="3"/>
      <c r="XDR21" s="48"/>
    </row>
    <row r="22" spans="4:22 16346:16346" ht="18" customHeight="1" thickBot="1" x14ac:dyDescent="0.3">
      <c r="D22" s="32"/>
      <c r="E22" s="33"/>
      <c r="F22" s="33"/>
      <c r="G22" s="67"/>
      <c r="H22" s="33"/>
      <c r="I22" s="34"/>
      <c r="J22" s="85"/>
      <c r="K22" s="74"/>
      <c r="L22" s="43"/>
      <c r="M22" s="74"/>
      <c r="N22" s="43"/>
      <c r="O22" s="74"/>
      <c r="P22" s="39"/>
      <c r="Q22" s="1"/>
      <c r="R22" s="111"/>
      <c r="S22" s="11"/>
      <c r="T22" s="3"/>
    </row>
    <row r="23" spans="4:22 16346:16346" ht="23.25" customHeight="1" thickBot="1" x14ac:dyDescent="0.3">
      <c r="D23" s="119" t="s">
        <v>33</v>
      </c>
      <c r="E23" s="120">
        <v>17287073621.415222</v>
      </c>
      <c r="F23" s="120">
        <v>16729809761.681999</v>
      </c>
      <c r="G23" s="121">
        <v>0.96776412989628946</v>
      </c>
      <c r="H23" s="120"/>
      <c r="I23" s="121"/>
      <c r="J23" s="120">
        <v>16729809761.681999</v>
      </c>
      <c r="K23" s="121">
        <v>0.96776412989628946</v>
      </c>
      <c r="L23" s="120">
        <v>16330391778.242001</v>
      </c>
      <c r="M23" s="121">
        <v>0.94465912136869223</v>
      </c>
      <c r="N23" s="120">
        <v>16330391778.310001</v>
      </c>
      <c r="O23" s="122">
        <v>0.94465912137262587</v>
      </c>
      <c r="P23" s="39"/>
      <c r="Q23" s="1"/>
      <c r="R23" s="111"/>
      <c r="S23" s="11"/>
      <c r="T23" s="3"/>
    </row>
    <row r="24" spans="4:22 16346:16346" ht="23.25" customHeight="1" x14ac:dyDescent="0.25">
      <c r="D24" s="116"/>
      <c r="E24" s="33"/>
      <c r="F24" s="117"/>
      <c r="G24" s="67"/>
      <c r="I24" s="93"/>
      <c r="J24" s="117"/>
      <c r="K24" s="93"/>
      <c r="L24" s="118"/>
      <c r="M24" s="93"/>
      <c r="P24" s="39"/>
      <c r="Q24" s="1"/>
      <c r="R24" s="111"/>
      <c r="S24" s="99"/>
    </row>
    <row r="25" spans="4:22 16346:16346" x14ac:dyDescent="0.25">
      <c r="E25" s="3"/>
      <c r="F25" s="3"/>
      <c r="G25" s="3"/>
      <c r="H25" s="3"/>
      <c r="I25" s="3"/>
      <c r="J25" s="3"/>
      <c r="K25" s="3"/>
      <c r="L25" s="3"/>
      <c r="M25" s="3"/>
      <c r="N25" s="3"/>
      <c r="O25" s="3"/>
      <c r="P25" s="3"/>
      <c r="Q25" s="1"/>
      <c r="R25" s="111"/>
      <c r="S25" s="99"/>
    </row>
    <row r="26" spans="4:22 16346:16346" x14ac:dyDescent="0.25">
      <c r="E26" s="6"/>
      <c r="F26" s="6"/>
      <c r="G26" s="5"/>
      <c r="H26" s="6"/>
      <c r="I26" s="6"/>
      <c r="K26" s="6"/>
      <c r="L26" s="90"/>
      <c r="M26" s="6"/>
      <c r="N26" s="6"/>
      <c r="O26" s="97"/>
      <c r="P26" s="38"/>
      <c r="R26" s="111"/>
      <c r="S26" s="99"/>
    </row>
    <row r="27" spans="4:22 16346:16346" ht="15" customHeight="1" x14ac:dyDescent="0.25">
      <c r="D27" s="123" t="s">
        <v>21</v>
      </c>
      <c r="E27" s="123"/>
      <c r="F27" s="123"/>
      <c r="G27" s="123"/>
      <c r="H27" s="123"/>
      <c r="I27" s="123"/>
      <c r="J27" s="123"/>
      <c r="K27" s="123"/>
      <c r="L27" s="123"/>
      <c r="M27" s="123"/>
      <c r="N27" s="3"/>
      <c r="O27" s="97"/>
      <c r="R27" s="111"/>
      <c r="S27" s="99"/>
    </row>
    <row r="28" spans="4:22 16346:16346" ht="16.5" customHeight="1" x14ac:dyDescent="0.25">
      <c r="D28" s="124" t="s">
        <v>26</v>
      </c>
      <c r="E28" s="124"/>
      <c r="F28" s="124"/>
      <c r="G28" s="124"/>
      <c r="H28" s="124"/>
      <c r="I28" s="124"/>
      <c r="J28" s="124"/>
      <c r="K28" s="124"/>
      <c r="L28" s="124"/>
      <c r="M28" s="124"/>
    </row>
    <row r="29" spans="4:22 16346:16346" ht="51" customHeight="1" x14ac:dyDescent="0.25">
      <c r="D29" s="125" t="s">
        <v>22</v>
      </c>
      <c r="E29" s="125"/>
      <c r="F29" s="125"/>
      <c r="G29" s="125"/>
      <c r="H29" s="125"/>
      <c r="I29" s="125"/>
      <c r="J29" s="125"/>
      <c r="K29" s="125"/>
      <c r="L29" s="125"/>
      <c r="M29" s="125"/>
      <c r="N29" s="125"/>
      <c r="O29" s="125"/>
      <c r="P29" s="38"/>
    </row>
    <row r="30" spans="4:22 16346:16346" ht="17.25" customHeight="1" x14ac:dyDescent="0.25">
      <c r="D30" s="126" t="s">
        <v>28</v>
      </c>
      <c r="E30" s="126"/>
      <c r="F30" s="126"/>
      <c r="G30" s="126"/>
      <c r="H30" s="126"/>
      <c r="I30" s="126"/>
      <c r="J30" s="126"/>
      <c r="K30" s="126"/>
      <c r="L30" s="126"/>
      <c r="M30" s="126"/>
      <c r="N30" s="126"/>
      <c r="O30" s="126"/>
      <c r="P30" s="52"/>
    </row>
    <row r="31" spans="4:22 16346:16346" ht="17.25" customHeight="1" x14ac:dyDescent="0.25">
      <c r="D31" s="110" t="s">
        <v>34</v>
      </c>
      <c r="E31" s="42"/>
      <c r="F31" s="42"/>
      <c r="G31" s="42"/>
      <c r="H31" s="42"/>
      <c r="I31" s="42"/>
      <c r="J31" s="42"/>
      <c r="K31" s="42"/>
      <c r="L31" s="44"/>
      <c r="M31" s="42"/>
      <c r="N31" s="42"/>
      <c r="O31" s="98"/>
      <c r="P31" s="52"/>
    </row>
    <row r="32" spans="4:22 16346:16346" ht="17.25" hidden="1" customHeight="1" x14ac:dyDescent="0.25">
      <c r="D32" s="53" t="s">
        <v>31</v>
      </c>
      <c r="E32" s="49"/>
      <c r="F32" s="49"/>
      <c r="G32" s="50"/>
      <c r="H32" s="49"/>
      <c r="I32" s="49"/>
      <c r="J32" s="49"/>
      <c r="K32" s="42"/>
      <c r="L32" s="46"/>
      <c r="M32" s="42"/>
      <c r="N32" s="46"/>
      <c r="O32" s="98"/>
      <c r="P32" s="52"/>
    </row>
    <row r="33" spans="5:16" ht="31.5" customHeight="1" x14ac:dyDescent="0.25">
      <c r="E33" s="42"/>
      <c r="F33" s="42"/>
      <c r="G33" s="44"/>
      <c r="H33" s="42"/>
      <c r="I33" s="42"/>
      <c r="J33" s="47"/>
      <c r="K33" s="42"/>
      <c r="L33" s="46"/>
      <c r="M33" s="42"/>
      <c r="N33" s="46"/>
      <c r="O33" s="98"/>
      <c r="P33" s="52"/>
    </row>
    <row r="34" spans="5:16" ht="6" customHeight="1" x14ac:dyDescent="0.25">
      <c r="E34" s="2"/>
      <c r="F34" s="2"/>
      <c r="G34" s="3"/>
      <c r="I34" s="2"/>
      <c r="K34" s="2"/>
      <c r="M34" s="2"/>
    </row>
    <row r="35" spans="5:16" ht="4.5" hidden="1" customHeight="1" x14ac:dyDescent="0.25"/>
    <row r="36" spans="5:16" ht="9" hidden="1" customHeight="1" x14ac:dyDescent="0.25"/>
    <row r="37" spans="5:16" ht="6" customHeight="1" x14ac:dyDescent="0.25"/>
    <row r="38" spans="5:16" x14ac:dyDescent="0.25"/>
    <row r="39" spans="5:16" x14ac:dyDescent="0.25"/>
    <row r="40" spans="5:16" x14ac:dyDescent="0.25"/>
  </sheetData>
  <mergeCells count="12">
    <mergeCell ref="D27:M27"/>
    <mergeCell ref="D28:M28"/>
    <mergeCell ref="D29:O29"/>
    <mergeCell ref="D30:O30"/>
    <mergeCell ref="D2:O3"/>
    <mergeCell ref="D6:D8"/>
    <mergeCell ref="E6:E7"/>
    <mergeCell ref="F6:G6"/>
    <mergeCell ref="H6:I6"/>
    <mergeCell ref="J6:K6"/>
    <mergeCell ref="L6:M6"/>
    <mergeCell ref="N6:O6"/>
  </mergeCells>
  <phoneticPr fontId="47" type="noConversion"/>
  <pageMargins left="0.70833333333333304" right="0.70833333333333304" top="0.74791666666666701" bottom="0.74791666666666701" header="0.51180555555555496" footer="0.51180555555555496"/>
  <pageSetup paperSize="9" scale="48" firstPageNumber="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6FAB-18BC-4886-9D03-B8DD3A0AAC07}">
  <dimension ref="A2:W41"/>
  <sheetViews>
    <sheetView workbookViewId="0">
      <selection activeCell="C12" sqref="C12"/>
    </sheetView>
  </sheetViews>
  <sheetFormatPr defaultRowHeight="15" x14ac:dyDescent="0.25"/>
  <cols>
    <col min="1" max="1" width="9.140625" style="7"/>
    <col min="2" max="2" width="21" style="7" customWidth="1"/>
    <col min="3" max="3" width="16.28515625" style="108" customWidth="1"/>
    <col min="4" max="5" width="9.140625" style="7"/>
    <col min="6" max="6" width="14.85546875" style="7" bestFit="1" customWidth="1"/>
    <col min="7" max="7" width="13.42578125" style="7" bestFit="1" customWidth="1"/>
    <col min="8" max="8" width="9.140625" style="7"/>
    <col min="9" max="9" width="13.42578125" style="7" bestFit="1" customWidth="1"/>
    <col min="10" max="10" width="9.140625" style="7"/>
    <col min="11" max="11" width="13.42578125" style="7" bestFit="1" customWidth="1"/>
    <col min="12" max="17" width="9.140625" style="7"/>
  </cols>
  <sheetData>
    <row r="2" spans="2:23" x14ac:dyDescent="0.25">
      <c r="B2" s="82"/>
      <c r="C2" s="105"/>
      <c r="F2" s="82"/>
    </row>
    <row r="3" spans="2:23" x14ac:dyDescent="0.25">
      <c r="B3" s="82"/>
      <c r="C3" s="109"/>
      <c r="F3" s="82"/>
    </row>
    <row r="4" spans="2:23" x14ac:dyDescent="0.25">
      <c r="B4" s="82"/>
      <c r="C4" s="87"/>
      <c r="F4" s="82"/>
    </row>
    <row r="5" spans="2:23" x14ac:dyDescent="0.25">
      <c r="B5" s="82"/>
      <c r="C5" s="82"/>
      <c r="D5" s="87"/>
      <c r="E5" s="87"/>
      <c r="F5" s="82"/>
      <c r="G5" s="87"/>
      <c r="H5" s="87"/>
      <c r="I5" s="87"/>
      <c r="J5" s="87"/>
      <c r="K5" s="87"/>
      <c r="L5" s="87"/>
      <c r="M5" s="87"/>
      <c r="N5" s="82"/>
      <c r="O5" s="82"/>
      <c r="P5" s="82"/>
      <c r="Q5" s="82"/>
      <c r="R5" s="82"/>
      <c r="S5" s="82"/>
      <c r="T5" s="58"/>
      <c r="U5" s="58"/>
      <c r="V5" s="58"/>
      <c r="W5" s="58"/>
    </row>
    <row r="6" spans="2:23" x14ac:dyDescent="0.25">
      <c r="B6" s="82"/>
      <c r="C6" s="106"/>
      <c r="D6" s="87"/>
      <c r="E6" s="87"/>
      <c r="F6" s="82"/>
      <c r="G6" s="87"/>
      <c r="H6" s="87"/>
      <c r="I6" s="87"/>
      <c r="J6" s="87"/>
      <c r="K6" s="87"/>
      <c r="L6" s="87"/>
      <c r="M6" s="87"/>
      <c r="N6" s="82"/>
      <c r="O6" s="82"/>
      <c r="P6" s="82"/>
      <c r="Q6" s="82"/>
      <c r="R6" s="82"/>
      <c r="S6" s="82"/>
      <c r="T6" s="58"/>
      <c r="U6" s="58"/>
      <c r="V6" s="58"/>
      <c r="W6" s="58"/>
    </row>
    <row r="7" spans="2:23" x14ac:dyDescent="0.25">
      <c r="B7" s="82"/>
      <c r="C7" s="109"/>
      <c r="D7" s="87"/>
      <c r="E7" s="87"/>
      <c r="F7" s="82"/>
      <c r="G7" s="87"/>
      <c r="H7" s="87"/>
      <c r="I7" s="87"/>
      <c r="J7" s="87"/>
      <c r="K7" s="87"/>
      <c r="L7" s="87"/>
      <c r="M7" s="87"/>
      <c r="N7" s="82"/>
      <c r="O7" s="82"/>
      <c r="P7" s="82"/>
      <c r="Q7" s="82"/>
      <c r="R7" s="82"/>
      <c r="S7" s="82"/>
      <c r="T7" s="58"/>
      <c r="U7" s="58"/>
      <c r="V7" s="58"/>
      <c r="W7" s="58"/>
    </row>
    <row r="8" spans="2:23" x14ac:dyDescent="0.25">
      <c r="B8" s="82"/>
      <c r="C8" s="105"/>
      <c r="D8" s="87"/>
      <c r="E8" s="87"/>
      <c r="F8" s="103"/>
      <c r="G8" s="87"/>
      <c r="H8" s="87"/>
      <c r="I8" s="87"/>
      <c r="J8" s="87"/>
      <c r="K8" s="87"/>
      <c r="L8" s="87"/>
      <c r="M8" s="87"/>
      <c r="N8" s="82"/>
      <c r="O8" s="82"/>
      <c r="P8" s="82"/>
      <c r="Q8" s="82"/>
      <c r="R8" s="82"/>
      <c r="S8" s="82"/>
      <c r="T8" s="59"/>
      <c r="U8" s="59"/>
      <c r="V8" s="59"/>
      <c r="W8" s="58"/>
    </row>
    <row r="9" spans="2:23" x14ac:dyDescent="0.25">
      <c r="B9" s="82"/>
      <c r="C9" s="105"/>
      <c r="D9" s="87"/>
      <c r="E9" s="87"/>
      <c r="F9" s="87"/>
      <c r="G9" s="87"/>
      <c r="H9" s="87"/>
      <c r="I9" s="87"/>
      <c r="J9" s="87"/>
      <c r="K9" s="87"/>
      <c r="L9" s="87"/>
      <c r="M9" s="87"/>
      <c r="N9" s="82"/>
      <c r="O9" s="82"/>
      <c r="P9" s="82"/>
      <c r="Q9" s="82"/>
      <c r="R9" s="82"/>
      <c r="S9" s="82"/>
      <c r="T9" s="59"/>
      <c r="U9" s="59"/>
      <c r="V9" s="59"/>
      <c r="W9" s="58"/>
    </row>
    <row r="10" spans="2:23" x14ac:dyDescent="0.25">
      <c r="B10" s="82"/>
      <c r="C10" s="105"/>
      <c r="D10" s="87"/>
      <c r="E10" s="87"/>
      <c r="F10" s="87"/>
      <c r="G10" s="87"/>
      <c r="H10" s="87"/>
      <c r="I10" s="87"/>
      <c r="J10" s="87"/>
      <c r="K10" s="87"/>
      <c r="L10" s="87"/>
      <c r="M10" s="87"/>
      <c r="N10" s="82"/>
      <c r="O10" s="82"/>
      <c r="P10" s="82"/>
      <c r="Q10" s="82"/>
      <c r="R10" s="82"/>
      <c r="S10" s="82"/>
      <c r="T10" s="59"/>
      <c r="U10" s="59"/>
      <c r="V10" s="59"/>
      <c r="W10" s="58"/>
    </row>
    <row r="11" spans="2:23" x14ac:dyDescent="0.25">
      <c r="B11" s="82"/>
      <c r="C11" s="105"/>
      <c r="D11" s="87"/>
      <c r="E11" s="87"/>
      <c r="F11" s="87"/>
      <c r="G11" s="87"/>
      <c r="H11" s="87"/>
      <c r="I11" s="87"/>
      <c r="J11" s="87"/>
      <c r="K11" s="87"/>
      <c r="L11" s="87"/>
      <c r="M11" s="87"/>
      <c r="N11" s="82"/>
      <c r="O11" s="82"/>
      <c r="P11" s="82"/>
      <c r="Q11" s="82"/>
      <c r="R11" s="82"/>
      <c r="S11" s="82"/>
      <c r="T11" s="59"/>
      <c r="U11" s="59"/>
      <c r="V11" s="59"/>
      <c r="W11" s="58"/>
    </row>
    <row r="12" spans="2:23" x14ac:dyDescent="0.25">
      <c r="B12" s="82"/>
      <c r="C12" s="105"/>
      <c r="D12" s="87"/>
      <c r="E12" s="87"/>
      <c r="F12" s="87"/>
      <c r="G12" s="87"/>
      <c r="H12" s="87"/>
      <c r="I12" s="87"/>
      <c r="J12" s="87"/>
      <c r="K12" s="87"/>
      <c r="L12" s="87"/>
      <c r="M12" s="87"/>
      <c r="N12" s="82"/>
      <c r="O12" s="82"/>
      <c r="P12" s="82"/>
      <c r="Q12" s="82"/>
      <c r="R12" s="82"/>
      <c r="S12" s="82"/>
      <c r="T12" s="59"/>
      <c r="U12" s="59"/>
      <c r="V12" s="59"/>
      <c r="W12" s="58"/>
    </row>
    <row r="13" spans="2:23" x14ac:dyDescent="0.25">
      <c r="B13" s="82"/>
      <c r="C13" s="105"/>
      <c r="D13" s="87"/>
      <c r="E13" s="87"/>
      <c r="F13" s="91"/>
      <c r="G13" s="87"/>
      <c r="H13" s="87"/>
      <c r="I13" s="87"/>
      <c r="J13" s="87"/>
      <c r="K13" s="87"/>
      <c r="L13" s="87"/>
      <c r="M13" s="87"/>
      <c r="N13" s="82"/>
      <c r="O13" s="82"/>
      <c r="P13" s="82"/>
      <c r="Q13" s="82"/>
      <c r="R13" s="82"/>
      <c r="S13" s="82"/>
      <c r="T13" s="59"/>
      <c r="U13" s="59"/>
      <c r="V13" s="59"/>
      <c r="W13" s="58"/>
    </row>
    <row r="14" spans="2:23" x14ac:dyDescent="0.25">
      <c r="B14" s="104"/>
      <c r="C14" s="107"/>
      <c r="D14" s="87"/>
      <c r="E14" s="87"/>
      <c r="F14" s="87"/>
      <c r="G14" s="87"/>
      <c r="H14" s="87"/>
      <c r="I14" s="87"/>
      <c r="J14" s="87"/>
      <c r="K14" s="87"/>
      <c r="L14" s="87"/>
      <c r="M14" s="87"/>
      <c r="N14" s="82"/>
      <c r="O14" s="82"/>
      <c r="P14" s="82"/>
      <c r="Q14" s="82"/>
      <c r="R14" s="82"/>
      <c r="S14" s="82"/>
      <c r="T14" s="59"/>
      <c r="U14" s="59"/>
      <c r="V14" s="59"/>
      <c r="W14" s="58"/>
    </row>
    <row r="15" spans="2:23" x14ac:dyDescent="0.25">
      <c r="C15" s="106"/>
      <c r="D15" s="87"/>
      <c r="E15" s="87"/>
      <c r="F15" s="87"/>
      <c r="G15" s="87"/>
      <c r="H15" s="87"/>
      <c r="I15" s="87"/>
      <c r="J15" s="87"/>
      <c r="K15" s="87"/>
      <c r="L15" s="87"/>
      <c r="M15" s="87"/>
      <c r="N15" s="82"/>
      <c r="O15" s="82"/>
      <c r="P15" s="82"/>
      <c r="Q15" s="82"/>
      <c r="R15" s="82"/>
      <c r="S15" s="82"/>
      <c r="T15" s="59"/>
      <c r="U15" s="59"/>
      <c r="V15" s="59"/>
      <c r="W15" s="58"/>
    </row>
    <row r="16" spans="2:23" x14ac:dyDescent="0.25">
      <c r="C16" s="106"/>
      <c r="D16" s="87"/>
      <c r="E16" s="87"/>
      <c r="F16" s="87"/>
      <c r="G16" s="87"/>
      <c r="H16" s="87"/>
      <c r="I16" s="87"/>
      <c r="J16" s="87"/>
      <c r="K16" s="87"/>
      <c r="L16" s="87"/>
      <c r="M16" s="87"/>
      <c r="N16" s="82"/>
      <c r="O16" s="82"/>
      <c r="P16" s="82"/>
      <c r="Q16" s="82"/>
      <c r="R16" s="82"/>
      <c r="S16" s="82"/>
      <c r="T16" s="59"/>
      <c r="U16" s="59"/>
      <c r="V16" s="59"/>
      <c r="W16" s="58"/>
    </row>
    <row r="17" spans="3:23" x14ac:dyDescent="0.25">
      <c r="C17" s="106"/>
      <c r="D17" s="87"/>
      <c r="E17" s="87"/>
      <c r="F17" s="87"/>
      <c r="G17" s="87"/>
      <c r="H17" s="87"/>
      <c r="I17" s="87"/>
      <c r="J17" s="87"/>
      <c r="K17" s="87"/>
      <c r="L17" s="87"/>
      <c r="M17" s="87"/>
      <c r="N17" s="82"/>
      <c r="O17" s="82"/>
      <c r="P17" s="82"/>
      <c r="Q17" s="82"/>
      <c r="R17" s="82"/>
      <c r="S17" s="82"/>
      <c r="T17" s="59"/>
      <c r="U17" s="59"/>
      <c r="V17" s="59"/>
      <c r="W17" s="58"/>
    </row>
    <row r="18" spans="3:23" x14ac:dyDescent="0.25">
      <c r="C18" s="106"/>
      <c r="D18" s="87"/>
      <c r="E18" s="87"/>
      <c r="F18" s="87"/>
      <c r="G18" s="87"/>
      <c r="H18" s="87"/>
      <c r="I18" s="87"/>
      <c r="J18" s="87"/>
      <c r="K18" s="87"/>
      <c r="L18" s="87"/>
      <c r="M18" s="87"/>
      <c r="N18" s="82"/>
      <c r="O18" s="82"/>
      <c r="P18" s="82"/>
      <c r="Q18" s="82"/>
      <c r="R18" s="82"/>
      <c r="S18" s="82"/>
      <c r="T18" s="59"/>
      <c r="U18" s="59"/>
      <c r="V18" s="59"/>
      <c r="W18" s="58"/>
    </row>
    <row r="19" spans="3:23" x14ac:dyDescent="0.25">
      <c r="C19" s="106"/>
      <c r="D19" s="87"/>
      <c r="E19" s="87"/>
      <c r="F19" s="87"/>
      <c r="G19" s="87"/>
      <c r="H19" s="87"/>
      <c r="I19" s="87"/>
      <c r="J19" s="87"/>
      <c r="K19" s="87"/>
      <c r="L19" s="87"/>
      <c r="M19" s="87"/>
      <c r="N19" s="82"/>
      <c r="O19" s="82"/>
      <c r="P19" s="82"/>
      <c r="Q19" s="82"/>
      <c r="R19" s="82"/>
      <c r="S19" s="82"/>
      <c r="T19" s="59"/>
      <c r="U19" s="59"/>
      <c r="V19" s="59"/>
      <c r="W19" s="58"/>
    </row>
    <row r="20" spans="3:23" x14ac:dyDescent="0.25">
      <c r="C20" s="106"/>
      <c r="D20" s="87"/>
      <c r="E20" s="87"/>
      <c r="F20" s="87"/>
      <c r="G20" s="87"/>
      <c r="H20" s="87"/>
      <c r="I20" s="87"/>
      <c r="J20" s="87"/>
      <c r="K20" s="87"/>
      <c r="L20" s="87"/>
      <c r="M20" s="87"/>
      <c r="N20" s="82"/>
      <c r="O20" s="82"/>
      <c r="P20" s="82"/>
      <c r="Q20" s="82"/>
      <c r="R20" s="82"/>
      <c r="S20" s="82"/>
      <c r="T20" s="59"/>
      <c r="U20" s="59"/>
      <c r="V20" s="59"/>
      <c r="W20" s="58"/>
    </row>
    <row r="21" spans="3:23" x14ac:dyDescent="0.25">
      <c r="C21" s="106"/>
      <c r="D21" s="87"/>
      <c r="E21" s="87"/>
      <c r="F21" s="87"/>
      <c r="G21" s="87"/>
      <c r="H21" s="87"/>
      <c r="I21" s="87"/>
      <c r="J21" s="87"/>
      <c r="K21" s="87"/>
      <c r="L21" s="87"/>
      <c r="M21" s="87"/>
      <c r="N21" s="82"/>
      <c r="O21" s="82"/>
      <c r="P21" s="82"/>
      <c r="Q21" s="82"/>
      <c r="R21" s="82"/>
      <c r="S21" s="82"/>
      <c r="T21" s="59"/>
      <c r="U21" s="59"/>
      <c r="V21" s="59"/>
      <c r="W21" s="58"/>
    </row>
    <row r="22" spans="3:23" x14ac:dyDescent="0.25">
      <c r="C22" s="106"/>
      <c r="D22" s="87"/>
      <c r="E22" s="87"/>
      <c r="F22" s="87"/>
      <c r="G22" s="87"/>
      <c r="H22" s="87"/>
      <c r="I22" s="87"/>
      <c r="J22" s="87"/>
      <c r="K22" s="87"/>
      <c r="L22" s="87"/>
      <c r="M22" s="87"/>
      <c r="N22" s="82"/>
      <c r="O22" s="82"/>
      <c r="P22" s="82"/>
      <c r="Q22" s="82"/>
      <c r="R22" s="82"/>
      <c r="S22" s="82"/>
      <c r="T22" s="59"/>
      <c r="U22" s="59"/>
      <c r="V22" s="59"/>
      <c r="W22" s="58"/>
    </row>
    <row r="23" spans="3:23" x14ac:dyDescent="0.25">
      <c r="C23" s="106"/>
      <c r="D23" s="87"/>
      <c r="E23" s="87"/>
      <c r="F23" s="87"/>
      <c r="G23" s="87"/>
      <c r="H23" s="87"/>
      <c r="I23" s="87"/>
      <c r="J23" s="87"/>
      <c r="K23" s="87"/>
      <c r="L23" s="87"/>
      <c r="M23" s="87"/>
      <c r="N23" s="82"/>
      <c r="O23" s="82"/>
      <c r="P23" s="82"/>
      <c r="Q23" s="82"/>
      <c r="R23" s="82"/>
      <c r="S23" s="82"/>
      <c r="T23" s="59"/>
      <c r="U23" s="59"/>
      <c r="V23" s="59"/>
      <c r="W23" s="58"/>
    </row>
    <row r="24" spans="3:23" x14ac:dyDescent="0.25">
      <c r="D24" s="60"/>
      <c r="E24" s="60"/>
      <c r="F24" s="60"/>
      <c r="G24" s="60"/>
      <c r="H24" s="60"/>
      <c r="I24" s="60"/>
      <c r="J24" s="60"/>
      <c r="K24" s="60"/>
      <c r="L24" s="60"/>
      <c r="M24" s="60"/>
      <c r="N24" s="81"/>
      <c r="O24" s="81"/>
      <c r="P24" s="81"/>
      <c r="Q24" s="81"/>
      <c r="R24" s="59"/>
      <c r="S24" s="59"/>
      <c r="T24" s="59"/>
      <c r="U24" s="59"/>
      <c r="V24" s="59"/>
    </row>
    <row r="25" spans="3:23" x14ac:dyDescent="0.25">
      <c r="D25" s="60"/>
      <c r="E25" s="60"/>
      <c r="F25" s="60"/>
      <c r="G25" s="60"/>
      <c r="H25" s="60"/>
      <c r="I25" s="60"/>
      <c r="J25" s="60"/>
      <c r="K25" s="60"/>
      <c r="L25" s="60"/>
      <c r="M25" s="60"/>
      <c r="N25" s="81"/>
      <c r="O25" s="81"/>
      <c r="P25" s="81"/>
      <c r="Q25" s="81"/>
      <c r="R25" s="59"/>
      <c r="S25" s="59"/>
      <c r="T25" s="59"/>
      <c r="U25" s="59"/>
      <c r="V25" s="59"/>
    </row>
    <row r="26" spans="3:23" x14ac:dyDescent="0.25">
      <c r="D26" s="60"/>
      <c r="E26" s="60"/>
      <c r="F26" s="60"/>
      <c r="G26" s="60"/>
      <c r="H26" s="60"/>
      <c r="I26" s="60"/>
      <c r="J26" s="60"/>
      <c r="K26" s="60"/>
      <c r="L26" s="60"/>
      <c r="M26" s="60"/>
      <c r="N26" s="81"/>
      <c r="O26" s="81"/>
      <c r="P26" s="81"/>
      <c r="Q26" s="81"/>
      <c r="R26" s="59"/>
      <c r="S26" s="59"/>
      <c r="T26" s="59"/>
      <c r="U26" s="59"/>
      <c r="V26" s="59"/>
    </row>
    <row r="27" spans="3:23" x14ac:dyDescent="0.25">
      <c r="D27" s="48"/>
      <c r="E27" s="48"/>
      <c r="F27" s="48"/>
      <c r="G27" s="48"/>
      <c r="H27" s="48"/>
      <c r="I27" s="48"/>
      <c r="J27" s="48"/>
      <c r="K27" s="48"/>
      <c r="L27" s="48"/>
      <c r="M27" s="48"/>
      <c r="N27" s="48"/>
    </row>
    <row r="28" spans="3:23" x14ac:dyDescent="0.25">
      <c r="D28" s="48"/>
      <c r="E28" s="48"/>
      <c r="F28" s="48"/>
      <c r="G28" s="48"/>
      <c r="H28" s="48"/>
      <c r="I28" s="48"/>
      <c r="J28" s="48"/>
      <c r="K28" s="48"/>
      <c r="L28" s="48"/>
      <c r="M28" s="48"/>
      <c r="N28" s="48"/>
    </row>
    <row r="29" spans="3:23" x14ac:dyDescent="0.25">
      <c r="D29" s="48"/>
      <c r="E29" s="48"/>
      <c r="F29" s="48"/>
      <c r="G29" s="48"/>
      <c r="H29" s="48"/>
      <c r="I29" s="48"/>
      <c r="J29" s="48"/>
      <c r="K29" s="48"/>
      <c r="L29" s="48"/>
      <c r="M29" s="48"/>
      <c r="N29" s="48"/>
    </row>
    <row r="30" spans="3:23" x14ac:dyDescent="0.25">
      <c r="D30" s="48"/>
    </row>
    <row r="31" spans="3:23" x14ac:dyDescent="0.25">
      <c r="D31" s="48"/>
    </row>
    <row r="32" spans="3:23" x14ac:dyDescent="0.25">
      <c r="D32" s="48"/>
    </row>
    <row r="33" spans="4:4" x14ac:dyDescent="0.25">
      <c r="D33" s="48"/>
    </row>
    <row r="34" spans="4:4" x14ac:dyDescent="0.25">
      <c r="D34" s="48"/>
    </row>
    <row r="35" spans="4:4" x14ac:dyDescent="0.25">
      <c r="D35" s="48"/>
    </row>
    <row r="36" spans="4:4" x14ac:dyDescent="0.25">
      <c r="D36" s="48"/>
    </row>
    <row r="37" spans="4:4" x14ac:dyDescent="0.25">
      <c r="D37" s="48"/>
    </row>
    <row r="38" spans="4:4" x14ac:dyDescent="0.25">
      <c r="D38" s="48"/>
    </row>
    <row r="39" spans="4:4" x14ac:dyDescent="0.25">
      <c r="D39" s="48"/>
    </row>
    <row r="40" spans="4:4" x14ac:dyDescent="0.25">
      <c r="D40" s="48"/>
    </row>
    <row r="41" spans="4:4" x14ac:dyDescent="0.25">
      <c r="D41" s="48"/>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Fara subtotaluri</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user</cp:lastModifiedBy>
  <cp:revision>402</cp:revision>
  <cp:lastPrinted>2024-11-28T13:50:35Z</cp:lastPrinted>
  <dcterms:created xsi:type="dcterms:W3CDTF">2017-11-02T10:21:04Z</dcterms:created>
  <dcterms:modified xsi:type="dcterms:W3CDTF">2024-12-12T09:48:52Z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