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haela.raducan.moni09\Desktop\RAPORTARI\00 Raportare 3 iulie 2020\comunicare\"/>
    </mc:Choice>
  </mc:AlternateContent>
  <bookViews>
    <workbookView xWindow="-120" yWindow="-120" windowWidth="20730" windowHeight="11160"/>
  </bookViews>
  <sheets>
    <sheet name="Fara subtotaluri" sheetId="5"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4" i="5" l="1"/>
  <c r="H9" i="5"/>
  <c r="H13" i="5"/>
  <c r="H17" i="5"/>
  <c r="H16" i="5"/>
  <c r="D17" i="5"/>
  <c r="D16" i="5"/>
  <c r="J17" i="5"/>
  <c r="J16" i="5"/>
  <c r="F17" i="5"/>
  <c r="F16" i="5"/>
  <c r="K17" i="5"/>
  <c r="K16" i="5"/>
  <c r="K20" i="5"/>
  <c r="L20" i="5" s="1"/>
  <c r="J20" i="5"/>
  <c r="H20" i="5"/>
  <c r="D20" i="5"/>
  <c r="K19" i="5"/>
  <c r="L19" i="5" s="1"/>
  <c r="J19" i="5"/>
  <c r="H19" i="5"/>
  <c r="F19" i="5"/>
  <c r="D19" i="5"/>
  <c r="H14" i="5"/>
  <c r="F14" i="5"/>
  <c r="D14" i="5"/>
  <c r="K13" i="5"/>
  <c r="J13" i="5"/>
  <c r="F13" i="5"/>
  <c r="D13" i="5"/>
  <c r="K12" i="5"/>
  <c r="J12" i="5"/>
  <c r="H12" i="5"/>
  <c r="F12" i="5"/>
  <c r="D12" i="5"/>
  <c r="K11" i="5"/>
  <c r="J11" i="5"/>
  <c r="H11" i="5"/>
  <c r="F11" i="5"/>
  <c r="D11" i="5"/>
  <c r="K10" i="5"/>
  <c r="J10" i="5"/>
  <c r="H10" i="5"/>
  <c r="F10" i="5"/>
  <c r="D10" i="5"/>
  <c r="F9" i="5"/>
  <c r="D9" i="5"/>
  <c r="E15" i="5"/>
  <c r="C15" i="5"/>
  <c r="B15" i="5"/>
  <c r="E18" i="5" l="1"/>
  <c r="B18" i="5"/>
  <c r="K14" i="5"/>
  <c r="L12" i="5"/>
  <c r="L11" i="5"/>
  <c r="L17" i="5"/>
  <c r="F15" i="5"/>
  <c r="L10" i="5"/>
  <c r="D15" i="5"/>
  <c r="L16" i="5"/>
  <c r="L13" i="5"/>
  <c r="C18" i="5"/>
  <c r="G15" i="5"/>
  <c r="F18" i="5" l="1"/>
  <c r="L14" i="5"/>
  <c r="D18" i="5"/>
  <c r="G18" i="5"/>
  <c r="H15" i="5"/>
  <c r="H18" i="5" l="1"/>
  <c r="I15" i="5" l="1"/>
  <c r="J9" i="5"/>
  <c r="K9" i="5"/>
  <c r="J15" i="5" l="1"/>
  <c r="K15" i="5"/>
  <c r="L9" i="5"/>
  <c r="I18" i="5"/>
  <c r="K18" i="5" l="1"/>
  <c r="L18" i="5" s="1"/>
  <c r="J18" i="5"/>
  <c r="L15" i="5"/>
</calcChain>
</file>

<file path=xl/sharedStrings.xml><?xml version="1.0" encoding="utf-8"?>
<sst xmlns="http://schemas.openxmlformats.org/spreadsheetml/2006/main" count="41" uniqueCount="33">
  <si>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</si>
  <si>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</si>
  <si>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</si>
  <si>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</si>
  <si>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</si>
  <si>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</si>
  <si>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</si>
  <si>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</si>
  <si>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</si>
  <si>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</si>
  <si>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</si>
  <si>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</si>
  <si>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</si>
  <si>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</si>
  <si>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</si>
  <si>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</si>
  <si>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</si>
  <si>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</si>
  <si>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</si>
  <si>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</si>
  <si>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</si>
  <si>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</si>
  <si>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</si>
  <si>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</si>
  <si>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</si>
  <si>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</si>
  <si>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Sume solicitate CE 
în limita alocarii UE a PO   (rata de absorbție curentă)</t>
  </si>
  <si>
    <t>PN Dezvoltare Rurală***</t>
  </si>
  <si>
    <t>***Suma aferenta coloanei rambursari de la CE reprezinta valoarea aprobata de CE spre rambursare fara a lua in calcul eventuale reglaje.</t>
  </si>
  <si>
    <t>Prefinanțări primite de la CE ****</t>
  </si>
  <si>
    <t xml:space="preserve">**Pentru rata de absorbtie efectivă FEGA au fost luate în calcul rambursările aferente anilor financiari 2016-2020 </t>
  </si>
  <si>
    <t>Stadiul absorbției pentru programele finanțate din Fondurile Europene Structurale şi de Investiţii (FESI), Fondul de ajutor european pentru cele mai defavorizate persoane (FEAD)  și 
al plăților efectuate din Fondul European de Garantare Agricolă (FEGA)
la data de 03 iulie 2020</t>
  </si>
  <si>
    <t>****Prefinanțări primite efectiv, cu reglaje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</si>
</sst>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e_i_-;\-* #,##0.00\ _l_e_i_-;_-* &quot;-&quot;??\ _l_e_i_-;_-@_-"/>
    <numFmt numFmtId="165" formatCode="_-* #,##0.00\ _R_O_N_-;\-* #,##0.00\ _R_O_N_-;_-* &quot;-&quot;??\ _R_O_N_-;_-@_-"/>
  </numFmts>
  <fonts count="53">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b/>
      <i/>
      <sz val="10"/>
      <name val="Calibri"/>
      <family val="2"/>
      <charset val="238"/>
      <scheme val="minor"/>
    </font>
    <font>
      <b/>
      <i/>
      <sz val="9"/>
      <name val="Calibri"/>
      <family val="2"/>
      <charset val="238"/>
      <scheme val="minor"/>
    </font>
    <font>
      <sz val="11"/>
      <name val="Calibri"/>
      <family val="2"/>
      <charset val="238"/>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s>
  <cellStyleXfs count="227">
    <xf numFmtId="0" fontId="0" fillId="0" borderId="0"/>
    <xf numFmtId="0" fontId="6" fillId="0" borderId="0"/>
    <xf numFmtId="0" fontId="4" fillId="0" borderId="0"/>
    <xf numFmtId="164"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6" fillId="0" borderId="0"/>
    <xf numFmtId="16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5" fontId="3" fillId="0" borderId="0" applyFont="0" applyFill="0" applyBorder="0" applyAlignment="0" applyProtection="0"/>
    <xf numFmtId="164" fontId="3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88">
    <xf numFmtId="0" fontId="0" fillId="0" borderId="0" xfId="0"/>
    <xf numFmtId="0" fontId="45" fillId="0" borderId="0" xfId="0" applyFont="1"/>
    <xf numFmtId="3" fontId="45" fillId="0" borderId="0" xfId="0" applyNumberFormat="1" applyFont="1" applyBorder="1" applyAlignment="1">
      <alignment horizontal="center"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1" fillId="3" borderId="8" xfId="0" applyFont="1" applyFill="1" applyBorder="1" applyAlignment="1">
      <alignment horizontal="center" vertical="center"/>
    </xf>
    <xf numFmtId="3" fontId="51" fillId="3" borderId="8" xfId="0" applyNumberFormat="1" applyFont="1" applyFill="1" applyBorder="1" applyAlignment="1">
      <alignment horizontal="center" vertical="center"/>
    </xf>
    <xf numFmtId="0" fontId="51" fillId="3" borderId="32" xfId="0" applyFont="1" applyFill="1" applyBorder="1" applyAlignment="1">
      <alignment horizontal="center" vertical="center"/>
    </xf>
    <xf numFmtId="10" fontId="51" fillId="3" borderId="9" xfId="0" applyNumberFormat="1" applyFont="1" applyFill="1" applyBorder="1" applyAlignment="1">
      <alignment horizontal="center"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10" fontId="45" fillId="27" borderId="31" xfId="0" applyNumberFormat="1" applyFont="1" applyFill="1" applyBorder="1" applyAlignment="1">
      <alignment horizontal="center" vertical="center"/>
    </xf>
    <xf numFmtId="3" fontId="45" fillId="0" borderId="3" xfId="0" applyNumberFormat="1" applyFont="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3" fontId="52" fillId="0" borderId="11" xfId="0" applyNumberFormat="1" applyFont="1" applyBorder="1" applyAlignment="1">
      <alignment horizontal="center" vertical="center"/>
    </xf>
    <xf numFmtId="10" fontId="45" fillId="0" borderId="11" xfId="0" applyNumberFormat="1" applyFont="1" applyBorder="1" applyAlignment="1">
      <alignment horizontal="center" vertical="center"/>
    </xf>
    <xf numFmtId="3" fontId="45" fillId="0" borderId="11" xfId="0" applyNumberFormat="1" applyFont="1" applyBorder="1" applyAlignment="1">
      <alignment horizontal="center" vertical="center"/>
    </xf>
    <xf numFmtId="10" fontId="45" fillId="0" borderId="26" xfId="0" applyNumberFormat="1" applyFont="1" applyBorder="1" applyAlignment="1">
      <alignment horizontal="center" vertical="center"/>
    </xf>
    <xf numFmtId="3" fontId="45" fillId="0" borderId="8" xfId="0" applyNumberFormat="1" applyFont="1" applyBorder="1" applyAlignment="1">
      <alignment horizontal="center" vertical="center"/>
    </xf>
    <xf numFmtId="10" fontId="45" fillId="0" borderId="9" xfId="0" applyNumberFormat="1" applyFont="1" applyBorder="1" applyAlignment="1">
      <alignment horizontal="center"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45" fillId="27" borderId="13" xfId="0" applyNumberFormat="1" applyFont="1" applyFill="1" applyBorder="1" applyAlignment="1">
      <alignment horizontal="center" vertical="center"/>
    </xf>
    <xf numFmtId="0" fontId="45" fillId="0" borderId="0" xfId="0" applyFont="1" applyBorder="1"/>
    <xf numFmtId="0" fontId="45" fillId="27" borderId="2" xfId="0" applyFont="1" applyFill="1" applyBorder="1" applyAlignment="1">
      <alignment vertical="center"/>
    </xf>
    <xf numFmtId="0" fontId="45" fillId="27" borderId="5" xfId="0" applyFont="1" applyFill="1" applyBorder="1" applyAlignment="1">
      <alignment vertical="center"/>
    </xf>
    <xf numFmtId="3" fontId="45" fillId="0" borderId="33" xfId="0" applyNumberFormat="1" applyFont="1" applyBorder="1" applyAlignment="1">
      <alignment horizontal="center" vertical="center"/>
    </xf>
    <xf numFmtId="10" fontId="45" fillId="27" borderId="0" xfId="0" applyNumberFormat="1" applyFont="1" applyFill="1" applyBorder="1" applyAlignment="1">
      <alignment horizontal="center" vertical="center"/>
    </xf>
    <xf numFmtId="10" fontId="45" fillId="27" borderId="34" xfId="0" applyNumberFormat="1" applyFont="1" applyFill="1" applyBorder="1" applyAlignment="1">
      <alignment horizontal="center" vertical="center"/>
    </xf>
    <xf numFmtId="10" fontId="45" fillId="0" borderId="34" xfId="0" applyNumberFormat="1" applyFont="1" applyBorder="1" applyAlignment="1">
      <alignment horizontal="center" vertical="center"/>
    </xf>
    <xf numFmtId="10" fontId="45" fillId="0" borderId="0" xfId="0" applyNumberFormat="1" applyFont="1" applyFill="1"/>
    <xf numFmtId="3" fontId="45" fillId="0" borderId="27" xfId="0" applyNumberFormat="1" applyFont="1" applyFill="1" applyBorder="1" applyAlignment="1">
      <alignment horizontal="center" vertical="center"/>
    </xf>
    <xf numFmtId="0" fontId="45" fillId="0" borderId="0" xfId="0" applyFont="1" applyFill="1" applyAlignment="1"/>
    <xf numFmtId="0" fontId="50" fillId="0" borderId="0" xfId="0" applyFont="1" applyFill="1" applyAlignment="1">
      <alignment horizontal="right" vertical="center"/>
    </xf>
    <xf numFmtId="0" fontId="45" fillId="0" borderId="0" xfId="0" applyFont="1" applyFill="1" applyAlignment="1">
      <alignment wrapText="1"/>
    </xf>
    <xf numFmtId="10" fontId="45" fillId="0" borderId="0" xfId="0" applyNumberFormat="1" applyFont="1" applyFill="1" applyBorder="1" applyAlignment="1">
      <alignment horizontal="center" vertical="center"/>
    </xf>
    <xf numFmtId="10" fontId="45" fillId="0" borderId="14" xfId="0" applyNumberFormat="1" applyFont="1" applyBorder="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4" fontId="45" fillId="0" borderId="0" xfId="0" applyNumberFormat="1" applyFont="1" applyAlignment="1">
      <alignment horizontal="center" vertical="center"/>
    </xf>
    <xf numFmtId="3" fontId="47" fillId="0" borderId="0" xfId="0" applyNumberFormat="1" applyFont="1" applyFill="1" applyBorder="1" applyAlignment="1">
      <alignment horizontal="center" vertical="center"/>
    </xf>
    <xf numFmtId="3" fontId="45" fillId="0" borderId="0" xfId="0" applyNumberFormat="1" applyFont="1" applyFill="1" applyBorder="1" applyAlignment="1">
      <alignment horizontal="center" vertical="center"/>
    </xf>
    <xf numFmtId="0" fontId="50" fillId="0" borderId="0" xfId="0" applyFont="1" applyAlignment="1">
      <alignment horizontal="center" vertical="center"/>
    </xf>
    <xf numFmtId="10" fontId="45" fillId="0" borderId="0" xfId="0" applyNumberFormat="1" applyFont="1" applyAlignment="1">
      <alignment horizontal="center" vertical="center"/>
    </xf>
    <xf numFmtId="3" fontId="45" fillId="0" borderId="34" xfId="0" applyNumberFormat="1" applyFont="1" applyBorder="1" applyAlignment="1">
      <alignment horizontal="center" vertical="center"/>
    </xf>
    <xf numFmtId="3" fontId="45" fillId="0" borderId="1" xfId="0" applyNumberFormat="1" applyFont="1" applyFill="1" applyBorder="1" applyAlignment="1">
      <alignment horizontal="center" vertical="center"/>
    </xf>
    <xf numFmtId="0" fontId="48" fillId="0" borderId="0" xfId="0" applyFont="1" applyFill="1" applyBorder="1" applyAlignment="1">
      <alignment horizontal="center" vertical="center" wrapText="1"/>
    </xf>
    <xf numFmtId="10" fontId="48" fillId="0" borderId="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3" fontId="45" fillId="27" borderId="11" xfId="0" applyNumberFormat="1" applyFont="1" applyFill="1" applyBorder="1" applyAlignment="1">
      <alignment horizontal="center" vertical="center"/>
    </xf>
    <xf numFmtId="3" fontId="45" fillId="0" borderId="26" xfId="0" applyNumberFormat="1" applyFont="1" applyBorder="1" applyAlignment="1">
      <alignment horizontal="center" vertical="center"/>
    </xf>
    <xf numFmtId="3" fontId="45" fillId="0" borderId="13" xfId="0" applyNumberFormat="1" applyFont="1" applyFill="1" applyBorder="1" applyAlignment="1">
      <alignment horizontal="center" vertical="center"/>
    </xf>
    <xf numFmtId="0" fontId="45" fillId="0" borderId="0" xfId="0" applyFont="1" applyAlignment="1">
      <alignment wrapText="1"/>
    </xf>
    <xf numFmtId="0" fontId="45" fillId="0" borderId="0" xfId="0" applyFont="1" applyAlignment="1">
      <alignment horizontal="left" wrapText="1"/>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a:extLst>
            <a:ext uri="{FF2B5EF4-FFF2-40B4-BE49-F238E27FC236}">
              <a16:creationId xmlns="" xmlns:a16="http://schemas.microsoft.com/office/drawing/2014/main" id="{00000000-0008-0000-0000-000002000000}"/>
            </a:ext>
          </a:extLst>
        </xdr:cNvPr>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0</xdr:rowOff>
    </xdr:from>
    <xdr:to>
      <xdr:col>5</xdr:col>
      <xdr:colOff>96235</xdr:colOff>
      <xdr:row>0</xdr:row>
      <xdr:rowOff>936000</xdr:rowOff>
    </xdr:to>
    <xdr:pic>
      <xdr:nvPicPr>
        <xdr:cNvPr id="3" name="Picture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6454173"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7"/>
  <sheetViews>
    <sheetView tabSelected="1" zoomScale="80" zoomScaleNormal="80" workbookViewId="0">
      <selection activeCell="E40" sqref="E40"/>
    </sheetView>
  </sheetViews>
  <sheetFormatPr defaultColWidth="9.140625" defaultRowHeight="15"/>
  <cols>
    <col min="1" max="1" width="31.5703125" style="1" customWidth="1"/>
    <col min="2" max="2" width="16.42578125" style="60" customWidth="1"/>
    <col min="3" max="3" width="17.5703125" style="60" customWidth="1"/>
    <col min="4" max="4" width="13" style="60" customWidth="1"/>
    <col min="5" max="5" width="16.85546875" style="61" customWidth="1"/>
    <col min="6" max="6" width="13" style="60" customWidth="1"/>
    <col min="7" max="7" width="18.140625" style="60" bestFit="1" customWidth="1"/>
    <col min="8" max="8" width="12.7109375" style="60" customWidth="1"/>
    <col min="9" max="9" width="18.140625" style="60" bestFit="1" customWidth="1"/>
    <col min="10" max="10" width="13.140625" style="60" customWidth="1"/>
    <col min="11" max="11" width="16.42578125" style="60" bestFit="1" customWidth="1"/>
    <col min="12" max="12" width="14.7109375" style="66" customWidth="1"/>
    <col min="13" max="13" width="14" style="53" customWidth="1"/>
    <col min="14" max="16384" width="9.140625" style="1"/>
  </cols>
  <sheetData>
    <row r="1" spans="1:13" ht="90" customHeight="1"/>
    <row r="2" spans="1:13" ht="23.25" customHeight="1">
      <c r="A2" s="77" t="s">
        <v>31</v>
      </c>
      <c r="B2" s="78"/>
      <c r="C2" s="78"/>
      <c r="D2" s="78"/>
      <c r="E2" s="78"/>
      <c r="F2" s="78"/>
      <c r="G2" s="78"/>
      <c r="H2" s="78"/>
      <c r="I2" s="78"/>
      <c r="J2" s="78"/>
      <c r="K2" s="78"/>
      <c r="L2" s="78"/>
      <c r="M2" s="55"/>
    </row>
    <row r="3" spans="1:13" ht="25.5" customHeight="1">
      <c r="A3" s="78"/>
      <c r="B3" s="78"/>
      <c r="C3" s="78"/>
      <c r="D3" s="78"/>
      <c r="E3" s="78"/>
      <c r="F3" s="78"/>
      <c r="G3" s="78"/>
      <c r="H3" s="78"/>
      <c r="I3" s="78"/>
      <c r="J3" s="78"/>
      <c r="K3" s="78"/>
      <c r="L3" s="78"/>
      <c r="M3" s="55"/>
    </row>
    <row r="4" spans="1:13" hidden="1"/>
    <row r="5" spans="1:13" ht="15.75" thickBot="1">
      <c r="L5" s="65" t="s">
        <v>13</v>
      </c>
      <c r="M5" s="56"/>
    </row>
    <row r="6" spans="1:13" ht="58.5" customHeight="1">
      <c r="A6" s="79" t="s">
        <v>20</v>
      </c>
      <c r="B6" s="82" t="s">
        <v>0</v>
      </c>
      <c r="C6" s="82" t="s">
        <v>18</v>
      </c>
      <c r="D6" s="82"/>
      <c r="E6" s="84" t="s">
        <v>29</v>
      </c>
      <c r="F6" s="85"/>
      <c r="G6" s="82" t="s">
        <v>26</v>
      </c>
      <c r="H6" s="82"/>
      <c r="I6" s="82" t="s">
        <v>19</v>
      </c>
      <c r="J6" s="82"/>
      <c r="K6" s="86" t="s">
        <v>24</v>
      </c>
      <c r="L6" s="87"/>
      <c r="M6" s="69"/>
    </row>
    <row r="7" spans="1:13">
      <c r="A7" s="80"/>
      <c r="B7" s="83"/>
      <c r="C7" s="3" t="s">
        <v>1</v>
      </c>
      <c r="D7" s="3" t="s">
        <v>2</v>
      </c>
      <c r="E7" s="4" t="s">
        <v>1</v>
      </c>
      <c r="F7" s="3" t="s">
        <v>2</v>
      </c>
      <c r="G7" s="3" t="s">
        <v>1</v>
      </c>
      <c r="H7" s="3" t="s">
        <v>2</v>
      </c>
      <c r="I7" s="3" t="s">
        <v>1</v>
      </c>
      <c r="J7" s="3" t="s">
        <v>2</v>
      </c>
      <c r="K7" s="5" t="s">
        <v>1</v>
      </c>
      <c r="L7" s="6" t="s">
        <v>2</v>
      </c>
      <c r="M7" s="70"/>
    </row>
    <row r="8" spans="1:13" ht="15.75" thickBot="1">
      <c r="A8" s="81"/>
      <c r="B8" s="7">
        <v>1</v>
      </c>
      <c r="C8" s="7">
        <v>2</v>
      </c>
      <c r="D8" s="7" t="s">
        <v>3</v>
      </c>
      <c r="E8" s="8">
        <v>4</v>
      </c>
      <c r="F8" s="9" t="s">
        <v>4</v>
      </c>
      <c r="G8" s="7">
        <v>6</v>
      </c>
      <c r="H8" s="7" t="s">
        <v>5</v>
      </c>
      <c r="I8" s="7">
        <v>8</v>
      </c>
      <c r="J8" s="7" t="s">
        <v>22</v>
      </c>
      <c r="K8" s="7" t="s">
        <v>25</v>
      </c>
      <c r="L8" s="10" t="s">
        <v>23</v>
      </c>
      <c r="M8" s="71"/>
    </row>
    <row r="9" spans="1:13" ht="24" customHeight="1">
      <c r="A9" s="47" t="s">
        <v>6</v>
      </c>
      <c r="B9" s="11">
        <v>6860000000</v>
      </c>
      <c r="C9" s="13">
        <v>1867809010.25</v>
      </c>
      <c r="D9" s="12">
        <f>C9/B9</f>
        <v>0.27227536592565599</v>
      </c>
      <c r="E9" s="11">
        <v>641117098.76000023</v>
      </c>
      <c r="F9" s="12">
        <f>E9/B9</f>
        <v>9.34573030262391E-2</v>
      </c>
      <c r="G9" s="11">
        <v>1708973108</v>
      </c>
      <c r="H9" s="12">
        <f>G9/B9</f>
        <v>0.2491214443148688</v>
      </c>
      <c r="I9" s="11">
        <v>1538075797.21</v>
      </c>
      <c r="J9" s="12">
        <f t="shared" ref="J9:J17" si="0">I9/B9</f>
        <v>0.22420929988483965</v>
      </c>
      <c r="K9" s="13">
        <f>I9+E9</f>
        <v>2179192895.9700003</v>
      </c>
      <c r="L9" s="14">
        <f t="shared" ref="L9:L17" si="1">K9/B9</f>
        <v>0.31766660291107873</v>
      </c>
      <c r="M9" s="64"/>
    </row>
    <row r="10" spans="1:13" ht="21" customHeight="1">
      <c r="A10" s="15" t="s">
        <v>7</v>
      </c>
      <c r="B10" s="16">
        <v>9218524484</v>
      </c>
      <c r="C10" s="68">
        <v>2611275729.0503716</v>
      </c>
      <c r="D10" s="17">
        <f t="shared" ref="D10:D17" si="2">C10/B10</f>
        <v>0.28326395765207274</v>
      </c>
      <c r="E10" s="16">
        <v>924174447.21000004</v>
      </c>
      <c r="F10" s="17">
        <f t="shared" ref="F10:F17" si="3">E10/B10</f>
        <v>0.10025188399879288</v>
      </c>
      <c r="G10" s="16">
        <v>2489854763.5999999</v>
      </c>
      <c r="H10" s="17">
        <f t="shared" ref="H10:H17" si="4">G10/B10</f>
        <v>0.27009254766546215</v>
      </c>
      <c r="I10" s="13">
        <v>2238283506.3400002</v>
      </c>
      <c r="J10" s="18">
        <f t="shared" si="0"/>
        <v>0.24280279454969664</v>
      </c>
      <c r="K10" s="13">
        <f t="shared" ref="K10:K17" si="5">I10+E10</f>
        <v>3162457953.5500002</v>
      </c>
      <c r="L10" s="19">
        <f t="shared" si="1"/>
        <v>0.34305467854848953</v>
      </c>
      <c r="M10" s="64"/>
    </row>
    <row r="11" spans="1:13" ht="21" customHeight="1">
      <c r="A11" s="48" t="s">
        <v>8</v>
      </c>
      <c r="B11" s="16">
        <v>1329787234</v>
      </c>
      <c r="C11" s="68">
        <v>528300539.51279926</v>
      </c>
      <c r="D11" s="17">
        <f t="shared" si="2"/>
        <v>0.39728200572633809</v>
      </c>
      <c r="E11" s="16">
        <v>131132674.48</v>
      </c>
      <c r="F11" s="17">
        <f t="shared" si="3"/>
        <v>9.8611771212115576E-2</v>
      </c>
      <c r="G11" s="16">
        <v>393449768.70999998</v>
      </c>
      <c r="H11" s="17">
        <f t="shared" si="4"/>
        <v>0.29587422607938796</v>
      </c>
      <c r="I11" s="13">
        <v>344511352.384</v>
      </c>
      <c r="J11" s="17">
        <f t="shared" si="0"/>
        <v>0.25907253700105831</v>
      </c>
      <c r="K11" s="16">
        <f t="shared" si="5"/>
        <v>475644026.86400002</v>
      </c>
      <c r="L11" s="19">
        <f t="shared" si="1"/>
        <v>0.35768430821317393</v>
      </c>
      <c r="M11" s="63"/>
    </row>
    <row r="12" spans="1:13" ht="21" customHeight="1">
      <c r="A12" s="15" t="s">
        <v>9</v>
      </c>
      <c r="B12" s="16">
        <v>4371963027</v>
      </c>
      <c r="C12" s="16">
        <v>1526021993.9723172</v>
      </c>
      <c r="D12" s="17">
        <f t="shared" si="2"/>
        <v>0.34904732371889685</v>
      </c>
      <c r="E12" s="16">
        <v>407598820.70000005</v>
      </c>
      <c r="F12" s="17">
        <f t="shared" si="3"/>
        <v>9.3230161870717032E-2</v>
      </c>
      <c r="G12" s="16">
        <v>1230575148.8899999</v>
      </c>
      <c r="H12" s="17">
        <f t="shared" si="4"/>
        <v>0.28146970623729384</v>
      </c>
      <c r="I12" s="68">
        <v>1107566971.145</v>
      </c>
      <c r="J12" s="17">
        <f t="shared" si="0"/>
        <v>0.25333402050863224</v>
      </c>
      <c r="K12" s="16">
        <f t="shared" si="5"/>
        <v>1515165791.845</v>
      </c>
      <c r="L12" s="19">
        <f t="shared" si="1"/>
        <v>0.34656418237934927</v>
      </c>
      <c r="M12" s="64"/>
    </row>
    <row r="13" spans="1:13" ht="21.75" customHeight="1">
      <c r="A13" s="15" t="s">
        <v>10</v>
      </c>
      <c r="B13" s="16">
        <v>553191489</v>
      </c>
      <c r="C13" s="16">
        <v>141954292.22956234</v>
      </c>
      <c r="D13" s="17">
        <f t="shared" si="2"/>
        <v>0.25660968227506903</v>
      </c>
      <c r="E13" s="13">
        <v>54457756.899999999</v>
      </c>
      <c r="F13" s="17">
        <f t="shared" si="3"/>
        <v>9.8442868306674175E-2</v>
      </c>
      <c r="G13" s="13">
        <v>138566034.69000003</v>
      </c>
      <c r="H13" s="17">
        <f t="shared" si="4"/>
        <v>0.25048475518031699</v>
      </c>
      <c r="I13" s="13">
        <v>121942547.64100002</v>
      </c>
      <c r="J13" s="17">
        <f t="shared" si="0"/>
        <v>0.2204346054951688</v>
      </c>
      <c r="K13" s="16">
        <f t="shared" si="5"/>
        <v>176400304.54100001</v>
      </c>
      <c r="L13" s="19">
        <f t="shared" si="1"/>
        <v>0.318877473801843</v>
      </c>
      <c r="M13" s="63"/>
    </row>
    <row r="14" spans="1:13" ht="24" customHeight="1" thickBot="1">
      <c r="A14" s="20" t="s">
        <v>11</v>
      </c>
      <c r="B14" s="21">
        <v>252765958</v>
      </c>
      <c r="C14" s="16">
        <v>166611026.89719242</v>
      </c>
      <c r="D14" s="22">
        <f t="shared" si="2"/>
        <v>0.65915136759512694</v>
      </c>
      <c r="E14" s="21">
        <v>29848816.390000001</v>
      </c>
      <c r="F14" s="22">
        <f t="shared" si="3"/>
        <v>0.11808875145283607</v>
      </c>
      <c r="G14" s="21">
        <v>163603901.13999999</v>
      </c>
      <c r="H14" s="22">
        <f t="shared" si="4"/>
        <v>0.64725448962553722</v>
      </c>
      <c r="I14" s="21">
        <v>147243511.03</v>
      </c>
      <c r="J14" s="22">
        <f t="shared" si="0"/>
        <v>0.58252904067880851</v>
      </c>
      <c r="K14" s="21">
        <f t="shared" si="5"/>
        <v>177092327.42000002</v>
      </c>
      <c r="L14" s="23">
        <f t="shared" si="1"/>
        <v>0.70061779213164466</v>
      </c>
      <c r="M14" s="64"/>
    </row>
    <row r="15" spans="1:13" ht="22.5" customHeight="1" thickBot="1">
      <c r="A15" s="24" t="s">
        <v>14</v>
      </c>
      <c r="B15" s="25">
        <f>SUM(B9:B14)</f>
        <v>22586232192</v>
      </c>
      <c r="C15" s="25">
        <f>SUM(C9:C14)</f>
        <v>6841972591.9122429</v>
      </c>
      <c r="D15" s="26">
        <f t="shared" ref="D15" si="6">C15/B15</f>
        <v>0.3029266915238592</v>
      </c>
      <c r="E15" s="25">
        <f>SUM(E9:E14)</f>
        <v>2188329614.4400001</v>
      </c>
      <c r="F15" s="26">
        <f>E15/B15</f>
        <v>9.6887767549609372E-2</v>
      </c>
      <c r="G15" s="25">
        <f>SUM(G9:G14)</f>
        <v>6125022725.0299988</v>
      </c>
      <c r="H15" s="26">
        <f t="shared" ref="H15" si="7">G15/B15</f>
        <v>0.27118390854050772</v>
      </c>
      <c r="I15" s="25">
        <f>SUM(I9:I14)</f>
        <v>5497623685.75</v>
      </c>
      <c r="J15" s="26">
        <f t="shared" ref="J15:J20" si="8">I15/B15</f>
        <v>0.24340596691896438</v>
      </c>
      <c r="K15" s="25">
        <f>SUM(K9:K14)</f>
        <v>7685953300.1900015</v>
      </c>
      <c r="L15" s="27">
        <f t="shared" ref="L15:L20" si="9">K15/B15</f>
        <v>0.34029373446857381</v>
      </c>
      <c r="M15" s="63"/>
    </row>
    <row r="16" spans="1:13" ht="21.75" customHeight="1">
      <c r="A16" s="28" t="s">
        <v>27</v>
      </c>
      <c r="B16" s="13">
        <v>8127996402</v>
      </c>
      <c r="C16" s="13">
        <v>5184063473.8392229</v>
      </c>
      <c r="D16" s="29">
        <f t="shared" si="2"/>
        <v>0.63780336720666064</v>
      </c>
      <c r="E16" s="13">
        <v>325119856.07999998</v>
      </c>
      <c r="F16" s="29">
        <f t="shared" si="3"/>
        <v>0.04</v>
      </c>
      <c r="G16" s="13">
        <v>4785980239.1496153</v>
      </c>
      <c r="H16" s="29">
        <f t="shared" si="4"/>
        <v>0.5888265696047752</v>
      </c>
      <c r="I16" s="36">
        <v>4765747421.0799999</v>
      </c>
      <c r="J16" s="30">
        <f t="shared" si="0"/>
        <v>0.58633729462617934</v>
      </c>
      <c r="K16" s="31">
        <f t="shared" si="5"/>
        <v>5090867277.1599998</v>
      </c>
      <c r="L16" s="32">
        <f t="shared" si="1"/>
        <v>0.62633729462617938</v>
      </c>
      <c r="M16" s="64"/>
    </row>
    <row r="17" spans="1:13" ht="24.75" customHeight="1" thickBot="1">
      <c r="A17" s="33" t="s">
        <v>12</v>
      </c>
      <c r="B17" s="34">
        <v>168421371</v>
      </c>
      <c r="C17" s="73">
        <v>61015834.90605966</v>
      </c>
      <c r="D17" s="35">
        <f t="shared" si="2"/>
        <v>0.36228083493073843</v>
      </c>
      <c r="E17" s="36">
        <v>15633714.17</v>
      </c>
      <c r="F17" s="29">
        <f t="shared" si="3"/>
        <v>9.282500241611262E-2</v>
      </c>
      <c r="G17" s="72">
        <v>50281165.010000005</v>
      </c>
      <c r="H17" s="37">
        <f t="shared" si="4"/>
        <v>0.29854385290569807</v>
      </c>
      <c r="I17" s="38">
        <v>46917426.442000002</v>
      </c>
      <c r="J17" s="35">
        <f t="shared" si="0"/>
        <v>0.27857169291182177</v>
      </c>
      <c r="K17" s="49">
        <f t="shared" si="5"/>
        <v>62551140.612000003</v>
      </c>
      <c r="L17" s="39">
        <f t="shared" si="1"/>
        <v>0.3713966953279344</v>
      </c>
      <c r="M17" s="64"/>
    </row>
    <row r="18" spans="1:13" ht="24.75" customHeight="1" thickBot="1">
      <c r="A18" s="24" t="s">
        <v>15</v>
      </c>
      <c r="B18" s="25">
        <f>B15+B16+B17</f>
        <v>30882649965</v>
      </c>
      <c r="C18" s="25">
        <f>C15+C16+C17</f>
        <v>12087051900.657524</v>
      </c>
      <c r="D18" s="26">
        <f>C18/B18</f>
        <v>0.39138648769959999</v>
      </c>
      <c r="E18" s="25">
        <f>E15+E16+E17</f>
        <v>2529083184.6900001</v>
      </c>
      <c r="F18" s="26">
        <f>E18/B18</f>
        <v>8.1893334527842226E-2</v>
      </c>
      <c r="G18" s="25">
        <f>G15+G16+G17</f>
        <v>10961284129.189615</v>
      </c>
      <c r="H18" s="26">
        <f>G18/B18</f>
        <v>0.35493340570230486</v>
      </c>
      <c r="I18" s="25">
        <f>I15+I16+I17</f>
        <v>10310288533.271999</v>
      </c>
      <c r="J18" s="26">
        <f t="shared" si="8"/>
        <v>0.33385375105299836</v>
      </c>
      <c r="K18" s="25">
        <f>K15+K16+K17</f>
        <v>12839371717.962002</v>
      </c>
      <c r="L18" s="27">
        <f t="shared" si="9"/>
        <v>0.41574708558084067</v>
      </c>
      <c r="M18" s="63"/>
    </row>
    <row r="19" spans="1:13" ht="24.75" customHeight="1" thickBot="1">
      <c r="A19" s="40" t="s">
        <v>21</v>
      </c>
      <c r="B19" s="41">
        <v>441013044</v>
      </c>
      <c r="C19" s="45">
        <v>138361765.5</v>
      </c>
      <c r="D19" s="42">
        <f>C19/B19</f>
        <v>0.31373622023751296</v>
      </c>
      <c r="E19" s="41">
        <v>48511434.840000004</v>
      </c>
      <c r="F19" s="43">
        <f>E19/B19</f>
        <v>0.11000000000000001</v>
      </c>
      <c r="G19" s="41">
        <v>133472908.21000001</v>
      </c>
      <c r="H19" s="43">
        <f>G19/B19</f>
        <v>0.3026507039324669</v>
      </c>
      <c r="I19" s="54">
        <v>120427017.41999999</v>
      </c>
      <c r="J19" s="43">
        <f t="shared" si="8"/>
        <v>0.27306906010698401</v>
      </c>
      <c r="K19" s="44">
        <f>I19+E19</f>
        <v>168938452.25999999</v>
      </c>
      <c r="L19" s="32">
        <f t="shared" si="9"/>
        <v>0.38306906010698405</v>
      </c>
      <c r="M19" s="58"/>
    </row>
    <row r="20" spans="1:13" ht="23.25" customHeight="1" thickBot="1">
      <c r="A20" s="40" t="s">
        <v>17</v>
      </c>
      <c r="B20" s="45">
        <v>11395870660</v>
      </c>
      <c r="C20" s="74">
        <v>8816763524.9200001</v>
      </c>
      <c r="D20" s="42">
        <f>(C20/B20)</f>
        <v>0.77368055394549384</v>
      </c>
      <c r="E20" s="45"/>
      <c r="F20" s="42"/>
      <c r="G20" s="74">
        <v>8816763524.9200001</v>
      </c>
      <c r="H20" s="42">
        <f>G20/B20</f>
        <v>0.77368055394549384</v>
      </c>
      <c r="I20" s="74">
        <v>8689880690.9099998</v>
      </c>
      <c r="J20" s="42">
        <f t="shared" si="8"/>
        <v>0.76254644775952551</v>
      </c>
      <c r="K20" s="44">
        <f>I20+E20</f>
        <v>8689880690.9099998</v>
      </c>
      <c r="L20" s="59">
        <f t="shared" si="9"/>
        <v>0.76254644775952551</v>
      </c>
      <c r="M20" s="58"/>
    </row>
    <row r="21" spans="1:13" s="46" customFormat="1">
      <c r="B21" s="67"/>
      <c r="C21" s="67"/>
      <c r="D21" s="51"/>
      <c r="E21" s="67"/>
      <c r="F21" s="50"/>
      <c r="G21" s="67"/>
      <c r="H21" s="51"/>
      <c r="I21" s="67"/>
      <c r="J21" s="51"/>
      <c r="K21" s="67"/>
      <c r="L21" s="52"/>
      <c r="M21" s="58"/>
    </row>
    <row r="22" spans="1:13" s="46" customFormat="1">
      <c r="B22" s="2"/>
      <c r="C22" s="2"/>
      <c r="D22" s="50"/>
      <c r="E22" s="2"/>
      <c r="F22" s="50"/>
      <c r="G22" s="2"/>
      <c r="H22" s="50"/>
      <c r="I22" s="2"/>
      <c r="J22" s="50"/>
      <c r="K22" s="2"/>
      <c r="L22" s="50"/>
      <c r="M22" s="58"/>
    </row>
    <row r="23" spans="1:13">
      <c r="A23" s="76" t="s">
        <v>16</v>
      </c>
      <c r="B23" s="76"/>
      <c r="C23" s="76"/>
      <c r="D23" s="76"/>
      <c r="E23" s="76"/>
      <c r="F23" s="76"/>
      <c r="G23" s="76"/>
      <c r="H23" s="76"/>
      <c r="I23" s="76"/>
      <c r="J23" s="76"/>
      <c r="K23" s="61"/>
    </row>
    <row r="24" spans="1:13" ht="19.5" customHeight="1">
      <c r="A24" s="76" t="s">
        <v>30</v>
      </c>
      <c r="B24" s="76"/>
      <c r="C24" s="76"/>
      <c r="D24" s="76"/>
      <c r="E24" s="76"/>
      <c r="F24" s="76"/>
      <c r="G24" s="76"/>
      <c r="H24" s="76"/>
      <c r="I24" s="76"/>
      <c r="J24" s="76"/>
      <c r="K24" s="61"/>
    </row>
    <row r="25" spans="1:13" ht="19.5" customHeight="1">
      <c r="A25" s="75" t="s">
        <v>28</v>
      </c>
      <c r="B25" s="75"/>
      <c r="C25" s="75"/>
      <c r="D25" s="75"/>
      <c r="E25" s="75"/>
      <c r="F25" s="75"/>
      <c r="G25" s="75"/>
      <c r="H25" s="75"/>
      <c r="I25" s="75"/>
      <c r="J25" s="75"/>
      <c r="K25" s="75"/>
      <c r="L25" s="75"/>
      <c r="M25" s="57"/>
    </row>
    <row r="26" spans="1:13" ht="17.25" customHeight="1">
      <c r="A26" s="75" t="s">
        <v>32</v>
      </c>
      <c r="B26" s="75"/>
      <c r="C26" s="75"/>
      <c r="D26" s="75"/>
      <c r="E26" s="75"/>
      <c r="F26" s="75"/>
      <c r="G26" s="75"/>
      <c r="H26" s="75"/>
      <c r="I26" s="75"/>
      <c r="J26" s="75"/>
      <c r="K26" s="75"/>
      <c r="L26" s="75"/>
      <c r="M26" s="57"/>
    </row>
    <row r="27" spans="1:13">
      <c r="C27" s="61"/>
      <c r="G27" s="62"/>
      <c r="I27" s="62"/>
      <c r="K27" s="62"/>
      <c r="L27" s="61"/>
    </row>
  </sheetData>
  <mergeCells count="12">
    <mergeCell ref="A25:L25"/>
    <mergeCell ref="A26:L26"/>
    <mergeCell ref="A23:J23"/>
    <mergeCell ref="A24:J24"/>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Fara subtotaluri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autor</cp:lastModifiedBy>
  <cp:lastPrinted>2020-07-09T12:02:45Z</cp:lastPrinted>
  <dcterms:created xsi:type="dcterms:W3CDTF">2017-11-02T10:21:04Z</dcterms:created>
  <dcterms:modified xsi:type="dcterms:W3CDTF">2020-07-13T11:02:34Z</dcterms:modified>
</cp:coreProperties>
</file>