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690" windowHeight="6600" tabRatio="7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<sst xmlns="http://schemas.openxmlformats.org/spreadsheetml/2006/main" count="651" uniqueCount="261">
  <si>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</si>
  <si>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</si>
  <si>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</si>
  <si>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</si>
  <si>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</si>
  <si>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</si>
  <si>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</si>
  <si>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</si>
  <si>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</si>
  <si>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</si>
  <si>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</si>
  <si>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</si>
  <si>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</si>
  <si>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</si>
  <si>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</si>
  <si>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</si>
  <si>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</si>
  <si>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</si>
  <si>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</si>
  <si>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</si>
  <si>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</si>
  <si>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</si>
  <si>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</si>
  <si>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</si>
  <si>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</si>
  <si>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</si>
  <si>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</si>
  <si>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</si>
  <si>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</si>
  <si>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</si>
  <si>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</si>
  <si>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</si>
  <si>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</si>
  <si>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</si>
  <si>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</si>
  <si>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</si>
  <si>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</si>
  <si>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</si>
  <si>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</si>
  <si>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</si>
  <si>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</si>
  <si>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</si>
  <si>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</si>
  <si>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</si>
  <si>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</si>
  <si>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</si>
  <si>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</si>
  <si>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</si>
  <si>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</si>
  <si>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la %0 locuitori</t>
  </si>
  <si>
    <t>ŞI</t>
  </si>
  <si>
    <t>RALĂ</t>
  </si>
  <si>
    <t>TRICĂ</t>
  </si>
  <si>
    <t>CINĂ</t>
  </si>
  <si>
    <t>RURGIE</t>
  </si>
  <si>
    <t>PERARE</t>
  </si>
  <si>
    <t>GINECO-</t>
  </si>
  <si>
    <t>DIABET</t>
  </si>
  <si>
    <t>TOLOGIE</t>
  </si>
  <si>
    <t>SECŢII</t>
  </si>
  <si>
    <t>10</t>
  </si>
  <si>
    <t>judeţul B U Z Ă U</t>
  </si>
  <si>
    <t xml:space="preserve">    -</t>
  </si>
  <si>
    <t xml:space="preserve">   -</t>
  </si>
  <si>
    <t xml:space="preserve">    din care:</t>
  </si>
  <si>
    <t>U.SPIT. CF. BUZĂU (sect.ext.a Dir.reg.</t>
  </si>
  <si>
    <t xml:space="preserve"> A.POLICLINICI,CENTRE DE DIAGNOSTIC ŞI TRATAMENT,CENTRE</t>
  </si>
  <si>
    <t xml:space="preserve"> B. SANATORII ANTITUBERCULOASE,PREVENTORII,</t>
  </si>
  <si>
    <t xml:space="preserve">          N O T Ă</t>
  </si>
  <si>
    <t xml:space="preserve">   MEDICALE,AMBULATORII DE SPECIALITATE ALE SPITALELOR</t>
  </si>
  <si>
    <t xml:space="preserve">          SANATORII BALNEARE</t>
  </si>
  <si>
    <t xml:space="preserve">      C. ALTE UNITĂŢI</t>
  </si>
  <si>
    <t xml:space="preserve"> PATURI DE ÎNSOŢITORI PENTRU COPII (total)</t>
  </si>
  <si>
    <t>paturi</t>
  </si>
  <si>
    <t>*5</t>
  </si>
  <si>
    <t>*6</t>
  </si>
  <si>
    <t>*7</t>
  </si>
  <si>
    <t>*8</t>
  </si>
  <si>
    <t>*9</t>
  </si>
  <si>
    <t>*10</t>
  </si>
  <si>
    <t>-</t>
  </si>
  <si>
    <t>R.Spit.de neurologie şi psihiatrie Săpoca</t>
  </si>
  <si>
    <t>*2</t>
  </si>
  <si>
    <t>*11</t>
  </si>
  <si>
    <t>R.SPIT.DE PSIHIATRIE ŞI PENTRU</t>
  </si>
  <si>
    <t>NEURO-</t>
  </si>
  <si>
    <t>PSIHO-</t>
  </si>
  <si>
    <t>MOTO-</t>
  </si>
  <si>
    <t>RIE</t>
  </si>
  <si>
    <t>*12</t>
  </si>
  <si>
    <t>*1</t>
  </si>
  <si>
    <t>R.Secţ.ext.psihiatrie Ojasca</t>
  </si>
  <si>
    <t>R.Secţ.ext.psihiatrie Nifon</t>
  </si>
  <si>
    <t>*13</t>
  </si>
  <si>
    <t>*14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</si>
  <si>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</si>
  <si>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</si>
  <si>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</si>
  <si>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</si>
  <si>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</si>
  <si>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</si>
  <si>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</si>
  <si>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</si>
  <si>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</si>
  <si>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</si>
  <si>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</si>
  <si>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</si>
  <si>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</si>
  <si>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</si>
  <si>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</si>
  <si>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</si>
  <si>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</si>
  <si>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</si>
  <si>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</si>
  <si>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>U.Secţ.ext.de neuropsihiatrie Buzău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</si>
  <si>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</si>
  <si>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</si>
  <si>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</si>
  <si>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</si>
  <si>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</si>
  <si>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</si>
  <si>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</si>
  <si>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</si>
  <si>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</si>
  <si>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</si>
  <si>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</si>
  <si>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</si>
  <si>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</si>
  <si>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</si>
  <si>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</si>
  <si>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</si>
  <si>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</si>
  <si>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</si>
  <si>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</si>
  <si>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</si>
  <si>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</si>
  <si>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</si>
  <si>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</si>
  <si>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</si>
  <si>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</si>
  <si>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</si>
  <si>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</si>
  <si>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</si>
  <si>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</si>
  <si>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CRONICI</t>
  </si>
  <si>
    <t>PNEU-MO-LOGIE</t>
  </si>
  <si>
    <t>PNEUMOLOGIE</t>
  </si>
  <si>
    <t>TBC EXTRA-PULMONAR</t>
  </si>
  <si>
    <t xml:space="preserve">Nr. crt. 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</si>
  <si>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</si>
  <si>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</si>
  <si>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</si>
  <si>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</si>
  <si>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</si>
  <si>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</si>
  <si>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</si>
  <si>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</si>
  <si>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</si>
  <si>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</si>
  <si>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</si>
  <si>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bb22</t>
  </si>
  <si>
    <t>bb23</t>
  </si>
  <si>
    <t>bb24</t>
  </si>
  <si>
    <t>bb25</t>
  </si>
  <si>
    <t>bb26</t>
  </si>
  <si>
    <t>bb27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</si>
  <si>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</si>
  <si>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</si>
  <si>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</si>
  <si>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</si>
  <si>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</si>
  <si>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</si>
  <si>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</si>
  <si>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</si>
  <si>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</si>
  <si>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</si>
  <si>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</si>
  <si>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</si>
  <si>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</si>
  <si>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</si>
  <si>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</si>
  <si>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</si>
  <si>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</si>
  <si>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</si>
  <si>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</si>
  <si>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</si>
  <si>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</si>
  <si>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</si>
  <si>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</si>
  <si>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</si>
  <si>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</si>
  <si>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NEUROCHIRURGIE</t>
  </si>
  <si>
    <t>ENDOCRINOLOGIE</t>
  </si>
  <si>
    <t xml:space="preserve">                                                             CF. GALAŢI)</t>
  </si>
  <si>
    <t>TOTAL JUDEŢ din care:</t>
  </si>
  <si>
    <t xml:space="preserve"> - dispensare medicale …………………….........…….</t>
  </si>
  <si>
    <t xml:space="preserve"> - cabinete medicale de familie ……………………….</t>
  </si>
  <si>
    <t xml:space="preserve"> - cabinete stomatologice …………………………….</t>
  </si>
  <si>
    <t xml:space="preserve"> - cabinete de specialitate ………………….........……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</si>
  <si>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</si>
  <si>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</si>
  <si>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laboratoare .............………………………………….</t>
  </si>
  <si>
    <t>*4</t>
  </si>
  <si>
    <t>U.SPIT.JUD.DE URGENŢĂ BUZĂU (A.L.)</t>
  </si>
  <si>
    <t>U.SPIT.MUNICIPAL RÂMNICU SĂRAT (A.L.)</t>
  </si>
  <si>
    <t>U.SPIT.ORĂŞENESC NEHOIU (A.L.)</t>
  </si>
  <si>
    <t>R.SPIT.DE BOLI CRONICE SMEENI (A.L.)</t>
  </si>
  <si>
    <t xml:space="preserve">             MĂSURI DE SIGURANŢĂ SĂPOCA (MS)</t>
  </si>
  <si>
    <t xml:space="preserve">Ambulatoriul integrat spit.jud.de urgenţă Buzău </t>
  </si>
  <si>
    <t xml:space="preserve">Ambulatoriul integrat  spit.municipal Râmnicu Sărat </t>
  </si>
  <si>
    <t xml:space="preserve">Ambulatoriul integrat  spit.orăşenesc Nehoiu </t>
  </si>
  <si>
    <t xml:space="preserve">Ambulatoriul integrat  spit.de boli cronice Smeeni </t>
  </si>
  <si>
    <t xml:space="preserve"> Spit.jud.de urgenţă Buzău ……………………………………</t>
  </si>
  <si>
    <t xml:space="preserve"> Spit.municipal Râmnicu Sărat……………………………….. </t>
  </si>
  <si>
    <t>Ambulatoriul integrat  spit.de neurologie şi psihiatrie Săpoca (M.S.)</t>
  </si>
  <si>
    <t>t</t>
  </si>
  <si>
    <t>u</t>
  </si>
  <si>
    <t>r</t>
  </si>
  <si>
    <t>cs</t>
  </si>
  <si>
    <t xml:space="preserve"> - autosanitare .............…………………………………</t>
  </si>
  <si>
    <t>*3</t>
  </si>
  <si>
    <t>*12 din care:    8 paturi TA</t>
  </si>
  <si>
    <t>*14 din care:    5 paturi TI coronarieni</t>
  </si>
  <si>
    <t xml:space="preserve">                       10 paturi pentru copii</t>
  </si>
  <si>
    <t>*11 din care:    6 paturi HIV/SIDA</t>
  </si>
  <si>
    <t>*10 din care:    6 paturi TA</t>
  </si>
  <si>
    <t>*  9 din care:    5 paturi TA</t>
  </si>
  <si>
    <t>*  7 din care:  15 paturi TA</t>
  </si>
  <si>
    <t>*  1 din care:  10 paturi ATI - obstetrică ginecologie</t>
  </si>
  <si>
    <t xml:space="preserve">                         4 paturi toxicologie</t>
  </si>
  <si>
    <t>*  2 din care:  10 paturi TI</t>
  </si>
  <si>
    <t>*  3 din care :   5 paturi TI</t>
  </si>
  <si>
    <t>*  4                 15 paturi nefrologie</t>
  </si>
  <si>
    <t>*  5 din care:  20 paturi TI coronarieni</t>
  </si>
  <si>
    <t>*  6 din care:  10 paturi arşi</t>
  </si>
  <si>
    <t xml:space="preserve">                        5 paturi TI</t>
  </si>
  <si>
    <t xml:space="preserve"> Spit.orăşenesc Nehoiu …………………………………….</t>
  </si>
  <si>
    <t>*15</t>
  </si>
  <si>
    <t>*13 din care:240 paturi (cod penal)</t>
  </si>
  <si>
    <t>*16</t>
  </si>
  <si>
    <t>BOLI           PROFESIONALE</t>
  </si>
  <si>
    <t>TOTAL             PSIHIATRIE</t>
  </si>
  <si>
    <t>RECUPERARE             NEURO-PSIHO-MOTORIE</t>
  </si>
  <si>
    <t>BOLI          INFECŢIOASE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</si>
  <si>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</si>
  <si>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</si>
  <si>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</si>
  <si>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</si>
  <si>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</si>
  <si>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ORTOPEDIE ŞI TRAUMATOLOGIE</t>
  </si>
  <si>
    <t>PEDIATRIE            CRONICI</t>
  </si>
  <si>
    <t>MEDICINĂ         GENERALĂ</t>
  </si>
  <si>
    <t>ANESTEZIE             TERAPIE              INTENSIVĂ</t>
  </si>
  <si>
    <t>PSIHIATRIE       ACUŢI</t>
  </si>
  <si>
    <t>PNEUMOLOGIE TBC</t>
  </si>
  <si>
    <t>TOTAL JUDEȚ</t>
  </si>
  <si>
    <t>*  8                 30 paturi neuropsihiatrie infantilă</t>
  </si>
  <si>
    <t>Ambulatoriul de specialitate al spitalul CF Buzău</t>
  </si>
  <si>
    <t>populaţia la 1 iulie 2013</t>
  </si>
  <si>
    <t>*16 din care:   5 paturi îngrijiri paliative</t>
  </si>
  <si>
    <t>*15                60 paturi (cod penal)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</si>
</sst>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&quot;lei&quot;;\-#,##0&quot;lei&quot;"/>
    <numFmt numFmtId="175" formatCode="#,##0&quot;lei&quot;;[Red]\-#,##0&quot;lei&quot;"/>
    <numFmt numFmtId="176" formatCode="#,##0.00&quot;lei&quot;;\-#,##0.00&quot;lei&quot;"/>
    <numFmt numFmtId="177" formatCode="#,##0.00&quot;lei&quot;;[Red]\-#,##0.00&quot;lei&quot;"/>
    <numFmt numFmtId="178" formatCode="_-* #,##0&quot;lei&quot;_-;\-* #,##0&quot;lei&quot;_-;_-* &quot;-&quot;&quot;lei&quot;_-;_-@_-"/>
    <numFmt numFmtId="179" formatCode="_-* #,##0_L_E_I_-;\-* #,##0_L_E_I_-;_-* &quot;-&quot;_L_E_I_-;_-@_-"/>
    <numFmt numFmtId="180" formatCode="_-* #,##0.00&quot;lei&quot;_-;\-* #,##0.00&quot;lei&quot;_-;_-* &quot;-&quot;??&quot;lei&quot;_-;_-@_-"/>
    <numFmt numFmtId="181" formatCode="_-* #,##0.00_L_E_I_-;\-* #,##0.00_L_E_I_-;_-* &quot;-&quot;??_L_E_I_-;_-@_-"/>
    <numFmt numFmtId="182" formatCode="0_)"/>
    <numFmt numFmtId="183" formatCode="0.00_)"/>
    <numFmt numFmtId="184" formatCode="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(WE)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(WE)"/>
      <family val="0"/>
    </font>
    <font>
      <i/>
      <sz val="10"/>
      <name val="Times New (WE)"/>
      <family val="1"/>
    </font>
    <font>
      <sz val="10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(WE)"/>
      <family val="1"/>
    </font>
    <font>
      <b/>
      <sz val="10"/>
      <color indexed="10"/>
      <name val="Times New (WE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(WE)"/>
      <family val="1"/>
    </font>
    <font>
      <b/>
      <sz val="10"/>
      <color rgb="FFFF0000"/>
      <name val="Times New (WE)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183" fontId="4" fillId="0" borderId="10" xfId="0" applyNumberFormat="1" applyFont="1" applyFill="1" applyBorder="1" applyAlignment="1" applyProtection="1">
      <alignment/>
      <protection/>
    </xf>
    <xf numFmtId="182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1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/>
    </xf>
    <xf numFmtId="183" fontId="4" fillId="0" borderId="12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 horizontal="right"/>
      <protection/>
    </xf>
    <xf numFmtId="183" fontId="4" fillId="0" borderId="0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82" fontId="4" fillId="0" borderId="11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 quotePrefix="1">
      <alignment horizontal="left"/>
    </xf>
    <xf numFmtId="37" fontId="4" fillId="0" borderId="0" xfId="0" applyNumberFormat="1" applyFont="1" applyFill="1" applyAlignment="1" applyProtection="1" quotePrefix="1">
      <alignment horizontal="left"/>
      <protection/>
    </xf>
    <xf numFmtId="183" fontId="4" fillId="0" borderId="11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Font="1" applyFill="1" applyAlignment="1" quotePrefix="1">
      <alignment horizontal="left"/>
    </xf>
    <xf numFmtId="0" fontId="4" fillId="0" borderId="13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 applyProtection="1" quotePrefix="1">
      <alignment horizontal="left"/>
      <protection/>
    </xf>
    <xf numFmtId="182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" fontId="4" fillId="0" borderId="0" xfId="0" applyNumberFormat="1" applyFont="1" applyFill="1" applyBorder="1" applyAlignment="1" applyProtection="1" quotePrefix="1">
      <alignment horizontal="right"/>
      <protection/>
    </xf>
    <xf numFmtId="0" fontId="4" fillId="0" borderId="0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9" fillId="0" borderId="15" xfId="0" applyFont="1" applyFill="1" applyBorder="1" applyAlignment="1">
      <alignment horizontal="center"/>
    </xf>
    <xf numFmtId="37" fontId="9" fillId="0" borderId="15" xfId="0" applyNumberFormat="1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" fontId="9" fillId="0" borderId="17" xfId="0" applyNumberFormat="1" applyFont="1" applyFill="1" applyBorder="1" applyAlignment="1" applyProtection="1">
      <alignment horizontal="center"/>
      <protection/>
    </xf>
    <xf numFmtId="1" fontId="9" fillId="0" borderId="10" xfId="0" applyNumberFormat="1" applyFont="1" applyFill="1" applyBorder="1" applyAlignment="1" applyProtection="1">
      <alignment horizontal="center"/>
      <protection/>
    </xf>
    <xf numFmtId="1" fontId="9" fillId="0" borderId="15" xfId="0" applyNumberFormat="1" applyFont="1" applyFill="1" applyBorder="1" applyAlignment="1" applyProtection="1">
      <alignment horizontal="center"/>
      <protection/>
    </xf>
    <xf numFmtId="1" fontId="9" fillId="0" borderId="16" xfId="0" applyNumberFormat="1" applyFont="1" applyFill="1" applyBorder="1" applyAlignment="1" applyProtection="1">
      <alignment horizontal="center"/>
      <protection/>
    </xf>
    <xf numFmtId="1" fontId="4" fillId="0" borderId="14" xfId="0" applyNumberFormat="1" applyFont="1" applyFill="1" applyBorder="1" applyAlignment="1" applyProtection="1" quotePrefix="1">
      <alignment horizontal="left"/>
      <protection/>
    </xf>
    <xf numFmtId="2" fontId="4" fillId="0" borderId="10" xfId="0" applyNumberFormat="1" applyFont="1" applyFill="1" applyBorder="1" applyAlignment="1" applyProtection="1">
      <alignment/>
      <protection/>
    </xf>
    <xf numFmtId="1" fontId="4" fillId="0" borderId="14" xfId="0" applyNumberFormat="1" applyFont="1" applyFill="1" applyBorder="1" applyAlignment="1" applyProtection="1">
      <alignment/>
      <protection/>
    </xf>
    <xf numFmtId="1" fontId="4" fillId="0" borderId="14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 applyProtection="1">
      <alignment horizontal="right"/>
      <protection/>
    </xf>
    <xf numFmtId="182" fontId="4" fillId="0" borderId="12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 quotePrefix="1">
      <alignment horizontal="lef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>
      <alignment horizontal="right"/>
    </xf>
    <xf numFmtId="1" fontId="45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1" fontId="45" fillId="0" borderId="0" xfId="0" applyNumberFormat="1" applyFont="1" applyFill="1" applyAlignment="1">
      <alignment/>
    </xf>
    <xf numFmtId="1" fontId="45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0" xfId="0" applyNumberFormat="1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horizontal="center"/>
    </xf>
    <xf numFmtId="37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7" fontId="9" fillId="0" borderId="18" xfId="0" applyNumberFormat="1" applyFont="1" applyFill="1" applyBorder="1" applyAlignment="1" applyProtection="1">
      <alignment horizontal="center" vertical="center"/>
      <protection/>
    </xf>
    <xf numFmtId="37" fontId="9" fillId="0" borderId="19" xfId="0" applyNumberFormat="1" applyFont="1" applyFill="1" applyBorder="1" applyAlignment="1" applyProtection="1">
      <alignment horizontal="center" vertical="center"/>
      <protection/>
    </xf>
    <xf numFmtId="37" fontId="9" fillId="0" borderId="20" xfId="0" applyNumberFormat="1" applyFont="1" applyFill="1" applyBorder="1" applyAlignment="1" applyProtection="1">
      <alignment horizontal="center" vertical="center"/>
      <protection/>
    </xf>
    <xf numFmtId="37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7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0" xfId="0" applyFont="1" applyFill="1" applyBorder="1" applyAlignment="1">
      <alignment horizontal="center" vertical="center" textRotation="90" wrapText="1"/>
    </xf>
    <xf numFmtId="37" fontId="9" fillId="0" borderId="0" xfId="0" applyNumberFormat="1" applyFont="1" applyFill="1" applyBorder="1" applyAlignment="1" applyProtection="1">
      <alignment horizontal="center" vertical="center" textRotation="90"/>
      <protection/>
    </xf>
    <xf numFmtId="0" fontId="9" fillId="0" borderId="0" xfId="0" applyFont="1" applyFill="1" applyBorder="1" applyAlignment="1">
      <alignment horizontal="center" textRotation="90"/>
    </xf>
    <xf numFmtId="49" fontId="9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19" xfId="0" applyNumberFormat="1" applyFont="1" applyFill="1" applyBorder="1" applyAlignment="1">
      <alignment horizontal="center" vertical="center" textRotation="90" wrapText="1"/>
    </xf>
    <xf numFmtId="49" fontId="9" fillId="0" borderId="20" xfId="0" applyNumberFormat="1" applyFont="1" applyFill="1" applyBorder="1" applyAlignment="1">
      <alignment horizontal="center" vertical="center" textRotation="90" wrapText="1"/>
    </xf>
    <xf numFmtId="49" fontId="9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21" xfId="0" applyNumberFormat="1" applyFont="1" applyFill="1" applyBorder="1" applyAlignment="1">
      <alignment horizontal="center" textRotation="90" wrapText="1"/>
    </xf>
    <xf numFmtId="49" fontId="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0" xfId="0" applyFont="1" applyFill="1" applyBorder="1" applyAlignment="1">
      <alignment horizontal="center"/>
    </xf>
    <xf numFmtId="37" fontId="9" fillId="0" borderId="14" xfId="0" applyNumberFormat="1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16</xdr:row>
      <xdr:rowOff>104775</xdr:rowOff>
    </xdr:from>
    <xdr:to>
      <xdr:col>5</xdr:col>
      <xdr:colOff>466725</xdr:colOff>
      <xdr:row>16</xdr:row>
      <xdr:rowOff>104775</xdr:rowOff>
    </xdr:to>
    <xdr:sp>
      <xdr:nvSpPr>
        <xdr:cNvPr id="1" name="Line 3"/>
        <xdr:cNvSpPr>
          <a:spLocks/>
        </xdr:cNvSpPr>
      </xdr:nvSpPr>
      <xdr:spPr>
        <a:xfrm>
          <a:off x="47625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371475</xdr:colOff>
      <xdr:row>16</xdr:row>
      <xdr:rowOff>104775</xdr:rowOff>
    </xdr:from>
    <xdr:to>
      <xdr:col>30</xdr:col>
      <xdr:colOff>371475</xdr:colOff>
      <xdr:row>16</xdr:row>
      <xdr:rowOff>104775</xdr:rowOff>
    </xdr:to>
    <xdr:sp>
      <xdr:nvSpPr>
        <xdr:cNvPr id="2" name="Line 24"/>
        <xdr:cNvSpPr>
          <a:spLocks/>
        </xdr:cNvSpPr>
      </xdr:nvSpPr>
      <xdr:spPr>
        <a:xfrm>
          <a:off x="15192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>
      <xdr:nvSpPr>
        <xdr:cNvPr id="3" name="Line 86"/>
        <xdr:cNvSpPr>
          <a:spLocks/>
        </xdr:cNvSpPr>
      </xdr:nvSpPr>
      <xdr:spPr>
        <a:xfrm>
          <a:off x="82200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371475</xdr:colOff>
      <xdr:row>37</xdr:row>
      <xdr:rowOff>0</xdr:rowOff>
    </xdr:from>
    <xdr:to>
      <xdr:col>30</xdr:col>
      <xdr:colOff>371475</xdr:colOff>
      <xdr:row>37</xdr:row>
      <xdr:rowOff>0</xdr:rowOff>
    </xdr:to>
    <xdr:sp>
      <xdr:nvSpPr>
        <xdr:cNvPr id="4" name="Line 100"/>
        <xdr:cNvSpPr>
          <a:spLocks/>
        </xdr:cNvSpPr>
      </xdr:nvSpPr>
      <xdr:spPr>
        <a:xfrm>
          <a:off x="151923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323850</xdr:colOff>
      <xdr:row>37</xdr:row>
      <xdr:rowOff>0</xdr:rowOff>
    </xdr:from>
    <xdr:to>
      <xdr:col>31</xdr:col>
      <xdr:colOff>285750</xdr:colOff>
      <xdr:row>37</xdr:row>
      <xdr:rowOff>0</xdr:rowOff>
    </xdr:to>
    <xdr:sp>
      <xdr:nvSpPr>
        <xdr:cNvPr id="5" name="Line 101"/>
        <xdr:cNvSpPr>
          <a:spLocks/>
        </xdr:cNvSpPr>
      </xdr:nvSpPr>
      <xdr:spPr>
        <a:xfrm>
          <a:off x="1551622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409575</xdr:colOff>
      <xdr:row>37</xdr:row>
      <xdr:rowOff>0</xdr:rowOff>
    </xdr:from>
    <xdr:to>
      <xdr:col>46</xdr:col>
      <xdr:colOff>409575</xdr:colOff>
      <xdr:row>37</xdr:row>
      <xdr:rowOff>0</xdr:rowOff>
    </xdr:to>
    <xdr:sp>
      <xdr:nvSpPr>
        <xdr:cNvPr id="6" name="Line 111"/>
        <xdr:cNvSpPr>
          <a:spLocks/>
        </xdr:cNvSpPr>
      </xdr:nvSpPr>
      <xdr:spPr>
        <a:xfrm>
          <a:off x="213931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36</xdr:row>
      <xdr:rowOff>104775</xdr:rowOff>
    </xdr:from>
    <xdr:to>
      <xdr:col>5</xdr:col>
      <xdr:colOff>466725</xdr:colOff>
      <xdr:row>36</xdr:row>
      <xdr:rowOff>104775</xdr:rowOff>
    </xdr:to>
    <xdr:sp>
      <xdr:nvSpPr>
        <xdr:cNvPr id="7" name="Line 117"/>
        <xdr:cNvSpPr>
          <a:spLocks/>
        </xdr:cNvSpPr>
      </xdr:nvSpPr>
      <xdr:spPr>
        <a:xfrm>
          <a:off x="4762500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36</xdr:row>
      <xdr:rowOff>104775</xdr:rowOff>
    </xdr:from>
    <xdr:to>
      <xdr:col>5</xdr:col>
      <xdr:colOff>466725</xdr:colOff>
      <xdr:row>36</xdr:row>
      <xdr:rowOff>104775</xdr:rowOff>
    </xdr:to>
    <xdr:sp>
      <xdr:nvSpPr>
        <xdr:cNvPr id="8" name="Line 201"/>
        <xdr:cNvSpPr>
          <a:spLocks/>
        </xdr:cNvSpPr>
      </xdr:nvSpPr>
      <xdr:spPr>
        <a:xfrm>
          <a:off x="4762500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371475</xdr:colOff>
      <xdr:row>36</xdr:row>
      <xdr:rowOff>104775</xdr:rowOff>
    </xdr:from>
    <xdr:to>
      <xdr:col>30</xdr:col>
      <xdr:colOff>371475</xdr:colOff>
      <xdr:row>36</xdr:row>
      <xdr:rowOff>104775</xdr:rowOff>
    </xdr:to>
    <xdr:sp>
      <xdr:nvSpPr>
        <xdr:cNvPr id="9" name="Line 252"/>
        <xdr:cNvSpPr>
          <a:spLocks/>
        </xdr:cNvSpPr>
      </xdr:nvSpPr>
      <xdr:spPr>
        <a:xfrm>
          <a:off x="1519237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0"/>
  <sheetViews>
    <sheetView tabSelected="1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16" sqref="C16"/>
    </sheetView>
  </sheetViews>
  <sheetFormatPr defaultColWidth="4.140625" defaultRowHeight="12.75"/>
  <cols>
    <col min="1" max="1" width="4.8515625" style="1" customWidth="1"/>
    <col min="2" max="2" width="41.140625" style="1" customWidth="1"/>
    <col min="3" max="3" width="7.7109375" style="1" customWidth="1"/>
    <col min="4" max="4" width="5.7109375" style="1" customWidth="1"/>
    <col min="5" max="5" width="5.00390625" style="1" customWidth="1"/>
    <col min="6" max="6" width="7.00390625" style="1" bestFit="1" customWidth="1"/>
    <col min="7" max="7" width="4.8515625" style="1" customWidth="1"/>
    <col min="8" max="8" width="6.140625" style="1" customWidth="1"/>
    <col min="9" max="9" width="9.57421875" style="1" customWidth="1"/>
    <col min="10" max="10" width="6.28125" style="1" customWidth="1"/>
    <col min="11" max="11" width="7.00390625" style="1" customWidth="1"/>
    <col min="12" max="12" width="4.7109375" style="1" customWidth="1"/>
    <col min="13" max="13" width="6.28125" style="1" bestFit="1" customWidth="1"/>
    <col min="14" max="14" width="7.00390625" style="1" bestFit="1" customWidth="1"/>
    <col min="15" max="15" width="6.7109375" style="1" customWidth="1"/>
    <col min="16" max="16" width="7.00390625" style="1" customWidth="1"/>
    <col min="17" max="17" width="6.8515625" style="1" customWidth="1"/>
    <col min="18" max="18" width="5.421875" style="1" customWidth="1"/>
    <col min="19" max="19" width="8.7109375" style="1" customWidth="1"/>
    <col min="20" max="20" width="5.7109375" style="1" customWidth="1"/>
    <col min="21" max="21" width="4.8515625" style="1" bestFit="1" customWidth="1"/>
    <col min="22" max="22" width="4.8515625" style="1" customWidth="1"/>
    <col min="23" max="23" width="4.421875" style="1" customWidth="1"/>
    <col min="24" max="24" width="5.57421875" style="1" customWidth="1"/>
    <col min="25" max="25" width="5.7109375" style="1" customWidth="1"/>
    <col min="26" max="26" width="7.28125" style="1" bestFit="1" customWidth="1"/>
    <col min="27" max="27" width="5.421875" style="1" customWidth="1"/>
    <col min="28" max="28" width="7.57421875" style="1" customWidth="1"/>
    <col min="29" max="29" width="7.28125" style="1" bestFit="1" customWidth="1"/>
    <col min="30" max="31" width="5.57421875" style="1" customWidth="1"/>
    <col min="32" max="32" width="4.8515625" style="1" customWidth="1"/>
    <col min="33" max="33" width="5.421875" style="1" customWidth="1"/>
    <col min="34" max="34" width="5.00390625" style="1" customWidth="1"/>
    <col min="35" max="35" width="6.00390625" style="1" customWidth="1"/>
    <col min="36" max="36" width="5.421875" style="1" customWidth="1"/>
    <col min="37" max="37" width="5.8515625" style="1" customWidth="1"/>
    <col min="38" max="38" width="5.57421875" style="1" customWidth="1"/>
    <col min="39" max="39" width="5.28125" style="1" customWidth="1"/>
    <col min="40" max="40" width="5.8515625" style="1" customWidth="1"/>
    <col min="41" max="41" width="6.00390625" style="1" customWidth="1"/>
    <col min="42" max="42" width="4.7109375" style="1" customWidth="1"/>
    <col min="43" max="43" width="6.421875" style="1" customWidth="1"/>
    <col min="44" max="44" width="6.140625" style="1" customWidth="1"/>
    <col min="45" max="45" width="6.7109375" style="1" customWidth="1"/>
    <col min="46" max="46" width="7.57421875" style="1" customWidth="1"/>
    <col min="47" max="47" width="6.140625" style="1" bestFit="1" customWidth="1"/>
    <col min="48" max="48" width="4.8515625" style="1" customWidth="1"/>
    <col min="49" max="49" width="7.00390625" style="1" customWidth="1"/>
    <col min="50" max="50" width="5.00390625" style="1" customWidth="1"/>
    <col min="51" max="51" width="4.8515625" style="1" bestFit="1" customWidth="1"/>
    <col min="52" max="52" width="1.1484375" style="1" customWidth="1"/>
    <col min="53" max="53" width="3.28125" style="1" bestFit="1" customWidth="1"/>
    <col min="54" max="54" width="9.28125" style="1" bestFit="1" customWidth="1"/>
    <col min="55" max="55" width="6.140625" style="1" bestFit="1" customWidth="1"/>
    <col min="56" max="16384" width="4.140625" style="1" customWidth="1"/>
  </cols>
  <sheetData>
    <row r="1" spans="1:22" ht="12.75">
      <c r="A1" s="34" t="s">
        <v>60</v>
      </c>
      <c r="B1" s="5" t="s">
        <v>61</v>
      </c>
      <c r="C1" s="43" t="s">
        <v>258</v>
      </c>
      <c r="V1" s="1" t="s">
        <v>0</v>
      </c>
    </row>
    <row r="2" spans="1:54" ht="12.75">
      <c r="A2" s="12"/>
      <c r="B2" s="13"/>
      <c r="C2" s="40">
        <f>+BB20</f>
        <v>469949</v>
      </c>
      <c r="D2" s="12" t="s">
        <v>1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39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BA2" s="2"/>
      <c r="BB2" s="2"/>
    </row>
    <row r="3" spans="1:53" s="15" customFormat="1" ht="12.75" customHeight="1">
      <c r="A3" s="84" t="s">
        <v>148</v>
      </c>
      <c r="B3" s="87" t="s">
        <v>17</v>
      </c>
      <c r="C3" s="90" t="s">
        <v>117</v>
      </c>
      <c r="D3" s="59"/>
      <c r="E3" s="60" t="s">
        <v>115</v>
      </c>
      <c r="F3" s="60"/>
      <c r="G3" s="60" t="s">
        <v>2</v>
      </c>
      <c r="H3" s="59"/>
      <c r="I3" s="59"/>
      <c r="J3" s="59"/>
      <c r="K3" s="59"/>
      <c r="L3" s="59"/>
      <c r="M3" s="59"/>
      <c r="N3" s="59"/>
      <c r="O3" s="60"/>
      <c r="P3" s="60"/>
      <c r="Q3" s="59"/>
      <c r="R3" s="59"/>
      <c r="S3" s="59"/>
      <c r="T3" s="61"/>
      <c r="U3" s="84" t="s">
        <v>148</v>
      </c>
      <c r="V3" s="84" t="s">
        <v>148</v>
      </c>
      <c r="W3" s="62"/>
      <c r="X3" s="59"/>
      <c r="Y3" s="60"/>
      <c r="Z3" s="60"/>
      <c r="AA3" s="60"/>
      <c r="AB3" s="60"/>
      <c r="AC3" s="60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1"/>
      <c r="AY3" s="84" t="s">
        <v>148</v>
      </c>
      <c r="AZ3" s="14"/>
      <c r="BA3" s="14"/>
    </row>
    <row r="4" spans="1:52" s="15" customFormat="1" ht="12.75" customHeight="1">
      <c r="A4" s="85"/>
      <c r="B4" s="88"/>
      <c r="C4" s="91"/>
      <c r="D4" s="95" t="s">
        <v>118</v>
      </c>
      <c r="E4" s="81" t="s">
        <v>192</v>
      </c>
      <c r="F4" s="81" t="s">
        <v>240</v>
      </c>
      <c r="G4" s="81" t="s">
        <v>119</v>
      </c>
      <c r="H4" s="81" t="s">
        <v>120</v>
      </c>
      <c r="I4" s="81" t="s">
        <v>121</v>
      </c>
      <c r="J4" s="81" t="s">
        <v>122</v>
      </c>
      <c r="K4" s="81" t="s">
        <v>123</v>
      </c>
      <c r="L4" s="81" t="s">
        <v>124</v>
      </c>
      <c r="M4" s="81" t="s">
        <v>125</v>
      </c>
      <c r="N4" s="81" t="s">
        <v>241</v>
      </c>
      <c r="O4" s="83" t="s">
        <v>116</v>
      </c>
      <c r="P4" s="83"/>
      <c r="Q4" s="83"/>
      <c r="R4" s="81" t="s">
        <v>191</v>
      </c>
      <c r="S4" s="81" t="s">
        <v>242</v>
      </c>
      <c r="T4" s="81" t="s">
        <v>126</v>
      </c>
      <c r="U4" s="85"/>
      <c r="V4" s="85"/>
      <c r="W4" s="97" t="s">
        <v>127</v>
      </c>
      <c r="X4" s="81" t="s">
        <v>243</v>
      </c>
      <c r="Y4" s="81" t="s">
        <v>244</v>
      </c>
      <c r="Z4" s="81" t="s">
        <v>245</v>
      </c>
      <c r="AA4" s="81" t="s">
        <v>128</v>
      </c>
      <c r="AB4" s="81" t="s">
        <v>246</v>
      </c>
      <c r="AC4" s="81" t="s">
        <v>247</v>
      </c>
      <c r="AD4" s="81" t="s">
        <v>248</v>
      </c>
      <c r="AE4" s="81" t="s">
        <v>130</v>
      </c>
      <c r="AF4" s="81" t="s">
        <v>131</v>
      </c>
      <c r="AG4" s="81" t="s">
        <v>249</v>
      </c>
      <c r="AH4" s="81" t="s">
        <v>132</v>
      </c>
      <c r="AI4" s="81" t="s">
        <v>133</v>
      </c>
      <c r="AJ4" s="81" t="s">
        <v>250</v>
      </c>
      <c r="AK4" s="81" t="s">
        <v>134</v>
      </c>
      <c r="AL4" s="81" t="s">
        <v>135</v>
      </c>
      <c r="AM4" s="81" t="s">
        <v>136</v>
      </c>
      <c r="AN4" s="81" t="s">
        <v>137</v>
      </c>
      <c r="AO4" s="81" t="s">
        <v>138</v>
      </c>
      <c r="AP4" s="104" t="s">
        <v>116</v>
      </c>
      <c r="AQ4" s="105"/>
      <c r="AR4" s="105"/>
      <c r="AS4" s="105"/>
      <c r="AT4" s="81" t="s">
        <v>139</v>
      </c>
      <c r="AU4" s="81" t="s">
        <v>251</v>
      </c>
      <c r="AV4" s="81" t="s">
        <v>140</v>
      </c>
      <c r="AW4" s="81" t="s">
        <v>252</v>
      </c>
      <c r="AX4" s="100" t="s">
        <v>141</v>
      </c>
      <c r="AY4" s="85"/>
      <c r="AZ4" s="14"/>
    </row>
    <row r="5" spans="1:52" s="15" customFormat="1" ht="12.75" customHeight="1">
      <c r="A5" s="85"/>
      <c r="B5" s="88"/>
      <c r="C5" s="91"/>
      <c r="D5" s="96"/>
      <c r="E5" s="82" t="s">
        <v>3</v>
      </c>
      <c r="F5" s="82" t="s">
        <v>142</v>
      </c>
      <c r="G5" s="82" t="s">
        <v>4</v>
      </c>
      <c r="H5" s="82" t="s">
        <v>2</v>
      </c>
      <c r="I5" s="82" t="s">
        <v>57</v>
      </c>
      <c r="J5" s="82" t="s">
        <v>2</v>
      </c>
      <c r="K5" s="82" t="s">
        <v>95</v>
      </c>
      <c r="L5" s="82" t="s">
        <v>5</v>
      </c>
      <c r="M5" s="82"/>
      <c r="N5" s="82" t="s">
        <v>6</v>
      </c>
      <c r="O5" s="93" t="s">
        <v>143</v>
      </c>
      <c r="P5" s="93" t="s">
        <v>253</v>
      </c>
      <c r="Q5" s="93" t="s">
        <v>144</v>
      </c>
      <c r="R5" s="82" t="s">
        <v>7</v>
      </c>
      <c r="S5" s="82" t="s">
        <v>13</v>
      </c>
      <c r="T5" s="82" t="s">
        <v>8</v>
      </c>
      <c r="U5" s="85"/>
      <c r="V5" s="85"/>
      <c r="W5" s="98"/>
      <c r="X5" s="82" t="s">
        <v>9</v>
      </c>
      <c r="Y5" s="82"/>
      <c r="Z5" s="82"/>
      <c r="AA5" s="82"/>
      <c r="AB5" s="82"/>
      <c r="AC5" s="82"/>
      <c r="AD5" s="82"/>
      <c r="AE5" s="82" t="s">
        <v>11</v>
      </c>
      <c r="AF5" s="82"/>
      <c r="AG5" s="82" t="s">
        <v>12</v>
      </c>
      <c r="AH5" s="82"/>
      <c r="AI5" s="82" t="s">
        <v>13</v>
      </c>
      <c r="AJ5" s="82"/>
      <c r="AK5" s="82"/>
      <c r="AL5" s="82" t="s">
        <v>14</v>
      </c>
      <c r="AM5" s="82"/>
      <c r="AN5" s="82"/>
      <c r="AO5" s="82" t="s">
        <v>145</v>
      </c>
      <c r="AP5" s="102" t="s">
        <v>146</v>
      </c>
      <c r="AQ5" s="102" t="s">
        <v>254</v>
      </c>
      <c r="AR5" s="102" t="s">
        <v>129</v>
      </c>
      <c r="AS5" s="102" t="s">
        <v>147</v>
      </c>
      <c r="AT5" s="82" t="s">
        <v>99</v>
      </c>
      <c r="AU5" s="82"/>
      <c r="AV5" s="82"/>
      <c r="AW5" s="82" t="s">
        <v>16</v>
      </c>
      <c r="AX5" s="101" t="s">
        <v>46</v>
      </c>
      <c r="AY5" s="85"/>
      <c r="AZ5" s="14"/>
    </row>
    <row r="6" spans="1:52" s="15" customFormat="1" ht="15.75" customHeight="1">
      <c r="A6" s="85"/>
      <c r="B6" s="88"/>
      <c r="C6" s="91"/>
      <c r="D6" s="96"/>
      <c r="E6" s="82" t="s">
        <v>18</v>
      </c>
      <c r="F6" s="82"/>
      <c r="G6" s="82" t="s">
        <v>19</v>
      </c>
      <c r="H6" s="82" t="s">
        <v>2</v>
      </c>
      <c r="I6" s="82" t="s">
        <v>96</v>
      </c>
      <c r="J6" s="82" t="s">
        <v>20</v>
      </c>
      <c r="K6" s="82" t="s">
        <v>97</v>
      </c>
      <c r="L6" s="82" t="s">
        <v>21</v>
      </c>
      <c r="M6" s="82" t="s">
        <v>2</v>
      </c>
      <c r="N6" s="82" t="s">
        <v>22</v>
      </c>
      <c r="O6" s="94"/>
      <c r="P6" s="94"/>
      <c r="Q6" s="94"/>
      <c r="R6" s="82" t="s">
        <v>23</v>
      </c>
      <c r="S6" s="82" t="s">
        <v>55</v>
      </c>
      <c r="T6" s="82"/>
      <c r="U6" s="85"/>
      <c r="V6" s="85"/>
      <c r="W6" s="98"/>
      <c r="X6" s="82" t="s">
        <v>98</v>
      </c>
      <c r="Y6" s="82"/>
      <c r="Z6" s="82"/>
      <c r="AA6" s="82"/>
      <c r="AB6" s="82"/>
      <c r="AC6" s="82"/>
      <c r="AD6" s="82"/>
      <c r="AE6" s="82" t="s">
        <v>26</v>
      </c>
      <c r="AF6" s="82"/>
      <c r="AG6" s="82" t="s">
        <v>27</v>
      </c>
      <c r="AH6" s="82"/>
      <c r="AI6" s="82" t="s">
        <v>55</v>
      </c>
      <c r="AJ6" s="82"/>
      <c r="AK6" s="82" t="s">
        <v>34</v>
      </c>
      <c r="AL6" s="82" t="s">
        <v>52</v>
      </c>
      <c r="AM6" s="82"/>
      <c r="AN6" s="82"/>
      <c r="AO6" s="82"/>
      <c r="AP6" s="103"/>
      <c r="AQ6" s="103"/>
      <c r="AR6" s="103"/>
      <c r="AS6" s="103"/>
      <c r="AT6" s="82" t="s">
        <v>35</v>
      </c>
      <c r="AU6" s="82"/>
      <c r="AV6" s="82"/>
      <c r="AW6" s="82" t="s">
        <v>28</v>
      </c>
      <c r="AX6" s="101" t="s">
        <v>59</v>
      </c>
      <c r="AY6" s="85"/>
      <c r="AZ6" s="14"/>
    </row>
    <row r="7" spans="1:52" s="15" customFormat="1" ht="16.5" customHeight="1">
      <c r="A7" s="85"/>
      <c r="B7" s="88"/>
      <c r="C7" s="91"/>
      <c r="D7" s="96"/>
      <c r="E7" s="82" t="s">
        <v>26</v>
      </c>
      <c r="F7" s="82"/>
      <c r="G7" s="82"/>
      <c r="H7" s="82"/>
      <c r="I7" s="82" t="s">
        <v>100</v>
      </c>
      <c r="J7" s="82" t="s">
        <v>30</v>
      </c>
      <c r="K7" s="82" t="s">
        <v>101</v>
      </c>
      <c r="L7" s="82" t="s">
        <v>31</v>
      </c>
      <c r="M7" s="82"/>
      <c r="N7" s="82" t="s">
        <v>32</v>
      </c>
      <c r="O7" s="94"/>
      <c r="P7" s="94"/>
      <c r="Q7" s="94"/>
      <c r="R7" s="82" t="s">
        <v>10</v>
      </c>
      <c r="S7" s="82" t="s">
        <v>85</v>
      </c>
      <c r="T7" s="82"/>
      <c r="U7" s="85"/>
      <c r="V7" s="85"/>
      <c r="W7" s="98" t="s">
        <v>24</v>
      </c>
      <c r="X7" s="82" t="s">
        <v>102</v>
      </c>
      <c r="Y7" s="82" t="s">
        <v>10</v>
      </c>
      <c r="Z7" s="82" t="s">
        <v>10</v>
      </c>
      <c r="AA7" s="82" t="s">
        <v>10</v>
      </c>
      <c r="AB7" s="82" t="s">
        <v>10</v>
      </c>
      <c r="AC7" s="82" t="s">
        <v>10</v>
      </c>
      <c r="AD7" s="82" t="s">
        <v>10</v>
      </c>
      <c r="AE7" s="82" t="s">
        <v>15</v>
      </c>
      <c r="AF7" s="82"/>
      <c r="AG7" s="82" t="s">
        <v>50</v>
      </c>
      <c r="AH7" s="82"/>
      <c r="AI7" s="82" t="s">
        <v>43</v>
      </c>
      <c r="AJ7" s="82"/>
      <c r="AK7" s="82" t="s">
        <v>39</v>
      </c>
      <c r="AL7" s="82" t="s">
        <v>56</v>
      </c>
      <c r="AM7" s="82"/>
      <c r="AN7" s="82"/>
      <c r="AO7" s="82"/>
      <c r="AP7" s="103"/>
      <c r="AQ7" s="103"/>
      <c r="AR7" s="103"/>
      <c r="AS7" s="103"/>
      <c r="AT7" s="82" t="s">
        <v>106</v>
      </c>
      <c r="AU7" s="82" t="s">
        <v>15</v>
      </c>
      <c r="AV7" s="82" t="s">
        <v>15</v>
      </c>
      <c r="AW7" s="82" t="s">
        <v>103</v>
      </c>
      <c r="AX7" s="101"/>
      <c r="AY7" s="85"/>
      <c r="AZ7" s="14"/>
    </row>
    <row r="8" spans="1:52" s="15" customFormat="1" ht="15" customHeight="1">
      <c r="A8" s="85"/>
      <c r="B8" s="88"/>
      <c r="C8" s="91"/>
      <c r="D8" s="96"/>
      <c r="E8" s="82"/>
      <c r="F8" s="82"/>
      <c r="G8" s="82"/>
      <c r="H8" s="82" t="s">
        <v>29</v>
      </c>
      <c r="I8" s="82" t="s">
        <v>9</v>
      </c>
      <c r="J8" s="82" t="s">
        <v>37</v>
      </c>
      <c r="K8" s="82" t="s">
        <v>21</v>
      </c>
      <c r="L8" s="82"/>
      <c r="M8" s="82" t="s">
        <v>7</v>
      </c>
      <c r="N8" s="82"/>
      <c r="O8" s="94"/>
      <c r="P8" s="94"/>
      <c r="Q8" s="94"/>
      <c r="R8" s="82" t="s">
        <v>25</v>
      </c>
      <c r="S8" s="82" t="s">
        <v>86</v>
      </c>
      <c r="T8" s="82"/>
      <c r="U8" s="85"/>
      <c r="V8" s="85"/>
      <c r="W8" s="98" t="s">
        <v>33</v>
      </c>
      <c r="X8" s="82"/>
      <c r="Y8" s="82" t="s">
        <v>54</v>
      </c>
      <c r="Z8" s="82" t="s">
        <v>54</v>
      </c>
      <c r="AA8" s="82" t="s">
        <v>54</v>
      </c>
      <c r="AB8" s="82" t="s">
        <v>54</v>
      </c>
      <c r="AC8" s="82" t="s">
        <v>54</v>
      </c>
      <c r="AD8" s="82" t="s">
        <v>54</v>
      </c>
      <c r="AE8" s="82" t="s">
        <v>104</v>
      </c>
      <c r="AF8" s="82"/>
      <c r="AG8" s="82" t="s">
        <v>105</v>
      </c>
      <c r="AH8" s="82"/>
      <c r="AI8" s="82" t="s">
        <v>52</v>
      </c>
      <c r="AJ8" s="82"/>
      <c r="AK8" s="82" t="s">
        <v>44</v>
      </c>
      <c r="AL8" s="82" t="s">
        <v>26</v>
      </c>
      <c r="AM8" s="82" t="s">
        <v>40</v>
      </c>
      <c r="AN8" s="82" t="s">
        <v>40</v>
      </c>
      <c r="AO8" s="82"/>
      <c r="AP8" s="103"/>
      <c r="AQ8" s="103"/>
      <c r="AR8" s="103"/>
      <c r="AS8" s="103"/>
      <c r="AT8" s="82" t="s">
        <v>110</v>
      </c>
      <c r="AU8" s="82" t="s">
        <v>53</v>
      </c>
      <c r="AV8" s="82" t="s">
        <v>53</v>
      </c>
      <c r="AW8" s="82" t="s">
        <v>107</v>
      </c>
      <c r="AX8" s="101"/>
      <c r="AY8" s="85"/>
      <c r="AZ8" s="14"/>
    </row>
    <row r="9" spans="1:54" s="15" customFormat="1" ht="12" customHeight="1">
      <c r="A9" s="85"/>
      <c r="B9" s="88"/>
      <c r="C9" s="91"/>
      <c r="D9" s="96"/>
      <c r="E9" s="82"/>
      <c r="F9" s="82"/>
      <c r="G9" s="82"/>
      <c r="H9" s="82" t="s">
        <v>58</v>
      </c>
      <c r="I9" s="82" t="s">
        <v>108</v>
      </c>
      <c r="J9" s="82" t="s">
        <v>41</v>
      </c>
      <c r="K9" s="82" t="s">
        <v>31</v>
      </c>
      <c r="L9" s="82" t="s">
        <v>2</v>
      </c>
      <c r="M9" s="82" t="s">
        <v>41</v>
      </c>
      <c r="N9" s="82"/>
      <c r="O9" s="94"/>
      <c r="P9" s="94"/>
      <c r="Q9" s="94"/>
      <c r="R9" s="82" t="s">
        <v>31</v>
      </c>
      <c r="S9" s="82" t="s">
        <v>87</v>
      </c>
      <c r="T9" s="82"/>
      <c r="U9" s="85"/>
      <c r="V9" s="85"/>
      <c r="W9" s="98" t="s">
        <v>38</v>
      </c>
      <c r="X9" s="82"/>
      <c r="Y9" s="82" t="s">
        <v>36</v>
      </c>
      <c r="Z9" s="82" t="s">
        <v>36</v>
      </c>
      <c r="AA9" s="82" t="s">
        <v>36</v>
      </c>
      <c r="AB9" s="82" t="s">
        <v>36</v>
      </c>
      <c r="AC9" s="82" t="s">
        <v>36</v>
      </c>
      <c r="AD9" s="82" t="s">
        <v>36</v>
      </c>
      <c r="AE9" s="82"/>
      <c r="AF9" s="82" t="s">
        <v>42</v>
      </c>
      <c r="AG9" s="82" t="s">
        <v>109</v>
      </c>
      <c r="AH9" s="82" t="s">
        <v>43</v>
      </c>
      <c r="AI9" s="82"/>
      <c r="AJ9" s="82"/>
      <c r="AK9" s="82" t="s">
        <v>41</v>
      </c>
      <c r="AL9" s="82"/>
      <c r="AM9" s="82" t="s">
        <v>45</v>
      </c>
      <c r="AN9" s="82" t="s">
        <v>45</v>
      </c>
      <c r="AO9" s="82"/>
      <c r="AP9" s="103"/>
      <c r="AQ9" s="103"/>
      <c r="AR9" s="103"/>
      <c r="AS9" s="103"/>
      <c r="AT9" s="82" t="s">
        <v>26</v>
      </c>
      <c r="AU9" s="82" t="s">
        <v>36</v>
      </c>
      <c r="AV9" s="82" t="s">
        <v>36</v>
      </c>
      <c r="AW9" s="82" t="s">
        <v>111</v>
      </c>
      <c r="AX9" s="101"/>
      <c r="AY9" s="85"/>
      <c r="AZ9" s="14"/>
      <c r="BB9" s="15">
        <f>SUM(BB11:BB52)</f>
        <v>21267165</v>
      </c>
    </row>
    <row r="10" spans="1:52" s="15" customFormat="1" ht="12.75" customHeight="1">
      <c r="A10" s="85"/>
      <c r="B10" s="89"/>
      <c r="C10" s="92"/>
      <c r="D10" s="96"/>
      <c r="E10" s="82" t="s">
        <v>2</v>
      </c>
      <c r="F10" s="82"/>
      <c r="G10" s="82"/>
      <c r="H10" s="82"/>
      <c r="I10" s="82" t="s">
        <v>112</v>
      </c>
      <c r="J10" s="82" t="s">
        <v>31</v>
      </c>
      <c r="K10" s="82"/>
      <c r="L10" s="82" t="s">
        <v>2</v>
      </c>
      <c r="M10" s="82" t="s">
        <v>31</v>
      </c>
      <c r="N10" s="82"/>
      <c r="O10" s="94"/>
      <c r="P10" s="94"/>
      <c r="Q10" s="94"/>
      <c r="R10" s="82"/>
      <c r="S10" s="82" t="s">
        <v>88</v>
      </c>
      <c r="T10" s="82"/>
      <c r="U10" s="85"/>
      <c r="V10" s="85"/>
      <c r="W10" s="99" t="s">
        <v>26</v>
      </c>
      <c r="X10" s="82"/>
      <c r="Y10" s="82" t="s">
        <v>51</v>
      </c>
      <c r="Z10" s="82" t="s">
        <v>51</v>
      </c>
      <c r="AA10" s="82" t="s">
        <v>51</v>
      </c>
      <c r="AB10" s="82" t="s">
        <v>51</v>
      </c>
      <c r="AC10" s="82" t="s">
        <v>51</v>
      </c>
      <c r="AD10" s="82" t="s">
        <v>51</v>
      </c>
      <c r="AE10" s="82"/>
      <c r="AF10" s="82" t="s">
        <v>26</v>
      </c>
      <c r="AG10" s="82" t="s">
        <v>26</v>
      </c>
      <c r="AH10" s="82" t="s">
        <v>47</v>
      </c>
      <c r="AI10" s="82"/>
      <c r="AJ10" s="82"/>
      <c r="AK10" s="82" t="s">
        <v>31</v>
      </c>
      <c r="AL10" s="82"/>
      <c r="AM10" s="82" t="s">
        <v>26</v>
      </c>
      <c r="AN10" s="82" t="s">
        <v>26</v>
      </c>
      <c r="AO10" s="82"/>
      <c r="AP10" s="83"/>
      <c r="AQ10" s="83"/>
      <c r="AR10" s="83"/>
      <c r="AS10" s="83"/>
      <c r="AT10" s="82"/>
      <c r="AU10" s="82" t="s">
        <v>51</v>
      </c>
      <c r="AV10" s="82" t="s">
        <v>51</v>
      </c>
      <c r="AW10" s="82" t="s">
        <v>113</v>
      </c>
      <c r="AX10" s="101"/>
      <c r="AY10" s="85"/>
      <c r="AZ10" s="14"/>
    </row>
    <row r="11" spans="1:55" s="19" customFormat="1" ht="12.75">
      <c r="A11" s="86"/>
      <c r="B11" s="63" t="s">
        <v>48</v>
      </c>
      <c r="C11" s="64">
        <v>1</v>
      </c>
      <c r="D11" s="65">
        <v>2</v>
      </c>
      <c r="E11" s="65">
        <v>3</v>
      </c>
      <c r="F11" s="65">
        <v>4</v>
      </c>
      <c r="G11" s="65">
        <v>5</v>
      </c>
      <c r="H11" s="65">
        <v>6</v>
      </c>
      <c r="I11" s="65">
        <v>7</v>
      </c>
      <c r="J11" s="65">
        <v>8</v>
      </c>
      <c r="K11" s="65">
        <v>9</v>
      </c>
      <c r="L11" s="65">
        <v>10</v>
      </c>
      <c r="M11" s="65">
        <v>11</v>
      </c>
      <c r="N11" s="65">
        <v>12</v>
      </c>
      <c r="O11" s="65">
        <v>13</v>
      </c>
      <c r="P11" s="65">
        <v>14</v>
      </c>
      <c r="Q11" s="65">
        <v>15</v>
      </c>
      <c r="R11" s="65">
        <v>16</v>
      </c>
      <c r="S11" s="65">
        <v>17</v>
      </c>
      <c r="T11" s="66">
        <v>18</v>
      </c>
      <c r="U11" s="86"/>
      <c r="V11" s="86"/>
      <c r="W11" s="63">
        <v>19</v>
      </c>
      <c r="X11" s="65">
        <v>20</v>
      </c>
      <c r="Y11" s="65">
        <v>21</v>
      </c>
      <c r="Z11" s="65">
        <v>22</v>
      </c>
      <c r="AA11" s="65">
        <v>23</v>
      </c>
      <c r="AB11" s="65">
        <v>24</v>
      </c>
      <c r="AC11" s="65">
        <v>25</v>
      </c>
      <c r="AD11" s="65">
        <v>26</v>
      </c>
      <c r="AE11" s="65">
        <v>27</v>
      </c>
      <c r="AF11" s="65">
        <v>28</v>
      </c>
      <c r="AG11" s="65">
        <v>29</v>
      </c>
      <c r="AH11" s="65">
        <v>30</v>
      </c>
      <c r="AI11" s="65">
        <v>31</v>
      </c>
      <c r="AJ11" s="65">
        <v>32</v>
      </c>
      <c r="AK11" s="65">
        <v>33</v>
      </c>
      <c r="AL11" s="65">
        <v>34</v>
      </c>
      <c r="AM11" s="65">
        <v>35</v>
      </c>
      <c r="AN11" s="65">
        <v>36</v>
      </c>
      <c r="AO11" s="65">
        <v>37</v>
      </c>
      <c r="AP11" s="65">
        <v>38</v>
      </c>
      <c r="AQ11" s="65">
        <v>39</v>
      </c>
      <c r="AR11" s="65">
        <v>40</v>
      </c>
      <c r="AS11" s="65">
        <v>41</v>
      </c>
      <c r="AT11" s="65">
        <v>42</v>
      </c>
      <c r="AU11" s="65">
        <v>43</v>
      </c>
      <c r="AV11" s="65">
        <v>44</v>
      </c>
      <c r="AW11" s="65">
        <v>45</v>
      </c>
      <c r="AX11" s="65">
        <v>46</v>
      </c>
      <c r="AY11" s="86"/>
      <c r="AZ11" s="17"/>
      <c r="BA11" s="106">
        <v>1</v>
      </c>
      <c r="BB11" s="106">
        <v>367185</v>
      </c>
      <c r="BC11" s="80" t="s">
        <v>149</v>
      </c>
    </row>
    <row r="12" spans="1:55" ht="12.75" customHeight="1" hidden="1">
      <c r="A12" s="47"/>
      <c r="B12" s="45" t="s">
        <v>194</v>
      </c>
      <c r="C12" s="27">
        <f>SUM(D12:N12)+SUM(R12:T12)+SUM(W12:AO12)+SUM(AT12:AX12)</f>
        <v>2375</v>
      </c>
      <c r="D12" s="38">
        <f aca="true" t="shared" si="0" ref="D12:T12">SUM(D17:D25)+SUM(D33:D34)</f>
        <v>255</v>
      </c>
      <c r="E12" s="38">
        <f t="shared" si="0"/>
        <v>0</v>
      </c>
      <c r="F12" s="38">
        <f t="shared" si="0"/>
        <v>0</v>
      </c>
      <c r="G12" s="38">
        <f t="shared" si="0"/>
        <v>105</v>
      </c>
      <c r="H12" s="38">
        <f t="shared" si="0"/>
        <v>0</v>
      </c>
      <c r="I12" s="38">
        <f t="shared" si="0"/>
        <v>25</v>
      </c>
      <c r="J12" s="38">
        <f t="shared" si="0"/>
        <v>5</v>
      </c>
      <c r="K12" s="38">
        <f t="shared" si="0"/>
        <v>0</v>
      </c>
      <c r="L12" s="38">
        <f t="shared" si="0"/>
        <v>0</v>
      </c>
      <c r="M12" s="38">
        <f t="shared" si="0"/>
        <v>120</v>
      </c>
      <c r="N12" s="38">
        <f t="shared" si="0"/>
        <v>765</v>
      </c>
      <c r="O12" s="38">
        <f t="shared" si="0"/>
        <v>30</v>
      </c>
      <c r="P12" s="38">
        <f t="shared" si="0"/>
        <v>310</v>
      </c>
      <c r="Q12" s="38">
        <f t="shared" si="0"/>
        <v>425</v>
      </c>
      <c r="R12" s="38">
        <f t="shared" si="0"/>
        <v>0</v>
      </c>
      <c r="S12" s="38">
        <f t="shared" si="0"/>
        <v>0</v>
      </c>
      <c r="T12" s="38">
        <f t="shared" si="0"/>
        <v>52</v>
      </c>
      <c r="U12" s="47"/>
      <c r="V12" s="47"/>
      <c r="W12" s="38">
        <f aca="true" t="shared" si="1" ref="W12:AX12">SUM(W17:W25)+SUM(W33:W34)</f>
        <v>25</v>
      </c>
      <c r="X12" s="38">
        <f t="shared" si="1"/>
        <v>65</v>
      </c>
      <c r="Y12" s="38">
        <f t="shared" si="1"/>
        <v>160</v>
      </c>
      <c r="Z12" s="38">
        <f t="shared" si="1"/>
        <v>5</v>
      </c>
      <c r="AA12" s="38">
        <f t="shared" si="1"/>
        <v>32</v>
      </c>
      <c r="AB12" s="38">
        <f t="shared" si="1"/>
        <v>25</v>
      </c>
      <c r="AC12" s="38">
        <f t="shared" si="1"/>
        <v>0</v>
      </c>
      <c r="AD12" s="38">
        <f t="shared" si="1"/>
        <v>0</v>
      </c>
      <c r="AE12" s="38">
        <f t="shared" si="1"/>
        <v>30</v>
      </c>
      <c r="AF12" s="38">
        <f t="shared" si="1"/>
        <v>25</v>
      </c>
      <c r="AG12" s="38">
        <f t="shared" si="1"/>
        <v>78</v>
      </c>
      <c r="AH12" s="38">
        <f t="shared" si="1"/>
        <v>128</v>
      </c>
      <c r="AI12" s="38">
        <f t="shared" si="1"/>
        <v>0</v>
      </c>
      <c r="AJ12" s="38">
        <f t="shared" si="1"/>
        <v>10</v>
      </c>
      <c r="AK12" s="38">
        <f t="shared" si="1"/>
        <v>20</v>
      </c>
      <c r="AL12" s="38">
        <f t="shared" si="1"/>
        <v>160</v>
      </c>
      <c r="AM12" s="38">
        <f t="shared" si="1"/>
        <v>65</v>
      </c>
      <c r="AN12" s="38">
        <f t="shared" si="1"/>
        <v>15</v>
      </c>
      <c r="AO12" s="38">
        <f t="shared" si="1"/>
        <v>110</v>
      </c>
      <c r="AP12" s="38">
        <f t="shared" si="1"/>
        <v>35</v>
      </c>
      <c r="AQ12" s="38">
        <f t="shared" si="1"/>
        <v>75</v>
      </c>
      <c r="AR12" s="38">
        <f t="shared" si="1"/>
        <v>0</v>
      </c>
      <c r="AS12" s="38">
        <f t="shared" si="1"/>
        <v>0</v>
      </c>
      <c r="AT12" s="38">
        <f t="shared" si="1"/>
        <v>0</v>
      </c>
      <c r="AU12" s="38">
        <f t="shared" si="1"/>
        <v>0</v>
      </c>
      <c r="AV12" s="38">
        <f t="shared" si="1"/>
        <v>15</v>
      </c>
      <c r="AW12" s="38">
        <f t="shared" si="1"/>
        <v>80</v>
      </c>
      <c r="AX12" s="38">
        <f t="shared" si="1"/>
        <v>0</v>
      </c>
      <c r="AY12" s="47"/>
      <c r="AZ12" s="2"/>
      <c r="BA12" s="106">
        <v>2</v>
      </c>
      <c r="BB12" s="106">
        <v>451434</v>
      </c>
      <c r="BC12" s="80" t="s">
        <v>150</v>
      </c>
    </row>
    <row r="13" spans="1:55" s="24" customFormat="1" ht="12.75" customHeight="1" hidden="1">
      <c r="A13" s="44"/>
      <c r="B13" s="6" t="s">
        <v>49</v>
      </c>
      <c r="C13" s="22">
        <f>C12*1000/$C2</f>
        <v>5.05373987390121</v>
      </c>
      <c r="D13" s="22">
        <f aca="true" t="shared" si="2" ref="D13:S13">D12*1000/$C2</f>
        <v>0.5426120706714984</v>
      </c>
      <c r="E13" s="22">
        <f t="shared" si="2"/>
        <v>0</v>
      </c>
      <c r="F13" s="22">
        <f t="shared" si="2"/>
        <v>0</v>
      </c>
      <c r="G13" s="22">
        <f t="shared" si="2"/>
        <v>0.22342849968826406</v>
      </c>
      <c r="H13" s="22">
        <f t="shared" si="2"/>
        <v>0</v>
      </c>
      <c r="I13" s="22">
        <f t="shared" si="2"/>
        <v>0.05319726183053906</v>
      </c>
      <c r="J13" s="22">
        <f t="shared" si="2"/>
        <v>0.010639452366107811</v>
      </c>
      <c r="K13" s="22">
        <f t="shared" si="2"/>
        <v>0</v>
      </c>
      <c r="L13" s="22">
        <f t="shared" si="2"/>
        <v>0</v>
      </c>
      <c r="M13" s="22">
        <f t="shared" si="2"/>
        <v>0.2553468567865875</v>
      </c>
      <c r="N13" s="22">
        <f t="shared" si="2"/>
        <v>1.6278362120144951</v>
      </c>
      <c r="O13" s="22">
        <f t="shared" si="2"/>
        <v>0.06383671419664687</v>
      </c>
      <c r="P13" s="22">
        <f t="shared" si="2"/>
        <v>0.6596460466986843</v>
      </c>
      <c r="Q13" s="22">
        <f t="shared" si="2"/>
        <v>0.904353451119164</v>
      </c>
      <c r="R13" s="22">
        <f t="shared" si="2"/>
        <v>0</v>
      </c>
      <c r="S13" s="22">
        <f t="shared" si="2"/>
        <v>0</v>
      </c>
      <c r="T13" s="22">
        <f>T12*1000/$C2</f>
        <v>0.11065030460752125</v>
      </c>
      <c r="U13" s="44"/>
      <c r="V13" s="44"/>
      <c r="W13" s="22">
        <f aca="true" t="shared" si="3" ref="W13:AX13">W12*1000/$C2</f>
        <v>0.05319726183053906</v>
      </c>
      <c r="X13" s="22">
        <f t="shared" si="3"/>
        <v>0.13831288075940154</v>
      </c>
      <c r="Y13" s="22">
        <f t="shared" si="3"/>
        <v>0.34046247571544996</v>
      </c>
      <c r="Z13" s="22">
        <f t="shared" si="3"/>
        <v>0.010639452366107811</v>
      </c>
      <c r="AA13" s="22">
        <f t="shared" si="3"/>
        <v>0.06809249514309</v>
      </c>
      <c r="AB13" s="22">
        <f t="shared" si="3"/>
        <v>0.05319726183053906</v>
      </c>
      <c r="AC13" s="22">
        <f t="shared" si="3"/>
        <v>0</v>
      </c>
      <c r="AD13" s="22">
        <f>AD12*1000/$C2</f>
        <v>0</v>
      </c>
      <c r="AE13" s="22">
        <f t="shared" si="3"/>
        <v>0.06383671419664687</v>
      </c>
      <c r="AF13" s="22">
        <f t="shared" si="3"/>
        <v>0.05319726183053906</v>
      </c>
      <c r="AG13" s="22">
        <f t="shared" si="3"/>
        <v>0.16597545691128185</v>
      </c>
      <c r="AH13" s="22">
        <f t="shared" si="3"/>
        <v>0.27236998057236</v>
      </c>
      <c r="AI13" s="22">
        <f t="shared" si="3"/>
        <v>0</v>
      </c>
      <c r="AJ13" s="22">
        <f aca="true" t="shared" si="4" ref="AJ13:AS13">AJ12*1000/$C2</f>
        <v>0.021278904732215623</v>
      </c>
      <c r="AK13" s="22">
        <f t="shared" si="4"/>
        <v>0.042557809464431245</v>
      </c>
      <c r="AL13" s="22">
        <f t="shared" si="4"/>
        <v>0.34046247571544996</v>
      </c>
      <c r="AM13" s="22">
        <f t="shared" si="4"/>
        <v>0.13831288075940154</v>
      </c>
      <c r="AN13" s="22">
        <f t="shared" si="4"/>
        <v>0.031918357098323434</v>
      </c>
      <c r="AO13" s="22">
        <f t="shared" si="4"/>
        <v>0.23406795205437186</v>
      </c>
      <c r="AP13" s="22">
        <f t="shared" si="4"/>
        <v>0.07447616656275469</v>
      </c>
      <c r="AQ13" s="22">
        <f t="shared" si="4"/>
        <v>0.15959178549161718</v>
      </c>
      <c r="AR13" s="22">
        <f t="shared" si="4"/>
        <v>0</v>
      </c>
      <c r="AS13" s="22">
        <f t="shared" si="4"/>
        <v>0</v>
      </c>
      <c r="AT13" s="22">
        <f t="shared" si="3"/>
        <v>0</v>
      </c>
      <c r="AU13" s="22">
        <f t="shared" si="3"/>
        <v>0</v>
      </c>
      <c r="AV13" s="22">
        <f t="shared" si="3"/>
        <v>0.031918357098323434</v>
      </c>
      <c r="AW13" s="22">
        <f t="shared" si="3"/>
        <v>0.17023123785772498</v>
      </c>
      <c r="AX13" s="22">
        <f t="shared" si="3"/>
        <v>0</v>
      </c>
      <c r="AY13" s="44"/>
      <c r="AZ13" s="23"/>
      <c r="BA13" s="106">
        <v>3</v>
      </c>
      <c r="BB13" s="106">
        <v>630522</v>
      </c>
      <c r="BC13" s="80" t="s">
        <v>151</v>
      </c>
    </row>
    <row r="14" spans="1:55" s="24" customFormat="1" ht="12.75" customHeight="1">
      <c r="A14" s="44"/>
      <c r="B14" s="67" t="s">
        <v>255</v>
      </c>
      <c r="C14" s="57">
        <f>SUM(D14:N14)+SUM(R14:T14)+SUM(W14:AO14)+SUM(AT14:AX14)</f>
        <v>2375</v>
      </c>
      <c r="D14" s="58">
        <f>+SUM(D17:D25)+SUM(D33:D34)</f>
        <v>255</v>
      </c>
      <c r="E14" s="58">
        <f aca="true" t="shared" si="5" ref="E14:T14">+SUM(E17:E25)+SUM(E33:E34)</f>
        <v>0</v>
      </c>
      <c r="F14" s="58">
        <f t="shared" si="5"/>
        <v>0</v>
      </c>
      <c r="G14" s="58">
        <f t="shared" si="5"/>
        <v>105</v>
      </c>
      <c r="H14" s="58">
        <f t="shared" si="5"/>
        <v>0</v>
      </c>
      <c r="I14" s="58">
        <f t="shared" si="5"/>
        <v>25</v>
      </c>
      <c r="J14" s="58">
        <f t="shared" si="5"/>
        <v>5</v>
      </c>
      <c r="K14" s="58">
        <f t="shared" si="5"/>
        <v>0</v>
      </c>
      <c r="L14" s="58">
        <f t="shared" si="5"/>
        <v>0</v>
      </c>
      <c r="M14" s="58">
        <f t="shared" si="5"/>
        <v>120</v>
      </c>
      <c r="N14" s="58">
        <f t="shared" si="5"/>
        <v>765</v>
      </c>
      <c r="O14" s="58">
        <f t="shared" si="5"/>
        <v>30</v>
      </c>
      <c r="P14" s="58">
        <f t="shared" si="5"/>
        <v>310</v>
      </c>
      <c r="Q14" s="58">
        <f t="shared" si="5"/>
        <v>425</v>
      </c>
      <c r="R14" s="58">
        <f t="shared" si="5"/>
        <v>0</v>
      </c>
      <c r="S14" s="58">
        <f t="shared" si="5"/>
        <v>0</v>
      </c>
      <c r="T14" s="58">
        <f t="shared" si="5"/>
        <v>52</v>
      </c>
      <c r="U14" s="44"/>
      <c r="V14" s="44"/>
      <c r="W14" s="58">
        <f>+SUM(W17:W25)+SUM(W33:W34)</f>
        <v>25</v>
      </c>
      <c r="X14" s="58">
        <f aca="true" t="shared" si="6" ref="X14:AX14">+SUM(X17:X25)+SUM(X33:X34)</f>
        <v>65</v>
      </c>
      <c r="Y14" s="58">
        <f t="shared" si="6"/>
        <v>160</v>
      </c>
      <c r="Z14" s="58">
        <f t="shared" si="6"/>
        <v>5</v>
      </c>
      <c r="AA14" s="58">
        <f t="shared" si="6"/>
        <v>32</v>
      </c>
      <c r="AB14" s="58">
        <f t="shared" si="6"/>
        <v>25</v>
      </c>
      <c r="AC14" s="58">
        <f t="shared" si="6"/>
        <v>0</v>
      </c>
      <c r="AD14" s="58">
        <f t="shared" si="6"/>
        <v>0</v>
      </c>
      <c r="AE14" s="58">
        <f t="shared" si="6"/>
        <v>30</v>
      </c>
      <c r="AF14" s="58">
        <f t="shared" si="6"/>
        <v>25</v>
      </c>
      <c r="AG14" s="58">
        <f t="shared" si="6"/>
        <v>78</v>
      </c>
      <c r="AH14" s="58">
        <f t="shared" si="6"/>
        <v>128</v>
      </c>
      <c r="AI14" s="58">
        <f t="shared" si="6"/>
        <v>0</v>
      </c>
      <c r="AJ14" s="58">
        <f t="shared" si="6"/>
        <v>10</v>
      </c>
      <c r="AK14" s="58">
        <f t="shared" si="6"/>
        <v>20</v>
      </c>
      <c r="AL14" s="58">
        <f t="shared" si="6"/>
        <v>160</v>
      </c>
      <c r="AM14" s="58">
        <f t="shared" si="6"/>
        <v>65</v>
      </c>
      <c r="AN14" s="58">
        <f t="shared" si="6"/>
        <v>15</v>
      </c>
      <c r="AO14" s="58">
        <f t="shared" si="6"/>
        <v>110</v>
      </c>
      <c r="AP14" s="58">
        <f t="shared" si="6"/>
        <v>35</v>
      </c>
      <c r="AQ14" s="58">
        <f t="shared" si="6"/>
        <v>75</v>
      </c>
      <c r="AR14" s="58">
        <f t="shared" si="6"/>
        <v>0</v>
      </c>
      <c r="AS14" s="58">
        <f t="shared" si="6"/>
        <v>0</v>
      </c>
      <c r="AT14" s="58">
        <f t="shared" si="6"/>
        <v>0</v>
      </c>
      <c r="AU14" s="58">
        <f t="shared" si="6"/>
        <v>0</v>
      </c>
      <c r="AV14" s="58">
        <f t="shared" si="6"/>
        <v>15</v>
      </c>
      <c r="AW14" s="58">
        <f t="shared" si="6"/>
        <v>80</v>
      </c>
      <c r="AX14" s="58">
        <f t="shared" si="6"/>
        <v>0</v>
      </c>
      <c r="AY14" s="44"/>
      <c r="AZ14" s="23"/>
      <c r="BA14" s="106">
        <v>4</v>
      </c>
      <c r="BB14" s="106">
        <v>707045</v>
      </c>
      <c r="BC14" s="80" t="s">
        <v>152</v>
      </c>
    </row>
    <row r="15" spans="1:55" s="24" customFormat="1" ht="12.75" customHeight="1">
      <c r="A15" s="21"/>
      <c r="B15" s="68" t="s">
        <v>49</v>
      </c>
      <c r="C15" s="22">
        <f>C14*1000/$C2</f>
        <v>5.05373987390121</v>
      </c>
      <c r="D15" s="22">
        <f aca="true" t="shared" si="7" ref="D15:T15">D14*1000/$C2</f>
        <v>0.5426120706714984</v>
      </c>
      <c r="E15" s="22">
        <f t="shared" si="7"/>
        <v>0</v>
      </c>
      <c r="F15" s="22">
        <f t="shared" si="7"/>
        <v>0</v>
      </c>
      <c r="G15" s="22">
        <f t="shared" si="7"/>
        <v>0.22342849968826406</v>
      </c>
      <c r="H15" s="22">
        <f t="shared" si="7"/>
        <v>0</v>
      </c>
      <c r="I15" s="22">
        <f t="shared" si="7"/>
        <v>0.05319726183053906</v>
      </c>
      <c r="J15" s="22">
        <f t="shared" si="7"/>
        <v>0.010639452366107811</v>
      </c>
      <c r="K15" s="22">
        <f t="shared" si="7"/>
        <v>0</v>
      </c>
      <c r="L15" s="22">
        <f t="shared" si="7"/>
        <v>0</v>
      </c>
      <c r="M15" s="22">
        <f t="shared" si="7"/>
        <v>0.2553468567865875</v>
      </c>
      <c r="N15" s="22">
        <f t="shared" si="7"/>
        <v>1.6278362120144951</v>
      </c>
      <c r="O15" s="22">
        <f t="shared" si="7"/>
        <v>0.06383671419664687</v>
      </c>
      <c r="P15" s="22">
        <f t="shared" si="7"/>
        <v>0.6596460466986843</v>
      </c>
      <c r="Q15" s="22">
        <f t="shared" si="7"/>
        <v>0.904353451119164</v>
      </c>
      <c r="R15" s="22">
        <f t="shared" si="7"/>
        <v>0</v>
      </c>
      <c r="S15" s="22">
        <f t="shared" si="7"/>
        <v>0</v>
      </c>
      <c r="T15" s="22">
        <f t="shared" si="7"/>
        <v>0.11065030460752125</v>
      </c>
      <c r="U15" s="21"/>
      <c r="V15" s="21"/>
      <c r="W15" s="22">
        <f aca="true" t="shared" si="8" ref="W15:AX15">W14*1000/$C2</f>
        <v>0.05319726183053906</v>
      </c>
      <c r="X15" s="22">
        <f t="shared" si="8"/>
        <v>0.13831288075940154</v>
      </c>
      <c r="Y15" s="22">
        <f t="shared" si="8"/>
        <v>0.34046247571544996</v>
      </c>
      <c r="Z15" s="22">
        <f t="shared" si="8"/>
        <v>0.010639452366107811</v>
      </c>
      <c r="AA15" s="22">
        <f t="shared" si="8"/>
        <v>0.06809249514309</v>
      </c>
      <c r="AB15" s="22">
        <f t="shared" si="8"/>
        <v>0.05319726183053906</v>
      </c>
      <c r="AC15" s="22">
        <f t="shared" si="8"/>
        <v>0</v>
      </c>
      <c r="AD15" s="22">
        <f t="shared" si="8"/>
        <v>0</v>
      </c>
      <c r="AE15" s="22">
        <f t="shared" si="8"/>
        <v>0.06383671419664687</v>
      </c>
      <c r="AF15" s="22">
        <f t="shared" si="8"/>
        <v>0.05319726183053906</v>
      </c>
      <c r="AG15" s="22">
        <f t="shared" si="8"/>
        <v>0.16597545691128185</v>
      </c>
      <c r="AH15" s="22">
        <f t="shared" si="8"/>
        <v>0.27236998057236</v>
      </c>
      <c r="AI15" s="22">
        <f t="shared" si="8"/>
        <v>0</v>
      </c>
      <c r="AJ15" s="22">
        <f t="shared" si="8"/>
        <v>0.021278904732215623</v>
      </c>
      <c r="AK15" s="22">
        <f t="shared" si="8"/>
        <v>0.042557809464431245</v>
      </c>
      <c r="AL15" s="22">
        <f t="shared" si="8"/>
        <v>0.34046247571544996</v>
      </c>
      <c r="AM15" s="22">
        <f t="shared" si="8"/>
        <v>0.13831288075940154</v>
      </c>
      <c r="AN15" s="22">
        <f t="shared" si="8"/>
        <v>0.031918357098323434</v>
      </c>
      <c r="AO15" s="22">
        <f t="shared" si="8"/>
        <v>0.23406795205437186</v>
      </c>
      <c r="AP15" s="22">
        <f t="shared" si="8"/>
        <v>0.07447616656275469</v>
      </c>
      <c r="AQ15" s="22">
        <f t="shared" si="8"/>
        <v>0.15959178549161718</v>
      </c>
      <c r="AR15" s="22">
        <f t="shared" si="8"/>
        <v>0</v>
      </c>
      <c r="AS15" s="22">
        <f t="shared" si="8"/>
        <v>0</v>
      </c>
      <c r="AT15" s="22">
        <f t="shared" si="8"/>
        <v>0</v>
      </c>
      <c r="AU15" s="22">
        <f t="shared" si="8"/>
        <v>0</v>
      </c>
      <c r="AV15" s="22">
        <f t="shared" si="8"/>
        <v>0.031918357098323434</v>
      </c>
      <c r="AW15" s="22">
        <f t="shared" si="8"/>
        <v>0.17023123785772498</v>
      </c>
      <c r="AX15" s="22">
        <f t="shared" si="8"/>
        <v>0</v>
      </c>
      <c r="AY15" s="21"/>
      <c r="AZ15" s="23"/>
      <c r="BA15" s="106">
        <v>5</v>
      </c>
      <c r="BB15" s="106">
        <v>589500</v>
      </c>
      <c r="BC15" s="80" t="s">
        <v>153</v>
      </c>
    </row>
    <row r="16" spans="1:55" ht="12.75">
      <c r="A16" s="47"/>
      <c r="B16" s="69"/>
      <c r="C16" s="70"/>
      <c r="D16" s="70" t="s">
        <v>202</v>
      </c>
      <c r="E16" s="70"/>
      <c r="F16" s="70"/>
      <c r="G16" s="70" t="s">
        <v>74</v>
      </c>
      <c r="H16" s="70"/>
      <c r="I16" s="70"/>
      <c r="J16" s="70"/>
      <c r="K16" s="70"/>
      <c r="L16" s="70"/>
      <c r="M16" s="70" t="s">
        <v>89</v>
      </c>
      <c r="N16" s="70"/>
      <c r="O16" s="70"/>
      <c r="P16" s="70"/>
      <c r="Q16" s="70"/>
      <c r="R16" s="70"/>
      <c r="S16" s="70"/>
      <c r="T16" s="70"/>
      <c r="U16" s="47"/>
      <c r="V16" s="47"/>
      <c r="W16" s="70"/>
      <c r="X16" s="70" t="s">
        <v>83</v>
      </c>
      <c r="Y16" s="70"/>
      <c r="Z16" s="70"/>
      <c r="AA16" s="70"/>
      <c r="AB16" s="70" t="s">
        <v>75</v>
      </c>
      <c r="AC16" s="70"/>
      <c r="AD16" s="70"/>
      <c r="AE16" s="70"/>
      <c r="AF16" s="70"/>
      <c r="AG16" s="70"/>
      <c r="AH16" s="70" t="s">
        <v>76</v>
      </c>
      <c r="AI16" s="70"/>
      <c r="AJ16" s="70"/>
      <c r="AK16" s="70"/>
      <c r="AL16" s="71"/>
      <c r="AM16" s="70" t="s">
        <v>82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 t="s">
        <v>90</v>
      </c>
      <c r="AX16" s="70"/>
      <c r="AY16" s="47"/>
      <c r="AZ16" s="2"/>
      <c r="BA16" s="106">
        <v>6</v>
      </c>
      <c r="BB16" s="106">
        <v>315577</v>
      </c>
      <c r="BC16" s="80" t="s">
        <v>154</v>
      </c>
    </row>
    <row r="17" spans="1:55" ht="12.75">
      <c r="A17" s="29">
        <v>1</v>
      </c>
      <c r="B17" s="42" t="s">
        <v>203</v>
      </c>
      <c r="C17" s="27">
        <f>SUM(D17:N17)+SUM(R17:T17)+SUM(W17:AO17)+SUM(AT17:AX17)</f>
        <v>910</v>
      </c>
      <c r="D17" s="37">
        <v>95</v>
      </c>
      <c r="E17" s="37" t="s">
        <v>62</v>
      </c>
      <c r="F17" s="37" t="s">
        <v>62</v>
      </c>
      <c r="G17" s="37">
        <v>80</v>
      </c>
      <c r="H17" s="37" t="s">
        <v>62</v>
      </c>
      <c r="I17" s="37">
        <v>25</v>
      </c>
      <c r="J17" s="37" t="s">
        <v>63</v>
      </c>
      <c r="K17" s="37" t="s">
        <v>63</v>
      </c>
      <c r="L17" s="37" t="s">
        <v>63</v>
      </c>
      <c r="M17" s="37">
        <v>50</v>
      </c>
      <c r="N17" s="37">
        <f>SUM(O17:Q17)</f>
        <v>0</v>
      </c>
      <c r="O17" s="37" t="s">
        <v>62</v>
      </c>
      <c r="P17" s="37" t="s">
        <v>62</v>
      </c>
      <c r="Q17" s="37" t="s">
        <v>62</v>
      </c>
      <c r="R17" s="37" t="s">
        <v>62</v>
      </c>
      <c r="S17" s="37" t="s">
        <v>63</v>
      </c>
      <c r="T17" s="37">
        <v>25</v>
      </c>
      <c r="U17" s="29">
        <v>1</v>
      </c>
      <c r="V17" s="29">
        <v>1</v>
      </c>
      <c r="W17" s="37">
        <v>15</v>
      </c>
      <c r="X17" s="37">
        <v>35</v>
      </c>
      <c r="Y17" s="37">
        <v>70</v>
      </c>
      <c r="Z17" s="37">
        <v>5</v>
      </c>
      <c r="AA17" s="37">
        <v>25</v>
      </c>
      <c r="AB17" s="37">
        <v>25</v>
      </c>
      <c r="AC17" s="37" t="s">
        <v>63</v>
      </c>
      <c r="AD17" s="37" t="s">
        <v>80</v>
      </c>
      <c r="AE17" s="37">
        <v>30</v>
      </c>
      <c r="AF17" s="37">
        <v>25</v>
      </c>
      <c r="AG17" s="37">
        <v>50</v>
      </c>
      <c r="AH17" s="37">
        <v>70</v>
      </c>
      <c r="AI17" s="37" t="s">
        <v>63</v>
      </c>
      <c r="AJ17" s="37" t="s">
        <v>63</v>
      </c>
      <c r="AK17" s="37">
        <v>10</v>
      </c>
      <c r="AL17" s="37">
        <v>105</v>
      </c>
      <c r="AM17" s="37">
        <v>40</v>
      </c>
      <c r="AN17" s="37">
        <v>10</v>
      </c>
      <c r="AO17" s="37">
        <v>70</v>
      </c>
      <c r="AP17" s="37">
        <v>25</v>
      </c>
      <c r="AQ17" s="37">
        <v>45</v>
      </c>
      <c r="AR17" s="37" t="s">
        <v>80</v>
      </c>
      <c r="AS17" s="37" t="s">
        <v>80</v>
      </c>
      <c r="AT17" s="37" t="s">
        <v>62</v>
      </c>
      <c r="AU17" s="37" t="s">
        <v>62</v>
      </c>
      <c r="AV17" s="37" t="s">
        <v>63</v>
      </c>
      <c r="AW17" s="37">
        <v>50</v>
      </c>
      <c r="AX17" s="28" t="s">
        <v>80</v>
      </c>
      <c r="AY17" s="29">
        <v>1</v>
      </c>
      <c r="AZ17" s="2"/>
      <c r="BA17" s="106">
        <v>7</v>
      </c>
      <c r="BB17" s="106">
        <v>439152</v>
      </c>
      <c r="BC17" s="80" t="s">
        <v>155</v>
      </c>
    </row>
    <row r="18" spans="1:55" s="2" customFormat="1" ht="12.75">
      <c r="A18" s="26"/>
      <c r="B18" s="27"/>
      <c r="C18" s="36"/>
      <c r="G18" s="28" t="s">
        <v>94</v>
      </c>
      <c r="M18" s="28" t="s">
        <v>78</v>
      </c>
      <c r="U18" s="26"/>
      <c r="V18" s="26"/>
      <c r="X18" s="28"/>
      <c r="AH18" s="28" t="s">
        <v>79</v>
      </c>
      <c r="AM18" s="28" t="s">
        <v>220</v>
      </c>
      <c r="AN18" s="28"/>
      <c r="AO18" s="28"/>
      <c r="AP18" s="28"/>
      <c r="AQ18" s="28"/>
      <c r="AR18" s="28"/>
      <c r="AS18" s="28"/>
      <c r="AT18" s="37"/>
      <c r="AX18" s="28"/>
      <c r="AY18" s="26"/>
      <c r="BA18" s="106">
        <v>8</v>
      </c>
      <c r="BB18" s="106">
        <v>600125</v>
      </c>
      <c r="BC18" s="80" t="s">
        <v>156</v>
      </c>
    </row>
    <row r="19" spans="1:55" s="2" customFormat="1" ht="12.75">
      <c r="A19" s="29">
        <v>2</v>
      </c>
      <c r="B19" s="49" t="s">
        <v>204</v>
      </c>
      <c r="C19" s="27">
        <f>SUM(D19:N19)+SUM(R19:T19)+SUM(W19:AO19)+SUM(AT19:AX19)</f>
        <v>405</v>
      </c>
      <c r="D19" s="37">
        <v>65</v>
      </c>
      <c r="E19" s="37" t="s">
        <v>62</v>
      </c>
      <c r="F19" s="37" t="s">
        <v>62</v>
      </c>
      <c r="G19" s="37">
        <v>25</v>
      </c>
      <c r="H19" s="37" t="s">
        <v>62</v>
      </c>
      <c r="I19" s="37" t="s">
        <v>80</v>
      </c>
      <c r="J19" s="37">
        <v>5</v>
      </c>
      <c r="K19" s="37" t="s">
        <v>80</v>
      </c>
      <c r="L19" s="37" t="s">
        <v>63</v>
      </c>
      <c r="M19" s="37">
        <v>25</v>
      </c>
      <c r="N19" s="37">
        <f>SUM(O19:Q19)</f>
        <v>0</v>
      </c>
      <c r="O19" s="37" t="s">
        <v>62</v>
      </c>
      <c r="P19" s="37" t="s">
        <v>62</v>
      </c>
      <c r="Q19" s="37" t="s">
        <v>62</v>
      </c>
      <c r="R19" s="37" t="s">
        <v>63</v>
      </c>
      <c r="S19" s="37" t="s">
        <v>63</v>
      </c>
      <c r="T19" s="37">
        <v>15</v>
      </c>
      <c r="U19" s="29">
        <v>2</v>
      </c>
      <c r="V19" s="29">
        <v>2</v>
      </c>
      <c r="W19" s="37">
        <v>10</v>
      </c>
      <c r="X19" s="37">
        <v>30</v>
      </c>
      <c r="Y19" s="37">
        <v>45</v>
      </c>
      <c r="Z19" s="37" t="s">
        <v>63</v>
      </c>
      <c r="AA19" s="37" t="s">
        <v>62</v>
      </c>
      <c r="AB19" s="37" t="s">
        <v>63</v>
      </c>
      <c r="AC19" s="37" t="s">
        <v>63</v>
      </c>
      <c r="AD19" s="37" t="s">
        <v>63</v>
      </c>
      <c r="AE19" s="37" t="s">
        <v>63</v>
      </c>
      <c r="AF19" s="37" t="s">
        <v>63</v>
      </c>
      <c r="AG19" s="37">
        <v>15</v>
      </c>
      <c r="AH19" s="37">
        <v>40</v>
      </c>
      <c r="AI19" s="37" t="s">
        <v>63</v>
      </c>
      <c r="AJ19" s="37" t="s">
        <v>63</v>
      </c>
      <c r="AK19" s="37">
        <v>10</v>
      </c>
      <c r="AL19" s="37">
        <v>40</v>
      </c>
      <c r="AM19" s="37">
        <v>20</v>
      </c>
      <c r="AN19" s="37">
        <v>5</v>
      </c>
      <c r="AO19" s="37">
        <v>40</v>
      </c>
      <c r="AP19" s="37">
        <v>10</v>
      </c>
      <c r="AQ19" s="37">
        <v>30</v>
      </c>
      <c r="AR19" s="37" t="s">
        <v>80</v>
      </c>
      <c r="AS19" s="37" t="s">
        <v>80</v>
      </c>
      <c r="AT19" s="37" t="s">
        <v>62</v>
      </c>
      <c r="AU19" s="37" t="s">
        <v>62</v>
      </c>
      <c r="AV19" s="37" t="s">
        <v>63</v>
      </c>
      <c r="AW19" s="37">
        <v>15</v>
      </c>
      <c r="AX19" s="28" t="s">
        <v>80</v>
      </c>
      <c r="AY19" s="29">
        <v>2</v>
      </c>
      <c r="BA19" s="106">
        <v>9</v>
      </c>
      <c r="BB19" s="106">
        <v>348812</v>
      </c>
      <c r="BC19" s="80" t="s">
        <v>157</v>
      </c>
    </row>
    <row r="20" spans="1:55" s="2" customFormat="1" ht="12.75">
      <c r="A20" s="29"/>
      <c r="B20" s="49"/>
      <c r="C20" s="2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29"/>
      <c r="V20" s="29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28"/>
      <c r="AY20" s="29"/>
      <c r="BA20" s="106">
        <v>10</v>
      </c>
      <c r="BB20" s="106">
        <v>469949</v>
      </c>
      <c r="BC20" s="80" t="s">
        <v>158</v>
      </c>
    </row>
    <row r="21" spans="1:55" s="2" customFormat="1" ht="12.75">
      <c r="A21" s="29">
        <v>3</v>
      </c>
      <c r="B21" s="49" t="s">
        <v>205</v>
      </c>
      <c r="C21" s="27">
        <f>SUM(D21:N21)+SUM(R21:T21)+SUM(W21:AO21)+SUM(AT21:AX21)</f>
        <v>130</v>
      </c>
      <c r="D21" s="37">
        <v>25</v>
      </c>
      <c r="E21" s="37" t="s">
        <v>62</v>
      </c>
      <c r="F21" s="37" t="s">
        <v>62</v>
      </c>
      <c r="G21" s="37" t="s">
        <v>62</v>
      </c>
      <c r="H21" s="37" t="s">
        <v>62</v>
      </c>
      <c r="I21" s="37" t="s">
        <v>62</v>
      </c>
      <c r="J21" s="37" t="s">
        <v>63</v>
      </c>
      <c r="K21" s="37" t="s">
        <v>63</v>
      </c>
      <c r="L21" s="37" t="s">
        <v>63</v>
      </c>
      <c r="M21" s="37" t="s">
        <v>63</v>
      </c>
      <c r="N21" s="37">
        <f>SUM(O21:Q21)</f>
        <v>0</v>
      </c>
      <c r="O21" s="37" t="s">
        <v>62</v>
      </c>
      <c r="P21" s="37" t="s">
        <v>62</v>
      </c>
      <c r="Q21" s="37" t="s">
        <v>62</v>
      </c>
      <c r="R21" s="37" t="s">
        <v>63</v>
      </c>
      <c r="S21" s="37" t="s">
        <v>63</v>
      </c>
      <c r="T21" s="37" t="s">
        <v>63</v>
      </c>
      <c r="U21" s="29">
        <v>3</v>
      </c>
      <c r="V21" s="29">
        <v>3</v>
      </c>
      <c r="W21" s="37" t="s">
        <v>63</v>
      </c>
      <c r="X21" s="37" t="s">
        <v>62</v>
      </c>
      <c r="Y21" s="37">
        <v>25</v>
      </c>
      <c r="Z21" s="37" t="s">
        <v>63</v>
      </c>
      <c r="AA21" s="37">
        <v>7</v>
      </c>
      <c r="AB21" s="37" t="s">
        <v>63</v>
      </c>
      <c r="AC21" s="37" t="s">
        <v>63</v>
      </c>
      <c r="AD21" s="37" t="s">
        <v>63</v>
      </c>
      <c r="AE21" s="37" t="s">
        <v>63</v>
      </c>
      <c r="AF21" s="37" t="s">
        <v>63</v>
      </c>
      <c r="AG21" s="37">
        <v>10</v>
      </c>
      <c r="AH21" s="37">
        <v>18</v>
      </c>
      <c r="AI21" s="37" t="s">
        <v>63</v>
      </c>
      <c r="AJ21" s="37" t="s">
        <v>63</v>
      </c>
      <c r="AK21" s="37" t="s">
        <v>63</v>
      </c>
      <c r="AL21" s="37">
        <v>15</v>
      </c>
      <c r="AM21" s="37">
        <v>5</v>
      </c>
      <c r="AN21" s="37" t="s">
        <v>80</v>
      </c>
      <c r="AO21" s="37">
        <f>SUM(AP21:AS21)</f>
        <v>0</v>
      </c>
      <c r="AP21" s="37" t="s">
        <v>80</v>
      </c>
      <c r="AQ21" s="37" t="s">
        <v>80</v>
      </c>
      <c r="AR21" s="37" t="s">
        <v>80</v>
      </c>
      <c r="AS21" s="37" t="s">
        <v>80</v>
      </c>
      <c r="AT21" s="37" t="s">
        <v>62</v>
      </c>
      <c r="AU21" s="37" t="s">
        <v>62</v>
      </c>
      <c r="AV21" s="37">
        <v>15</v>
      </c>
      <c r="AW21" s="37">
        <v>10</v>
      </c>
      <c r="AX21" s="37" t="s">
        <v>63</v>
      </c>
      <c r="AY21" s="29">
        <v>3</v>
      </c>
      <c r="BA21" s="106">
        <v>11</v>
      </c>
      <c r="BB21" s="106">
        <v>313827</v>
      </c>
      <c r="BC21" s="80" t="s">
        <v>159</v>
      </c>
    </row>
    <row r="22" spans="1:55" s="2" customFormat="1" ht="12.75">
      <c r="A22" s="29"/>
      <c r="B22" s="49"/>
      <c r="C22" s="27"/>
      <c r="D22" s="37" t="s">
        <v>239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29"/>
      <c r="V22" s="29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29"/>
      <c r="BA22" s="106">
        <v>12</v>
      </c>
      <c r="BB22" s="107">
        <v>307180</v>
      </c>
      <c r="BC22" s="80" t="s">
        <v>160</v>
      </c>
    </row>
    <row r="23" spans="1:55" s="2" customFormat="1" ht="12.75">
      <c r="A23" s="29">
        <v>4</v>
      </c>
      <c r="B23" s="49" t="s">
        <v>206</v>
      </c>
      <c r="C23" s="27">
        <f>SUM(D23:N23)+SUM(R23:T23)+SUM(W23:AO23)+SUM(AT23:AX23)</f>
        <v>40</v>
      </c>
      <c r="D23" s="37">
        <v>30</v>
      </c>
      <c r="E23" s="37" t="s">
        <v>62</v>
      </c>
      <c r="F23" s="37" t="s">
        <v>62</v>
      </c>
      <c r="G23" s="37" t="s">
        <v>62</v>
      </c>
      <c r="H23" s="37" t="s">
        <v>62</v>
      </c>
      <c r="I23" s="37" t="s">
        <v>62</v>
      </c>
      <c r="J23" s="37" t="s">
        <v>63</v>
      </c>
      <c r="K23" s="37" t="s">
        <v>63</v>
      </c>
      <c r="L23" s="37" t="s">
        <v>63</v>
      </c>
      <c r="M23" s="37" t="s">
        <v>63</v>
      </c>
      <c r="N23" s="37">
        <f>SUM(O23:Q23)</f>
        <v>0</v>
      </c>
      <c r="O23" s="37" t="s">
        <v>62</v>
      </c>
      <c r="P23" s="37" t="s">
        <v>62</v>
      </c>
      <c r="Q23" s="37" t="s">
        <v>62</v>
      </c>
      <c r="R23" s="37" t="s">
        <v>63</v>
      </c>
      <c r="S23" s="37" t="s">
        <v>63</v>
      </c>
      <c r="T23" s="37" t="s">
        <v>63</v>
      </c>
      <c r="U23" s="29">
        <v>4</v>
      </c>
      <c r="V23" s="29">
        <v>4</v>
      </c>
      <c r="W23" s="37" t="s">
        <v>63</v>
      </c>
      <c r="X23" s="37" t="s">
        <v>62</v>
      </c>
      <c r="Y23" s="37" t="s">
        <v>62</v>
      </c>
      <c r="Z23" s="37" t="s">
        <v>63</v>
      </c>
      <c r="AA23" s="37" t="s">
        <v>62</v>
      </c>
      <c r="AB23" s="37" t="s">
        <v>63</v>
      </c>
      <c r="AC23" s="37" t="s">
        <v>63</v>
      </c>
      <c r="AD23" s="37" t="s">
        <v>63</v>
      </c>
      <c r="AE23" s="37" t="s">
        <v>63</v>
      </c>
      <c r="AF23" s="37" t="s">
        <v>63</v>
      </c>
      <c r="AG23" s="37" t="s">
        <v>62</v>
      </c>
      <c r="AH23" s="37" t="s">
        <v>80</v>
      </c>
      <c r="AI23" s="37" t="s">
        <v>63</v>
      </c>
      <c r="AJ23" s="37">
        <v>10</v>
      </c>
      <c r="AK23" s="37" t="s">
        <v>63</v>
      </c>
      <c r="AL23" s="37" t="s">
        <v>63</v>
      </c>
      <c r="AM23" s="37" t="s">
        <v>63</v>
      </c>
      <c r="AN23" s="37" t="s">
        <v>63</v>
      </c>
      <c r="AO23" s="37">
        <f>SUM(AP23:AS23)</f>
        <v>0</v>
      </c>
      <c r="AP23" s="37" t="s">
        <v>80</v>
      </c>
      <c r="AQ23" s="37" t="s">
        <v>80</v>
      </c>
      <c r="AR23" s="37" t="s">
        <v>80</v>
      </c>
      <c r="AS23" s="37" t="s">
        <v>80</v>
      </c>
      <c r="AT23" s="37" t="s">
        <v>62</v>
      </c>
      <c r="AU23" s="37" t="s">
        <v>62</v>
      </c>
      <c r="AV23" s="37" t="s">
        <v>80</v>
      </c>
      <c r="AW23" s="37" t="s">
        <v>63</v>
      </c>
      <c r="AX23" s="37" t="s">
        <v>63</v>
      </c>
      <c r="AY23" s="29">
        <v>4</v>
      </c>
      <c r="BA23" s="106">
        <v>13</v>
      </c>
      <c r="BB23" s="106">
        <v>693042</v>
      </c>
      <c r="BC23" s="80" t="s">
        <v>161</v>
      </c>
    </row>
    <row r="24" spans="1:55" s="2" customFormat="1" ht="12.75">
      <c r="A24" s="29">
        <v>5</v>
      </c>
      <c r="B24" s="36" t="s">
        <v>84</v>
      </c>
      <c r="U24" s="29"/>
      <c r="V24" s="29"/>
      <c r="AY24" s="29"/>
      <c r="BA24" s="106">
        <v>14</v>
      </c>
      <c r="BB24" s="106">
        <v>723881</v>
      </c>
      <c r="BC24" s="80" t="s">
        <v>162</v>
      </c>
    </row>
    <row r="25" spans="1:55" s="2" customFormat="1" ht="12.75">
      <c r="A25" s="20"/>
      <c r="B25" s="42" t="s">
        <v>207</v>
      </c>
      <c r="C25" s="36">
        <f>SUM(D25:N25)+SUM(R25:T25)+SUM(W25:AX25)</f>
        <v>810</v>
      </c>
      <c r="D25" s="37">
        <f>SUM(D27:D32)</f>
        <v>0</v>
      </c>
      <c r="E25" s="37">
        <f aca="true" t="shared" si="9" ref="E25:AX25">SUM(E27:E32)</f>
        <v>0</v>
      </c>
      <c r="F25" s="37">
        <f t="shared" si="9"/>
        <v>0</v>
      </c>
      <c r="G25" s="37">
        <f t="shared" si="9"/>
        <v>0</v>
      </c>
      <c r="H25" s="37">
        <f t="shared" si="9"/>
        <v>0</v>
      </c>
      <c r="I25" s="37">
        <f t="shared" si="9"/>
        <v>0</v>
      </c>
      <c r="J25" s="37">
        <f t="shared" si="9"/>
        <v>0</v>
      </c>
      <c r="K25" s="37">
        <f>SUM(K27:K32)</f>
        <v>0</v>
      </c>
      <c r="L25" s="37">
        <f t="shared" si="9"/>
        <v>0</v>
      </c>
      <c r="M25" s="37">
        <f t="shared" si="9"/>
        <v>45</v>
      </c>
      <c r="N25" s="37">
        <f>SUM(N27:N32)</f>
        <v>765</v>
      </c>
      <c r="O25" s="37">
        <f t="shared" si="9"/>
        <v>30</v>
      </c>
      <c r="P25" s="37">
        <f>SUM(P27:P32)</f>
        <v>310</v>
      </c>
      <c r="Q25" s="37">
        <f>SUM(Q27:Q32)</f>
        <v>425</v>
      </c>
      <c r="R25" s="37">
        <f t="shared" si="9"/>
        <v>0</v>
      </c>
      <c r="S25" s="37">
        <f t="shared" si="9"/>
        <v>0</v>
      </c>
      <c r="T25" s="37">
        <f t="shared" si="9"/>
        <v>0</v>
      </c>
      <c r="U25" s="29">
        <v>5</v>
      </c>
      <c r="V25" s="29">
        <v>5</v>
      </c>
      <c r="W25" s="37">
        <f t="shared" si="9"/>
        <v>0</v>
      </c>
      <c r="X25" s="37">
        <f t="shared" si="9"/>
        <v>0</v>
      </c>
      <c r="Y25" s="37">
        <f t="shared" si="9"/>
        <v>0</v>
      </c>
      <c r="Z25" s="37">
        <f t="shared" si="9"/>
        <v>0</v>
      </c>
      <c r="AA25" s="37">
        <f t="shared" si="9"/>
        <v>0</v>
      </c>
      <c r="AB25" s="37">
        <f t="shared" si="9"/>
        <v>0</v>
      </c>
      <c r="AC25" s="37">
        <f t="shared" si="9"/>
        <v>0</v>
      </c>
      <c r="AD25" s="37">
        <f t="shared" si="9"/>
        <v>0</v>
      </c>
      <c r="AE25" s="37">
        <f t="shared" si="9"/>
        <v>0</v>
      </c>
      <c r="AF25" s="37">
        <f t="shared" si="9"/>
        <v>0</v>
      </c>
      <c r="AG25" s="37">
        <f t="shared" si="9"/>
        <v>0</v>
      </c>
      <c r="AH25" s="37">
        <f t="shared" si="9"/>
        <v>0</v>
      </c>
      <c r="AI25" s="37">
        <f t="shared" si="9"/>
        <v>0</v>
      </c>
      <c r="AJ25" s="37">
        <f>SUM(AJ27:AJ32)</f>
        <v>0</v>
      </c>
      <c r="AK25" s="37">
        <f t="shared" si="9"/>
        <v>0</v>
      </c>
      <c r="AL25" s="37">
        <f t="shared" si="9"/>
        <v>0</v>
      </c>
      <c r="AM25" s="37">
        <f t="shared" si="9"/>
        <v>0</v>
      </c>
      <c r="AN25" s="37">
        <f t="shared" si="9"/>
        <v>0</v>
      </c>
      <c r="AO25" s="37">
        <f t="shared" si="9"/>
        <v>0</v>
      </c>
      <c r="AP25" s="37">
        <f t="shared" si="9"/>
        <v>0</v>
      </c>
      <c r="AQ25" s="37">
        <f t="shared" si="9"/>
        <v>0</v>
      </c>
      <c r="AR25" s="37">
        <f t="shared" si="9"/>
        <v>0</v>
      </c>
      <c r="AS25" s="37">
        <f t="shared" si="9"/>
        <v>0</v>
      </c>
      <c r="AT25" s="37">
        <f t="shared" si="9"/>
        <v>0</v>
      </c>
      <c r="AU25" s="37">
        <f t="shared" si="9"/>
        <v>0</v>
      </c>
      <c r="AV25" s="37">
        <f t="shared" si="9"/>
        <v>0</v>
      </c>
      <c r="AW25" s="37">
        <f t="shared" si="9"/>
        <v>0</v>
      </c>
      <c r="AX25" s="37">
        <f t="shared" si="9"/>
        <v>0</v>
      </c>
      <c r="AY25" s="29">
        <v>5</v>
      </c>
      <c r="BA25" s="106">
        <v>15</v>
      </c>
      <c r="BB25" s="106">
        <v>220840</v>
      </c>
      <c r="BC25" s="80" t="s">
        <v>163</v>
      </c>
    </row>
    <row r="26" spans="1:55" s="2" customFormat="1" ht="12.75">
      <c r="A26" s="7"/>
      <c r="B26" s="36" t="s">
        <v>64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Q26" s="37" t="s">
        <v>237</v>
      </c>
      <c r="R26" s="32"/>
      <c r="S26" s="32"/>
      <c r="T26" s="32"/>
      <c r="U26" s="7"/>
      <c r="V26" s="7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7"/>
      <c r="BA26" s="106">
        <v>16</v>
      </c>
      <c r="BB26" s="106">
        <v>525800</v>
      </c>
      <c r="BC26" s="80" t="s">
        <v>164</v>
      </c>
    </row>
    <row r="27" spans="1:55" s="2" customFormat="1" ht="12.75">
      <c r="A27" s="7"/>
      <c r="B27" s="36" t="s">
        <v>81</v>
      </c>
      <c r="C27" s="27">
        <f>SUM(D27:N27)+SUM(R27:T27)+SUM(W27:AO27)+SUM(AT27:AX27)</f>
        <v>325</v>
      </c>
      <c r="D27" s="37" t="s">
        <v>62</v>
      </c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63</v>
      </c>
      <c r="K27" s="37" t="s">
        <v>63</v>
      </c>
      <c r="L27" s="37" t="s">
        <v>63</v>
      </c>
      <c r="M27" s="37">
        <v>45</v>
      </c>
      <c r="N27" s="37">
        <f>SUM(O27:Q27)</f>
        <v>280</v>
      </c>
      <c r="O27" s="37" t="s">
        <v>62</v>
      </c>
      <c r="P27" s="37">
        <v>220</v>
      </c>
      <c r="Q27" s="37">
        <v>60</v>
      </c>
      <c r="R27" s="37" t="s">
        <v>63</v>
      </c>
      <c r="S27" s="37" t="s">
        <v>63</v>
      </c>
      <c r="T27" s="37" t="s">
        <v>63</v>
      </c>
      <c r="U27" s="7"/>
      <c r="V27" s="7"/>
      <c r="W27" s="37" t="s">
        <v>63</v>
      </c>
      <c r="X27" s="37" t="s">
        <v>62</v>
      </c>
      <c r="Y27" s="37" t="s">
        <v>62</v>
      </c>
      <c r="Z27" s="37" t="s">
        <v>63</v>
      </c>
      <c r="AA27" s="37" t="s">
        <v>62</v>
      </c>
      <c r="AB27" s="37" t="s">
        <v>63</v>
      </c>
      <c r="AC27" s="37" t="s">
        <v>63</v>
      </c>
      <c r="AD27" s="37" t="s">
        <v>63</v>
      </c>
      <c r="AE27" s="37" t="s">
        <v>63</v>
      </c>
      <c r="AF27" s="37" t="s">
        <v>63</v>
      </c>
      <c r="AG27" s="37" t="s">
        <v>62</v>
      </c>
      <c r="AH27" s="37" t="s">
        <v>62</v>
      </c>
      <c r="AI27" s="37" t="s">
        <v>63</v>
      </c>
      <c r="AJ27" s="37" t="s">
        <v>63</v>
      </c>
      <c r="AK27" s="37" t="s">
        <v>63</v>
      </c>
      <c r="AL27" s="37" t="s">
        <v>62</v>
      </c>
      <c r="AM27" s="37" t="s">
        <v>62</v>
      </c>
      <c r="AN27" s="37" t="s">
        <v>80</v>
      </c>
      <c r="AO27" s="37">
        <f>SUM(AP27:AS27)</f>
        <v>0</v>
      </c>
      <c r="AP27" s="37" t="s">
        <v>80</v>
      </c>
      <c r="AQ27" s="37" t="s">
        <v>80</v>
      </c>
      <c r="AR27" s="37" t="s">
        <v>80</v>
      </c>
      <c r="AS27" s="37" t="s">
        <v>80</v>
      </c>
      <c r="AT27" s="37" t="s">
        <v>62</v>
      </c>
      <c r="AU27" s="37" t="s">
        <v>62</v>
      </c>
      <c r="AV27" s="37" t="s">
        <v>63</v>
      </c>
      <c r="AW27" s="37" t="s">
        <v>63</v>
      </c>
      <c r="AX27" s="37" t="s">
        <v>63</v>
      </c>
      <c r="AY27" s="7"/>
      <c r="BA27" s="106">
        <v>17</v>
      </c>
      <c r="BB27" s="106">
        <v>690257</v>
      </c>
      <c r="BC27" s="80" t="s">
        <v>165</v>
      </c>
    </row>
    <row r="28" spans="1:55" s="2" customFormat="1" ht="12.75">
      <c r="A28" s="7"/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 t="s">
        <v>77</v>
      </c>
      <c r="Q28" s="37"/>
      <c r="R28" s="37"/>
      <c r="S28" s="37"/>
      <c r="T28" s="37"/>
      <c r="U28" s="7"/>
      <c r="V28" s="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7"/>
      <c r="BA28" s="106">
        <v>18</v>
      </c>
      <c r="BB28" s="106">
        <v>601188</v>
      </c>
      <c r="BC28" s="80" t="s">
        <v>166</v>
      </c>
    </row>
    <row r="29" spans="1:55" s="2" customFormat="1" ht="12.75">
      <c r="A29" s="7"/>
      <c r="B29" s="36" t="s">
        <v>114</v>
      </c>
      <c r="C29" s="27">
        <f>SUM(D29:N29)+SUM(R29:T29)+SUM(W29:AO29)+SUM(AT29:AX29)</f>
        <v>30</v>
      </c>
      <c r="D29" s="37" t="s">
        <v>62</v>
      </c>
      <c r="E29" s="37" t="s">
        <v>62</v>
      </c>
      <c r="F29" s="37" t="s">
        <v>62</v>
      </c>
      <c r="G29" s="37" t="s">
        <v>62</v>
      </c>
      <c r="H29" s="37" t="s">
        <v>62</v>
      </c>
      <c r="I29" s="37" t="s">
        <v>62</v>
      </c>
      <c r="J29" s="37" t="s">
        <v>63</v>
      </c>
      <c r="K29" s="37" t="s">
        <v>63</v>
      </c>
      <c r="L29" s="37" t="s">
        <v>63</v>
      </c>
      <c r="M29" s="37" t="s">
        <v>63</v>
      </c>
      <c r="N29" s="37">
        <f>SUM(O29:Q29)</f>
        <v>30</v>
      </c>
      <c r="O29" s="37">
        <v>30</v>
      </c>
      <c r="P29" s="28" t="s">
        <v>80</v>
      </c>
      <c r="Q29" s="37" t="s">
        <v>62</v>
      </c>
      <c r="R29" s="37" t="s">
        <v>63</v>
      </c>
      <c r="S29" s="37" t="s">
        <v>80</v>
      </c>
      <c r="T29" s="37" t="s">
        <v>63</v>
      </c>
      <c r="U29" s="7"/>
      <c r="V29" s="7"/>
      <c r="W29" s="37" t="s">
        <v>63</v>
      </c>
      <c r="X29" s="37" t="s">
        <v>62</v>
      </c>
      <c r="Y29" s="37" t="s">
        <v>62</v>
      </c>
      <c r="Z29" s="37" t="s">
        <v>63</v>
      </c>
      <c r="AA29" s="37" t="s">
        <v>62</v>
      </c>
      <c r="AB29" s="37" t="s">
        <v>63</v>
      </c>
      <c r="AC29" s="37" t="s">
        <v>63</v>
      </c>
      <c r="AD29" s="37" t="s">
        <v>63</v>
      </c>
      <c r="AE29" s="37" t="s">
        <v>63</v>
      </c>
      <c r="AF29" s="37" t="s">
        <v>63</v>
      </c>
      <c r="AG29" s="37" t="s">
        <v>62</v>
      </c>
      <c r="AH29" s="37" t="s">
        <v>62</v>
      </c>
      <c r="AI29" s="37" t="s">
        <v>63</v>
      </c>
      <c r="AJ29" s="37" t="s">
        <v>63</v>
      </c>
      <c r="AK29" s="37" t="s">
        <v>63</v>
      </c>
      <c r="AL29" s="37" t="s">
        <v>62</v>
      </c>
      <c r="AM29" s="37" t="s">
        <v>62</v>
      </c>
      <c r="AN29" s="37" t="s">
        <v>80</v>
      </c>
      <c r="AO29" s="37">
        <f>SUM(AP29:AS29)</f>
        <v>0</v>
      </c>
      <c r="AP29" s="37" t="s">
        <v>80</v>
      </c>
      <c r="AQ29" s="37" t="s">
        <v>80</v>
      </c>
      <c r="AR29" s="37" t="s">
        <v>80</v>
      </c>
      <c r="AS29" s="37" t="s">
        <v>80</v>
      </c>
      <c r="AT29" s="37" t="s">
        <v>62</v>
      </c>
      <c r="AU29" s="37" t="s">
        <v>62</v>
      </c>
      <c r="AV29" s="37" t="s">
        <v>63</v>
      </c>
      <c r="AW29" s="37" t="s">
        <v>63</v>
      </c>
      <c r="AX29" s="37" t="s">
        <v>63</v>
      </c>
      <c r="AY29" s="7"/>
      <c r="BA29" s="106">
        <v>19</v>
      </c>
      <c r="BB29" s="106">
        <v>276687</v>
      </c>
      <c r="BC29" s="80" t="s">
        <v>167</v>
      </c>
    </row>
    <row r="30" spans="1:55" s="2" customFormat="1" ht="12.75">
      <c r="A30" s="7"/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Q30" s="37" t="s">
        <v>93</v>
      </c>
      <c r="R30" s="37"/>
      <c r="S30" s="37"/>
      <c r="T30" s="37"/>
      <c r="U30" s="7"/>
      <c r="V30" s="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7"/>
      <c r="BA30" s="106">
        <v>20</v>
      </c>
      <c r="BB30" s="106">
        <v>370861</v>
      </c>
      <c r="BC30" s="80" t="s">
        <v>168</v>
      </c>
    </row>
    <row r="31" spans="1:55" s="2" customFormat="1" ht="12.75">
      <c r="A31" s="7"/>
      <c r="B31" s="36" t="s">
        <v>91</v>
      </c>
      <c r="C31" s="27">
        <f>SUM(D31:N31)+SUM(R31:T31)+SUM(W31:AO31)+SUM(AT31:AX31)</f>
        <v>340</v>
      </c>
      <c r="D31" s="37" t="s">
        <v>62</v>
      </c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63</v>
      </c>
      <c r="K31" s="37" t="s">
        <v>63</v>
      </c>
      <c r="L31" s="37" t="s">
        <v>63</v>
      </c>
      <c r="M31" s="37" t="s">
        <v>63</v>
      </c>
      <c r="N31" s="37">
        <f>SUM(O31:Q31)</f>
        <v>340</v>
      </c>
      <c r="O31" s="37" t="s">
        <v>62</v>
      </c>
      <c r="P31" s="37" t="s">
        <v>80</v>
      </c>
      <c r="Q31" s="37">
        <v>340</v>
      </c>
      <c r="R31" s="37" t="s">
        <v>63</v>
      </c>
      <c r="S31" s="37" t="s">
        <v>63</v>
      </c>
      <c r="T31" s="37" t="s">
        <v>63</v>
      </c>
      <c r="U31" s="7"/>
      <c r="V31" s="7"/>
      <c r="W31" s="37" t="s">
        <v>63</v>
      </c>
      <c r="X31" s="37" t="s">
        <v>62</v>
      </c>
      <c r="Y31" s="37" t="s">
        <v>62</v>
      </c>
      <c r="Z31" s="37" t="s">
        <v>63</v>
      </c>
      <c r="AA31" s="37" t="s">
        <v>62</v>
      </c>
      <c r="AB31" s="37" t="s">
        <v>63</v>
      </c>
      <c r="AC31" s="37" t="s">
        <v>63</v>
      </c>
      <c r="AD31" s="37" t="s">
        <v>63</v>
      </c>
      <c r="AE31" s="37" t="s">
        <v>63</v>
      </c>
      <c r="AF31" s="37" t="s">
        <v>63</v>
      </c>
      <c r="AG31" s="37" t="s">
        <v>62</v>
      </c>
      <c r="AH31" s="37" t="s">
        <v>62</v>
      </c>
      <c r="AI31" s="37" t="s">
        <v>63</v>
      </c>
      <c r="AJ31" s="37" t="s">
        <v>63</v>
      </c>
      <c r="AK31" s="37" t="s">
        <v>63</v>
      </c>
      <c r="AL31" s="37" t="s">
        <v>62</v>
      </c>
      <c r="AM31" s="37" t="s">
        <v>62</v>
      </c>
      <c r="AN31" s="37" t="s">
        <v>62</v>
      </c>
      <c r="AO31" s="37">
        <f>SUM(AP31:AS31)</f>
        <v>0</v>
      </c>
      <c r="AP31" s="37" t="s">
        <v>80</v>
      </c>
      <c r="AQ31" s="37" t="s">
        <v>80</v>
      </c>
      <c r="AR31" s="37" t="s">
        <v>80</v>
      </c>
      <c r="AS31" s="37" t="s">
        <v>80</v>
      </c>
      <c r="AT31" s="37" t="s">
        <v>62</v>
      </c>
      <c r="AU31" s="37" t="s">
        <v>62</v>
      </c>
      <c r="AV31" s="37" t="s">
        <v>63</v>
      </c>
      <c r="AW31" s="37" t="s">
        <v>63</v>
      </c>
      <c r="AX31" s="37" t="s">
        <v>63</v>
      </c>
      <c r="AY31" s="7"/>
      <c r="BA31" s="106">
        <v>21</v>
      </c>
      <c r="BB31" s="106">
        <v>322874</v>
      </c>
      <c r="BC31" s="80" t="s">
        <v>169</v>
      </c>
    </row>
    <row r="32" spans="1:55" s="2" customFormat="1" ht="12.75">
      <c r="A32" s="7"/>
      <c r="B32" s="36" t="s">
        <v>92</v>
      </c>
      <c r="C32" s="27">
        <f>SUM(D32:N32)+SUM(R32:T32)+SUM(W32:AO32)+SUM(AT32:AX32)</f>
        <v>115</v>
      </c>
      <c r="D32" s="37" t="s">
        <v>62</v>
      </c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63</v>
      </c>
      <c r="K32" s="37" t="s">
        <v>63</v>
      </c>
      <c r="L32" s="37" t="s">
        <v>63</v>
      </c>
      <c r="M32" s="37" t="s">
        <v>63</v>
      </c>
      <c r="N32" s="37">
        <f>SUM(O32:Q32)</f>
        <v>115</v>
      </c>
      <c r="O32" s="37" t="s">
        <v>80</v>
      </c>
      <c r="P32" s="37">
        <v>90</v>
      </c>
      <c r="Q32" s="37">
        <v>25</v>
      </c>
      <c r="R32" s="37" t="s">
        <v>63</v>
      </c>
      <c r="S32" s="37" t="s">
        <v>63</v>
      </c>
      <c r="T32" s="37" t="s">
        <v>63</v>
      </c>
      <c r="U32" s="7"/>
      <c r="V32" s="7"/>
      <c r="W32" s="37" t="s">
        <v>63</v>
      </c>
      <c r="X32" s="37" t="s">
        <v>62</v>
      </c>
      <c r="Y32" s="37" t="s">
        <v>62</v>
      </c>
      <c r="Z32" s="37" t="s">
        <v>63</v>
      </c>
      <c r="AA32" s="37" t="s">
        <v>62</v>
      </c>
      <c r="AB32" s="37" t="s">
        <v>63</v>
      </c>
      <c r="AC32" s="37" t="s">
        <v>63</v>
      </c>
      <c r="AD32" s="37" t="s">
        <v>63</v>
      </c>
      <c r="AE32" s="37" t="s">
        <v>63</v>
      </c>
      <c r="AF32" s="37" t="s">
        <v>63</v>
      </c>
      <c r="AG32" s="37" t="s">
        <v>62</v>
      </c>
      <c r="AH32" s="37" t="s">
        <v>62</v>
      </c>
      <c r="AI32" s="37" t="s">
        <v>63</v>
      </c>
      <c r="AJ32" s="37" t="s">
        <v>63</v>
      </c>
      <c r="AK32" s="37" t="s">
        <v>63</v>
      </c>
      <c r="AL32" s="37" t="s">
        <v>62</v>
      </c>
      <c r="AM32" s="37" t="s">
        <v>62</v>
      </c>
      <c r="AN32" s="37" t="s">
        <v>62</v>
      </c>
      <c r="AO32" s="37">
        <f>SUM(AP32:AS32)</f>
        <v>0</v>
      </c>
      <c r="AP32" s="37" t="s">
        <v>80</v>
      </c>
      <c r="AQ32" s="37" t="s">
        <v>80</v>
      </c>
      <c r="AR32" s="37" t="s">
        <v>80</v>
      </c>
      <c r="AS32" s="37" t="s">
        <v>80</v>
      </c>
      <c r="AT32" s="37" t="s">
        <v>62</v>
      </c>
      <c r="AU32" s="37" t="s">
        <v>62</v>
      </c>
      <c r="AV32" s="37" t="s">
        <v>63</v>
      </c>
      <c r="AW32" s="37" t="s">
        <v>63</v>
      </c>
      <c r="AX32" s="37" t="s">
        <v>63</v>
      </c>
      <c r="AY32" s="7"/>
      <c r="BA32" s="106">
        <v>22</v>
      </c>
      <c r="BB32" s="106">
        <v>450061</v>
      </c>
      <c r="BC32" s="80" t="s">
        <v>170</v>
      </c>
    </row>
    <row r="33" spans="1:55" s="2" customFormat="1" ht="12.75">
      <c r="A33" s="20"/>
      <c r="B33" s="36" t="s">
        <v>65</v>
      </c>
      <c r="U33" s="29"/>
      <c r="V33" s="29"/>
      <c r="Y33" s="37"/>
      <c r="AY33" s="29"/>
      <c r="AZ33" s="30">
        <v>5</v>
      </c>
      <c r="BA33" s="106">
        <v>23</v>
      </c>
      <c r="BB33" s="106">
        <v>282561</v>
      </c>
      <c r="BC33" s="80" t="s">
        <v>171</v>
      </c>
    </row>
    <row r="34" spans="1:55" s="2" customFormat="1" ht="12.75">
      <c r="A34" s="72" t="s">
        <v>2</v>
      </c>
      <c r="B34" s="73" t="s">
        <v>193</v>
      </c>
      <c r="C34" s="39">
        <f>SUM(D34:N34)+SUM(R34:T34)+SUM(W34:AO34)+SUM(AT34:AX34)</f>
        <v>80</v>
      </c>
      <c r="D34" s="74">
        <v>40</v>
      </c>
      <c r="E34" s="74" t="s">
        <v>63</v>
      </c>
      <c r="F34" s="74" t="s">
        <v>63</v>
      </c>
      <c r="G34" s="74" t="s">
        <v>63</v>
      </c>
      <c r="H34" s="74" t="s">
        <v>63</v>
      </c>
      <c r="I34" s="74" t="s">
        <v>63</v>
      </c>
      <c r="J34" s="74" t="s">
        <v>63</v>
      </c>
      <c r="K34" s="74" t="s">
        <v>63</v>
      </c>
      <c r="L34" s="74" t="s">
        <v>63</v>
      </c>
      <c r="M34" s="74" t="s">
        <v>63</v>
      </c>
      <c r="N34" s="75">
        <f>SUM(O34:Q34)</f>
        <v>0</v>
      </c>
      <c r="O34" s="75" t="s">
        <v>80</v>
      </c>
      <c r="P34" s="75" t="s">
        <v>80</v>
      </c>
      <c r="Q34" s="75" t="s">
        <v>80</v>
      </c>
      <c r="R34" s="75" t="s">
        <v>80</v>
      </c>
      <c r="S34" s="75" t="s">
        <v>80</v>
      </c>
      <c r="T34" s="75">
        <v>12</v>
      </c>
      <c r="U34" s="72"/>
      <c r="V34" s="72"/>
      <c r="W34" s="75" t="s">
        <v>80</v>
      </c>
      <c r="X34" s="75" t="s">
        <v>80</v>
      </c>
      <c r="Y34" s="74">
        <v>20</v>
      </c>
      <c r="Z34" s="74" t="s">
        <v>63</v>
      </c>
      <c r="AA34" s="74" t="s">
        <v>63</v>
      </c>
      <c r="AB34" s="74" t="s">
        <v>63</v>
      </c>
      <c r="AC34" s="74" t="s">
        <v>63</v>
      </c>
      <c r="AD34" s="75" t="s">
        <v>80</v>
      </c>
      <c r="AE34" s="74" t="s">
        <v>63</v>
      </c>
      <c r="AF34" s="74" t="s">
        <v>63</v>
      </c>
      <c r="AG34" s="74">
        <v>3</v>
      </c>
      <c r="AH34" s="75" t="s">
        <v>80</v>
      </c>
      <c r="AI34" s="75" t="s">
        <v>80</v>
      </c>
      <c r="AJ34" s="75" t="s">
        <v>80</v>
      </c>
      <c r="AK34" s="75" t="s">
        <v>80</v>
      </c>
      <c r="AL34" s="75" t="s">
        <v>80</v>
      </c>
      <c r="AM34" s="75" t="s">
        <v>80</v>
      </c>
      <c r="AN34" s="75" t="s">
        <v>80</v>
      </c>
      <c r="AO34" s="74">
        <f>SUM(AP34:AS34)</f>
        <v>0</v>
      </c>
      <c r="AP34" s="74" t="s">
        <v>80</v>
      </c>
      <c r="AQ34" s="74" t="s">
        <v>80</v>
      </c>
      <c r="AR34" s="74" t="s">
        <v>80</v>
      </c>
      <c r="AS34" s="74" t="s">
        <v>80</v>
      </c>
      <c r="AT34" s="75" t="s">
        <v>80</v>
      </c>
      <c r="AU34" s="75" t="s">
        <v>80</v>
      </c>
      <c r="AV34" s="75" t="s">
        <v>80</v>
      </c>
      <c r="AW34" s="75">
        <v>5</v>
      </c>
      <c r="AX34" s="75" t="s">
        <v>80</v>
      </c>
      <c r="AY34" s="72"/>
      <c r="BA34" s="106">
        <v>24</v>
      </c>
      <c r="BB34" s="106">
        <v>849670</v>
      </c>
      <c r="BC34" s="80" t="s">
        <v>172</v>
      </c>
    </row>
    <row r="35" spans="1:55" s="2" customFormat="1" ht="12.75">
      <c r="A35" s="30"/>
      <c r="B35" s="36"/>
      <c r="C35" s="27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0"/>
      <c r="BA35" s="106">
        <v>25</v>
      </c>
      <c r="BB35" s="106">
        <v>358470</v>
      </c>
      <c r="BC35" s="80" t="s">
        <v>173</v>
      </c>
    </row>
    <row r="36" spans="1:55" s="2" customFormat="1" ht="12.75">
      <c r="A36" s="9" t="s">
        <v>68</v>
      </c>
      <c r="B36" s="8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BA36" s="106">
        <v>26</v>
      </c>
      <c r="BB36" s="106">
        <v>506258</v>
      </c>
      <c r="BC36" s="80" t="s">
        <v>174</v>
      </c>
    </row>
    <row r="37" spans="1:55" s="2" customFormat="1" ht="12.75">
      <c r="A37" s="4" t="s">
        <v>228</v>
      </c>
      <c r="B37" s="27"/>
      <c r="H37" s="1"/>
      <c r="I37" s="4" t="s">
        <v>66</v>
      </c>
      <c r="Q37" s="1"/>
      <c r="U37" s="31"/>
      <c r="V37" s="4" t="s">
        <v>67</v>
      </c>
      <c r="W37" s="1"/>
      <c r="X37" s="1"/>
      <c r="Y37" s="1"/>
      <c r="Z37" s="1"/>
      <c r="AA37" s="1"/>
      <c r="AB37" s="1"/>
      <c r="AC37" s="1"/>
      <c r="AD37" s="1"/>
      <c r="AF37" s="1"/>
      <c r="AG37" s="1"/>
      <c r="AH37" s="1"/>
      <c r="AI37" s="1"/>
      <c r="AJ37" s="1"/>
      <c r="AK37" s="10" t="s">
        <v>71</v>
      </c>
      <c r="AL37" s="12"/>
      <c r="AM37" s="12"/>
      <c r="AN37" s="12"/>
      <c r="AO37" s="12"/>
      <c r="AP37" s="3"/>
      <c r="AQ37" s="1"/>
      <c r="AR37" s="1"/>
      <c r="AS37" s="1"/>
      <c r="AT37" s="1"/>
      <c r="AU37" s="1"/>
      <c r="AV37" s="1"/>
      <c r="AW37" s="32"/>
      <c r="AX37" s="32"/>
      <c r="AY37" s="32"/>
      <c r="BA37" s="106">
        <v>27</v>
      </c>
      <c r="BB37" s="106">
        <v>284791</v>
      </c>
      <c r="BC37" s="80" t="s">
        <v>175</v>
      </c>
    </row>
    <row r="38" spans="1:55" s="2" customFormat="1" ht="12.75">
      <c r="A38" s="42" t="s">
        <v>229</v>
      </c>
      <c r="B38" s="1"/>
      <c r="E38" s="1"/>
      <c r="F38" s="1"/>
      <c r="G38" s="1"/>
      <c r="H38" s="1"/>
      <c r="I38" s="10" t="s">
        <v>69</v>
      </c>
      <c r="J38" s="12"/>
      <c r="K38" s="12"/>
      <c r="L38" s="12"/>
      <c r="M38" s="12"/>
      <c r="N38" s="12"/>
      <c r="O38" s="12"/>
      <c r="P38" s="12"/>
      <c r="Q38" s="1"/>
      <c r="U38" s="31"/>
      <c r="V38" s="10" t="s">
        <v>70</v>
      </c>
      <c r="W38" s="12"/>
      <c r="X38" s="12"/>
      <c r="Y38" s="12"/>
      <c r="Z38" s="12"/>
      <c r="AA38" s="12"/>
      <c r="AB38" s="12"/>
      <c r="AC38" s="1"/>
      <c r="AD38" s="1"/>
      <c r="AF38" s="1"/>
      <c r="AG38" s="1"/>
      <c r="AK38" s="43" t="s">
        <v>195</v>
      </c>
      <c r="AL38" s="1"/>
      <c r="AM38" s="1"/>
      <c r="AN38" s="1"/>
      <c r="AO38" s="1"/>
      <c r="AP38" s="33">
        <v>4</v>
      </c>
      <c r="AT38" s="1"/>
      <c r="AU38" s="1"/>
      <c r="AV38" s="1"/>
      <c r="AW38" s="32"/>
      <c r="AX38" s="32"/>
      <c r="AY38" s="1"/>
      <c r="BA38" s="106">
        <v>28</v>
      </c>
      <c r="BB38" s="106">
        <v>576417</v>
      </c>
      <c r="BC38" s="80" t="s">
        <v>176</v>
      </c>
    </row>
    <row r="39" spans="1:55" s="2" customFormat="1" ht="12.75">
      <c r="A39" s="4" t="s">
        <v>230</v>
      </c>
      <c r="B39" s="25"/>
      <c r="E39" s="1"/>
      <c r="F39" s="1"/>
      <c r="G39" s="1"/>
      <c r="H39" s="1"/>
      <c r="I39" s="18">
        <v>1</v>
      </c>
      <c r="J39" s="2" t="s">
        <v>257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F39" s="1"/>
      <c r="AG39" s="1"/>
      <c r="AK39" s="46" t="s">
        <v>196</v>
      </c>
      <c r="AP39" s="33">
        <v>139</v>
      </c>
      <c r="AT39" s="1"/>
      <c r="AU39" s="3"/>
      <c r="AV39" s="1"/>
      <c r="AW39" s="1"/>
      <c r="AX39" s="1"/>
      <c r="AY39" s="1"/>
      <c r="BA39" s="106">
        <v>29</v>
      </c>
      <c r="BB39" s="106">
        <v>554240</v>
      </c>
      <c r="BC39" s="80" t="s">
        <v>177</v>
      </c>
    </row>
    <row r="40" spans="1:55" s="2" customFormat="1" ht="12.75">
      <c r="A40" s="43" t="s">
        <v>231</v>
      </c>
      <c r="B40" s="1"/>
      <c r="C40" s="42"/>
      <c r="E40" s="1"/>
      <c r="F40" s="1"/>
      <c r="G40" s="1"/>
      <c r="H40" s="1"/>
      <c r="L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F40" s="1"/>
      <c r="AG40" s="1"/>
      <c r="AK40" s="46" t="s">
        <v>197</v>
      </c>
      <c r="AP40" s="33">
        <v>39</v>
      </c>
      <c r="AT40" s="1"/>
      <c r="AU40" s="3"/>
      <c r="AV40" s="1"/>
      <c r="AW40" s="1"/>
      <c r="AX40" s="1"/>
      <c r="AY40" s="1"/>
      <c r="BA40" s="106">
        <v>30</v>
      </c>
      <c r="BB40" s="106">
        <v>449565</v>
      </c>
      <c r="BC40" s="80" t="s">
        <v>178</v>
      </c>
    </row>
    <row r="41" spans="1:55" s="2" customFormat="1" ht="12.75">
      <c r="A41" s="43" t="s">
        <v>232</v>
      </c>
      <c r="B41" s="1"/>
      <c r="C41" s="43"/>
      <c r="E41" s="1"/>
      <c r="F41" s="1"/>
      <c r="G41" s="1"/>
      <c r="H41" s="1"/>
      <c r="I41" s="18">
        <v>1</v>
      </c>
      <c r="J41" s="3" t="s">
        <v>208</v>
      </c>
      <c r="P41" s="1"/>
      <c r="Q41" s="1"/>
      <c r="R41" s="1"/>
      <c r="S41" s="1"/>
      <c r="T41" s="1"/>
      <c r="U41" s="1"/>
      <c r="AF41" s="1"/>
      <c r="AG41" s="1"/>
      <c r="AK41" s="46" t="s">
        <v>198</v>
      </c>
      <c r="AO41" s="1"/>
      <c r="AP41" s="33">
        <v>23</v>
      </c>
      <c r="AT41" s="1"/>
      <c r="AU41" s="3"/>
      <c r="AV41" s="1"/>
      <c r="AW41" s="1"/>
      <c r="AX41" s="1"/>
      <c r="AY41" s="1"/>
      <c r="BA41" s="106">
        <v>31</v>
      </c>
      <c r="BB41" s="106">
        <v>799720</v>
      </c>
      <c r="BC41" s="80" t="s">
        <v>179</v>
      </c>
    </row>
    <row r="42" spans="1:55" s="2" customFormat="1" ht="12.75">
      <c r="A42" s="5" t="s">
        <v>233</v>
      </c>
      <c r="B42" s="1"/>
      <c r="D42" s="1"/>
      <c r="E42" s="1"/>
      <c r="F42" s="1"/>
      <c r="G42" s="1"/>
      <c r="H42" s="1"/>
      <c r="I42" s="18">
        <v>2</v>
      </c>
      <c r="J42" s="3" t="s">
        <v>209</v>
      </c>
      <c r="M42" s="1"/>
      <c r="N42" s="1"/>
      <c r="O42" s="1"/>
      <c r="P42" s="1"/>
      <c r="Q42" s="1"/>
      <c r="R42" s="1"/>
      <c r="S42" s="1"/>
      <c r="T42" s="1"/>
      <c r="U42" s="1"/>
      <c r="V42" s="10" t="s">
        <v>72</v>
      </c>
      <c r="W42" s="12"/>
      <c r="X42" s="12"/>
      <c r="Y42" s="12"/>
      <c r="Z42" s="12"/>
      <c r="AA42" s="12"/>
      <c r="AB42" s="12"/>
      <c r="AC42" s="33">
        <f>SUM(AC43:AC47)</f>
        <v>43</v>
      </c>
      <c r="AD42" s="4" t="s">
        <v>73</v>
      </c>
      <c r="AF42" s="1"/>
      <c r="AG42" s="1"/>
      <c r="AK42" s="43" t="s">
        <v>199</v>
      </c>
      <c r="AL42" s="1"/>
      <c r="AM42" s="1"/>
      <c r="AN42" s="1"/>
      <c r="AO42" s="1"/>
      <c r="AP42" s="33">
        <v>10</v>
      </c>
      <c r="AT42" s="1"/>
      <c r="AU42" s="3"/>
      <c r="AV42" s="1"/>
      <c r="AW42" s="1"/>
      <c r="AX42" s="1"/>
      <c r="AY42" s="1"/>
      <c r="BA42" s="106">
        <v>32</v>
      </c>
      <c r="BB42" s="106">
        <v>361198</v>
      </c>
      <c r="BC42" s="80" t="s">
        <v>180</v>
      </c>
    </row>
    <row r="43" spans="1:55" s="2" customFormat="1" ht="12.75">
      <c r="A43" s="5" t="s">
        <v>234</v>
      </c>
      <c r="B43" s="1"/>
      <c r="D43" s="1"/>
      <c r="E43" s="1"/>
      <c r="F43" s="1"/>
      <c r="G43" s="1"/>
      <c r="H43" s="1"/>
      <c r="I43" s="18">
        <v>3</v>
      </c>
      <c r="J43" s="3" t="s">
        <v>210</v>
      </c>
      <c r="L43" s="4"/>
      <c r="M43" s="1"/>
      <c r="N43" s="1"/>
      <c r="O43" s="1"/>
      <c r="P43" s="1"/>
      <c r="Q43" s="1"/>
      <c r="R43" s="1"/>
      <c r="S43" s="1"/>
      <c r="T43" s="1"/>
      <c r="U43" s="1"/>
      <c r="V43" s="3" t="s">
        <v>212</v>
      </c>
      <c r="W43" s="1"/>
      <c r="X43" s="1"/>
      <c r="Y43" s="1"/>
      <c r="Z43" s="1"/>
      <c r="AA43" s="1"/>
      <c r="AB43" s="1"/>
      <c r="AC43" s="33">
        <v>20</v>
      </c>
      <c r="AD43" s="4" t="s">
        <v>73</v>
      </c>
      <c r="AG43" s="1"/>
      <c r="AK43" s="43" t="s">
        <v>200</v>
      </c>
      <c r="AL43" s="1"/>
      <c r="AM43" s="1"/>
      <c r="AN43" s="1"/>
      <c r="AO43" s="1"/>
      <c r="AP43" s="33">
        <v>2</v>
      </c>
      <c r="AT43" s="1"/>
      <c r="AU43" s="3"/>
      <c r="AV43" s="1"/>
      <c r="AW43" s="1"/>
      <c r="AX43" s="1"/>
      <c r="AY43" s="1"/>
      <c r="BA43" s="106">
        <v>33</v>
      </c>
      <c r="BB43" s="106">
        <v>238167</v>
      </c>
      <c r="BC43" s="80" t="s">
        <v>181</v>
      </c>
    </row>
    <row r="44" spans="1:55" s="2" customFormat="1" ht="12.75">
      <c r="A44" s="43" t="s">
        <v>235</v>
      </c>
      <c r="B44" s="1"/>
      <c r="D44" s="1"/>
      <c r="E44" s="1"/>
      <c r="F44" s="1"/>
      <c r="G44" s="1"/>
      <c r="H44" s="1"/>
      <c r="I44" s="18">
        <v>4</v>
      </c>
      <c r="J44" s="3" t="s">
        <v>211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3" t="s">
        <v>213</v>
      </c>
      <c r="W44" s="1"/>
      <c r="X44" s="1"/>
      <c r="Y44" s="1"/>
      <c r="Z44" s="1"/>
      <c r="AA44" s="1"/>
      <c r="AB44" s="1"/>
      <c r="AC44" s="33">
        <v>15</v>
      </c>
      <c r="AD44" s="4" t="s">
        <v>73</v>
      </c>
      <c r="AG44" s="1"/>
      <c r="AK44" s="43" t="s">
        <v>201</v>
      </c>
      <c r="AM44" s="1"/>
      <c r="AN44" s="1"/>
      <c r="AO44" s="1"/>
      <c r="AP44" s="33">
        <v>28</v>
      </c>
      <c r="AT44" s="1"/>
      <c r="AU44" s="3"/>
      <c r="AV44" s="1"/>
      <c r="AW44" s="1"/>
      <c r="AX44" s="1"/>
      <c r="AY44" s="1"/>
      <c r="BA44" s="106">
        <v>34</v>
      </c>
      <c r="BB44" s="106">
        <v>425961</v>
      </c>
      <c r="BC44" s="80" t="s">
        <v>182</v>
      </c>
    </row>
    <row r="45" spans="1:55" s="2" customFormat="1" ht="12.75">
      <c r="A45" s="43" t="s">
        <v>227</v>
      </c>
      <c r="B45" s="1"/>
      <c r="D45" s="1"/>
      <c r="E45" s="1"/>
      <c r="F45" s="1"/>
      <c r="G45" s="1"/>
      <c r="H45" s="1"/>
      <c r="I45" s="18">
        <v>5</v>
      </c>
      <c r="J45" s="3" t="s">
        <v>214</v>
      </c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236</v>
      </c>
      <c r="W45" s="1"/>
      <c r="X45" s="1"/>
      <c r="Y45" s="1"/>
      <c r="Z45" s="1"/>
      <c r="AA45" s="1"/>
      <c r="AB45" s="1"/>
      <c r="AC45" s="33">
        <v>8</v>
      </c>
      <c r="AD45" s="4" t="s">
        <v>73</v>
      </c>
      <c r="AG45" s="1"/>
      <c r="AK45" s="43" t="s">
        <v>219</v>
      </c>
      <c r="AP45" s="33">
        <v>44</v>
      </c>
      <c r="AT45" s="1"/>
      <c r="AU45" s="3"/>
      <c r="AV45" s="1"/>
      <c r="AW45" s="1"/>
      <c r="AX45" s="1"/>
      <c r="AY45" s="1"/>
      <c r="BA45" s="106">
        <v>35</v>
      </c>
      <c r="BB45" s="106">
        <v>708302</v>
      </c>
      <c r="BC45" s="80" t="s">
        <v>183</v>
      </c>
    </row>
    <row r="46" spans="1:55" s="2" customFormat="1" ht="12.75">
      <c r="A46" s="4" t="s">
        <v>256</v>
      </c>
      <c r="B46" s="1"/>
      <c r="D46" s="1"/>
      <c r="E46" s="1"/>
      <c r="F46" s="1"/>
      <c r="G46" s="1"/>
      <c r="H46" s="1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AG46" s="1"/>
      <c r="AT46" s="1"/>
      <c r="AU46" s="3"/>
      <c r="AV46" s="1"/>
      <c r="AW46" s="1"/>
      <c r="AX46" s="1"/>
      <c r="AY46" s="1"/>
      <c r="BA46" s="106">
        <v>36</v>
      </c>
      <c r="BB46" s="106">
        <v>383139</v>
      </c>
      <c r="BC46" s="80" t="s">
        <v>184</v>
      </c>
    </row>
    <row r="47" spans="1:55" s="2" customFormat="1" ht="12.75">
      <c r="A47" s="5" t="s">
        <v>226</v>
      </c>
      <c r="B47" s="1"/>
      <c r="D47" s="1"/>
      <c r="E47" s="1"/>
      <c r="F47" s="1"/>
      <c r="G47" s="1"/>
      <c r="H47" s="3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AC47" s="1"/>
      <c r="AD47" s="33"/>
      <c r="AE47" s="1"/>
      <c r="AF47" s="1"/>
      <c r="AG47" s="1"/>
      <c r="AH47" s="4"/>
      <c r="AI47" s="1"/>
      <c r="AJ47" s="1"/>
      <c r="AT47" s="1"/>
      <c r="AU47" s="3"/>
      <c r="AV47" s="1"/>
      <c r="AW47" s="1"/>
      <c r="AX47" s="1"/>
      <c r="AY47" s="1"/>
      <c r="BA47" s="106">
        <v>37</v>
      </c>
      <c r="BB47" s="106">
        <v>681732</v>
      </c>
      <c r="BC47" s="80" t="s">
        <v>185</v>
      </c>
    </row>
    <row r="48" spans="1:55" s="2" customFormat="1" ht="12.75">
      <c r="A48" s="42" t="s">
        <v>225</v>
      </c>
      <c r="B48" s="1"/>
      <c r="D48" s="1"/>
      <c r="E48" s="1"/>
      <c r="F48" s="1"/>
      <c r="G48" s="1"/>
      <c r="H48" s="1"/>
      <c r="K48" s="4"/>
      <c r="Q48" s="1"/>
      <c r="R48" s="1"/>
      <c r="S48" s="1"/>
      <c r="T48" s="11"/>
      <c r="U48" s="1"/>
      <c r="AC48" s="1"/>
      <c r="AD48" s="1"/>
      <c r="AE48" s="1"/>
      <c r="AF48" s="1"/>
      <c r="AG48" s="1"/>
      <c r="AH48" s="4"/>
      <c r="AT48" s="1"/>
      <c r="AU48" s="3"/>
      <c r="AV48" s="1"/>
      <c r="AW48" s="1"/>
      <c r="AX48" s="1"/>
      <c r="AY48" s="1"/>
      <c r="AZ48" s="16"/>
      <c r="BA48" s="106">
        <v>38</v>
      </c>
      <c r="BB48" s="106">
        <v>240671</v>
      </c>
      <c r="BC48" s="80" t="s">
        <v>186</v>
      </c>
    </row>
    <row r="49" spans="1:55" s="2" customFormat="1" ht="12.75">
      <c r="A49" s="2" t="s">
        <v>224</v>
      </c>
      <c r="B49" s="1"/>
      <c r="D49" s="1"/>
      <c r="E49" s="1"/>
      <c r="F49" s="1"/>
      <c r="G49" s="1"/>
      <c r="H49" s="1"/>
      <c r="I49" s="18"/>
      <c r="J49" s="3"/>
      <c r="L49" s="1"/>
      <c r="M49" s="1"/>
      <c r="N49" s="1"/>
      <c r="O49" s="1"/>
      <c r="P49" s="1"/>
      <c r="Q49" s="1"/>
      <c r="R49" s="1"/>
      <c r="S49" s="1"/>
      <c r="T49" s="11"/>
      <c r="U49" s="1"/>
      <c r="AC49" s="1"/>
      <c r="AD49" s="11"/>
      <c r="AE49" s="1"/>
      <c r="AF49" s="1"/>
      <c r="AG49" s="1"/>
      <c r="AH49" s="1"/>
      <c r="AT49" s="1"/>
      <c r="AU49" s="18"/>
      <c r="AV49" s="1"/>
      <c r="AW49" s="1"/>
      <c r="AX49" s="1"/>
      <c r="AY49" s="1"/>
      <c r="BA49" s="106">
        <v>39</v>
      </c>
      <c r="BB49" s="106">
        <v>446736</v>
      </c>
      <c r="BC49" s="80" t="s">
        <v>187</v>
      </c>
    </row>
    <row r="50" spans="1:55" s="2" customFormat="1" ht="12.75">
      <c r="A50" s="1" t="s">
        <v>223</v>
      </c>
      <c r="D50" s="1"/>
      <c r="E50" s="1"/>
      <c r="F50" s="1"/>
      <c r="G50" s="1"/>
      <c r="H50" s="1"/>
      <c r="I50" s="18"/>
      <c r="J50" s="3"/>
      <c r="L50" s="1"/>
      <c r="M50" s="1"/>
      <c r="N50" s="1"/>
      <c r="O50" s="1"/>
      <c r="P50" s="1"/>
      <c r="Q50" s="1"/>
      <c r="R50" s="1"/>
      <c r="S50" s="1"/>
      <c r="T50" s="1"/>
      <c r="U50" s="1"/>
      <c r="AC50" s="1"/>
      <c r="AD50" s="1"/>
      <c r="AE50" s="1"/>
      <c r="AF50" s="1"/>
      <c r="AG50" s="1"/>
      <c r="AH50" s="1"/>
      <c r="AT50" s="1"/>
      <c r="AU50" s="3"/>
      <c r="AV50" s="1"/>
      <c r="AW50" s="1"/>
      <c r="AX50" s="1"/>
      <c r="AY50" s="1"/>
      <c r="BA50" s="106">
        <v>40</v>
      </c>
      <c r="BB50" s="106">
        <v>401868</v>
      </c>
      <c r="BC50" s="80" t="s">
        <v>188</v>
      </c>
    </row>
    <row r="51" spans="1:55" s="2" customFormat="1" ht="12.75">
      <c r="A51" s="42" t="s">
        <v>221</v>
      </c>
      <c r="B51" s="1"/>
      <c r="D51" s="1"/>
      <c r="E51" s="1"/>
      <c r="F51" s="1"/>
      <c r="G51" s="1"/>
      <c r="H51" s="1"/>
      <c r="I51" s="18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BA51" s="106">
        <v>41</v>
      </c>
      <c r="BB51" s="106">
        <v>385883</v>
      </c>
      <c r="BC51" s="80" t="s">
        <v>189</v>
      </c>
    </row>
    <row r="52" spans="1:55" s="2" customFormat="1" ht="12.75">
      <c r="A52" s="43" t="s">
        <v>238</v>
      </c>
      <c r="B52" s="1"/>
      <c r="C52" s="4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1"/>
      <c r="BA52" s="106">
        <v>42</v>
      </c>
      <c r="BB52" s="106">
        <v>1916017</v>
      </c>
      <c r="BC52" s="80" t="s">
        <v>190</v>
      </c>
    </row>
    <row r="53" spans="1:55" s="2" customFormat="1" ht="12.75">
      <c r="A53" s="5" t="s">
        <v>222</v>
      </c>
      <c r="B53" s="1"/>
      <c r="D53" s="25"/>
      <c r="E53" s="1"/>
      <c r="F53" s="1"/>
      <c r="G53" s="1"/>
      <c r="H53" s="1"/>
      <c r="I53" s="3"/>
      <c r="J53" s="4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6"/>
      <c r="BA53" s="25"/>
      <c r="BB53" s="35"/>
      <c r="BC53" s="55"/>
    </row>
    <row r="54" spans="1:55" s="2" customFormat="1" ht="12.75">
      <c r="A54" s="43" t="s">
        <v>260</v>
      </c>
      <c r="B54" s="1"/>
      <c r="C54" s="27"/>
      <c r="D54" s="25"/>
      <c r="E54" s="1"/>
      <c r="F54" s="1"/>
      <c r="G54" s="1"/>
      <c r="H54" s="1"/>
      <c r="I54" s="3"/>
      <c r="J54" s="4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BA54" s="25"/>
      <c r="BB54" s="35"/>
      <c r="BC54" s="55"/>
    </row>
    <row r="55" spans="1:55" s="2" customFormat="1" ht="12.75">
      <c r="A55" s="43" t="s">
        <v>259</v>
      </c>
      <c r="B55" s="1"/>
      <c r="C55" s="2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32"/>
      <c r="BA55" s="35"/>
      <c r="BB55" s="35"/>
      <c r="BC55" s="55"/>
    </row>
    <row r="56" spans="2:55" s="2" customFormat="1" ht="12.75">
      <c r="B56" s="52"/>
      <c r="C56" s="2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32"/>
      <c r="BA56" s="35"/>
      <c r="BB56" s="35"/>
      <c r="BC56" s="55"/>
    </row>
    <row r="57" spans="1:3" ht="12.75">
      <c r="A57" s="30"/>
      <c r="B57" s="52"/>
      <c r="C57" s="27"/>
    </row>
    <row r="58" spans="1:3" ht="12.75">
      <c r="A58" s="30"/>
      <c r="B58" s="37"/>
      <c r="C58" s="27"/>
    </row>
    <row r="59" spans="1:50" ht="12.75">
      <c r="A59" s="30"/>
      <c r="B59" s="52"/>
      <c r="C59" s="27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</row>
    <row r="60" spans="1:3" ht="12.75">
      <c r="A60" s="30"/>
      <c r="B60" s="52"/>
      <c r="C60" s="27"/>
    </row>
    <row r="61" spans="1:4" ht="12.75">
      <c r="A61" s="30"/>
      <c r="B61" s="37"/>
      <c r="C61" s="27"/>
      <c r="D61" s="25"/>
    </row>
    <row r="62" spans="1:3" ht="12.75">
      <c r="A62" s="2"/>
      <c r="B62" s="53"/>
      <c r="C62" s="27"/>
    </row>
    <row r="63" spans="1:3" ht="12.75">
      <c r="A63" s="50"/>
      <c r="B63" s="37"/>
      <c r="C63" s="27"/>
    </row>
    <row r="64" spans="1:3" ht="12.75">
      <c r="A64" s="50"/>
      <c r="B64" s="37"/>
      <c r="C64" s="27"/>
    </row>
    <row r="65" spans="1:3" ht="12.75">
      <c r="A65" s="50"/>
      <c r="B65" s="37"/>
      <c r="C65" s="27"/>
    </row>
    <row r="66" spans="1:3" ht="12.75">
      <c r="A66" s="50"/>
      <c r="B66" s="37"/>
      <c r="C66" s="27"/>
    </row>
    <row r="67" spans="1:3" ht="12.75">
      <c r="A67" s="50"/>
      <c r="B67" s="37"/>
      <c r="C67" s="27"/>
    </row>
    <row r="68" spans="1:3" ht="12.75">
      <c r="A68" s="50"/>
      <c r="B68" s="37"/>
      <c r="C68" s="27"/>
    </row>
    <row r="69" spans="1:50" ht="12.75" hidden="1">
      <c r="A69" s="50"/>
      <c r="B69" s="37" t="s">
        <v>215</v>
      </c>
      <c r="C69" s="76">
        <f>SUM(D69:N69)+SUM(R69:T69)+SUM(W69:AO69)+SUM(AT69:AX69)</f>
        <v>2375</v>
      </c>
      <c r="D69" s="77">
        <f>+D70+D71</f>
        <v>255</v>
      </c>
      <c r="E69" s="41">
        <f>+E70+E71</f>
        <v>0</v>
      </c>
      <c r="F69" s="41">
        <f>+F70+F71</f>
        <v>0</v>
      </c>
      <c r="G69" s="77">
        <f>+G70+G71</f>
        <v>105</v>
      </c>
      <c r="H69" s="41">
        <f>+H70+H71</f>
        <v>0</v>
      </c>
      <c r="I69" s="77">
        <f aca="true" t="shared" si="10" ref="I69:T69">+I70+I71</f>
        <v>25</v>
      </c>
      <c r="J69" s="77">
        <f t="shared" si="10"/>
        <v>5</v>
      </c>
      <c r="K69" s="41">
        <f t="shared" si="10"/>
        <v>0</v>
      </c>
      <c r="L69" s="41">
        <f t="shared" si="10"/>
        <v>0</v>
      </c>
      <c r="M69" s="77">
        <f t="shared" si="10"/>
        <v>120</v>
      </c>
      <c r="N69" s="41">
        <f t="shared" si="10"/>
        <v>765</v>
      </c>
      <c r="O69" s="77">
        <f t="shared" si="10"/>
        <v>30</v>
      </c>
      <c r="P69" s="77">
        <f t="shared" si="10"/>
        <v>310</v>
      </c>
      <c r="Q69" s="77">
        <f t="shared" si="10"/>
        <v>425</v>
      </c>
      <c r="R69" s="41">
        <f t="shared" si="10"/>
        <v>0</v>
      </c>
      <c r="S69" s="41">
        <f t="shared" si="10"/>
        <v>0</v>
      </c>
      <c r="T69" s="77">
        <f t="shared" si="10"/>
        <v>52</v>
      </c>
      <c r="W69" s="77">
        <f aca="true" t="shared" si="11" ref="W69:AX69">+W70+W71</f>
        <v>25</v>
      </c>
      <c r="X69" s="77">
        <f t="shared" si="11"/>
        <v>65</v>
      </c>
      <c r="Y69" s="77">
        <f t="shared" si="11"/>
        <v>160</v>
      </c>
      <c r="Z69" s="77">
        <f t="shared" si="11"/>
        <v>5</v>
      </c>
      <c r="AA69" s="77">
        <f t="shared" si="11"/>
        <v>32</v>
      </c>
      <c r="AB69" s="77">
        <f t="shared" si="11"/>
        <v>25</v>
      </c>
      <c r="AC69" s="41">
        <f t="shared" si="11"/>
        <v>0</v>
      </c>
      <c r="AD69" s="41">
        <f t="shared" si="11"/>
        <v>0</v>
      </c>
      <c r="AE69" s="77">
        <f t="shared" si="11"/>
        <v>30</v>
      </c>
      <c r="AF69" s="77">
        <f t="shared" si="11"/>
        <v>25</v>
      </c>
      <c r="AG69" s="77">
        <f t="shared" si="11"/>
        <v>78</v>
      </c>
      <c r="AH69" s="77">
        <f t="shared" si="11"/>
        <v>128</v>
      </c>
      <c r="AI69" s="41">
        <f t="shared" si="11"/>
        <v>0</v>
      </c>
      <c r="AJ69" s="77">
        <f t="shared" si="11"/>
        <v>10</v>
      </c>
      <c r="AK69" s="77">
        <f t="shared" si="11"/>
        <v>20</v>
      </c>
      <c r="AL69" s="77">
        <f t="shared" si="11"/>
        <v>160</v>
      </c>
      <c r="AM69" s="41">
        <f t="shared" si="11"/>
        <v>65</v>
      </c>
      <c r="AN69" s="41">
        <f t="shared" si="11"/>
        <v>15</v>
      </c>
      <c r="AO69" s="77">
        <f t="shared" si="11"/>
        <v>110</v>
      </c>
      <c r="AP69" s="77">
        <f t="shared" si="11"/>
        <v>35</v>
      </c>
      <c r="AQ69" s="77">
        <f t="shared" si="11"/>
        <v>75</v>
      </c>
      <c r="AR69" s="41">
        <f t="shared" si="11"/>
        <v>0</v>
      </c>
      <c r="AS69" s="41">
        <f t="shared" si="11"/>
        <v>0</v>
      </c>
      <c r="AT69" s="41">
        <f t="shared" si="11"/>
        <v>0</v>
      </c>
      <c r="AU69" s="41">
        <f t="shared" si="11"/>
        <v>0</v>
      </c>
      <c r="AV69" s="77">
        <f t="shared" si="11"/>
        <v>15</v>
      </c>
      <c r="AW69" s="77">
        <f t="shared" si="11"/>
        <v>80</v>
      </c>
      <c r="AX69" s="41">
        <f t="shared" si="11"/>
        <v>0</v>
      </c>
    </row>
    <row r="70" spans="1:50" ht="12.75" hidden="1">
      <c r="A70" s="2"/>
      <c r="B70" s="54" t="s">
        <v>216</v>
      </c>
      <c r="C70" s="76">
        <f>SUM(D70:N70)+SUM(R70:T70)+SUM(W70:AO70)+SUM(AT70:AX70)</f>
        <v>1555</v>
      </c>
      <c r="D70" s="78">
        <f>+SUM(D17:D21)+SUM(D29:D30)+SUM(D33:D34)</f>
        <v>225</v>
      </c>
      <c r="E70" s="25">
        <f aca="true" t="shared" si="12" ref="E70:AX70">+SUM(E17:E21)+SUM(E29:E30)+SUM(E33:E34)</f>
        <v>0</v>
      </c>
      <c r="F70" s="25">
        <f t="shared" si="12"/>
        <v>0</v>
      </c>
      <c r="G70" s="25">
        <f t="shared" si="12"/>
        <v>105</v>
      </c>
      <c r="H70" s="25">
        <f t="shared" si="12"/>
        <v>0</v>
      </c>
      <c r="I70" s="25">
        <f t="shared" si="12"/>
        <v>25</v>
      </c>
      <c r="J70" s="25">
        <f t="shared" si="12"/>
        <v>5</v>
      </c>
      <c r="K70" s="25">
        <f t="shared" si="12"/>
        <v>0</v>
      </c>
      <c r="L70" s="25">
        <f t="shared" si="12"/>
        <v>0</v>
      </c>
      <c r="M70" s="79">
        <f t="shared" si="12"/>
        <v>75</v>
      </c>
      <c r="N70" s="25">
        <f t="shared" si="12"/>
        <v>30</v>
      </c>
      <c r="O70" s="25">
        <f t="shared" si="12"/>
        <v>30</v>
      </c>
      <c r="P70" s="78">
        <f t="shared" si="12"/>
        <v>0</v>
      </c>
      <c r="Q70" s="78">
        <f t="shared" si="12"/>
        <v>0</v>
      </c>
      <c r="R70" s="25">
        <f t="shared" si="12"/>
        <v>0</v>
      </c>
      <c r="S70" s="25">
        <f t="shared" si="12"/>
        <v>0</v>
      </c>
      <c r="T70" s="25">
        <f t="shared" si="12"/>
        <v>52</v>
      </c>
      <c r="U70" s="25"/>
      <c r="V70" s="25"/>
      <c r="W70" s="25">
        <f t="shared" si="12"/>
        <v>25</v>
      </c>
      <c r="X70" s="25">
        <f t="shared" si="12"/>
        <v>65</v>
      </c>
      <c r="Y70" s="25">
        <f t="shared" si="12"/>
        <v>160</v>
      </c>
      <c r="Z70" s="25">
        <f t="shared" si="12"/>
        <v>5</v>
      </c>
      <c r="AA70" s="25">
        <f t="shared" si="12"/>
        <v>32</v>
      </c>
      <c r="AB70" s="25">
        <f t="shared" si="12"/>
        <v>25</v>
      </c>
      <c r="AC70" s="25">
        <f t="shared" si="12"/>
        <v>0</v>
      </c>
      <c r="AD70" s="25">
        <f t="shared" si="12"/>
        <v>0</v>
      </c>
      <c r="AE70" s="25">
        <f t="shared" si="12"/>
        <v>30</v>
      </c>
      <c r="AF70" s="25">
        <f t="shared" si="12"/>
        <v>25</v>
      </c>
      <c r="AG70" s="25">
        <f t="shared" si="12"/>
        <v>78</v>
      </c>
      <c r="AH70" s="79">
        <f t="shared" si="12"/>
        <v>128</v>
      </c>
      <c r="AI70" s="25">
        <f t="shared" si="12"/>
        <v>0</v>
      </c>
      <c r="AJ70" s="25">
        <f t="shared" si="12"/>
        <v>0</v>
      </c>
      <c r="AK70" s="25">
        <f t="shared" si="12"/>
        <v>20</v>
      </c>
      <c r="AL70" s="25">
        <f t="shared" si="12"/>
        <v>160</v>
      </c>
      <c r="AM70" s="25">
        <f t="shared" si="12"/>
        <v>65</v>
      </c>
      <c r="AN70" s="25">
        <f t="shared" si="12"/>
        <v>15</v>
      </c>
      <c r="AO70" s="25">
        <f t="shared" si="12"/>
        <v>110</v>
      </c>
      <c r="AP70" s="25">
        <f t="shared" si="12"/>
        <v>35</v>
      </c>
      <c r="AQ70" s="25">
        <f t="shared" si="12"/>
        <v>75</v>
      </c>
      <c r="AR70" s="25">
        <f t="shared" si="12"/>
        <v>0</v>
      </c>
      <c r="AS70" s="25">
        <f t="shared" si="12"/>
        <v>0</v>
      </c>
      <c r="AT70" s="25">
        <f t="shared" si="12"/>
        <v>0</v>
      </c>
      <c r="AU70" s="25">
        <f t="shared" si="12"/>
        <v>0</v>
      </c>
      <c r="AV70" s="25">
        <f t="shared" si="12"/>
        <v>15</v>
      </c>
      <c r="AW70" s="25">
        <f t="shared" si="12"/>
        <v>80</v>
      </c>
      <c r="AX70" s="25">
        <f t="shared" si="12"/>
        <v>0</v>
      </c>
    </row>
    <row r="71" spans="1:50" ht="12.75" hidden="1">
      <c r="A71" s="2"/>
      <c r="B71" s="56" t="s">
        <v>217</v>
      </c>
      <c r="C71" s="76">
        <f>SUM(D71:N71)+SUM(R71:T71)+SUM(W71:AO71)+SUM(AT71:AX71)</f>
        <v>820</v>
      </c>
      <c r="D71" s="78">
        <f>+SUM(D23:D23)+SUM(D27:D28)+SUM(D31:D32)</f>
        <v>30</v>
      </c>
      <c r="E71" s="25">
        <f aca="true" t="shared" si="13" ref="E71:T71">+SUM(E23:E23)+SUM(E27:E28)+SUM(E31:E32)</f>
        <v>0</v>
      </c>
      <c r="F71" s="25">
        <f t="shared" si="13"/>
        <v>0</v>
      </c>
      <c r="G71" s="25">
        <f t="shared" si="13"/>
        <v>0</v>
      </c>
      <c r="H71" s="25">
        <f t="shared" si="13"/>
        <v>0</v>
      </c>
      <c r="I71" s="25">
        <f t="shared" si="13"/>
        <v>0</v>
      </c>
      <c r="J71" s="25">
        <f t="shared" si="13"/>
        <v>0</v>
      </c>
      <c r="K71" s="25">
        <f t="shared" si="13"/>
        <v>0</v>
      </c>
      <c r="L71" s="25">
        <f t="shared" si="13"/>
        <v>0</v>
      </c>
      <c r="M71" s="79">
        <f t="shared" si="13"/>
        <v>45</v>
      </c>
      <c r="N71" s="25">
        <f t="shared" si="13"/>
        <v>735</v>
      </c>
      <c r="O71" s="25">
        <f t="shared" si="13"/>
        <v>0</v>
      </c>
      <c r="P71" s="78">
        <f t="shared" si="13"/>
        <v>310</v>
      </c>
      <c r="Q71" s="78">
        <f t="shared" si="13"/>
        <v>425</v>
      </c>
      <c r="R71" s="25">
        <f t="shared" si="13"/>
        <v>0</v>
      </c>
      <c r="S71" s="25">
        <f t="shared" si="13"/>
        <v>0</v>
      </c>
      <c r="T71" s="25">
        <f t="shared" si="13"/>
        <v>0</v>
      </c>
      <c r="W71" s="25">
        <f aca="true" t="shared" si="14" ref="W71:AX71">+SUM(W23:W23)+SUM(W27:W28)+SUM(W31:W32)</f>
        <v>0</v>
      </c>
      <c r="X71" s="25">
        <f t="shared" si="14"/>
        <v>0</v>
      </c>
      <c r="Y71" s="25">
        <f t="shared" si="14"/>
        <v>0</v>
      </c>
      <c r="Z71" s="25">
        <f t="shared" si="14"/>
        <v>0</v>
      </c>
      <c r="AA71" s="25">
        <f t="shared" si="14"/>
        <v>0</v>
      </c>
      <c r="AB71" s="25">
        <f t="shared" si="14"/>
        <v>0</v>
      </c>
      <c r="AC71" s="25">
        <f t="shared" si="14"/>
        <v>0</v>
      </c>
      <c r="AD71" s="25">
        <f t="shared" si="14"/>
        <v>0</v>
      </c>
      <c r="AE71" s="25">
        <f t="shared" si="14"/>
        <v>0</v>
      </c>
      <c r="AF71" s="25">
        <f t="shared" si="14"/>
        <v>0</v>
      </c>
      <c r="AG71" s="25">
        <f t="shared" si="14"/>
        <v>0</v>
      </c>
      <c r="AH71" s="25">
        <f t="shared" si="14"/>
        <v>0</v>
      </c>
      <c r="AI71" s="25">
        <f t="shared" si="14"/>
        <v>0</v>
      </c>
      <c r="AJ71" s="79">
        <f t="shared" si="14"/>
        <v>10</v>
      </c>
      <c r="AK71" s="25">
        <f t="shared" si="14"/>
        <v>0</v>
      </c>
      <c r="AL71" s="25">
        <f t="shared" si="14"/>
        <v>0</v>
      </c>
      <c r="AM71" s="25">
        <f t="shared" si="14"/>
        <v>0</v>
      </c>
      <c r="AN71" s="25">
        <f t="shared" si="14"/>
        <v>0</v>
      </c>
      <c r="AO71" s="25">
        <f t="shared" si="14"/>
        <v>0</v>
      </c>
      <c r="AP71" s="25">
        <f t="shared" si="14"/>
        <v>0</v>
      </c>
      <c r="AQ71" s="25">
        <f t="shared" si="14"/>
        <v>0</v>
      </c>
      <c r="AR71" s="25">
        <f t="shared" si="14"/>
        <v>0</v>
      </c>
      <c r="AS71" s="25">
        <f t="shared" si="14"/>
        <v>0</v>
      </c>
      <c r="AT71" s="25">
        <f t="shared" si="14"/>
        <v>0</v>
      </c>
      <c r="AU71" s="25">
        <f t="shared" si="14"/>
        <v>0</v>
      </c>
      <c r="AV71" s="25">
        <f t="shared" si="14"/>
        <v>0</v>
      </c>
      <c r="AW71" s="25">
        <f t="shared" si="14"/>
        <v>0</v>
      </c>
      <c r="AX71" s="25">
        <f t="shared" si="14"/>
        <v>0</v>
      </c>
    </row>
    <row r="72" spans="1:3" ht="12.75" hidden="1">
      <c r="A72" s="2"/>
      <c r="B72" s="51"/>
      <c r="C72" s="27"/>
    </row>
    <row r="73" spans="1:50" ht="12.75" hidden="1">
      <c r="A73" s="2"/>
      <c r="B73" s="28" t="s">
        <v>218</v>
      </c>
      <c r="C73" s="27">
        <f>SUM(D73:N73)+SUM(R73:T73)+SUM(W73:AO73)+SUM(AT73:AX73)</f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5">
        <v>0</v>
      </c>
      <c r="AT73" s="25">
        <v>0</v>
      </c>
      <c r="AU73" s="25">
        <v>0</v>
      </c>
      <c r="AV73" s="25">
        <v>0</v>
      </c>
      <c r="AW73" s="25">
        <v>0</v>
      </c>
      <c r="AX73" s="25">
        <v>0</v>
      </c>
    </row>
    <row r="74" spans="1:3" ht="12.75">
      <c r="A74" s="50"/>
      <c r="B74" s="36"/>
      <c r="C74" s="27"/>
    </row>
    <row r="75" spans="1:3" ht="12.75">
      <c r="A75" s="50"/>
      <c r="B75" s="36"/>
      <c r="C75" s="27"/>
    </row>
    <row r="76" spans="1:3" ht="12.75">
      <c r="A76" s="50"/>
      <c r="B76" s="49"/>
      <c r="C76" s="27"/>
    </row>
    <row r="77" spans="1:3" ht="12.75">
      <c r="A77" s="50"/>
      <c r="B77" s="36"/>
      <c r="C77" s="27"/>
    </row>
    <row r="78" spans="1:3" ht="12.75">
      <c r="A78" s="2"/>
      <c r="B78" s="49"/>
      <c r="C78" s="27"/>
    </row>
    <row r="79" spans="1:3" ht="12.75">
      <c r="A79" s="2"/>
      <c r="B79" s="36"/>
      <c r="C79" s="27"/>
    </row>
    <row r="80" spans="1:3" ht="12.75">
      <c r="A80" s="30"/>
      <c r="B80" s="49"/>
      <c r="C80" s="27"/>
    </row>
  </sheetData>
  <sheetProtection/>
  <mergeCells count="53">
    <mergeCell ref="AW4:AW10"/>
    <mergeCell ref="AX4:AX10"/>
    <mergeCell ref="AP5:AP10"/>
    <mergeCell ref="AN4:AN10"/>
    <mergeCell ref="AO4:AO10"/>
    <mergeCell ref="AP4:AS4"/>
    <mergeCell ref="AT4:AT10"/>
    <mergeCell ref="AQ5:AQ10"/>
    <mergeCell ref="AR5:AR10"/>
    <mergeCell ref="AS5:AS10"/>
    <mergeCell ref="AU4:AU10"/>
    <mergeCell ref="AV4:AV10"/>
    <mergeCell ref="AD4:AD10"/>
    <mergeCell ref="AE4:AE10"/>
    <mergeCell ref="AM4:AM10"/>
    <mergeCell ref="AF4:AF10"/>
    <mergeCell ref="AG4:AG10"/>
    <mergeCell ref="AH4:AH10"/>
    <mergeCell ref="AI4:AI10"/>
    <mergeCell ref="AJ4:AJ10"/>
    <mergeCell ref="AK4:AK10"/>
    <mergeCell ref="AL4:AL10"/>
    <mergeCell ref="X4:X10"/>
    <mergeCell ref="Y4:Y10"/>
    <mergeCell ref="Z4:Z10"/>
    <mergeCell ref="AA4:AA10"/>
    <mergeCell ref="AB4:AB10"/>
    <mergeCell ref="AC4:AC10"/>
    <mergeCell ref="R4:R10"/>
    <mergeCell ref="S4:S10"/>
    <mergeCell ref="T4:T10"/>
    <mergeCell ref="W4:W10"/>
    <mergeCell ref="U3:U11"/>
    <mergeCell ref="V3:V11"/>
    <mergeCell ref="AY3:AY11"/>
    <mergeCell ref="D4:D10"/>
    <mergeCell ref="E4:E10"/>
    <mergeCell ref="F4:F10"/>
    <mergeCell ref="G4:G10"/>
    <mergeCell ref="H4:H10"/>
    <mergeCell ref="I4:I10"/>
    <mergeCell ref="J4:J10"/>
    <mergeCell ref="L4:L10"/>
    <mergeCell ref="M4:M10"/>
    <mergeCell ref="N4:N10"/>
    <mergeCell ref="O4:Q4"/>
    <mergeCell ref="A3:A11"/>
    <mergeCell ref="B3:B10"/>
    <mergeCell ref="C3:C10"/>
    <mergeCell ref="K4:K10"/>
    <mergeCell ref="O5:O10"/>
    <mergeCell ref="P5:P10"/>
    <mergeCell ref="Q5:Q10"/>
  </mergeCells>
  <printOptions/>
  <pageMargins left="0.7480314960629921" right="0.7480314960629921" top="0.8661417322834646" bottom="0.8661417322834646" header="0.5118110236220472" footer="0.5118110236220472"/>
  <pageSetup firstPageNumber="72" useFirstPageNumber="1" horizontalDpi="600" verticalDpi="600" orientation="portrait" pageOrder="overThenDown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Lucia</cp:lastModifiedBy>
  <cp:lastPrinted>2014-04-11T07:11:37Z</cp:lastPrinted>
  <dcterms:created xsi:type="dcterms:W3CDTF">2001-04-24T10:44:54Z</dcterms:created>
  <dcterms:modified xsi:type="dcterms:W3CDTF">2014-06-17T09:09:01Z</dcterms:modified>
  <cp:category/>
  <cp:version/>
  <cp:contentType/>
  <cp:contentStatus/>
</cp:coreProperties>
</file>