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2120" windowHeight="7140" tabRatio="40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<sst xmlns="http://schemas.openxmlformats.org/spreadsheetml/2006/main" count="412" uniqueCount="226">
  <si>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</si>
  <si>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</si>
  <si>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</si>
  <si>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</si>
  <si>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</si>
  <si>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</si>
  <si>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</si>
  <si>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</si>
  <si>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</si>
  <si>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</si>
  <si>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</si>
  <si>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</si>
  <si>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</si>
  <si>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</si>
  <si>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</si>
  <si>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</si>
  <si>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</si>
  <si>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</si>
  <si>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</si>
  <si>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</si>
  <si>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</si>
  <si>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</si>
  <si>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</si>
  <si>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</si>
  <si>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</si>
  <si>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</si>
  <si>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</si>
  <si>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</si>
  <si>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</si>
  <si>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</si>
  <si>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</si>
  <si>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</si>
  <si>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</si>
  <si>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</si>
  <si>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</si>
  <si>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</si>
  <si>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</si>
  <si>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</si>
  <si>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</si>
  <si>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</si>
  <si>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</si>
  <si>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</si>
  <si>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</si>
  <si>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</si>
  <si>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</si>
  <si>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</si>
  <si>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</si>
  <si>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</si>
  <si>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</si>
  <si>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</si>
  <si>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</si>
  <si>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</si>
  <si>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</si>
  <si>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</si>
  <si>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</si>
  <si>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</si>
  <si>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</si>
  <si>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</si>
  <si>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</si>
  <si>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33</t>
  </si>
  <si>
    <t xml:space="preserve">    -</t>
  </si>
  <si>
    <t xml:space="preserve">   -</t>
  </si>
  <si>
    <t xml:space="preserve">  -</t>
  </si>
  <si>
    <t xml:space="preserve"> B. SANATORII ANTITUBERCULOASE,PREVENTORII,</t>
  </si>
  <si>
    <t xml:space="preserve">          SANATORII BALNEARE</t>
  </si>
  <si>
    <t xml:space="preserve">          N O T Ă</t>
  </si>
  <si>
    <t xml:space="preserve">      C. ALTE UNITĂŢI</t>
  </si>
  <si>
    <t>TOTAL JUDEŢ</t>
  </si>
  <si>
    <t>judeţul S Ă L A J</t>
  </si>
  <si>
    <t>-</t>
  </si>
  <si>
    <t xml:space="preserve">               </t>
  </si>
  <si>
    <t>NEURO-</t>
  </si>
  <si>
    <t>PSIHO-</t>
  </si>
  <si>
    <t>MOTO-</t>
  </si>
  <si>
    <t>RIE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</si>
  <si>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</si>
  <si>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</si>
  <si>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</si>
  <si>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</si>
  <si>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</si>
  <si>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</si>
  <si>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</si>
  <si>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</si>
  <si>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</si>
  <si>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</si>
  <si>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</si>
  <si>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</si>
  <si>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</si>
  <si>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</si>
  <si>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</si>
  <si>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</si>
  <si>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</si>
  <si>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</si>
  <si>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</si>
  <si>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</si>
  <si>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</si>
  <si>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*1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</si>
  <si>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</si>
  <si>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</si>
  <si>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</si>
  <si>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</si>
  <si>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</si>
  <si>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</si>
  <si>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</si>
  <si>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</si>
  <si>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</si>
  <si>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</si>
  <si>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</si>
  <si>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</si>
  <si>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</si>
  <si>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</si>
  <si>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</si>
  <si>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</si>
  <si>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</si>
  <si>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</si>
  <si>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</si>
  <si>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</si>
  <si>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</si>
  <si>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</si>
  <si>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</si>
  <si>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</si>
  <si>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</si>
  <si>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</si>
  <si>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</si>
  <si>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</si>
  <si>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</si>
  <si>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</si>
  <si>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</si>
  <si>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</si>
  <si>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</si>
  <si>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</si>
  <si>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Ambulatoriul integrat spitalului de boli cronice Crasna</t>
  </si>
  <si>
    <t>Ambulatoriul integrat spitalului judetean de urgenta Zalau</t>
  </si>
  <si>
    <t>Ambulatoriul integrat spitalului orasenesc Simleu Silvaniei</t>
  </si>
  <si>
    <t>Ambulatoriul integrat spitalului orasenesc Jibou</t>
  </si>
  <si>
    <t>bb11</t>
  </si>
  <si>
    <t>bb12</t>
  </si>
  <si>
    <t>bb13</t>
  </si>
  <si>
    <t>bb14</t>
  </si>
  <si>
    <t>bb15</t>
  </si>
  <si>
    <t>bb16</t>
  </si>
  <si>
    <t>bb17</t>
  </si>
  <si>
    <t>bb19</t>
  </si>
  <si>
    <t>bb20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</si>
  <si>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</si>
  <si>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</si>
  <si>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</si>
  <si>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</si>
  <si>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</si>
  <si>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</si>
  <si>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</si>
  <si>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</si>
  <si>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</si>
  <si>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</si>
  <si>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</si>
  <si>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</si>
  <si>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</si>
  <si>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</si>
  <si>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</si>
  <si>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</si>
  <si>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</si>
  <si>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</si>
  <si>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</si>
  <si>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</si>
  <si>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</si>
  <si>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</si>
  <si>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</si>
  <si>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</si>
  <si>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</si>
  <si>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</si>
  <si>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</si>
  <si>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</si>
  <si>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</si>
  <si>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</si>
  <si>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</si>
  <si>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t</t>
  </si>
  <si>
    <t>u</t>
  </si>
  <si>
    <t>r</t>
  </si>
  <si>
    <t>cs</t>
  </si>
  <si>
    <t>ENDOCRINOLOGIE</t>
  </si>
  <si>
    <t>NEUROCHIRURGIE</t>
  </si>
  <si>
    <t>*5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</si>
  <si>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</si>
  <si>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</si>
  <si>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</si>
  <si>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</si>
  <si>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</si>
  <si>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</si>
  <si>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</si>
  <si>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</si>
  <si>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bb18</t>
  </si>
  <si>
    <t>bb21</t>
  </si>
  <si>
    <t xml:space="preserve">                     5 paturi  HIV/SIDA adulţi</t>
  </si>
  <si>
    <t>U.SPIT.JUD.DE URGENŢĂ ZALĂU (AL)</t>
  </si>
  <si>
    <t>U.SPIT.ORĂŞENESC JIBOU (AL)</t>
  </si>
  <si>
    <t>R.SPITAL DE BOLI CRONICE CRASNA (AL)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</si>
  <si>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</si>
  <si>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</si>
  <si>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</si>
  <si>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</si>
  <si>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</si>
  <si>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</si>
  <si>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</si>
  <si>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</si>
  <si>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</si>
  <si>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</si>
  <si>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</si>
  <si>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</si>
  <si>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</si>
  <si>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</si>
  <si>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</si>
  <si>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r>
      <t xml:space="preserve">la </t>
    </r>
    <r>
      <rPr>
        <sz val="10"/>
        <rFont val="Arial"/>
        <family val="2"/>
      </rPr>
      <t xml:space="preserve">‰ </t>
    </r>
    <r>
      <rPr>
        <sz val="10"/>
        <rFont val="Times New (WE)"/>
        <family val="1"/>
      </rPr>
      <t xml:space="preserve"> locuitori</t>
    </r>
  </si>
  <si>
    <t>populaţia la 1 iulie 2013</t>
  </si>
  <si>
    <t>*2 din care:  8 paturi TI coronarieni</t>
  </si>
  <si>
    <t>*2</t>
  </si>
  <si>
    <t xml:space="preserve">    *3</t>
  </si>
  <si>
    <t>*3 din care:25 paturi contagioase copii şi</t>
  </si>
  <si>
    <t>*4</t>
  </si>
  <si>
    <t>*6 din care:  4 paturi TI</t>
  </si>
  <si>
    <t xml:space="preserve">    *6</t>
  </si>
  <si>
    <t>*1 din care:  5 paturi nefrologie</t>
  </si>
  <si>
    <t>*4 din care:  3 paturi arşi</t>
  </si>
  <si>
    <t>*5 din care:  5 paturi chirurgie vasculara</t>
  </si>
  <si>
    <t xml:space="preserve"> PATURI DE ÎNSOŢITORI PENTRU COPII   (total)</t>
  </si>
  <si>
    <t>U.SPIT.ORĂŞENESC "Prof.Dr. Ioan Pușcaș"</t>
  </si>
  <si>
    <t xml:space="preserve">                                           ŞIMLEU SILVANIEI (AL)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</si>
</sst>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_)"/>
    <numFmt numFmtId="191" formatCode="0.00_)"/>
    <numFmt numFmtId="192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Times New (WE)"/>
      <family val="1"/>
    </font>
    <font>
      <b/>
      <sz val="10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" fontId="4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left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right"/>
      <protection locked="0"/>
    </xf>
    <xf numFmtId="1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 applyProtection="1">
      <alignment/>
      <protection/>
    </xf>
    <xf numFmtId="1" fontId="4" fillId="0" borderId="11" xfId="0" applyNumberFormat="1" applyFont="1" applyFill="1" applyBorder="1" applyAlignment="1">
      <alignment horizontal="right"/>
    </xf>
    <xf numFmtId="190" fontId="4" fillId="0" borderId="12" xfId="0" applyNumberFormat="1" applyFont="1" applyFill="1" applyBorder="1" applyAlignment="1" applyProtection="1">
      <alignment/>
      <protection/>
    </xf>
    <xf numFmtId="190" fontId="4" fillId="0" borderId="13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190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190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 quotePrefix="1">
      <alignment horizontal="left"/>
      <protection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190" fontId="5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center"/>
    </xf>
    <xf numFmtId="37" fontId="9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 applyProtection="1">
      <alignment horizontal="center"/>
      <protection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191" fontId="4" fillId="0" borderId="13" xfId="0" applyNumberFormat="1" applyFont="1" applyFill="1" applyBorder="1" applyAlignment="1">
      <alignment/>
    </xf>
    <xf numFmtId="191" fontId="4" fillId="0" borderId="10" xfId="0" applyNumberFormat="1" applyFont="1" applyFill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right"/>
    </xf>
    <xf numFmtId="1" fontId="4" fillId="0" borderId="0" xfId="0" applyNumberFormat="1" applyFont="1" applyFill="1" applyAlignment="1" applyProtection="1" quotePrefix="1">
      <alignment horizontal="right"/>
      <protection/>
    </xf>
    <xf numFmtId="190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 quotePrefix="1">
      <alignment horizontal="left"/>
      <protection/>
    </xf>
    <xf numFmtId="49" fontId="9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7" xfId="0" applyNumberFormat="1" applyFont="1" applyFill="1" applyBorder="1" applyAlignment="1">
      <alignment horizontal="center" textRotation="90" wrapText="1"/>
    </xf>
    <xf numFmtId="37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 vertical="center" textRotation="90" wrapText="1"/>
    </xf>
    <xf numFmtId="49" fontId="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0" xfId="0" applyNumberFormat="1" applyFont="1" applyFill="1" applyBorder="1" applyAlignment="1">
      <alignment horizontal="center" textRotation="90" wrapText="1"/>
    </xf>
    <xf numFmtId="37" fontId="9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/>
    </xf>
    <xf numFmtId="49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9" xfId="0" applyNumberFormat="1" applyFont="1" applyFill="1" applyBorder="1" applyAlignment="1">
      <alignment horizontal="center" vertical="center" textRotation="90" wrapText="1"/>
    </xf>
    <xf numFmtId="49" fontId="9" fillId="0" borderId="20" xfId="0" applyNumberFormat="1" applyFont="1" applyFill="1" applyBorder="1" applyAlignment="1">
      <alignment horizontal="center" vertical="center" textRotation="90" wrapText="1"/>
    </xf>
    <xf numFmtId="37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Fill="1" applyBorder="1" applyAlignment="1">
      <alignment horizontal="center" textRotation="90"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9" fillId="0" borderId="21" xfId="0" applyNumberFormat="1" applyFont="1" applyFill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 horizontal="center" vertical="center"/>
      <protection/>
    </xf>
    <xf numFmtId="37" fontId="9" fillId="0" borderId="20" xfId="0" applyNumberFormat="1" applyFont="1" applyFill="1" applyBorder="1" applyAlignment="1" applyProtection="1">
      <alignment horizontal="center" vertical="center"/>
      <protection/>
    </xf>
    <xf numFmtId="37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314325</xdr:colOff>
      <xdr:row>14</xdr:row>
      <xdr:rowOff>104775</xdr:rowOff>
    </xdr:from>
    <xdr:to>
      <xdr:col>40</xdr:col>
      <xdr:colOff>314325</xdr:colOff>
      <xdr:row>14</xdr:row>
      <xdr:rowOff>104775</xdr:rowOff>
    </xdr:to>
    <xdr:sp>
      <xdr:nvSpPr>
        <xdr:cNvPr id="1" name="Line 89"/>
        <xdr:cNvSpPr>
          <a:spLocks/>
        </xdr:cNvSpPr>
      </xdr:nvSpPr>
      <xdr:spPr>
        <a:xfrm>
          <a:off x="187452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14</xdr:row>
      <xdr:rowOff>104775</xdr:rowOff>
    </xdr:from>
    <xdr:to>
      <xdr:col>40</xdr:col>
      <xdr:colOff>314325</xdr:colOff>
      <xdr:row>14</xdr:row>
      <xdr:rowOff>104775</xdr:rowOff>
    </xdr:to>
    <xdr:sp>
      <xdr:nvSpPr>
        <xdr:cNvPr id="2" name="Line 105"/>
        <xdr:cNvSpPr>
          <a:spLocks/>
        </xdr:cNvSpPr>
      </xdr:nvSpPr>
      <xdr:spPr>
        <a:xfrm>
          <a:off x="187452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16</xdr:row>
      <xdr:rowOff>104775</xdr:rowOff>
    </xdr:from>
    <xdr:to>
      <xdr:col>40</xdr:col>
      <xdr:colOff>314325</xdr:colOff>
      <xdr:row>16</xdr:row>
      <xdr:rowOff>104775</xdr:rowOff>
    </xdr:to>
    <xdr:sp>
      <xdr:nvSpPr>
        <xdr:cNvPr id="3" name="Line 153"/>
        <xdr:cNvSpPr>
          <a:spLocks/>
        </xdr:cNvSpPr>
      </xdr:nvSpPr>
      <xdr:spPr>
        <a:xfrm>
          <a:off x="187452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16</xdr:row>
      <xdr:rowOff>104775</xdr:rowOff>
    </xdr:from>
    <xdr:to>
      <xdr:col>40</xdr:col>
      <xdr:colOff>314325</xdr:colOff>
      <xdr:row>16</xdr:row>
      <xdr:rowOff>104775</xdr:rowOff>
    </xdr:to>
    <xdr:sp>
      <xdr:nvSpPr>
        <xdr:cNvPr id="4" name="Line 154"/>
        <xdr:cNvSpPr>
          <a:spLocks/>
        </xdr:cNvSpPr>
      </xdr:nvSpPr>
      <xdr:spPr>
        <a:xfrm>
          <a:off x="187452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18</xdr:row>
      <xdr:rowOff>104775</xdr:rowOff>
    </xdr:from>
    <xdr:to>
      <xdr:col>40</xdr:col>
      <xdr:colOff>314325</xdr:colOff>
      <xdr:row>18</xdr:row>
      <xdr:rowOff>104775</xdr:rowOff>
    </xdr:to>
    <xdr:sp>
      <xdr:nvSpPr>
        <xdr:cNvPr id="5" name="Line 157"/>
        <xdr:cNvSpPr>
          <a:spLocks/>
        </xdr:cNvSpPr>
      </xdr:nvSpPr>
      <xdr:spPr>
        <a:xfrm>
          <a:off x="187452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18</xdr:row>
      <xdr:rowOff>104775</xdr:rowOff>
    </xdr:from>
    <xdr:to>
      <xdr:col>40</xdr:col>
      <xdr:colOff>314325</xdr:colOff>
      <xdr:row>18</xdr:row>
      <xdr:rowOff>104775</xdr:rowOff>
    </xdr:to>
    <xdr:sp>
      <xdr:nvSpPr>
        <xdr:cNvPr id="6" name="Line 158"/>
        <xdr:cNvSpPr>
          <a:spLocks/>
        </xdr:cNvSpPr>
      </xdr:nvSpPr>
      <xdr:spPr>
        <a:xfrm>
          <a:off x="187452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20</xdr:row>
      <xdr:rowOff>104775</xdr:rowOff>
    </xdr:from>
    <xdr:to>
      <xdr:col>40</xdr:col>
      <xdr:colOff>314325</xdr:colOff>
      <xdr:row>20</xdr:row>
      <xdr:rowOff>104775</xdr:rowOff>
    </xdr:to>
    <xdr:sp>
      <xdr:nvSpPr>
        <xdr:cNvPr id="7" name="Line 161"/>
        <xdr:cNvSpPr>
          <a:spLocks/>
        </xdr:cNvSpPr>
      </xdr:nvSpPr>
      <xdr:spPr>
        <a:xfrm>
          <a:off x="1874520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20</xdr:row>
      <xdr:rowOff>104775</xdr:rowOff>
    </xdr:from>
    <xdr:to>
      <xdr:col>40</xdr:col>
      <xdr:colOff>314325</xdr:colOff>
      <xdr:row>20</xdr:row>
      <xdr:rowOff>104775</xdr:rowOff>
    </xdr:to>
    <xdr:sp>
      <xdr:nvSpPr>
        <xdr:cNvPr id="8" name="Line 162"/>
        <xdr:cNvSpPr>
          <a:spLocks/>
        </xdr:cNvSpPr>
      </xdr:nvSpPr>
      <xdr:spPr>
        <a:xfrm>
          <a:off x="1874520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4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4.140625" defaultRowHeight="12.75"/>
  <cols>
    <col min="1" max="1" width="4.8515625" style="20" customWidth="1"/>
    <col min="2" max="2" width="40.8515625" style="20" customWidth="1"/>
    <col min="3" max="3" width="7.8515625" style="20" customWidth="1"/>
    <col min="4" max="8" width="5.7109375" style="20" customWidth="1"/>
    <col min="9" max="9" width="7.7109375" style="20" customWidth="1"/>
    <col min="10" max="10" width="7.57421875" style="20" customWidth="1"/>
    <col min="11" max="11" width="5.8515625" style="20" customWidth="1"/>
    <col min="12" max="12" width="5.28125" style="20" customWidth="1"/>
    <col min="13" max="13" width="6.28125" style="20" bestFit="1" customWidth="1"/>
    <col min="14" max="14" width="7.00390625" style="20" bestFit="1" customWidth="1"/>
    <col min="15" max="15" width="6.7109375" style="20" customWidth="1"/>
    <col min="16" max="16" width="7.00390625" style="20" customWidth="1"/>
    <col min="17" max="17" width="6.8515625" style="20" customWidth="1"/>
    <col min="18" max="18" width="5.8515625" style="20" customWidth="1"/>
    <col min="19" max="19" width="8.7109375" style="20" customWidth="1"/>
    <col min="20" max="20" width="4.421875" style="20" customWidth="1"/>
    <col min="21" max="23" width="4.8515625" style="20" customWidth="1"/>
    <col min="24" max="24" width="5.28125" style="20" customWidth="1"/>
    <col min="25" max="25" width="6.57421875" style="20" customWidth="1"/>
    <col min="26" max="26" width="6.00390625" style="20" customWidth="1"/>
    <col min="27" max="27" width="5.8515625" style="20" customWidth="1"/>
    <col min="28" max="28" width="7.57421875" style="20" customWidth="1"/>
    <col min="29" max="29" width="7.28125" style="20" customWidth="1"/>
    <col min="30" max="30" width="5.421875" style="20" customWidth="1"/>
    <col min="31" max="31" width="5.57421875" style="20" customWidth="1"/>
    <col min="32" max="32" width="4.421875" style="20" customWidth="1"/>
    <col min="33" max="33" width="6.421875" style="20" bestFit="1" customWidth="1"/>
    <col min="34" max="34" width="5.00390625" style="20" customWidth="1"/>
    <col min="35" max="35" width="5.7109375" style="20" customWidth="1"/>
    <col min="36" max="36" width="6.140625" style="20" customWidth="1"/>
    <col min="37" max="37" width="5.57421875" style="20" customWidth="1"/>
    <col min="38" max="38" width="6.00390625" style="20" customWidth="1"/>
    <col min="39" max="39" width="5.00390625" style="20" customWidth="1"/>
    <col min="40" max="40" width="6.57421875" style="20" customWidth="1"/>
    <col min="41" max="41" width="4.7109375" style="20" customWidth="1"/>
    <col min="42" max="42" width="5.140625" style="20" customWidth="1"/>
    <col min="43" max="43" width="5.8515625" style="20" customWidth="1"/>
    <col min="44" max="44" width="6.00390625" style="20" customWidth="1"/>
    <col min="45" max="45" width="5.8515625" style="20" customWidth="1"/>
    <col min="46" max="46" width="7.8515625" style="20" customWidth="1"/>
    <col min="47" max="47" width="5.28125" style="20" customWidth="1"/>
    <col min="48" max="48" width="4.421875" style="20" customWidth="1"/>
    <col min="49" max="49" width="7.00390625" style="20" customWidth="1"/>
    <col min="50" max="50" width="5.7109375" style="20" customWidth="1"/>
    <col min="51" max="51" width="4.8515625" style="20" customWidth="1"/>
    <col min="52" max="52" width="1.1484375" style="20" customWidth="1"/>
    <col min="53" max="53" width="3.28125" style="20" customWidth="1"/>
    <col min="54" max="54" width="9.28125" style="20" customWidth="1"/>
    <col min="55" max="55" width="6.140625" style="20" customWidth="1"/>
    <col min="56" max="16384" width="4.140625" style="20" customWidth="1"/>
  </cols>
  <sheetData>
    <row r="1" spans="1:22" ht="12.75">
      <c r="A1" s="3" t="s">
        <v>59</v>
      </c>
      <c r="B1" s="2" t="s">
        <v>68</v>
      </c>
      <c r="C1" s="49" t="s">
        <v>212</v>
      </c>
      <c r="V1" s="20" t="s">
        <v>0</v>
      </c>
    </row>
    <row r="2" spans="1:54" ht="12.75">
      <c r="A2" s="19"/>
      <c r="B2" s="19"/>
      <c r="C2" s="31">
        <f>+BB43</f>
        <v>238167</v>
      </c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BA2" s="21"/>
      <c r="BB2" s="21"/>
    </row>
    <row r="3" spans="1:53" s="33" customFormat="1" ht="12.75" customHeight="1">
      <c r="A3" s="88" t="s">
        <v>130</v>
      </c>
      <c r="B3" s="94" t="s">
        <v>17</v>
      </c>
      <c r="C3" s="97" t="s">
        <v>99</v>
      </c>
      <c r="D3" s="56"/>
      <c r="E3" s="57" t="s">
        <v>97</v>
      </c>
      <c r="F3" s="57"/>
      <c r="G3" s="57" t="s">
        <v>2</v>
      </c>
      <c r="H3" s="56"/>
      <c r="I3" s="56"/>
      <c r="J3" s="56"/>
      <c r="K3" s="56"/>
      <c r="L3" s="56"/>
      <c r="M3" s="56"/>
      <c r="N3" s="56"/>
      <c r="O3" s="57"/>
      <c r="P3" s="57"/>
      <c r="Q3" s="56"/>
      <c r="R3" s="56"/>
      <c r="S3" s="56"/>
      <c r="T3" s="58"/>
      <c r="U3" s="88" t="s">
        <v>130</v>
      </c>
      <c r="V3" s="88" t="s">
        <v>130</v>
      </c>
      <c r="W3" s="59"/>
      <c r="X3" s="56"/>
      <c r="Y3" s="57"/>
      <c r="Z3" s="57"/>
      <c r="AA3" s="57"/>
      <c r="AB3" s="57"/>
      <c r="AC3" s="57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8"/>
      <c r="AY3" s="88" t="s">
        <v>130</v>
      </c>
      <c r="AZ3" s="32"/>
      <c r="BA3" s="32"/>
    </row>
    <row r="4" spans="1:52" s="33" customFormat="1" ht="12.75" customHeight="1">
      <c r="A4" s="89"/>
      <c r="B4" s="95"/>
      <c r="C4" s="98"/>
      <c r="D4" s="91" t="s">
        <v>100</v>
      </c>
      <c r="E4" s="81" t="s">
        <v>179</v>
      </c>
      <c r="F4" s="81" t="s">
        <v>196</v>
      </c>
      <c r="G4" s="81" t="s">
        <v>101</v>
      </c>
      <c r="H4" s="81" t="s">
        <v>102</v>
      </c>
      <c r="I4" s="81" t="s">
        <v>103</v>
      </c>
      <c r="J4" s="81" t="s">
        <v>104</v>
      </c>
      <c r="K4" s="81" t="s">
        <v>105</v>
      </c>
      <c r="L4" s="81" t="s">
        <v>106</v>
      </c>
      <c r="M4" s="81" t="s">
        <v>107</v>
      </c>
      <c r="N4" s="81" t="s">
        <v>197</v>
      </c>
      <c r="O4" s="80" t="s">
        <v>98</v>
      </c>
      <c r="P4" s="80"/>
      <c r="Q4" s="80"/>
      <c r="R4" s="81" t="s">
        <v>180</v>
      </c>
      <c r="S4" s="81" t="s">
        <v>198</v>
      </c>
      <c r="T4" s="81" t="s">
        <v>108</v>
      </c>
      <c r="U4" s="89"/>
      <c r="V4" s="89"/>
      <c r="W4" s="85" t="s">
        <v>109</v>
      </c>
      <c r="X4" s="81" t="s">
        <v>199</v>
      </c>
      <c r="Y4" s="81" t="s">
        <v>200</v>
      </c>
      <c r="Z4" s="81" t="s">
        <v>201</v>
      </c>
      <c r="AA4" s="81" t="s">
        <v>110</v>
      </c>
      <c r="AB4" s="81" t="s">
        <v>202</v>
      </c>
      <c r="AC4" s="81" t="s">
        <v>203</v>
      </c>
      <c r="AD4" s="81" t="s">
        <v>204</v>
      </c>
      <c r="AE4" s="81" t="s">
        <v>112</v>
      </c>
      <c r="AF4" s="81" t="s">
        <v>113</v>
      </c>
      <c r="AG4" s="81" t="s">
        <v>205</v>
      </c>
      <c r="AH4" s="81" t="s">
        <v>114</v>
      </c>
      <c r="AI4" s="81" t="s">
        <v>115</v>
      </c>
      <c r="AJ4" s="81" t="s">
        <v>206</v>
      </c>
      <c r="AK4" s="81" t="s">
        <v>116</v>
      </c>
      <c r="AL4" s="81" t="s">
        <v>117</v>
      </c>
      <c r="AM4" s="81" t="s">
        <v>118</v>
      </c>
      <c r="AN4" s="81" t="s">
        <v>119</v>
      </c>
      <c r="AO4" s="81" t="s">
        <v>120</v>
      </c>
      <c r="AP4" s="83" t="s">
        <v>98</v>
      </c>
      <c r="AQ4" s="84"/>
      <c r="AR4" s="84"/>
      <c r="AS4" s="84"/>
      <c r="AT4" s="81" t="s">
        <v>121</v>
      </c>
      <c r="AU4" s="81" t="s">
        <v>207</v>
      </c>
      <c r="AV4" s="81" t="s">
        <v>122</v>
      </c>
      <c r="AW4" s="81" t="s">
        <v>208</v>
      </c>
      <c r="AX4" s="74" t="s">
        <v>123</v>
      </c>
      <c r="AY4" s="89"/>
      <c r="AZ4" s="32"/>
    </row>
    <row r="5" spans="1:52" s="33" customFormat="1" ht="12.75" customHeight="1">
      <c r="A5" s="89"/>
      <c r="B5" s="95"/>
      <c r="C5" s="98"/>
      <c r="D5" s="92"/>
      <c r="E5" s="82" t="s">
        <v>3</v>
      </c>
      <c r="F5" s="82" t="s">
        <v>124</v>
      </c>
      <c r="G5" s="82" t="s">
        <v>4</v>
      </c>
      <c r="H5" s="82" t="s">
        <v>2</v>
      </c>
      <c r="I5" s="82" t="s">
        <v>56</v>
      </c>
      <c r="J5" s="82" t="s">
        <v>2</v>
      </c>
      <c r="K5" s="82" t="s">
        <v>77</v>
      </c>
      <c r="L5" s="82" t="s">
        <v>5</v>
      </c>
      <c r="M5" s="82"/>
      <c r="N5" s="82" t="s">
        <v>6</v>
      </c>
      <c r="O5" s="76" t="s">
        <v>125</v>
      </c>
      <c r="P5" s="76" t="s">
        <v>209</v>
      </c>
      <c r="Q5" s="76" t="s">
        <v>126</v>
      </c>
      <c r="R5" s="82" t="s">
        <v>7</v>
      </c>
      <c r="S5" s="82" t="s">
        <v>13</v>
      </c>
      <c r="T5" s="82" t="s">
        <v>8</v>
      </c>
      <c r="U5" s="89"/>
      <c r="V5" s="89"/>
      <c r="W5" s="86"/>
      <c r="X5" s="82" t="s">
        <v>9</v>
      </c>
      <c r="Y5" s="82"/>
      <c r="Z5" s="82"/>
      <c r="AA5" s="82"/>
      <c r="AB5" s="82"/>
      <c r="AC5" s="82"/>
      <c r="AD5" s="82"/>
      <c r="AE5" s="82" t="s">
        <v>11</v>
      </c>
      <c r="AF5" s="82"/>
      <c r="AG5" s="82" t="s">
        <v>12</v>
      </c>
      <c r="AH5" s="82"/>
      <c r="AI5" s="82" t="s">
        <v>13</v>
      </c>
      <c r="AJ5" s="82"/>
      <c r="AK5" s="82"/>
      <c r="AL5" s="82" t="s">
        <v>14</v>
      </c>
      <c r="AM5" s="82"/>
      <c r="AN5" s="82"/>
      <c r="AO5" s="82" t="s">
        <v>127</v>
      </c>
      <c r="AP5" s="78" t="s">
        <v>128</v>
      </c>
      <c r="AQ5" s="78" t="s">
        <v>210</v>
      </c>
      <c r="AR5" s="78" t="s">
        <v>111</v>
      </c>
      <c r="AS5" s="78" t="s">
        <v>129</v>
      </c>
      <c r="AT5" s="82" t="s">
        <v>81</v>
      </c>
      <c r="AU5" s="82"/>
      <c r="AV5" s="82"/>
      <c r="AW5" s="82" t="s">
        <v>16</v>
      </c>
      <c r="AX5" s="75" t="s">
        <v>46</v>
      </c>
      <c r="AY5" s="89"/>
      <c r="AZ5" s="32"/>
    </row>
    <row r="6" spans="1:52" s="33" customFormat="1" ht="18" customHeight="1">
      <c r="A6" s="89"/>
      <c r="B6" s="95"/>
      <c r="C6" s="98"/>
      <c r="D6" s="92"/>
      <c r="E6" s="82" t="s">
        <v>18</v>
      </c>
      <c r="F6" s="82"/>
      <c r="G6" s="82" t="s">
        <v>19</v>
      </c>
      <c r="H6" s="82" t="s">
        <v>2</v>
      </c>
      <c r="I6" s="82" t="s">
        <v>78</v>
      </c>
      <c r="J6" s="82" t="s">
        <v>20</v>
      </c>
      <c r="K6" s="82" t="s">
        <v>79</v>
      </c>
      <c r="L6" s="82" t="s">
        <v>21</v>
      </c>
      <c r="M6" s="82" t="s">
        <v>2</v>
      </c>
      <c r="N6" s="82" t="s">
        <v>22</v>
      </c>
      <c r="O6" s="77"/>
      <c r="P6" s="77"/>
      <c r="Q6" s="77"/>
      <c r="R6" s="82" t="s">
        <v>23</v>
      </c>
      <c r="S6" s="82" t="s">
        <v>54</v>
      </c>
      <c r="T6" s="82"/>
      <c r="U6" s="89"/>
      <c r="V6" s="89"/>
      <c r="W6" s="86"/>
      <c r="X6" s="82" t="s">
        <v>80</v>
      </c>
      <c r="Y6" s="82"/>
      <c r="Z6" s="82"/>
      <c r="AA6" s="82"/>
      <c r="AB6" s="82"/>
      <c r="AC6" s="82"/>
      <c r="AD6" s="82"/>
      <c r="AE6" s="82" t="s">
        <v>26</v>
      </c>
      <c r="AF6" s="82"/>
      <c r="AG6" s="82" t="s">
        <v>27</v>
      </c>
      <c r="AH6" s="82"/>
      <c r="AI6" s="82" t="s">
        <v>54</v>
      </c>
      <c r="AJ6" s="82"/>
      <c r="AK6" s="82" t="s">
        <v>34</v>
      </c>
      <c r="AL6" s="82" t="s">
        <v>51</v>
      </c>
      <c r="AM6" s="82"/>
      <c r="AN6" s="82"/>
      <c r="AO6" s="82"/>
      <c r="AP6" s="79"/>
      <c r="AQ6" s="79"/>
      <c r="AR6" s="79"/>
      <c r="AS6" s="79"/>
      <c r="AT6" s="82" t="s">
        <v>35</v>
      </c>
      <c r="AU6" s="82"/>
      <c r="AV6" s="82"/>
      <c r="AW6" s="82" t="s">
        <v>28</v>
      </c>
      <c r="AX6" s="75" t="s">
        <v>58</v>
      </c>
      <c r="AY6" s="89"/>
      <c r="AZ6" s="32"/>
    </row>
    <row r="7" spans="1:52" s="33" customFormat="1" ht="16.5" customHeight="1">
      <c r="A7" s="89"/>
      <c r="B7" s="95"/>
      <c r="C7" s="98"/>
      <c r="D7" s="92"/>
      <c r="E7" s="82" t="s">
        <v>26</v>
      </c>
      <c r="F7" s="82"/>
      <c r="G7" s="82"/>
      <c r="H7" s="82"/>
      <c r="I7" s="82" t="s">
        <v>82</v>
      </c>
      <c r="J7" s="82" t="s">
        <v>30</v>
      </c>
      <c r="K7" s="82" t="s">
        <v>83</v>
      </c>
      <c r="L7" s="82" t="s">
        <v>31</v>
      </c>
      <c r="M7" s="82"/>
      <c r="N7" s="82" t="s">
        <v>32</v>
      </c>
      <c r="O7" s="77"/>
      <c r="P7" s="77"/>
      <c r="Q7" s="77"/>
      <c r="R7" s="82" t="s">
        <v>10</v>
      </c>
      <c r="S7" s="82" t="s">
        <v>71</v>
      </c>
      <c r="T7" s="82"/>
      <c r="U7" s="89"/>
      <c r="V7" s="89"/>
      <c r="W7" s="86" t="s">
        <v>24</v>
      </c>
      <c r="X7" s="82" t="s">
        <v>84</v>
      </c>
      <c r="Y7" s="82" t="s">
        <v>10</v>
      </c>
      <c r="Z7" s="82" t="s">
        <v>10</v>
      </c>
      <c r="AA7" s="82" t="s">
        <v>10</v>
      </c>
      <c r="AB7" s="82" t="s">
        <v>10</v>
      </c>
      <c r="AC7" s="82" t="s">
        <v>10</v>
      </c>
      <c r="AD7" s="82" t="s">
        <v>10</v>
      </c>
      <c r="AE7" s="82" t="s">
        <v>15</v>
      </c>
      <c r="AF7" s="82"/>
      <c r="AG7" s="82" t="s">
        <v>49</v>
      </c>
      <c r="AH7" s="82"/>
      <c r="AI7" s="82" t="s">
        <v>43</v>
      </c>
      <c r="AJ7" s="82"/>
      <c r="AK7" s="82" t="s">
        <v>39</v>
      </c>
      <c r="AL7" s="82" t="s">
        <v>55</v>
      </c>
      <c r="AM7" s="82"/>
      <c r="AN7" s="82"/>
      <c r="AO7" s="82"/>
      <c r="AP7" s="79"/>
      <c r="AQ7" s="79"/>
      <c r="AR7" s="79"/>
      <c r="AS7" s="79"/>
      <c r="AT7" s="82" t="s">
        <v>88</v>
      </c>
      <c r="AU7" s="82" t="s">
        <v>15</v>
      </c>
      <c r="AV7" s="82" t="s">
        <v>15</v>
      </c>
      <c r="AW7" s="82" t="s">
        <v>85</v>
      </c>
      <c r="AX7" s="75"/>
      <c r="AY7" s="89"/>
      <c r="AZ7" s="32"/>
    </row>
    <row r="8" spans="1:52" s="33" customFormat="1" ht="12.75" customHeight="1">
      <c r="A8" s="89"/>
      <c r="B8" s="95"/>
      <c r="C8" s="98"/>
      <c r="D8" s="92"/>
      <c r="E8" s="82"/>
      <c r="F8" s="82"/>
      <c r="G8" s="82"/>
      <c r="H8" s="82" t="s">
        <v>29</v>
      </c>
      <c r="I8" s="82" t="s">
        <v>9</v>
      </c>
      <c r="J8" s="82" t="s">
        <v>37</v>
      </c>
      <c r="K8" s="82" t="s">
        <v>21</v>
      </c>
      <c r="L8" s="82"/>
      <c r="M8" s="82" t="s">
        <v>7</v>
      </c>
      <c r="N8" s="82"/>
      <c r="O8" s="77"/>
      <c r="P8" s="77"/>
      <c r="Q8" s="77"/>
      <c r="R8" s="82" t="s">
        <v>25</v>
      </c>
      <c r="S8" s="82" t="s">
        <v>72</v>
      </c>
      <c r="T8" s="82"/>
      <c r="U8" s="89"/>
      <c r="V8" s="89"/>
      <c r="W8" s="86" t="s">
        <v>33</v>
      </c>
      <c r="X8" s="82"/>
      <c r="Y8" s="82" t="s">
        <v>53</v>
      </c>
      <c r="Z8" s="82" t="s">
        <v>53</v>
      </c>
      <c r="AA8" s="82" t="s">
        <v>53</v>
      </c>
      <c r="AB8" s="82" t="s">
        <v>53</v>
      </c>
      <c r="AC8" s="82" t="s">
        <v>53</v>
      </c>
      <c r="AD8" s="82" t="s">
        <v>53</v>
      </c>
      <c r="AE8" s="82" t="s">
        <v>86</v>
      </c>
      <c r="AF8" s="82"/>
      <c r="AG8" s="82" t="s">
        <v>87</v>
      </c>
      <c r="AH8" s="82"/>
      <c r="AI8" s="82" t="s">
        <v>51</v>
      </c>
      <c r="AJ8" s="82"/>
      <c r="AK8" s="82" t="s">
        <v>44</v>
      </c>
      <c r="AL8" s="82" t="s">
        <v>26</v>
      </c>
      <c r="AM8" s="82" t="s">
        <v>40</v>
      </c>
      <c r="AN8" s="82" t="s">
        <v>40</v>
      </c>
      <c r="AO8" s="82"/>
      <c r="AP8" s="79"/>
      <c r="AQ8" s="79"/>
      <c r="AR8" s="79"/>
      <c r="AS8" s="79"/>
      <c r="AT8" s="82" t="s">
        <v>92</v>
      </c>
      <c r="AU8" s="82" t="s">
        <v>52</v>
      </c>
      <c r="AV8" s="82" t="s">
        <v>52</v>
      </c>
      <c r="AW8" s="82" t="s">
        <v>89</v>
      </c>
      <c r="AX8" s="75"/>
      <c r="AY8" s="89"/>
      <c r="AZ8" s="32"/>
    </row>
    <row r="9" spans="1:54" s="33" customFormat="1" ht="12.75" customHeight="1">
      <c r="A9" s="89"/>
      <c r="B9" s="95"/>
      <c r="C9" s="98"/>
      <c r="D9" s="92"/>
      <c r="E9" s="82"/>
      <c r="F9" s="82"/>
      <c r="G9" s="82"/>
      <c r="H9" s="82" t="s">
        <v>57</v>
      </c>
      <c r="I9" s="82" t="s">
        <v>90</v>
      </c>
      <c r="J9" s="82" t="s">
        <v>41</v>
      </c>
      <c r="K9" s="82" t="s">
        <v>31</v>
      </c>
      <c r="L9" s="82" t="s">
        <v>2</v>
      </c>
      <c r="M9" s="82" t="s">
        <v>41</v>
      </c>
      <c r="N9" s="82"/>
      <c r="O9" s="77"/>
      <c r="P9" s="77"/>
      <c r="Q9" s="77"/>
      <c r="R9" s="82" t="s">
        <v>31</v>
      </c>
      <c r="S9" s="82" t="s">
        <v>73</v>
      </c>
      <c r="T9" s="82"/>
      <c r="U9" s="89"/>
      <c r="V9" s="89"/>
      <c r="W9" s="86" t="s">
        <v>38</v>
      </c>
      <c r="X9" s="82"/>
      <c r="Y9" s="82" t="s">
        <v>36</v>
      </c>
      <c r="Z9" s="82" t="s">
        <v>36</v>
      </c>
      <c r="AA9" s="82" t="s">
        <v>36</v>
      </c>
      <c r="AB9" s="82" t="s">
        <v>36</v>
      </c>
      <c r="AC9" s="82" t="s">
        <v>36</v>
      </c>
      <c r="AD9" s="82" t="s">
        <v>36</v>
      </c>
      <c r="AE9" s="82"/>
      <c r="AF9" s="82" t="s">
        <v>42</v>
      </c>
      <c r="AG9" s="82" t="s">
        <v>91</v>
      </c>
      <c r="AH9" s="82" t="s">
        <v>43</v>
      </c>
      <c r="AI9" s="82"/>
      <c r="AJ9" s="82"/>
      <c r="AK9" s="82" t="s">
        <v>41</v>
      </c>
      <c r="AL9" s="82"/>
      <c r="AM9" s="82" t="s">
        <v>45</v>
      </c>
      <c r="AN9" s="82" t="s">
        <v>45</v>
      </c>
      <c r="AO9" s="82"/>
      <c r="AP9" s="79"/>
      <c r="AQ9" s="79"/>
      <c r="AR9" s="79"/>
      <c r="AS9" s="79"/>
      <c r="AT9" s="82" t="s">
        <v>26</v>
      </c>
      <c r="AU9" s="82" t="s">
        <v>36</v>
      </c>
      <c r="AV9" s="82" t="s">
        <v>36</v>
      </c>
      <c r="AW9" s="82" t="s">
        <v>93</v>
      </c>
      <c r="AX9" s="75"/>
      <c r="AY9" s="89"/>
      <c r="AZ9" s="32"/>
      <c r="BB9" s="7">
        <f>SUM(BB11:BB52)</f>
        <v>21267165</v>
      </c>
    </row>
    <row r="10" spans="1:52" s="33" customFormat="1" ht="12.75" customHeight="1">
      <c r="A10" s="89"/>
      <c r="B10" s="96"/>
      <c r="C10" s="99"/>
      <c r="D10" s="92"/>
      <c r="E10" s="82" t="s">
        <v>2</v>
      </c>
      <c r="F10" s="82"/>
      <c r="G10" s="82"/>
      <c r="H10" s="82"/>
      <c r="I10" s="82" t="s">
        <v>94</v>
      </c>
      <c r="J10" s="82" t="s">
        <v>31</v>
      </c>
      <c r="K10" s="82"/>
      <c r="L10" s="82" t="s">
        <v>2</v>
      </c>
      <c r="M10" s="82" t="s">
        <v>31</v>
      </c>
      <c r="N10" s="82"/>
      <c r="O10" s="77"/>
      <c r="P10" s="77"/>
      <c r="Q10" s="77"/>
      <c r="R10" s="82"/>
      <c r="S10" s="82" t="s">
        <v>74</v>
      </c>
      <c r="T10" s="82"/>
      <c r="U10" s="89"/>
      <c r="V10" s="89"/>
      <c r="W10" s="87" t="s">
        <v>26</v>
      </c>
      <c r="X10" s="82"/>
      <c r="Y10" s="82" t="s">
        <v>50</v>
      </c>
      <c r="Z10" s="82" t="s">
        <v>50</v>
      </c>
      <c r="AA10" s="82" t="s">
        <v>50</v>
      </c>
      <c r="AB10" s="82" t="s">
        <v>50</v>
      </c>
      <c r="AC10" s="82" t="s">
        <v>50</v>
      </c>
      <c r="AD10" s="82" t="s">
        <v>50</v>
      </c>
      <c r="AE10" s="82"/>
      <c r="AF10" s="82" t="s">
        <v>26</v>
      </c>
      <c r="AG10" s="82" t="s">
        <v>26</v>
      </c>
      <c r="AH10" s="82" t="s">
        <v>47</v>
      </c>
      <c r="AI10" s="82"/>
      <c r="AJ10" s="82"/>
      <c r="AK10" s="82" t="s">
        <v>31</v>
      </c>
      <c r="AL10" s="82"/>
      <c r="AM10" s="82" t="s">
        <v>26</v>
      </c>
      <c r="AN10" s="82" t="s">
        <v>26</v>
      </c>
      <c r="AO10" s="82"/>
      <c r="AP10" s="80"/>
      <c r="AQ10" s="80"/>
      <c r="AR10" s="80"/>
      <c r="AS10" s="80"/>
      <c r="AT10" s="82"/>
      <c r="AU10" s="82" t="s">
        <v>50</v>
      </c>
      <c r="AV10" s="82" t="s">
        <v>50</v>
      </c>
      <c r="AW10" s="82" t="s">
        <v>95</v>
      </c>
      <c r="AX10" s="75"/>
      <c r="AY10" s="89"/>
      <c r="AZ10" s="32"/>
    </row>
    <row r="11" spans="1:55" s="36" customFormat="1" ht="12.75">
      <c r="A11" s="90"/>
      <c r="B11" s="60" t="s">
        <v>48</v>
      </c>
      <c r="C11" s="61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>
        <v>9</v>
      </c>
      <c r="L11" s="62">
        <v>10</v>
      </c>
      <c r="M11" s="62">
        <v>11</v>
      </c>
      <c r="N11" s="62">
        <v>12</v>
      </c>
      <c r="O11" s="62">
        <v>13</v>
      </c>
      <c r="P11" s="62">
        <v>14</v>
      </c>
      <c r="Q11" s="62">
        <v>15</v>
      </c>
      <c r="R11" s="62">
        <v>16</v>
      </c>
      <c r="S11" s="62">
        <v>17</v>
      </c>
      <c r="T11" s="63">
        <v>18</v>
      </c>
      <c r="U11" s="90"/>
      <c r="V11" s="90"/>
      <c r="W11" s="60">
        <v>19</v>
      </c>
      <c r="X11" s="62">
        <v>20</v>
      </c>
      <c r="Y11" s="62">
        <v>21</v>
      </c>
      <c r="Z11" s="62">
        <v>22</v>
      </c>
      <c r="AA11" s="62">
        <v>23</v>
      </c>
      <c r="AB11" s="62">
        <v>24</v>
      </c>
      <c r="AC11" s="62">
        <v>25</v>
      </c>
      <c r="AD11" s="62">
        <v>26</v>
      </c>
      <c r="AE11" s="62">
        <v>27</v>
      </c>
      <c r="AF11" s="62">
        <v>28</v>
      </c>
      <c r="AG11" s="62">
        <v>29</v>
      </c>
      <c r="AH11" s="62">
        <v>30</v>
      </c>
      <c r="AI11" s="62">
        <v>31</v>
      </c>
      <c r="AJ11" s="62">
        <v>32</v>
      </c>
      <c r="AK11" s="62">
        <v>33</v>
      </c>
      <c r="AL11" s="62">
        <v>34</v>
      </c>
      <c r="AM11" s="62">
        <v>35</v>
      </c>
      <c r="AN11" s="62">
        <v>36</v>
      </c>
      <c r="AO11" s="62">
        <v>37</v>
      </c>
      <c r="AP11" s="62">
        <v>38</v>
      </c>
      <c r="AQ11" s="62">
        <v>39</v>
      </c>
      <c r="AR11" s="62">
        <v>40</v>
      </c>
      <c r="AS11" s="62">
        <v>41</v>
      </c>
      <c r="AT11" s="62">
        <v>42</v>
      </c>
      <c r="AU11" s="62">
        <v>43</v>
      </c>
      <c r="AV11" s="62">
        <v>44</v>
      </c>
      <c r="AW11" s="62">
        <v>45</v>
      </c>
      <c r="AX11" s="62">
        <v>46</v>
      </c>
      <c r="AY11" s="90"/>
      <c r="AZ11" s="34"/>
      <c r="BA11" s="23">
        <v>1</v>
      </c>
      <c r="BB11" s="24">
        <v>367185</v>
      </c>
      <c r="BC11" s="35" t="s">
        <v>135</v>
      </c>
    </row>
    <row r="12" spans="1:55" ht="12.75">
      <c r="A12" s="64"/>
      <c r="B12" s="2" t="s">
        <v>67</v>
      </c>
      <c r="C12" s="25">
        <f>SUM(D12:N12)+SUM(R12:T12)+SUM(W12:AO12)+SUM(AT12:AX12)</f>
        <v>1113</v>
      </c>
      <c r="D12" s="37">
        <f aca="true" t="shared" si="0" ref="D12:T12">+SUM(D15:D19)</f>
        <v>115</v>
      </c>
      <c r="E12" s="37">
        <f t="shared" si="0"/>
        <v>5</v>
      </c>
      <c r="F12" s="37">
        <f t="shared" si="0"/>
        <v>0</v>
      </c>
      <c r="G12" s="37">
        <f t="shared" si="0"/>
        <v>45</v>
      </c>
      <c r="H12" s="37">
        <f t="shared" si="0"/>
        <v>25</v>
      </c>
      <c r="I12" s="37">
        <f t="shared" si="0"/>
        <v>5</v>
      </c>
      <c r="J12" s="37">
        <f t="shared" si="0"/>
        <v>20</v>
      </c>
      <c r="K12" s="37">
        <f t="shared" si="0"/>
        <v>0</v>
      </c>
      <c r="L12" s="37">
        <f t="shared" si="0"/>
        <v>5</v>
      </c>
      <c r="M12" s="37">
        <f t="shared" si="0"/>
        <v>70</v>
      </c>
      <c r="N12" s="37">
        <f t="shared" si="0"/>
        <v>50</v>
      </c>
      <c r="O12" s="37">
        <f t="shared" si="0"/>
        <v>50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  <c r="T12" s="37">
        <f t="shared" si="0"/>
        <v>15</v>
      </c>
      <c r="U12" s="64"/>
      <c r="V12" s="64"/>
      <c r="W12" s="37">
        <f aca="true" t="shared" si="1" ref="W12:AX12">+SUM(W15:W19)</f>
        <v>10</v>
      </c>
      <c r="X12" s="37">
        <f t="shared" si="1"/>
        <v>85</v>
      </c>
      <c r="Y12" s="37">
        <f t="shared" si="1"/>
        <v>87</v>
      </c>
      <c r="Z12" s="37">
        <f t="shared" si="1"/>
        <v>0</v>
      </c>
      <c r="AA12" s="37">
        <f t="shared" si="1"/>
        <v>10</v>
      </c>
      <c r="AB12" s="37">
        <f t="shared" si="1"/>
        <v>8</v>
      </c>
      <c r="AC12" s="37">
        <f t="shared" si="1"/>
        <v>0</v>
      </c>
      <c r="AD12" s="37">
        <f t="shared" si="1"/>
        <v>0</v>
      </c>
      <c r="AE12" s="37">
        <f t="shared" si="1"/>
        <v>25</v>
      </c>
      <c r="AF12" s="37">
        <f t="shared" si="1"/>
        <v>10</v>
      </c>
      <c r="AG12" s="37">
        <f t="shared" si="1"/>
        <v>50</v>
      </c>
      <c r="AH12" s="37">
        <f t="shared" si="1"/>
        <v>100</v>
      </c>
      <c r="AI12" s="37">
        <f t="shared" si="1"/>
        <v>0</v>
      </c>
      <c r="AJ12" s="37">
        <f t="shared" si="1"/>
        <v>0</v>
      </c>
      <c r="AK12" s="37">
        <f t="shared" si="1"/>
        <v>25</v>
      </c>
      <c r="AL12" s="37">
        <f t="shared" si="1"/>
        <v>65</v>
      </c>
      <c r="AM12" s="37">
        <f t="shared" si="1"/>
        <v>24</v>
      </c>
      <c r="AN12" s="37">
        <f t="shared" si="1"/>
        <v>6</v>
      </c>
      <c r="AO12" s="37">
        <f t="shared" si="1"/>
        <v>110</v>
      </c>
      <c r="AP12" s="37">
        <f t="shared" si="1"/>
        <v>70</v>
      </c>
      <c r="AQ12" s="37">
        <f t="shared" si="1"/>
        <v>40</v>
      </c>
      <c r="AR12" s="37">
        <f t="shared" si="1"/>
        <v>0</v>
      </c>
      <c r="AS12" s="37">
        <f t="shared" si="1"/>
        <v>0</v>
      </c>
      <c r="AT12" s="37">
        <f t="shared" si="1"/>
        <v>30</v>
      </c>
      <c r="AU12" s="37">
        <f t="shared" si="1"/>
        <v>0</v>
      </c>
      <c r="AV12" s="37">
        <f t="shared" si="1"/>
        <v>85</v>
      </c>
      <c r="AW12" s="37">
        <f t="shared" si="1"/>
        <v>28</v>
      </c>
      <c r="AX12" s="37">
        <f t="shared" si="1"/>
        <v>0</v>
      </c>
      <c r="AY12" s="64"/>
      <c r="AZ12" s="21"/>
      <c r="BA12" s="23">
        <v>2</v>
      </c>
      <c r="BB12" s="22">
        <v>451434</v>
      </c>
      <c r="BC12" s="35" t="s">
        <v>136</v>
      </c>
    </row>
    <row r="13" spans="1:55" s="69" customFormat="1" ht="12.75">
      <c r="A13" s="65"/>
      <c r="B13" s="66" t="s">
        <v>211</v>
      </c>
      <c r="C13" s="67">
        <f>C12*1000/$C2</f>
        <v>4.673191500081876</v>
      </c>
      <c r="D13" s="67">
        <f aca="true" t="shared" si="2" ref="D13:S13">D12*1000/$C2</f>
        <v>0.48285446766344625</v>
      </c>
      <c r="E13" s="67">
        <f t="shared" si="2"/>
        <v>0.02099367250710636</v>
      </c>
      <c r="F13" s="67">
        <f t="shared" si="2"/>
        <v>0</v>
      </c>
      <c r="G13" s="67">
        <f t="shared" si="2"/>
        <v>0.18894305256395721</v>
      </c>
      <c r="H13" s="67">
        <f t="shared" si="2"/>
        <v>0.1049683625355318</v>
      </c>
      <c r="I13" s="67">
        <f t="shared" si="2"/>
        <v>0.02099367250710636</v>
      </c>
      <c r="J13" s="67">
        <f t="shared" si="2"/>
        <v>0.08397469002842543</v>
      </c>
      <c r="K13" s="67">
        <f t="shared" si="2"/>
        <v>0</v>
      </c>
      <c r="L13" s="67">
        <f t="shared" si="2"/>
        <v>0.02099367250710636</v>
      </c>
      <c r="M13" s="67">
        <f t="shared" si="2"/>
        <v>0.29391141509948904</v>
      </c>
      <c r="N13" s="67">
        <f t="shared" si="2"/>
        <v>0.2099367250710636</v>
      </c>
      <c r="O13" s="67">
        <f t="shared" si="2"/>
        <v>0.2099367250710636</v>
      </c>
      <c r="P13" s="67">
        <f t="shared" si="2"/>
        <v>0</v>
      </c>
      <c r="Q13" s="67">
        <f t="shared" si="2"/>
        <v>0</v>
      </c>
      <c r="R13" s="67">
        <f t="shared" si="2"/>
        <v>0</v>
      </c>
      <c r="S13" s="67">
        <f t="shared" si="2"/>
        <v>0</v>
      </c>
      <c r="T13" s="67">
        <f>T12*1000/$C2</f>
        <v>0.06298101752131907</v>
      </c>
      <c r="U13" s="65"/>
      <c r="V13" s="65"/>
      <c r="W13" s="67">
        <f aca="true" t="shared" si="3" ref="W13:AX13">W12*1000/$C2</f>
        <v>0.04198734501421272</v>
      </c>
      <c r="X13" s="67">
        <f t="shared" si="3"/>
        <v>0.3568924326208081</v>
      </c>
      <c r="Y13" s="67">
        <f t="shared" si="3"/>
        <v>0.36528990162365066</v>
      </c>
      <c r="Z13" s="67">
        <f t="shared" si="3"/>
        <v>0</v>
      </c>
      <c r="AA13" s="67">
        <f t="shared" si="3"/>
        <v>0.04198734501421272</v>
      </c>
      <c r="AB13" s="67">
        <f t="shared" si="3"/>
        <v>0.03358987601137017</v>
      </c>
      <c r="AC13" s="67">
        <f t="shared" si="3"/>
        <v>0</v>
      </c>
      <c r="AD13" s="67">
        <f>AD12*1000/$C2</f>
        <v>0</v>
      </c>
      <c r="AE13" s="67">
        <f t="shared" si="3"/>
        <v>0.1049683625355318</v>
      </c>
      <c r="AF13" s="67">
        <f t="shared" si="3"/>
        <v>0.04198734501421272</v>
      </c>
      <c r="AG13" s="67">
        <f t="shared" si="3"/>
        <v>0.2099367250710636</v>
      </c>
      <c r="AH13" s="67">
        <f t="shared" si="3"/>
        <v>0.4198734501421272</v>
      </c>
      <c r="AI13" s="67">
        <f t="shared" si="3"/>
        <v>0</v>
      </c>
      <c r="AJ13" s="67">
        <f aca="true" t="shared" si="4" ref="AJ13:AT13">AJ12*1000/$C2</f>
        <v>0</v>
      </c>
      <c r="AK13" s="67">
        <f t="shared" si="4"/>
        <v>0.1049683625355318</v>
      </c>
      <c r="AL13" s="67">
        <f t="shared" si="4"/>
        <v>0.27291774259238266</v>
      </c>
      <c r="AM13" s="67">
        <f t="shared" si="4"/>
        <v>0.10076962803411052</v>
      </c>
      <c r="AN13" s="67">
        <f t="shared" si="4"/>
        <v>0.02519240700852763</v>
      </c>
      <c r="AO13" s="67">
        <f t="shared" si="4"/>
        <v>0.4618607951563399</v>
      </c>
      <c r="AP13" s="67">
        <f t="shared" si="4"/>
        <v>0.29391141509948904</v>
      </c>
      <c r="AQ13" s="67">
        <f t="shared" si="4"/>
        <v>0.16794938005685087</v>
      </c>
      <c r="AR13" s="67">
        <f t="shared" si="4"/>
        <v>0</v>
      </c>
      <c r="AS13" s="67">
        <f t="shared" si="4"/>
        <v>0</v>
      </c>
      <c r="AT13" s="67">
        <f t="shared" si="4"/>
        <v>0.12596203504263814</v>
      </c>
      <c r="AU13" s="67">
        <f t="shared" si="3"/>
        <v>0</v>
      </c>
      <c r="AV13" s="67">
        <f t="shared" si="3"/>
        <v>0.3568924326208081</v>
      </c>
      <c r="AW13" s="67">
        <f t="shared" si="3"/>
        <v>0.1175645660397956</v>
      </c>
      <c r="AX13" s="67">
        <f t="shared" si="3"/>
        <v>0</v>
      </c>
      <c r="AY13" s="65"/>
      <c r="AZ13" s="68"/>
      <c r="BA13" s="23">
        <v>3</v>
      </c>
      <c r="BB13" s="22">
        <v>630522</v>
      </c>
      <c r="BC13" s="35" t="s">
        <v>137</v>
      </c>
    </row>
    <row r="14" spans="1:55" s="21" customFormat="1" ht="12.75">
      <c r="A14" s="38"/>
      <c r="B14" s="7"/>
      <c r="C14" s="7"/>
      <c r="D14" s="70" t="s">
        <v>96</v>
      </c>
      <c r="E14" s="7"/>
      <c r="F14" s="7"/>
      <c r="G14" s="71" t="s">
        <v>214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38"/>
      <c r="V14" s="38"/>
      <c r="W14" s="7"/>
      <c r="X14" s="5" t="s">
        <v>215</v>
      </c>
      <c r="Y14" s="7" t="s">
        <v>181</v>
      </c>
      <c r="Z14" s="7"/>
      <c r="AA14" s="7"/>
      <c r="AB14" s="5" t="s">
        <v>217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5" t="s">
        <v>219</v>
      </c>
      <c r="AN14" s="5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38"/>
      <c r="BA14" s="23">
        <v>4</v>
      </c>
      <c r="BB14" s="22">
        <v>707045</v>
      </c>
      <c r="BC14" s="35" t="s">
        <v>138</v>
      </c>
    </row>
    <row r="15" spans="1:55" s="21" customFormat="1" ht="12.75">
      <c r="A15" s="39">
        <v>1</v>
      </c>
      <c r="B15" s="6" t="s">
        <v>193</v>
      </c>
      <c r="C15" s="25">
        <f>SUM(D15:N15)+SUM(R15:T15)+SUM(W15:AO15)+SUM(AT15:AX15)</f>
        <v>753</v>
      </c>
      <c r="D15" s="1">
        <v>55</v>
      </c>
      <c r="E15" s="1">
        <v>5</v>
      </c>
      <c r="F15" s="7" t="s">
        <v>69</v>
      </c>
      <c r="G15" s="1">
        <v>45</v>
      </c>
      <c r="H15" s="5">
        <v>25</v>
      </c>
      <c r="I15" s="1">
        <v>5</v>
      </c>
      <c r="J15" s="1">
        <v>5</v>
      </c>
      <c r="K15" s="1" t="s">
        <v>69</v>
      </c>
      <c r="L15" s="1">
        <v>5</v>
      </c>
      <c r="M15" s="1">
        <v>55</v>
      </c>
      <c r="N15" s="1">
        <f>SUM(O15:Q15)</f>
        <v>50</v>
      </c>
      <c r="O15" s="7">
        <v>50</v>
      </c>
      <c r="P15" s="7" t="s">
        <v>69</v>
      </c>
      <c r="Q15" s="7" t="s">
        <v>69</v>
      </c>
      <c r="R15" s="7" t="s">
        <v>69</v>
      </c>
      <c r="S15" s="7" t="s">
        <v>69</v>
      </c>
      <c r="T15" s="1">
        <v>15</v>
      </c>
      <c r="U15" s="39">
        <v>1</v>
      </c>
      <c r="V15" s="39">
        <v>1</v>
      </c>
      <c r="W15" s="1">
        <v>10</v>
      </c>
      <c r="X15" s="1">
        <v>70</v>
      </c>
      <c r="Y15" s="1">
        <v>67</v>
      </c>
      <c r="Z15" s="7" t="s">
        <v>69</v>
      </c>
      <c r="AA15" s="7">
        <v>10</v>
      </c>
      <c r="AB15" s="1">
        <v>8</v>
      </c>
      <c r="AC15" s="7" t="s">
        <v>69</v>
      </c>
      <c r="AD15" s="7" t="s">
        <v>69</v>
      </c>
      <c r="AE15" s="1">
        <v>25</v>
      </c>
      <c r="AF15" s="1">
        <v>10</v>
      </c>
      <c r="AG15" s="1">
        <v>40</v>
      </c>
      <c r="AH15" s="1">
        <v>40</v>
      </c>
      <c r="AI15" s="7" t="s">
        <v>69</v>
      </c>
      <c r="AJ15" s="7" t="s">
        <v>69</v>
      </c>
      <c r="AK15" s="1">
        <v>25</v>
      </c>
      <c r="AL15" s="1">
        <v>45</v>
      </c>
      <c r="AM15" s="1">
        <v>19</v>
      </c>
      <c r="AN15" s="1">
        <v>6</v>
      </c>
      <c r="AO15" s="1">
        <f>SUM(AP15:AS15)</f>
        <v>85</v>
      </c>
      <c r="AP15" s="1">
        <v>45</v>
      </c>
      <c r="AQ15" s="1">
        <v>40</v>
      </c>
      <c r="AR15" s="1" t="s">
        <v>69</v>
      </c>
      <c r="AS15" s="1" t="s">
        <v>69</v>
      </c>
      <c r="AT15" s="1">
        <v>10</v>
      </c>
      <c r="AU15" s="7" t="s">
        <v>69</v>
      </c>
      <c r="AV15" s="7" t="s">
        <v>69</v>
      </c>
      <c r="AW15" s="1">
        <v>18</v>
      </c>
      <c r="AX15" s="5" t="s">
        <v>69</v>
      </c>
      <c r="AY15" s="39">
        <v>1</v>
      </c>
      <c r="BA15" s="23">
        <v>5</v>
      </c>
      <c r="BB15" s="22">
        <v>589500</v>
      </c>
      <c r="BC15" s="35" t="s">
        <v>139</v>
      </c>
    </row>
    <row r="16" spans="1:55" s="21" customFormat="1" ht="12.75">
      <c r="A16" s="39">
        <v>2</v>
      </c>
      <c r="B16" s="6" t="s">
        <v>224</v>
      </c>
      <c r="C16" s="25"/>
      <c r="D16" s="1"/>
      <c r="E16" s="1"/>
      <c r="F16" s="7"/>
      <c r="G16" s="1"/>
      <c r="H16" s="5"/>
      <c r="I16" s="1"/>
      <c r="J16" s="1"/>
      <c r="K16" s="1"/>
      <c r="L16" s="1"/>
      <c r="M16" s="1"/>
      <c r="N16" s="1"/>
      <c r="O16" s="7"/>
      <c r="P16" s="7"/>
      <c r="Q16" s="7"/>
      <c r="R16" s="7"/>
      <c r="S16" s="7"/>
      <c r="T16" s="1"/>
      <c r="U16" s="39"/>
      <c r="V16" s="39"/>
      <c r="W16" s="1"/>
      <c r="X16" s="1"/>
      <c r="Y16" s="1"/>
      <c r="Z16" s="7"/>
      <c r="AA16" s="7"/>
      <c r="AB16" s="1"/>
      <c r="AC16" s="7"/>
      <c r="AD16" s="7"/>
      <c r="AE16" s="1"/>
      <c r="AF16" s="1"/>
      <c r="AG16" s="1"/>
      <c r="AH16" s="1"/>
      <c r="AI16" s="7"/>
      <c r="AJ16" s="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7"/>
      <c r="AV16" s="7"/>
      <c r="AW16" s="1"/>
      <c r="AX16" s="5"/>
      <c r="AY16" s="39"/>
      <c r="BA16" s="23">
        <v>6</v>
      </c>
      <c r="BB16" s="22">
        <v>315577</v>
      </c>
      <c r="BC16" s="35" t="s">
        <v>140</v>
      </c>
    </row>
    <row r="17" spans="1:55" s="21" customFormat="1" ht="12.75">
      <c r="A17" s="39"/>
      <c r="B17" s="6" t="s">
        <v>225</v>
      </c>
      <c r="C17" s="25">
        <f>SUM(D17:N17)+SUM(R17:T17)+SUM(W17:AO17)+SUM(AT17:AX17)</f>
        <v>215</v>
      </c>
      <c r="D17" s="1">
        <v>35</v>
      </c>
      <c r="E17" s="5" t="s">
        <v>60</v>
      </c>
      <c r="F17" s="5" t="s">
        <v>60</v>
      </c>
      <c r="G17" s="5" t="s">
        <v>60</v>
      </c>
      <c r="H17" s="5" t="s">
        <v>60</v>
      </c>
      <c r="I17" s="5" t="s">
        <v>60</v>
      </c>
      <c r="J17" s="1">
        <v>15</v>
      </c>
      <c r="K17" s="1" t="s">
        <v>69</v>
      </c>
      <c r="L17" s="5" t="s">
        <v>61</v>
      </c>
      <c r="M17" s="5">
        <v>15</v>
      </c>
      <c r="N17" s="1">
        <f>SUM(O17:Q17)</f>
        <v>0</v>
      </c>
      <c r="O17" s="5" t="s">
        <v>60</v>
      </c>
      <c r="P17" s="5" t="s">
        <v>60</v>
      </c>
      <c r="Q17" s="5" t="s">
        <v>60</v>
      </c>
      <c r="R17" s="5" t="s">
        <v>61</v>
      </c>
      <c r="S17" s="5" t="s">
        <v>61</v>
      </c>
      <c r="T17" s="5" t="s">
        <v>61</v>
      </c>
      <c r="U17" s="39">
        <v>2</v>
      </c>
      <c r="V17" s="39">
        <v>2</v>
      </c>
      <c r="W17" s="5" t="s">
        <v>61</v>
      </c>
      <c r="X17" s="29">
        <v>15</v>
      </c>
      <c r="Y17" s="1">
        <v>20</v>
      </c>
      <c r="Z17" s="5" t="s">
        <v>61</v>
      </c>
      <c r="AA17" s="5" t="s">
        <v>60</v>
      </c>
      <c r="AB17" s="5" t="s">
        <v>61</v>
      </c>
      <c r="AC17" s="5" t="s">
        <v>61</v>
      </c>
      <c r="AD17" s="5" t="s">
        <v>61</v>
      </c>
      <c r="AE17" s="5" t="s">
        <v>61</v>
      </c>
      <c r="AF17" s="5" t="s">
        <v>61</v>
      </c>
      <c r="AG17" s="5">
        <v>10</v>
      </c>
      <c r="AH17" s="1">
        <v>35</v>
      </c>
      <c r="AI17" s="5" t="s">
        <v>61</v>
      </c>
      <c r="AJ17" s="5" t="s">
        <v>61</v>
      </c>
      <c r="AK17" s="5" t="s">
        <v>61</v>
      </c>
      <c r="AL17" s="1">
        <v>20</v>
      </c>
      <c r="AM17" s="1">
        <v>5</v>
      </c>
      <c r="AN17" s="1" t="s">
        <v>69</v>
      </c>
      <c r="AO17" s="1"/>
      <c r="AP17" s="5" t="s">
        <v>69</v>
      </c>
      <c r="AQ17" s="5"/>
      <c r="AR17" s="1" t="s">
        <v>69</v>
      </c>
      <c r="AS17" s="1" t="s">
        <v>69</v>
      </c>
      <c r="AT17" s="5">
        <v>20</v>
      </c>
      <c r="AU17" s="5" t="s">
        <v>60</v>
      </c>
      <c r="AV17" s="5">
        <v>15</v>
      </c>
      <c r="AW17" s="1">
        <v>10</v>
      </c>
      <c r="AX17" s="5" t="s">
        <v>62</v>
      </c>
      <c r="AY17" s="39">
        <v>2</v>
      </c>
      <c r="BA17" s="23">
        <v>7</v>
      </c>
      <c r="BB17" s="22">
        <v>439152</v>
      </c>
      <c r="BC17" s="35" t="s">
        <v>141</v>
      </c>
    </row>
    <row r="18" spans="1:55" s="21" customFormat="1" ht="12.75">
      <c r="A18" s="39">
        <v>3</v>
      </c>
      <c r="B18" s="6" t="s">
        <v>194</v>
      </c>
      <c r="C18" s="25">
        <f>SUM(D18:N18)+SUM(R18:T18)+SUM(W18:AO18)+SUM(AT18:AX18)</f>
        <v>105</v>
      </c>
      <c r="D18" s="1">
        <v>25</v>
      </c>
      <c r="E18" s="5" t="s">
        <v>69</v>
      </c>
      <c r="F18" s="5" t="s">
        <v>60</v>
      </c>
      <c r="G18" s="5" t="s">
        <v>60</v>
      </c>
      <c r="H18" s="5" t="s">
        <v>60</v>
      </c>
      <c r="I18" s="5" t="s">
        <v>60</v>
      </c>
      <c r="J18" s="5" t="s">
        <v>61</v>
      </c>
      <c r="K18" s="5" t="s">
        <v>61</v>
      </c>
      <c r="L18" s="5" t="s">
        <v>61</v>
      </c>
      <c r="M18" s="5" t="s">
        <v>61</v>
      </c>
      <c r="N18" s="1">
        <f>SUM(O18:Q18)</f>
        <v>0</v>
      </c>
      <c r="O18" s="5" t="s">
        <v>60</v>
      </c>
      <c r="P18" s="5" t="s">
        <v>60</v>
      </c>
      <c r="Q18" s="5" t="s">
        <v>60</v>
      </c>
      <c r="R18" s="5" t="s">
        <v>61</v>
      </c>
      <c r="S18" s="5" t="s">
        <v>61</v>
      </c>
      <c r="T18" s="5" t="s">
        <v>61</v>
      </c>
      <c r="U18" s="39">
        <v>3</v>
      </c>
      <c r="V18" s="39">
        <v>3</v>
      </c>
      <c r="W18" s="5" t="s">
        <v>61</v>
      </c>
      <c r="X18" s="5" t="s">
        <v>60</v>
      </c>
      <c r="Y18" s="5" t="s">
        <v>61</v>
      </c>
      <c r="Z18" s="5" t="s">
        <v>61</v>
      </c>
      <c r="AA18" s="5" t="s">
        <v>60</v>
      </c>
      <c r="AB18" s="5" t="s">
        <v>61</v>
      </c>
      <c r="AC18" s="5" t="s">
        <v>61</v>
      </c>
      <c r="AD18" s="5" t="s">
        <v>61</v>
      </c>
      <c r="AE18" s="5" t="s">
        <v>61</v>
      </c>
      <c r="AF18" s="5" t="s">
        <v>61</v>
      </c>
      <c r="AG18" s="5" t="s">
        <v>60</v>
      </c>
      <c r="AH18" s="1">
        <v>25</v>
      </c>
      <c r="AI18" s="5" t="s">
        <v>61</v>
      </c>
      <c r="AJ18" s="5" t="s">
        <v>61</v>
      </c>
      <c r="AK18" s="5" t="s">
        <v>61</v>
      </c>
      <c r="AL18" s="5" t="s">
        <v>61</v>
      </c>
      <c r="AM18" s="5" t="s">
        <v>61</v>
      </c>
      <c r="AN18" s="5" t="s">
        <v>61</v>
      </c>
      <c r="AO18" s="1">
        <f>SUM(AP18:AS18)</f>
        <v>25</v>
      </c>
      <c r="AP18" s="1">
        <v>25</v>
      </c>
      <c r="AQ18" s="1" t="s">
        <v>69</v>
      </c>
      <c r="AR18" s="1" t="s">
        <v>69</v>
      </c>
      <c r="AS18" s="1" t="s">
        <v>69</v>
      </c>
      <c r="AT18" s="5" t="s">
        <v>69</v>
      </c>
      <c r="AU18" s="5" t="s">
        <v>60</v>
      </c>
      <c r="AV18" s="5">
        <v>30</v>
      </c>
      <c r="AW18" s="5" t="s">
        <v>61</v>
      </c>
      <c r="AX18" s="5" t="s">
        <v>69</v>
      </c>
      <c r="AY18" s="39">
        <v>4</v>
      </c>
      <c r="BA18" s="23">
        <v>8</v>
      </c>
      <c r="BB18" s="22">
        <v>600125</v>
      </c>
      <c r="BC18" s="35" t="s">
        <v>190</v>
      </c>
    </row>
    <row r="19" spans="1:55" s="21" customFormat="1" ht="12.75">
      <c r="A19" s="40">
        <v>4</v>
      </c>
      <c r="B19" s="8" t="s">
        <v>195</v>
      </c>
      <c r="C19" s="28">
        <f>SUM(D19:N19)+SUM(R19:T19)+SUM(W19:AO19)+SUM(AT19:AX19)</f>
        <v>40</v>
      </c>
      <c r="D19" s="9" t="s">
        <v>60</v>
      </c>
      <c r="E19" s="9" t="s">
        <v>60</v>
      </c>
      <c r="F19" s="9" t="s">
        <v>60</v>
      </c>
      <c r="G19" s="9" t="s">
        <v>60</v>
      </c>
      <c r="H19" s="9" t="s">
        <v>60</v>
      </c>
      <c r="I19" s="9" t="s">
        <v>60</v>
      </c>
      <c r="J19" s="9" t="s">
        <v>61</v>
      </c>
      <c r="K19" s="9" t="s">
        <v>61</v>
      </c>
      <c r="L19" s="9" t="s">
        <v>61</v>
      </c>
      <c r="M19" s="9" t="s">
        <v>61</v>
      </c>
      <c r="N19" s="9">
        <f>SUM(O19:Q19)</f>
        <v>0</v>
      </c>
      <c r="O19" s="9" t="s">
        <v>60</v>
      </c>
      <c r="P19" s="9" t="s">
        <v>60</v>
      </c>
      <c r="Q19" s="9" t="s">
        <v>60</v>
      </c>
      <c r="R19" s="9" t="s">
        <v>61</v>
      </c>
      <c r="S19" s="9" t="s">
        <v>61</v>
      </c>
      <c r="T19" s="9" t="s">
        <v>61</v>
      </c>
      <c r="U19" s="40">
        <v>4</v>
      </c>
      <c r="V19" s="40">
        <v>4</v>
      </c>
      <c r="W19" s="9" t="s">
        <v>61</v>
      </c>
      <c r="X19" s="9" t="s">
        <v>60</v>
      </c>
      <c r="Y19" s="9" t="s">
        <v>60</v>
      </c>
      <c r="Z19" s="9" t="s">
        <v>61</v>
      </c>
      <c r="AA19" s="9" t="s">
        <v>60</v>
      </c>
      <c r="AB19" s="9" t="s">
        <v>61</v>
      </c>
      <c r="AC19" s="9" t="s">
        <v>61</v>
      </c>
      <c r="AD19" s="9" t="s">
        <v>61</v>
      </c>
      <c r="AE19" s="9" t="s">
        <v>61</v>
      </c>
      <c r="AF19" s="9" t="s">
        <v>61</v>
      </c>
      <c r="AG19" s="9" t="s">
        <v>60</v>
      </c>
      <c r="AH19" s="9" t="s">
        <v>60</v>
      </c>
      <c r="AI19" s="9" t="s">
        <v>61</v>
      </c>
      <c r="AJ19" s="9" t="s">
        <v>61</v>
      </c>
      <c r="AK19" s="9" t="s">
        <v>61</v>
      </c>
      <c r="AL19" s="9" t="s">
        <v>60</v>
      </c>
      <c r="AM19" s="9" t="s">
        <v>60</v>
      </c>
      <c r="AN19" s="9" t="s">
        <v>60</v>
      </c>
      <c r="AO19" s="41">
        <f>SUM(AP19:AS19)</f>
        <v>0</v>
      </c>
      <c r="AP19" s="9" t="s">
        <v>69</v>
      </c>
      <c r="AQ19" s="9" t="s">
        <v>69</v>
      </c>
      <c r="AR19" s="9" t="s">
        <v>69</v>
      </c>
      <c r="AS19" s="9" t="s">
        <v>69</v>
      </c>
      <c r="AT19" s="9" t="s">
        <v>60</v>
      </c>
      <c r="AU19" s="9" t="s">
        <v>60</v>
      </c>
      <c r="AV19" s="41">
        <v>40</v>
      </c>
      <c r="AW19" s="9" t="s">
        <v>61</v>
      </c>
      <c r="AX19" s="9" t="s">
        <v>61</v>
      </c>
      <c r="AY19" s="40">
        <v>5</v>
      </c>
      <c r="BA19" s="23">
        <v>9</v>
      </c>
      <c r="BB19" s="22">
        <v>348812</v>
      </c>
      <c r="BC19" s="35" t="s">
        <v>142</v>
      </c>
    </row>
    <row r="20" spans="1:55" s="21" customFormat="1" ht="12.75">
      <c r="A20" s="10"/>
      <c r="B20" s="4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0"/>
      <c r="BA20" s="23">
        <v>10</v>
      </c>
      <c r="BB20" s="22">
        <v>469949</v>
      </c>
      <c r="BC20" s="35" t="s">
        <v>143</v>
      </c>
    </row>
    <row r="21" spans="1:55" s="21" customFormat="1" ht="12.75">
      <c r="A21" s="10"/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3"/>
      <c r="U21" s="10"/>
      <c r="V21" s="10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2"/>
      <c r="AP21" s="12"/>
      <c r="AQ21" s="12"/>
      <c r="AR21" s="12"/>
      <c r="AS21" s="12"/>
      <c r="AT21" s="13"/>
      <c r="AU21" s="13"/>
      <c r="AV21" s="13"/>
      <c r="AW21" s="13"/>
      <c r="AX21" s="13"/>
      <c r="AY21" s="10"/>
      <c r="BA21" s="23">
        <v>11</v>
      </c>
      <c r="BB21" s="22">
        <v>313827</v>
      </c>
      <c r="BC21" s="35" t="s">
        <v>191</v>
      </c>
    </row>
    <row r="22" spans="1:55" s="21" customFormat="1" ht="12.75">
      <c r="A22" s="10"/>
      <c r="H22" s="20"/>
      <c r="I22" s="2" t="s">
        <v>75</v>
      </c>
      <c r="Q22" s="20"/>
      <c r="U22" s="42"/>
      <c r="V22" s="2" t="s">
        <v>63</v>
      </c>
      <c r="W22" s="20"/>
      <c r="X22" s="20"/>
      <c r="Y22" s="20"/>
      <c r="Z22" s="20"/>
      <c r="AA22" s="20"/>
      <c r="AB22" s="20"/>
      <c r="AC22" s="20"/>
      <c r="AD22" s="11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11"/>
      <c r="AU22" s="11"/>
      <c r="AV22" s="11"/>
      <c r="AW22" s="11"/>
      <c r="AX22" s="11"/>
      <c r="AY22" s="10"/>
      <c r="BA22" s="23">
        <v>12</v>
      </c>
      <c r="BB22" s="22">
        <v>307180</v>
      </c>
      <c r="BC22" s="35" t="s">
        <v>144</v>
      </c>
    </row>
    <row r="23" spans="2:55" s="21" customFormat="1" ht="15.75">
      <c r="B23" s="18" t="s">
        <v>65</v>
      </c>
      <c r="C23" s="43"/>
      <c r="D23" s="43"/>
      <c r="E23" s="20"/>
      <c r="F23" s="20"/>
      <c r="G23" s="20"/>
      <c r="H23" s="20"/>
      <c r="I23" s="93" t="s">
        <v>76</v>
      </c>
      <c r="J23" s="93"/>
      <c r="K23" s="93"/>
      <c r="L23" s="93"/>
      <c r="M23" s="93"/>
      <c r="N23" s="93"/>
      <c r="O23" s="93"/>
      <c r="Q23" s="20"/>
      <c r="U23" s="42"/>
      <c r="V23" s="14" t="s">
        <v>64</v>
      </c>
      <c r="W23" s="19"/>
      <c r="X23" s="19"/>
      <c r="Y23" s="19"/>
      <c r="Z23" s="19"/>
      <c r="AA23" s="19"/>
      <c r="AB23" s="19"/>
      <c r="AC23" s="20"/>
      <c r="AD23" s="13"/>
      <c r="AE23" s="20"/>
      <c r="AF23" s="20"/>
      <c r="AG23" s="20"/>
      <c r="AN23" s="44"/>
      <c r="AO23" s="13"/>
      <c r="AP23" s="13"/>
      <c r="AQ23" s="13"/>
      <c r="AR23" s="13"/>
      <c r="AS23" s="13"/>
      <c r="AU23" s="13"/>
      <c r="AV23" s="12"/>
      <c r="AW23" s="13"/>
      <c r="AX23" s="13"/>
      <c r="BA23" s="23">
        <v>13</v>
      </c>
      <c r="BB23" s="22">
        <v>693042</v>
      </c>
      <c r="BC23" s="35" t="s">
        <v>145</v>
      </c>
    </row>
    <row r="24" spans="2:55" s="21" customFormat="1" ht="12.75">
      <c r="B24" s="49" t="s">
        <v>220</v>
      </c>
      <c r="C24" s="20"/>
      <c r="D24" s="20"/>
      <c r="E24" s="20"/>
      <c r="F24" s="20"/>
      <c r="G24" s="20"/>
      <c r="H24" s="20"/>
      <c r="I24" s="52"/>
      <c r="K24" s="2"/>
      <c r="M24" s="20"/>
      <c r="N24" s="20"/>
      <c r="O24" s="20"/>
      <c r="P24" s="20"/>
      <c r="Q24" s="20"/>
      <c r="R24" s="20"/>
      <c r="S24" s="20"/>
      <c r="T24" s="15"/>
      <c r="U24" s="20"/>
      <c r="V24" s="20"/>
      <c r="W24" s="20"/>
      <c r="X24" s="20"/>
      <c r="Y24" s="20"/>
      <c r="Z24" s="20"/>
      <c r="AA24" s="20"/>
      <c r="AB24" s="20"/>
      <c r="AC24" s="15"/>
      <c r="AD24" s="20"/>
      <c r="AE24" s="20"/>
      <c r="AF24" s="20"/>
      <c r="AG24" s="20"/>
      <c r="AN24" s="37"/>
      <c r="AO24" s="20"/>
      <c r="AP24" s="20"/>
      <c r="AQ24" s="20"/>
      <c r="AR24" s="20"/>
      <c r="AS24" s="20"/>
      <c r="AU24" s="20"/>
      <c r="AV24" s="20"/>
      <c r="AW24" s="11"/>
      <c r="AX24" s="11"/>
      <c r="BA24" s="23">
        <v>14</v>
      </c>
      <c r="BB24" s="22">
        <v>723881</v>
      </c>
      <c r="BC24" s="35" t="s">
        <v>146</v>
      </c>
    </row>
    <row r="25" spans="1:55" s="21" customFormat="1" ht="12.75">
      <c r="A25" s="45"/>
      <c r="B25" s="21" t="s">
        <v>213</v>
      </c>
      <c r="C25" s="20"/>
      <c r="D25" s="20"/>
      <c r="E25" s="20"/>
      <c r="F25" s="20"/>
      <c r="G25" s="20"/>
      <c r="H25" s="20"/>
      <c r="I25" s="42">
        <v>1</v>
      </c>
      <c r="J25" s="2" t="s">
        <v>132</v>
      </c>
      <c r="K25" s="2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N25" s="37"/>
      <c r="AU25" s="20"/>
      <c r="AV25" s="20"/>
      <c r="AW25" s="12"/>
      <c r="AX25" s="12"/>
      <c r="AY25" s="45"/>
      <c r="BA25" s="23">
        <v>15</v>
      </c>
      <c r="BB25" s="22">
        <v>220840</v>
      </c>
      <c r="BC25" s="35" t="s">
        <v>147</v>
      </c>
    </row>
    <row r="26" spans="1:55" s="21" customFormat="1" ht="12.75">
      <c r="A26" s="16"/>
      <c r="B26" s="2" t="s">
        <v>216</v>
      </c>
      <c r="D26" s="20"/>
      <c r="E26" s="20"/>
      <c r="F26" s="20"/>
      <c r="G26" s="20"/>
      <c r="H26" s="20"/>
      <c r="I26" s="42">
        <v>2</v>
      </c>
      <c r="J26" s="2" t="s">
        <v>133</v>
      </c>
      <c r="K26" s="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N26" s="37"/>
      <c r="AU26" s="20"/>
      <c r="AV26" s="20"/>
      <c r="AW26" s="12"/>
      <c r="AX26" s="12"/>
      <c r="AY26" s="16"/>
      <c r="BA26" s="23">
        <v>16</v>
      </c>
      <c r="BB26" s="22">
        <v>525800</v>
      </c>
      <c r="BC26" s="35" t="s">
        <v>148</v>
      </c>
    </row>
    <row r="27" spans="1:55" s="21" customFormat="1" ht="12.75">
      <c r="A27" s="45"/>
      <c r="B27" s="72" t="s">
        <v>192</v>
      </c>
      <c r="C27" s="20"/>
      <c r="D27" s="20"/>
      <c r="E27" s="20"/>
      <c r="F27" s="20"/>
      <c r="G27" s="20"/>
      <c r="H27" s="20"/>
      <c r="I27" s="42">
        <v>3</v>
      </c>
      <c r="J27" s="2" t="s">
        <v>134</v>
      </c>
      <c r="K27" s="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4" t="s">
        <v>223</v>
      </c>
      <c r="W27" s="19"/>
      <c r="X27" s="19"/>
      <c r="Y27" s="19"/>
      <c r="Z27" s="19"/>
      <c r="AA27" s="19"/>
      <c r="AB27" s="19"/>
      <c r="AC27" s="21">
        <v>0</v>
      </c>
      <c r="AD27" s="20"/>
      <c r="AE27" s="44"/>
      <c r="AF27" s="20"/>
      <c r="AG27" s="20"/>
      <c r="AN27" s="37"/>
      <c r="AO27" s="20"/>
      <c r="AP27" s="20"/>
      <c r="AQ27" s="20"/>
      <c r="AR27" s="20"/>
      <c r="AS27" s="20"/>
      <c r="AU27" s="20"/>
      <c r="AV27" s="20"/>
      <c r="AW27" s="13"/>
      <c r="AX27" s="13"/>
      <c r="AY27" s="45"/>
      <c r="BA27" s="23">
        <v>17</v>
      </c>
      <c r="BB27" s="22">
        <v>690257</v>
      </c>
      <c r="BC27" s="35" t="s">
        <v>149</v>
      </c>
    </row>
    <row r="28" spans="1:55" s="21" customFormat="1" ht="12.75">
      <c r="A28" s="16" t="s">
        <v>70</v>
      </c>
      <c r="B28" s="73" t="s">
        <v>221</v>
      </c>
      <c r="C28" s="20"/>
      <c r="D28" s="20"/>
      <c r="E28" s="20"/>
      <c r="F28" s="20"/>
      <c r="G28" s="20"/>
      <c r="H28" s="20"/>
      <c r="I28" s="42">
        <v>4</v>
      </c>
      <c r="J28" s="2" t="s">
        <v>131</v>
      </c>
      <c r="K28" s="2"/>
      <c r="L28" s="20"/>
      <c r="M28" s="20"/>
      <c r="N28" s="20"/>
      <c r="O28" s="20"/>
      <c r="P28" s="20"/>
      <c r="Q28" s="20"/>
      <c r="R28" s="20"/>
      <c r="S28" s="20"/>
      <c r="T28" s="4"/>
      <c r="AA28" s="20"/>
      <c r="AB28" s="46"/>
      <c r="AC28" s="20"/>
      <c r="AD28" s="20"/>
      <c r="AE28" s="20"/>
      <c r="AF28" s="20"/>
      <c r="AG28" s="20"/>
      <c r="AN28" s="37"/>
      <c r="AO28" s="20"/>
      <c r="AP28" s="20"/>
      <c r="AQ28" s="20"/>
      <c r="AR28" s="20"/>
      <c r="AS28" s="20"/>
      <c r="AU28" s="20"/>
      <c r="AV28" s="20"/>
      <c r="AW28" s="12"/>
      <c r="AX28" s="12"/>
      <c r="AY28" s="16"/>
      <c r="BA28" s="23">
        <v>18</v>
      </c>
      <c r="BB28" s="22">
        <v>601188</v>
      </c>
      <c r="BC28" s="35" t="s">
        <v>150</v>
      </c>
    </row>
    <row r="29" spans="1:55" s="21" customFormat="1" ht="12.75">
      <c r="A29" s="16"/>
      <c r="B29" s="21" t="s">
        <v>222</v>
      </c>
      <c r="C29" s="20"/>
      <c r="D29" s="20"/>
      <c r="E29" s="20"/>
      <c r="F29" s="20"/>
      <c r="G29" s="20"/>
      <c r="H29" s="20"/>
      <c r="K29" s="2"/>
      <c r="L29" s="20"/>
      <c r="M29" s="20"/>
      <c r="N29" s="20"/>
      <c r="O29" s="20"/>
      <c r="P29" s="20"/>
      <c r="Q29" s="20"/>
      <c r="R29" s="20"/>
      <c r="S29" s="20"/>
      <c r="T29" s="2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N29" s="37"/>
      <c r="AO29" s="20"/>
      <c r="AP29" s="20"/>
      <c r="AQ29" s="20"/>
      <c r="AR29" s="20"/>
      <c r="AS29" s="20"/>
      <c r="AU29" s="20"/>
      <c r="AV29" s="20"/>
      <c r="AW29" s="13"/>
      <c r="AX29" s="13"/>
      <c r="AY29" s="16"/>
      <c r="BA29" s="23">
        <v>19</v>
      </c>
      <c r="BB29" s="22">
        <v>276687</v>
      </c>
      <c r="BC29" s="35" t="s">
        <v>151</v>
      </c>
    </row>
    <row r="30" spans="1:55" s="21" customFormat="1" ht="12.75">
      <c r="A30" s="45"/>
      <c r="B30" s="2" t="s">
        <v>218</v>
      </c>
      <c r="C30" s="20"/>
      <c r="D30" s="20"/>
      <c r="E30" s="20"/>
      <c r="F30" s="20"/>
      <c r="G30" s="20"/>
      <c r="H30" s="20"/>
      <c r="I30" s="42"/>
      <c r="J30" s="2"/>
      <c r="K30" s="2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4" t="s">
        <v>66</v>
      </c>
      <c r="W30" s="19"/>
      <c r="X30" s="19"/>
      <c r="Y30" s="19"/>
      <c r="Z30" s="19"/>
      <c r="AA30" s="44"/>
      <c r="AB30" s="20"/>
      <c r="AC30" s="20"/>
      <c r="AD30" s="20"/>
      <c r="AE30" s="20"/>
      <c r="AF30" s="20"/>
      <c r="AG30" s="20"/>
      <c r="AN30" s="37"/>
      <c r="AO30" s="20"/>
      <c r="AP30" s="20"/>
      <c r="AQ30" s="20"/>
      <c r="AR30" s="20"/>
      <c r="AS30" s="20"/>
      <c r="AT30" s="20"/>
      <c r="AU30" s="20"/>
      <c r="AV30" s="20"/>
      <c r="AW30" s="12"/>
      <c r="AX30" s="12"/>
      <c r="AY30" s="45"/>
      <c r="BA30" s="23">
        <v>20</v>
      </c>
      <c r="BB30" s="22">
        <v>370861</v>
      </c>
      <c r="BC30" s="35" t="s">
        <v>152</v>
      </c>
    </row>
    <row r="31" spans="1:55" s="21" customFormat="1" ht="12.75">
      <c r="A31" s="4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9" t="s">
        <v>182</v>
      </c>
      <c r="W31" s="20"/>
      <c r="X31" s="20"/>
      <c r="Y31" s="20"/>
      <c r="AA31" s="37">
        <v>3</v>
      </c>
      <c r="AB31" s="20"/>
      <c r="AC31" s="20"/>
      <c r="AD31" s="20"/>
      <c r="AE31" s="20"/>
      <c r="AF31" s="20"/>
      <c r="AG31" s="20"/>
      <c r="AN31" s="37"/>
      <c r="AO31" s="20"/>
      <c r="AP31" s="20"/>
      <c r="AQ31" s="20"/>
      <c r="AR31" s="20"/>
      <c r="AS31" s="20"/>
      <c r="AT31" s="20"/>
      <c r="AU31" s="20"/>
      <c r="AV31" s="20"/>
      <c r="AW31" s="11"/>
      <c r="AX31" s="11"/>
      <c r="AY31" s="45"/>
      <c r="BA31" s="23">
        <v>21</v>
      </c>
      <c r="BB31" s="22">
        <v>322874</v>
      </c>
      <c r="BC31" s="35" t="s">
        <v>153</v>
      </c>
    </row>
    <row r="32" spans="1:55" s="21" customFormat="1" ht="12.75">
      <c r="A32" s="10"/>
      <c r="B32" s="50"/>
      <c r="C32" s="20"/>
      <c r="D32" s="20"/>
      <c r="E32" s="20"/>
      <c r="F32" s="20"/>
      <c r="G32" s="20"/>
      <c r="H32" s="20"/>
      <c r="I32" s="15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51" t="s">
        <v>183</v>
      </c>
      <c r="AA32" s="37">
        <v>0</v>
      </c>
      <c r="AB32" s="20"/>
      <c r="AC32" s="15"/>
      <c r="AD32" s="20"/>
      <c r="AE32" s="20"/>
      <c r="AF32" s="20"/>
      <c r="AG32" s="20"/>
      <c r="AH32" s="2"/>
      <c r="AM32" s="37"/>
      <c r="AN32" s="37"/>
      <c r="AT32" s="20"/>
      <c r="AU32" s="20"/>
      <c r="AV32" s="20"/>
      <c r="AW32" s="13"/>
      <c r="AX32" s="13"/>
      <c r="AY32" s="10"/>
      <c r="BA32" s="23">
        <v>22</v>
      </c>
      <c r="BB32" s="22">
        <v>450061</v>
      </c>
      <c r="BC32" s="35" t="s">
        <v>154</v>
      </c>
    </row>
    <row r="33" spans="1:55" s="21" customFormat="1" ht="12.75">
      <c r="A33" s="1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1" t="s">
        <v>184</v>
      </c>
      <c r="AA33" s="37">
        <v>0</v>
      </c>
      <c r="AB33" s="20"/>
      <c r="AC33" s="15"/>
      <c r="AD33" s="20"/>
      <c r="AE33" s="20"/>
      <c r="AF33" s="20"/>
      <c r="AG33" s="20"/>
      <c r="AH33" s="47"/>
      <c r="AT33" s="20"/>
      <c r="AU33" s="20"/>
      <c r="AV33" s="20"/>
      <c r="AW33" s="11"/>
      <c r="AX33" s="11"/>
      <c r="AY33" s="10"/>
      <c r="BA33" s="23">
        <v>23</v>
      </c>
      <c r="BB33" s="22">
        <v>282561</v>
      </c>
      <c r="BC33" s="35" t="s">
        <v>155</v>
      </c>
    </row>
    <row r="34" spans="1:55" s="21" customFormat="1" ht="12.75">
      <c r="A34" s="4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1" t="s">
        <v>185</v>
      </c>
      <c r="AA34" s="37">
        <v>0</v>
      </c>
      <c r="AB34" s="20"/>
      <c r="AC34" s="15"/>
      <c r="AD34" s="20"/>
      <c r="AE34" s="20"/>
      <c r="AF34" s="20"/>
      <c r="AG34" s="20"/>
      <c r="AH34" s="47"/>
      <c r="AT34" s="20"/>
      <c r="AU34" s="20"/>
      <c r="AV34" s="20"/>
      <c r="AW34" s="13"/>
      <c r="AX34" s="13"/>
      <c r="AY34" s="45"/>
      <c r="BA34" s="23">
        <v>24</v>
      </c>
      <c r="BB34" s="22">
        <v>849670</v>
      </c>
      <c r="BC34" s="35" t="s">
        <v>156</v>
      </c>
    </row>
    <row r="35" spans="1:55" s="21" customFormat="1" ht="12.75">
      <c r="A35" s="1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49" t="s">
        <v>186</v>
      </c>
      <c r="W35" s="20"/>
      <c r="X35" s="20"/>
      <c r="Y35" s="20"/>
      <c r="AA35" s="37">
        <v>3</v>
      </c>
      <c r="AB35" s="20"/>
      <c r="AC35" s="15"/>
      <c r="AD35" s="20"/>
      <c r="AE35" s="20"/>
      <c r="AF35" s="20"/>
      <c r="AG35" s="20"/>
      <c r="AH35" s="47"/>
      <c r="AT35" s="20"/>
      <c r="AU35" s="20"/>
      <c r="AV35" s="20"/>
      <c r="AW35" s="12"/>
      <c r="AX35" s="12"/>
      <c r="AY35" s="16"/>
      <c r="BA35" s="23">
        <v>25</v>
      </c>
      <c r="BB35" s="22">
        <v>358470</v>
      </c>
      <c r="BC35" s="35" t="s">
        <v>157</v>
      </c>
    </row>
    <row r="36" spans="1:55" s="21" customFormat="1" ht="12.75">
      <c r="A36" s="4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49" t="s">
        <v>187</v>
      </c>
      <c r="W36" s="20"/>
      <c r="X36" s="20"/>
      <c r="Y36" s="20"/>
      <c r="AA36" s="37">
        <v>0</v>
      </c>
      <c r="AB36" s="20"/>
      <c r="AC36" s="20"/>
      <c r="AD36" s="20"/>
      <c r="AE36" s="20"/>
      <c r="AF36" s="20"/>
      <c r="AG36" s="20"/>
      <c r="AH36" s="20"/>
      <c r="AT36" s="20"/>
      <c r="AU36" s="20"/>
      <c r="AV36" s="20"/>
      <c r="AW36" s="12"/>
      <c r="AX36" s="12"/>
      <c r="AY36" s="45"/>
      <c r="BA36" s="23">
        <v>26</v>
      </c>
      <c r="BB36" s="22">
        <v>506258</v>
      </c>
      <c r="BC36" s="35" t="s">
        <v>158</v>
      </c>
    </row>
    <row r="37" spans="1:55" s="21" customFormat="1" ht="12.75">
      <c r="A37" s="4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49" t="s">
        <v>188</v>
      </c>
      <c r="X37" s="20"/>
      <c r="Y37" s="20"/>
      <c r="Z37" s="20"/>
      <c r="AA37" s="37">
        <v>17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12"/>
      <c r="AX37" s="12"/>
      <c r="AY37" s="45"/>
      <c r="BA37" s="23">
        <v>27</v>
      </c>
      <c r="BB37" s="22">
        <v>284791</v>
      </c>
      <c r="BC37" s="35" t="s">
        <v>159</v>
      </c>
    </row>
    <row r="38" spans="1:55" s="21" customFormat="1" ht="12.75">
      <c r="A38" s="16"/>
      <c r="B38" s="1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49" t="s">
        <v>189</v>
      </c>
      <c r="W38" s="20"/>
      <c r="X38" s="20"/>
      <c r="Y38" s="20"/>
      <c r="Z38" s="20"/>
      <c r="AA38" s="37">
        <v>32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13"/>
      <c r="AX38" s="13"/>
      <c r="AY38" s="16"/>
      <c r="BA38" s="23">
        <v>28</v>
      </c>
      <c r="BB38" s="22">
        <v>576417</v>
      </c>
      <c r="BC38" s="35" t="s">
        <v>160</v>
      </c>
    </row>
    <row r="39" spans="1:55" s="21" customFormat="1" ht="12.75">
      <c r="A39" s="4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12"/>
      <c r="AX39" s="12"/>
      <c r="AY39" s="45"/>
      <c r="BA39" s="23">
        <v>29</v>
      </c>
      <c r="BB39" s="22">
        <v>554240</v>
      </c>
      <c r="BC39" s="35" t="s">
        <v>161</v>
      </c>
    </row>
    <row r="40" spans="1:55" s="21" customFormat="1" ht="12.75">
      <c r="A40" s="4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12"/>
      <c r="AX40" s="12"/>
      <c r="AY40" s="45"/>
      <c r="BA40" s="23">
        <v>30</v>
      </c>
      <c r="BB40" s="22">
        <v>449565</v>
      </c>
      <c r="BC40" s="35" t="s">
        <v>162</v>
      </c>
    </row>
    <row r="41" spans="1:55" s="21" customFormat="1" ht="12.75">
      <c r="A41" s="4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11"/>
      <c r="AX41" s="11"/>
      <c r="AY41" s="45"/>
      <c r="BA41" s="23">
        <v>31</v>
      </c>
      <c r="BB41" s="22">
        <v>799720</v>
      </c>
      <c r="BC41" s="35" t="s">
        <v>163</v>
      </c>
    </row>
    <row r="42" spans="1:55" s="21" customFormat="1" ht="12.75">
      <c r="A42" s="4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12"/>
      <c r="AX42" s="12"/>
      <c r="AY42" s="45"/>
      <c r="BA42" s="23">
        <v>32</v>
      </c>
      <c r="BB42" s="22">
        <v>361198</v>
      </c>
      <c r="BC42" s="35" t="s">
        <v>164</v>
      </c>
    </row>
    <row r="43" spans="1:55" s="21" customFormat="1" ht="12.75">
      <c r="A43" s="4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12"/>
      <c r="AX43" s="12"/>
      <c r="AY43" s="45"/>
      <c r="BA43" s="23">
        <v>33</v>
      </c>
      <c r="BB43" s="22">
        <v>238167</v>
      </c>
      <c r="BC43" s="35" t="s">
        <v>165</v>
      </c>
    </row>
    <row r="44" spans="1:55" s="21" customFormat="1" ht="12.75">
      <c r="A44" s="4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2"/>
      <c r="AX44" s="12"/>
      <c r="AY44" s="45"/>
      <c r="BA44" s="23">
        <v>34</v>
      </c>
      <c r="BB44" s="22">
        <v>425961</v>
      </c>
      <c r="BC44" s="35" t="s">
        <v>166</v>
      </c>
    </row>
    <row r="45" spans="2:55" s="21" customFormat="1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3"/>
      <c r="AU45" s="20"/>
      <c r="AV45" s="20"/>
      <c r="AW45" s="12"/>
      <c r="AX45" s="12"/>
      <c r="BA45" s="23">
        <v>35</v>
      </c>
      <c r="BB45" s="22">
        <v>708302</v>
      </c>
      <c r="BC45" s="35" t="s">
        <v>167</v>
      </c>
    </row>
    <row r="46" spans="1:55" s="21" customFormat="1" ht="12.75">
      <c r="A46" s="1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3"/>
      <c r="AU46" s="20"/>
      <c r="AV46" s="20"/>
      <c r="AW46" s="12"/>
      <c r="AX46" s="12"/>
      <c r="AY46" s="16"/>
      <c r="BA46" s="23">
        <v>36</v>
      </c>
      <c r="BB46" s="22">
        <v>383139</v>
      </c>
      <c r="BC46" s="35" t="s">
        <v>168</v>
      </c>
    </row>
    <row r="47" spans="1:55" s="21" customFormat="1" ht="12.75">
      <c r="A47" s="48"/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12"/>
      <c r="AX47" s="12"/>
      <c r="AY47" s="48"/>
      <c r="BA47" s="23">
        <v>37</v>
      </c>
      <c r="BB47" s="22">
        <v>681732</v>
      </c>
      <c r="BC47" s="35" t="s">
        <v>169</v>
      </c>
    </row>
    <row r="48" spans="1:55" s="21" customFormat="1" ht="12.75">
      <c r="A48" s="48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0"/>
      <c r="V48" s="20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48"/>
      <c r="BA48" s="23">
        <v>38</v>
      </c>
      <c r="BB48" s="22">
        <v>240671</v>
      </c>
      <c r="BC48" s="35" t="s">
        <v>170</v>
      </c>
    </row>
    <row r="49" spans="1:55" s="21" customFormat="1" ht="12.75">
      <c r="A49" s="48"/>
      <c r="B49" s="2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8"/>
      <c r="V49" s="48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48"/>
      <c r="BA49" s="23">
        <v>39</v>
      </c>
      <c r="BB49" s="22">
        <v>446736</v>
      </c>
      <c r="BC49" s="35" t="s">
        <v>171</v>
      </c>
    </row>
    <row r="50" spans="1:55" s="21" customFormat="1" ht="12.75">
      <c r="A50" s="48"/>
      <c r="B50" s="2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48"/>
      <c r="V50" s="48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48"/>
      <c r="BA50" s="23">
        <v>40</v>
      </c>
      <c r="BB50" s="22">
        <v>401868</v>
      </c>
      <c r="BC50" s="35" t="s">
        <v>172</v>
      </c>
    </row>
    <row r="51" spans="1:55" s="21" customFormat="1" ht="12.75">
      <c r="A51" s="48"/>
      <c r="B51" s="20"/>
      <c r="C51" s="2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BA51" s="23">
        <v>41</v>
      </c>
      <c r="BB51" s="22">
        <v>385883</v>
      </c>
      <c r="BC51" s="35" t="s">
        <v>173</v>
      </c>
    </row>
    <row r="52" spans="1:55" s="21" customFormat="1" ht="12.75">
      <c r="A52" s="20"/>
      <c r="B52" s="2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0"/>
      <c r="V52" s="20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0"/>
      <c r="BA52" s="23">
        <v>42</v>
      </c>
      <c r="BB52" s="22">
        <v>1916017</v>
      </c>
      <c r="BC52" s="35" t="s">
        <v>174</v>
      </c>
    </row>
    <row r="53" spans="1:55" s="21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BA53" s="23"/>
      <c r="BB53" s="22"/>
      <c r="BC53" s="35"/>
    </row>
    <row r="54" spans="52:55" ht="12.75">
      <c r="AZ54" s="48"/>
      <c r="BA54" s="22"/>
      <c r="BB54" s="22"/>
      <c r="BC54" s="53"/>
    </row>
    <row r="68" spans="2:50" ht="12.75" hidden="1">
      <c r="B68" s="54" t="s">
        <v>175</v>
      </c>
      <c r="C68" s="30">
        <f>+C69+C70</f>
        <v>1113</v>
      </c>
      <c r="D68" s="30">
        <f aca="true" t="shared" si="5" ref="D68:AX68">+D69+D70</f>
        <v>115</v>
      </c>
      <c r="E68" s="30">
        <f t="shared" si="5"/>
        <v>5</v>
      </c>
      <c r="F68" s="30">
        <f t="shared" si="5"/>
        <v>0</v>
      </c>
      <c r="G68" s="30">
        <f t="shared" si="5"/>
        <v>45</v>
      </c>
      <c r="H68" s="30">
        <f t="shared" si="5"/>
        <v>25</v>
      </c>
      <c r="I68" s="30">
        <f t="shared" si="5"/>
        <v>5</v>
      </c>
      <c r="J68" s="30">
        <f t="shared" si="5"/>
        <v>20</v>
      </c>
      <c r="K68" s="30">
        <f t="shared" si="5"/>
        <v>0</v>
      </c>
      <c r="L68" s="30">
        <f t="shared" si="5"/>
        <v>5</v>
      </c>
      <c r="M68" s="30">
        <f t="shared" si="5"/>
        <v>70</v>
      </c>
      <c r="N68" s="30">
        <f t="shared" si="5"/>
        <v>50</v>
      </c>
      <c r="O68" s="30">
        <f t="shared" si="5"/>
        <v>50</v>
      </c>
      <c r="P68" s="30">
        <f t="shared" si="5"/>
        <v>0</v>
      </c>
      <c r="Q68" s="30">
        <f t="shared" si="5"/>
        <v>0</v>
      </c>
      <c r="R68" s="30">
        <f t="shared" si="5"/>
        <v>0</v>
      </c>
      <c r="S68" s="30">
        <f t="shared" si="5"/>
        <v>0</v>
      </c>
      <c r="T68" s="30">
        <f t="shared" si="5"/>
        <v>15</v>
      </c>
      <c r="U68" s="30"/>
      <c r="V68" s="30"/>
      <c r="W68" s="30">
        <f t="shared" si="5"/>
        <v>10</v>
      </c>
      <c r="X68" s="30">
        <f t="shared" si="5"/>
        <v>85</v>
      </c>
      <c r="Y68" s="30">
        <f t="shared" si="5"/>
        <v>87</v>
      </c>
      <c r="Z68" s="30">
        <f t="shared" si="5"/>
        <v>0</v>
      </c>
      <c r="AA68" s="30">
        <f t="shared" si="5"/>
        <v>10</v>
      </c>
      <c r="AB68" s="30">
        <f t="shared" si="5"/>
        <v>8</v>
      </c>
      <c r="AC68" s="30">
        <f t="shared" si="5"/>
        <v>0</v>
      </c>
      <c r="AD68" s="30">
        <f t="shared" si="5"/>
        <v>0</v>
      </c>
      <c r="AE68" s="30">
        <f t="shared" si="5"/>
        <v>25</v>
      </c>
      <c r="AF68" s="30">
        <f t="shared" si="5"/>
        <v>10</v>
      </c>
      <c r="AG68" s="30">
        <f t="shared" si="5"/>
        <v>50</v>
      </c>
      <c r="AH68" s="30">
        <f t="shared" si="5"/>
        <v>100</v>
      </c>
      <c r="AI68" s="30">
        <f t="shared" si="5"/>
        <v>0</v>
      </c>
      <c r="AJ68" s="30">
        <f t="shared" si="5"/>
        <v>0</v>
      </c>
      <c r="AK68" s="30">
        <f t="shared" si="5"/>
        <v>25</v>
      </c>
      <c r="AL68" s="30">
        <f t="shared" si="5"/>
        <v>65</v>
      </c>
      <c r="AM68" s="30">
        <f t="shared" si="5"/>
        <v>24</v>
      </c>
      <c r="AN68" s="30">
        <f t="shared" si="5"/>
        <v>6</v>
      </c>
      <c r="AO68" s="30">
        <f t="shared" si="5"/>
        <v>110</v>
      </c>
      <c r="AP68" s="30">
        <f t="shared" si="5"/>
        <v>70</v>
      </c>
      <c r="AQ68" s="30">
        <f t="shared" si="5"/>
        <v>40</v>
      </c>
      <c r="AR68" s="30">
        <f t="shared" si="5"/>
        <v>0</v>
      </c>
      <c r="AS68" s="30">
        <f t="shared" si="5"/>
        <v>0</v>
      </c>
      <c r="AT68" s="30">
        <f t="shared" si="5"/>
        <v>30</v>
      </c>
      <c r="AU68" s="30">
        <f t="shared" si="5"/>
        <v>0</v>
      </c>
      <c r="AV68" s="30">
        <f t="shared" si="5"/>
        <v>85</v>
      </c>
      <c r="AW68" s="30">
        <f t="shared" si="5"/>
        <v>28</v>
      </c>
      <c r="AX68" s="30">
        <f t="shared" si="5"/>
        <v>0</v>
      </c>
    </row>
    <row r="69" spans="2:50" ht="12.75" hidden="1">
      <c r="B69" s="55" t="s">
        <v>176</v>
      </c>
      <c r="C69" s="25">
        <f>SUM(D69:N69)+SUM(R69:T69)+SUM(W69:AO69)+SUM(AT69:AX69)</f>
        <v>1073</v>
      </c>
      <c r="D69" s="23">
        <f>+SUM(D15:D18)</f>
        <v>115</v>
      </c>
      <c r="E69" s="23">
        <f aca="true" t="shared" si="6" ref="E69:T69">+SUM(E15:E18)</f>
        <v>5</v>
      </c>
      <c r="F69" s="23">
        <f t="shared" si="6"/>
        <v>0</v>
      </c>
      <c r="G69" s="23">
        <f t="shared" si="6"/>
        <v>45</v>
      </c>
      <c r="H69" s="23">
        <f t="shared" si="6"/>
        <v>25</v>
      </c>
      <c r="I69" s="23">
        <f t="shared" si="6"/>
        <v>5</v>
      </c>
      <c r="J69" s="23">
        <f t="shared" si="6"/>
        <v>20</v>
      </c>
      <c r="K69" s="23">
        <f t="shared" si="6"/>
        <v>0</v>
      </c>
      <c r="L69" s="23">
        <f t="shared" si="6"/>
        <v>5</v>
      </c>
      <c r="M69" s="23">
        <f t="shared" si="6"/>
        <v>70</v>
      </c>
      <c r="N69" s="23">
        <f t="shared" si="6"/>
        <v>50</v>
      </c>
      <c r="O69" s="23">
        <f t="shared" si="6"/>
        <v>50</v>
      </c>
      <c r="P69" s="23">
        <f t="shared" si="6"/>
        <v>0</v>
      </c>
      <c r="Q69" s="23">
        <f t="shared" si="6"/>
        <v>0</v>
      </c>
      <c r="R69" s="23">
        <f t="shared" si="6"/>
        <v>0</v>
      </c>
      <c r="S69" s="23">
        <f t="shared" si="6"/>
        <v>0</v>
      </c>
      <c r="T69" s="23">
        <f t="shared" si="6"/>
        <v>15</v>
      </c>
      <c r="W69" s="23">
        <f aca="true" t="shared" si="7" ref="W69:AX69">+SUM(W15:W18)</f>
        <v>10</v>
      </c>
      <c r="X69" s="23">
        <f t="shared" si="7"/>
        <v>85</v>
      </c>
      <c r="Y69" s="23">
        <f t="shared" si="7"/>
        <v>87</v>
      </c>
      <c r="Z69" s="23">
        <f t="shared" si="7"/>
        <v>0</v>
      </c>
      <c r="AA69" s="23">
        <f t="shared" si="7"/>
        <v>10</v>
      </c>
      <c r="AB69" s="23">
        <f t="shared" si="7"/>
        <v>8</v>
      </c>
      <c r="AC69" s="23">
        <f t="shared" si="7"/>
        <v>0</v>
      </c>
      <c r="AD69" s="23">
        <f t="shared" si="7"/>
        <v>0</v>
      </c>
      <c r="AE69" s="23">
        <f t="shared" si="7"/>
        <v>25</v>
      </c>
      <c r="AF69" s="23">
        <f t="shared" si="7"/>
        <v>10</v>
      </c>
      <c r="AG69" s="23">
        <f t="shared" si="7"/>
        <v>50</v>
      </c>
      <c r="AH69" s="23">
        <f t="shared" si="7"/>
        <v>100</v>
      </c>
      <c r="AI69" s="23">
        <f t="shared" si="7"/>
        <v>0</v>
      </c>
      <c r="AJ69" s="23">
        <f t="shared" si="7"/>
        <v>0</v>
      </c>
      <c r="AK69" s="23">
        <f t="shared" si="7"/>
        <v>25</v>
      </c>
      <c r="AL69" s="23">
        <f t="shared" si="7"/>
        <v>65</v>
      </c>
      <c r="AM69" s="23">
        <f t="shared" si="7"/>
        <v>24</v>
      </c>
      <c r="AN69" s="23">
        <f t="shared" si="7"/>
        <v>6</v>
      </c>
      <c r="AO69" s="23">
        <f t="shared" si="7"/>
        <v>110</v>
      </c>
      <c r="AP69" s="23">
        <f t="shared" si="7"/>
        <v>70</v>
      </c>
      <c r="AQ69" s="23">
        <f t="shared" si="7"/>
        <v>40</v>
      </c>
      <c r="AR69" s="23">
        <f t="shared" si="7"/>
        <v>0</v>
      </c>
      <c r="AS69" s="23">
        <f t="shared" si="7"/>
        <v>0</v>
      </c>
      <c r="AT69" s="23">
        <f t="shared" si="7"/>
        <v>30</v>
      </c>
      <c r="AU69" s="23">
        <f t="shared" si="7"/>
        <v>0</v>
      </c>
      <c r="AV69" s="23">
        <f t="shared" si="7"/>
        <v>45</v>
      </c>
      <c r="AW69" s="23">
        <f t="shared" si="7"/>
        <v>28</v>
      </c>
      <c r="AX69" s="23">
        <f t="shared" si="7"/>
        <v>0</v>
      </c>
    </row>
    <row r="70" spans="2:50" ht="12.75" hidden="1">
      <c r="B70" s="26" t="s">
        <v>177</v>
      </c>
      <c r="C70" s="25">
        <f>SUM(D70:N70)+SUM(R70:T70)+SUM(W70:AO70)+SUM(AT70:AX70)</f>
        <v>40</v>
      </c>
      <c r="D70" s="23">
        <f>+SUM(D19:D20)</f>
        <v>0</v>
      </c>
      <c r="E70" s="23">
        <f aca="true" t="shared" si="8" ref="E70:T70">+SUM(E19:E20)</f>
        <v>0</v>
      </c>
      <c r="F70" s="23">
        <f t="shared" si="8"/>
        <v>0</v>
      </c>
      <c r="G70" s="23">
        <f t="shared" si="8"/>
        <v>0</v>
      </c>
      <c r="H70" s="23">
        <f t="shared" si="8"/>
        <v>0</v>
      </c>
      <c r="I70" s="23">
        <f t="shared" si="8"/>
        <v>0</v>
      </c>
      <c r="J70" s="23">
        <f t="shared" si="8"/>
        <v>0</v>
      </c>
      <c r="K70" s="23">
        <f t="shared" si="8"/>
        <v>0</v>
      </c>
      <c r="L70" s="23">
        <f t="shared" si="8"/>
        <v>0</v>
      </c>
      <c r="M70" s="23">
        <f t="shared" si="8"/>
        <v>0</v>
      </c>
      <c r="N70" s="23">
        <f t="shared" si="8"/>
        <v>0</v>
      </c>
      <c r="O70" s="23">
        <f t="shared" si="8"/>
        <v>0</v>
      </c>
      <c r="P70" s="23">
        <f t="shared" si="8"/>
        <v>0</v>
      </c>
      <c r="Q70" s="23">
        <f t="shared" si="8"/>
        <v>0</v>
      </c>
      <c r="R70" s="23">
        <f t="shared" si="8"/>
        <v>0</v>
      </c>
      <c r="S70" s="23">
        <f t="shared" si="8"/>
        <v>0</v>
      </c>
      <c r="T70" s="23">
        <f t="shared" si="8"/>
        <v>0</v>
      </c>
      <c r="W70" s="23">
        <f aca="true" t="shared" si="9" ref="W70:AX70">+SUM(W19:W20)</f>
        <v>0</v>
      </c>
      <c r="X70" s="23">
        <f t="shared" si="9"/>
        <v>0</v>
      </c>
      <c r="Y70" s="23">
        <f t="shared" si="9"/>
        <v>0</v>
      </c>
      <c r="Z70" s="23">
        <f t="shared" si="9"/>
        <v>0</v>
      </c>
      <c r="AA70" s="23">
        <f t="shared" si="9"/>
        <v>0</v>
      </c>
      <c r="AB70" s="23">
        <f t="shared" si="9"/>
        <v>0</v>
      </c>
      <c r="AC70" s="23">
        <f t="shared" si="9"/>
        <v>0</v>
      </c>
      <c r="AD70" s="23">
        <f t="shared" si="9"/>
        <v>0</v>
      </c>
      <c r="AE70" s="23">
        <f t="shared" si="9"/>
        <v>0</v>
      </c>
      <c r="AF70" s="23">
        <f t="shared" si="9"/>
        <v>0</v>
      </c>
      <c r="AG70" s="23">
        <f t="shared" si="9"/>
        <v>0</v>
      </c>
      <c r="AH70" s="23">
        <f t="shared" si="9"/>
        <v>0</v>
      </c>
      <c r="AI70" s="23">
        <f t="shared" si="9"/>
        <v>0</v>
      </c>
      <c r="AJ70" s="23">
        <f t="shared" si="9"/>
        <v>0</v>
      </c>
      <c r="AK70" s="23">
        <f t="shared" si="9"/>
        <v>0</v>
      </c>
      <c r="AL70" s="23">
        <f t="shared" si="9"/>
        <v>0</v>
      </c>
      <c r="AM70" s="23">
        <f t="shared" si="9"/>
        <v>0</v>
      </c>
      <c r="AN70" s="23">
        <f t="shared" si="9"/>
        <v>0</v>
      </c>
      <c r="AO70" s="23">
        <f t="shared" si="9"/>
        <v>0</v>
      </c>
      <c r="AP70" s="23">
        <f t="shared" si="9"/>
        <v>0</v>
      </c>
      <c r="AQ70" s="23">
        <f t="shared" si="9"/>
        <v>0</v>
      </c>
      <c r="AR70" s="23">
        <f t="shared" si="9"/>
        <v>0</v>
      </c>
      <c r="AS70" s="23">
        <f t="shared" si="9"/>
        <v>0</v>
      </c>
      <c r="AT70" s="23">
        <f t="shared" si="9"/>
        <v>0</v>
      </c>
      <c r="AU70" s="23">
        <f t="shared" si="9"/>
        <v>0</v>
      </c>
      <c r="AV70" s="23">
        <f t="shared" si="9"/>
        <v>40</v>
      </c>
      <c r="AW70" s="23">
        <f t="shared" si="9"/>
        <v>0</v>
      </c>
      <c r="AX70" s="23">
        <f t="shared" si="9"/>
        <v>0</v>
      </c>
    </row>
    <row r="71" spans="2:3" ht="12.75" hidden="1">
      <c r="B71" s="26"/>
      <c r="C71" s="27"/>
    </row>
    <row r="72" spans="2:50" ht="12.75" hidden="1">
      <c r="B72" s="20" t="s">
        <v>178</v>
      </c>
      <c r="C72" s="25">
        <f>SUM(D72:N72)+SUM(R72:T72)+SUM(W72:AO72)+SUM(AT72:AX72)</f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/>
      <c r="V72" s="23"/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</row>
    <row r="74" ht="12.75">
      <c r="D74" s="23"/>
    </row>
  </sheetData>
  <sheetProtection/>
  <mergeCells count="54">
    <mergeCell ref="I23:O23"/>
    <mergeCell ref="A3:A11"/>
    <mergeCell ref="B3:B10"/>
    <mergeCell ref="C3:C10"/>
    <mergeCell ref="K4:K10"/>
    <mergeCell ref="L4:L10"/>
    <mergeCell ref="M4:M10"/>
    <mergeCell ref="N4:N10"/>
    <mergeCell ref="O4:Q4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AH4:AH10"/>
    <mergeCell ref="AI4:AI10"/>
    <mergeCell ref="T4:T10"/>
    <mergeCell ref="W4:W10"/>
    <mergeCell ref="U3:U11"/>
    <mergeCell ref="V3:V11"/>
    <mergeCell ref="X4:X10"/>
    <mergeCell ref="Y4:Y10"/>
    <mergeCell ref="Z4:Z10"/>
    <mergeCell ref="AA4:AA10"/>
    <mergeCell ref="AB4:AB10"/>
    <mergeCell ref="AC4:AC10"/>
    <mergeCell ref="AD4:AD10"/>
    <mergeCell ref="AE4:AE10"/>
    <mergeCell ref="AF4:AF10"/>
    <mergeCell ref="AG4:AG10"/>
    <mergeCell ref="AJ4:AJ10"/>
    <mergeCell ref="AK4:AK10"/>
    <mergeCell ref="AL4:AL10"/>
    <mergeCell ref="AV4:AV10"/>
    <mergeCell ref="AW4:AW10"/>
    <mergeCell ref="AM4:AM10"/>
    <mergeCell ref="AN4:AN10"/>
    <mergeCell ref="AO4:AO10"/>
    <mergeCell ref="AP4:AS4"/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</mergeCells>
  <printOptions/>
  <pageMargins left="0.748031496062992" right="0.748031496062992" top="0.866141732283465" bottom="0.866141732283465" header="0.511811023622047" footer="0.511811023622047"/>
  <pageSetup firstPageNumber="172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2014-05-08T07:41:20Z</cp:lastPrinted>
  <dcterms:created xsi:type="dcterms:W3CDTF">2001-04-24T10:44:54Z</dcterms:created>
  <dcterms:modified xsi:type="dcterms:W3CDTF">2014-06-17T09:25:32Z</dcterms:modified>
  <cp:category/>
  <cp:version/>
  <cp:contentType/>
  <cp:contentStatus/>
</cp:coreProperties>
</file>