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0" windowWidth="1056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<sst xmlns="http://schemas.openxmlformats.org/spreadsheetml/2006/main" count="923" uniqueCount="357">
  <si>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</si>
  <si>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</si>
  <si>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</si>
  <si>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</si>
  <si>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</si>
  <si>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</si>
  <si>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</si>
  <si>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</si>
  <si>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</si>
  <si>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</si>
  <si>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</si>
  <si>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</si>
  <si>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</si>
  <si>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</si>
  <si>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</si>
  <si>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</si>
  <si>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</si>
  <si>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</si>
  <si>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</si>
  <si>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</si>
  <si>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</si>
  <si>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</si>
  <si>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</si>
  <si>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</si>
  <si>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</si>
  <si>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</si>
  <si>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</si>
  <si>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</si>
  <si>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</si>
  <si>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</si>
  <si>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</si>
  <si>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</si>
  <si>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</si>
  <si>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</si>
  <si>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</si>
  <si>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</si>
  <si>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</si>
  <si>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</si>
  <si>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</si>
  <si>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</si>
  <si>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</si>
  <si>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</si>
  <si>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</si>
  <si>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</si>
  <si>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</si>
  <si>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</si>
  <si>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</si>
  <si>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</si>
  <si>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</si>
  <si>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</si>
  <si>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</si>
  <si>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</si>
  <si>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</si>
  <si>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</si>
  <si>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</si>
  <si>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</si>
  <si>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</si>
  <si>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</si>
  <si>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</si>
  <si>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</si>
  <si>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 xml:space="preserve">    *2</t>
  </si>
  <si>
    <t xml:space="preserve">    *3</t>
  </si>
  <si>
    <t xml:space="preserve">    *5</t>
  </si>
  <si>
    <t xml:space="preserve">    *6</t>
  </si>
  <si>
    <t xml:space="preserve">   -</t>
  </si>
  <si>
    <t xml:space="preserve">    -</t>
  </si>
  <si>
    <t>-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</si>
  <si>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</si>
  <si>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</si>
  <si>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</si>
  <si>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</si>
  <si>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>judeţul T I M I Ş</t>
  </si>
  <si>
    <t>*1</t>
  </si>
  <si>
    <t>*26</t>
  </si>
  <si>
    <t>*22</t>
  </si>
  <si>
    <t xml:space="preserve">   *4</t>
  </si>
  <si>
    <t>*7</t>
  </si>
  <si>
    <t>*32</t>
  </si>
  <si>
    <t>*25</t>
  </si>
  <si>
    <t xml:space="preserve">   *8</t>
  </si>
  <si>
    <t xml:space="preserve">   *10</t>
  </si>
  <si>
    <t xml:space="preserve">   *12</t>
  </si>
  <si>
    <t xml:space="preserve">  *14</t>
  </si>
  <si>
    <t>*27</t>
  </si>
  <si>
    <t>*29</t>
  </si>
  <si>
    <t xml:space="preserve">  -</t>
  </si>
  <si>
    <t xml:space="preserve"> -</t>
  </si>
  <si>
    <t xml:space="preserve">   *17</t>
  </si>
  <si>
    <t>*13</t>
  </si>
  <si>
    <t xml:space="preserve">    *18</t>
  </si>
  <si>
    <t>*23</t>
  </si>
  <si>
    <t xml:space="preserve">   *20</t>
  </si>
  <si>
    <t>*24</t>
  </si>
  <si>
    <t xml:space="preserve">   *19</t>
  </si>
  <si>
    <t>*30</t>
  </si>
  <si>
    <t>*21</t>
  </si>
  <si>
    <t xml:space="preserve">      </t>
  </si>
  <si>
    <t>PATURI DE ÎNSOŢITORI PENTRU COPII (total)</t>
  </si>
  <si>
    <t>paturi</t>
  </si>
  <si>
    <t>NEURO-</t>
  </si>
  <si>
    <t>PSIHO-</t>
  </si>
  <si>
    <t>MOTO-</t>
  </si>
  <si>
    <t>RIE</t>
  </si>
  <si>
    <t>*31</t>
  </si>
  <si>
    <t xml:space="preserve"> A.POLICLINICI,CENTRE DE DIAGNOSTIC ŞI TRATAMENT,</t>
  </si>
  <si>
    <t xml:space="preserve"> CENTRE  MEDICALE, AMBULATORII</t>
  </si>
  <si>
    <t>U.SPIT.MILITAR DE URGENŢĂ TIMIŞOARA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</si>
  <si>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</si>
  <si>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</si>
  <si>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</si>
  <si>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</si>
  <si>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</si>
  <si>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</si>
  <si>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</si>
  <si>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</si>
  <si>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</si>
  <si>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</si>
  <si>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</si>
  <si>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</si>
  <si>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</si>
  <si>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</si>
  <si>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</si>
  <si>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</si>
  <si>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</si>
  <si>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</si>
  <si>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</si>
  <si>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*16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</si>
  <si>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</si>
  <si>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</si>
  <si>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</si>
  <si>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</si>
  <si>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</si>
  <si>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</si>
  <si>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</si>
  <si>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</si>
  <si>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</si>
  <si>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</si>
  <si>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</si>
  <si>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</si>
  <si>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</si>
  <si>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</si>
  <si>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</si>
  <si>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</si>
  <si>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</si>
  <si>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</si>
  <si>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</si>
  <si>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</si>
  <si>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</si>
  <si>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</si>
  <si>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</si>
  <si>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</si>
  <si>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</si>
  <si>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</si>
  <si>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</si>
  <si>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</si>
  <si>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</si>
  <si>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</si>
  <si>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</si>
  <si>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</si>
  <si>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</si>
  <si>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</si>
  <si>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 xml:space="preserve">      -</t>
  </si>
  <si>
    <t>*15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</si>
  <si>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</si>
  <si>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</si>
  <si>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</si>
  <si>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</si>
  <si>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</si>
  <si>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</si>
  <si>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</si>
  <si>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</si>
  <si>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</si>
  <si>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</si>
  <si>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</si>
  <si>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</si>
  <si>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</si>
  <si>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bb26</t>
  </si>
  <si>
    <t>bb27</t>
  </si>
  <si>
    <t>bb28</t>
  </si>
  <si>
    <t>bb29</t>
  </si>
  <si>
    <t>bb30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</si>
  <si>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</si>
  <si>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</si>
  <si>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</si>
  <si>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</si>
  <si>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</si>
  <si>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</si>
  <si>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</si>
  <si>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</si>
  <si>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</si>
  <si>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</si>
  <si>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</si>
  <si>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</si>
  <si>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</si>
  <si>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</si>
  <si>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</si>
  <si>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</si>
  <si>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</si>
  <si>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</si>
  <si>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</si>
  <si>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U.SPIT.DE PSIHIATRIE  GATAIA (MS)</t>
  </si>
  <si>
    <t>37</t>
  </si>
  <si>
    <t>ENDOCRINOLOGIE</t>
  </si>
  <si>
    <t>NEUROCHIRURGIE</t>
  </si>
  <si>
    <t xml:space="preserve">                                         SIGURANŢĂ- JEBEL (MS)</t>
  </si>
  <si>
    <t xml:space="preserve">                          VASCULARE - TIMIŞOARA (MS)</t>
  </si>
  <si>
    <t xml:space="preserve">                   "CRISTIAN ŞERBAN" - BUZIAŞ (MS)</t>
  </si>
  <si>
    <t>*9</t>
  </si>
  <si>
    <t>TOTAL JUDEŢ din care: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</si>
  <si>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</si>
  <si>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</si>
  <si>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</si>
  <si>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</si>
  <si>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</si>
  <si>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</si>
  <si>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</si>
  <si>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</si>
  <si>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*33</t>
  </si>
  <si>
    <t xml:space="preserve">                      "LOUIS ŢURCANU"- TIMIŞOARA (A.L.)</t>
  </si>
  <si>
    <t>U.SPIT.MUNICIPAL LUGOJ  (A.L.)</t>
  </si>
  <si>
    <t>U.SPIT.ORĂŞENESC DETA (A.L.)</t>
  </si>
  <si>
    <t>U.SPIT.ORĂŞENESC FĂGET (A.L)</t>
  </si>
  <si>
    <t>U.SPIT.ORĂŞENESC SÂNNICOLAU MARE (A.L.)</t>
  </si>
  <si>
    <t>U.SPIT."DR.KARL DIEL" JIMBOLIA (A.L.)</t>
  </si>
  <si>
    <t>Ambulatoriul de stomatologie al spit.cl.mun.Timişoara (AL)</t>
  </si>
  <si>
    <t>*28</t>
  </si>
  <si>
    <t>*34</t>
  </si>
  <si>
    <t>U.CENTRUL MEDICAL CLIN. DE EVALUARE  ŞI</t>
  </si>
  <si>
    <t xml:space="preserve">  RECUPERARE  PENTRU  COPII ŞI ADOLESCENŢI</t>
  </si>
  <si>
    <t>R.SPIT.DE PSIHIATRIE ŞI PT.MĂSURI DE</t>
  </si>
  <si>
    <t>U.INSTITUTUL  DE BOLI  CARDIO-</t>
  </si>
  <si>
    <t xml:space="preserve">Ambulatoriul integrat spit.clin.mun. de urg.Timişoara </t>
  </si>
  <si>
    <t xml:space="preserve">Ambulatoriul integrat spit."Dr.Karl Diel" Jimbolia </t>
  </si>
  <si>
    <t xml:space="preserve">Ambulatoriul integrat spit.orăşenesc Sânnicolau Mare </t>
  </si>
  <si>
    <t xml:space="preserve">Ambulatoriul integrat spit.municipal Lugoj  </t>
  </si>
  <si>
    <t xml:space="preserve">Ambulatoriul  integrat spit.clin.de urgenţă pentru copii "Louis Ţurcanu"- Timişoara </t>
  </si>
  <si>
    <t xml:space="preserve">Ambulatoriul  integrat spit.orăşenesc Făget </t>
  </si>
  <si>
    <t xml:space="preserve">   'MOFTIZIOLOGIE "Dr.V.BABEŞ" TIMIŞOARA  (A.L.)</t>
  </si>
  <si>
    <t xml:space="preserve">Ambulatoriul  integrat spit.cl.de boli infecţioase şi pneumoftiziologie "Dr.V.Babeş" Timişoara </t>
  </si>
  <si>
    <t>Ambulatoriul integrat spit.de psihiatrie şi pt.măsuri de siguranţă- Jebel (MS)</t>
  </si>
  <si>
    <t>Ambulatoriul integrat spit.de psihiatrie  Gataia (MS)</t>
  </si>
  <si>
    <t>Spit.clin.jud.Timişoara ………………………………………………..</t>
  </si>
  <si>
    <t>Spit.municipal Lugoj………………………………………………………</t>
  </si>
  <si>
    <t>Spit."Dr.Karl Diel" Jimbolia …………………………………………………</t>
  </si>
  <si>
    <t>Spit.orăşenesc Deta ……………………………………………………..</t>
  </si>
  <si>
    <t>Spit.orăşenesc Făget……………………………………………………………….</t>
  </si>
  <si>
    <t>Spit.orăşenesc Sânnicolau Mare …………………………………………………</t>
  </si>
  <si>
    <t>*35</t>
  </si>
  <si>
    <t>*36</t>
  </si>
  <si>
    <t xml:space="preserve">                           cu afecţiuni cronice: diabet zaharat, hemofilie</t>
  </si>
  <si>
    <t>U.SPIT.CLINIC MUN. DE URG.TIMIŞOARA (A.L.)</t>
  </si>
  <si>
    <t>U.SPIT.CLINIC DE URGENŢĂ PENTRU COPII</t>
  </si>
  <si>
    <t>U.SPIT.CLINIC DE BOLI INFECŢIOASE ŞI PNEU-</t>
  </si>
  <si>
    <t>t</t>
  </si>
  <si>
    <t>u</t>
  </si>
  <si>
    <t>r</t>
  </si>
  <si>
    <t>cs</t>
  </si>
  <si>
    <t>bb31</t>
  </si>
  <si>
    <t>U.SPIT.CLINIC JUD.DE URGENŢĂ TIMIŞOARA (M.S.)</t>
  </si>
  <si>
    <t>Ambulatoriul de specialitate pentru sportivi Timişoara (MS)</t>
  </si>
  <si>
    <t>Ambulatoriul de specialitate pentru studenţi Timişoara (MS)</t>
  </si>
  <si>
    <t>Ambulatoriul integrat spit.clin.jud.Timişoara (MS)</t>
  </si>
  <si>
    <t xml:space="preserve">                         5 paturi TI</t>
  </si>
  <si>
    <t>*11</t>
  </si>
  <si>
    <t>bb24</t>
  </si>
  <si>
    <t>bb25</t>
  </si>
  <si>
    <t>bb41</t>
  </si>
  <si>
    <t>bb42</t>
  </si>
  <si>
    <t>Spit.clin.de urg. pentru copii "Louis Ţurcanu"- Timişoara …….…..</t>
  </si>
  <si>
    <t>*28 din care:255 paturi cod penal</t>
  </si>
  <si>
    <t xml:space="preserve">                       15 paturi toxicomani</t>
  </si>
  <si>
    <t>*29 din care:  35 paturi interne-cronici</t>
  </si>
  <si>
    <t xml:space="preserve">*30 din care:  70 paturi radioterapie             </t>
  </si>
  <si>
    <t>*32 din care:  15 paturi fertilizare in vitro</t>
  </si>
  <si>
    <t>*33 din care:    5 paturi cronici</t>
  </si>
  <si>
    <t>*34                 60 paturi recup.cardio-vasculară</t>
  </si>
  <si>
    <t>*35 din care:  10 paturi radiopatologie</t>
  </si>
  <si>
    <t>*36                   4 paturi ATI chir. toracică TBC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</si>
  <si>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</si>
  <si>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</si>
  <si>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</si>
  <si>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</si>
  <si>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</si>
  <si>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</si>
  <si>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</si>
  <si>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</si>
  <si>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</si>
  <si>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</si>
  <si>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</si>
  <si>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</si>
  <si>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</si>
  <si>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</si>
  <si>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</si>
  <si>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JUDEŢ</t>
  </si>
  <si>
    <t>*37</t>
  </si>
  <si>
    <t>*31                 43 paturi onco-hemat.din care:</t>
  </si>
  <si>
    <t>U.SPIT.CLINIC CF.TIMIŞOARA (M.S.)</t>
  </si>
  <si>
    <t>*38</t>
  </si>
  <si>
    <t xml:space="preserve">                                     </t>
  </si>
  <si>
    <t>populaţia la 1 iulie 2013</t>
  </si>
  <si>
    <t>*  1 din care:35 paturi nefrologie,</t>
  </si>
  <si>
    <t>*  2 din care:  5 paturi recuperare copii şi tineri</t>
  </si>
  <si>
    <t>*  3 din care:  8 paturi TA</t>
  </si>
  <si>
    <t>*  4 din care:20 paturi ORL copii</t>
  </si>
  <si>
    <t>*  5 din care:25 paturi chirurgie oncologică</t>
  </si>
  <si>
    <t xml:space="preserve">                       5 paturi transplant renal</t>
  </si>
  <si>
    <t xml:space="preserve">                       3 paturi dializă peritoneală</t>
  </si>
  <si>
    <t xml:space="preserve">                     27 paturi chirurgie vasculară din care:</t>
  </si>
  <si>
    <t xml:space="preserve">                       6 paturi microcrirurgie vasculară</t>
  </si>
  <si>
    <t xml:space="preserve">                     16 paturi flebologie</t>
  </si>
  <si>
    <t xml:space="preserve">                     17 paturi chirurgie politraumatisme</t>
  </si>
  <si>
    <t>*  6 din care:  8 paturi chirurgie artroscopică din care:</t>
  </si>
  <si>
    <t xml:space="preserve">                       3 paturi chirurgie artroscopica hemofilici</t>
  </si>
  <si>
    <t xml:space="preserve">                     10 paturi chirurgie spinală</t>
  </si>
  <si>
    <t xml:space="preserve">                       3 paturi recuperare cronici</t>
  </si>
  <si>
    <t xml:space="preserve">                       3 paturi recuperare posttraumatică</t>
  </si>
  <si>
    <t>*  7 din care:  5 paturi arşi</t>
  </si>
  <si>
    <t>*  8 din care:  5 paturi toxicologie</t>
  </si>
  <si>
    <t xml:space="preserve">                       5 paturi ATI casa Austria </t>
  </si>
  <si>
    <t xml:space="preserve">*  9              55 paturi neuropsihiatrie infantilă        </t>
  </si>
  <si>
    <t>*10 din care:  7 paturi TI coronarieni</t>
  </si>
  <si>
    <t>*11 din care:  6 paturi recuperare medicala  respiratorie</t>
  </si>
  <si>
    <t>*12 din care:10 paturi chirurgie  hepatica</t>
  </si>
  <si>
    <t xml:space="preserve">                     50 paturi chirurgie oncologică</t>
  </si>
  <si>
    <t>*13 din care:  4 paturi fertilizare in vitro</t>
  </si>
  <si>
    <t xml:space="preserve">                       4 paturi obstetrică patologică</t>
  </si>
  <si>
    <t xml:space="preserve">                       4 paturi gineco-oncologie</t>
  </si>
  <si>
    <t xml:space="preserve">                       4 paturi meterno-fetală</t>
  </si>
  <si>
    <t>*14 din care:14 paturi neonatologie patologică</t>
  </si>
  <si>
    <t xml:space="preserve">                       2 paturi dializă peritoneală </t>
  </si>
  <si>
    <t xml:space="preserve">                     10 paturi HIV\SIDA</t>
  </si>
  <si>
    <t xml:space="preserve">                     48 paturi prematuri din care:</t>
  </si>
  <si>
    <t xml:space="preserve">                       5 paturi TI</t>
  </si>
  <si>
    <t xml:space="preserve">                     20 paturi TI</t>
  </si>
  <si>
    <t xml:space="preserve">                     10 paturi alergologie-imunologie</t>
  </si>
  <si>
    <t xml:space="preserve">                       8 paturi transplant  medular</t>
  </si>
  <si>
    <t xml:space="preserve">                     12 paturi nefrologie</t>
  </si>
  <si>
    <t xml:space="preserve">                       5 paturi genetica medicala</t>
  </si>
  <si>
    <t xml:space="preserve">                       5 paturi îngrijiri paliative</t>
  </si>
  <si>
    <t>*16 din care:10 paturi recuperare neurologică cronici</t>
  </si>
  <si>
    <t>*17 din care:18 paturi HIV-SIDA</t>
  </si>
  <si>
    <t xml:space="preserve">                       5 paturi TI </t>
  </si>
  <si>
    <t>*18 din care:12 paturi  TI</t>
  </si>
  <si>
    <t>*19 din care:15 paturi TI coronarieni</t>
  </si>
  <si>
    <t>*20 din care:  5 paturi nefrologie</t>
  </si>
  <si>
    <t>*21 din care:16 paturi ATI O.G.</t>
  </si>
  <si>
    <t>*22 din care:  8 paturi diabet copii</t>
  </si>
  <si>
    <t xml:space="preserve">*23              15 paturi ingrijiri  paliative                 </t>
  </si>
  <si>
    <t>*24 din care:  6 paturi endourologie</t>
  </si>
  <si>
    <t>*25 din care:  8 paturi TI</t>
  </si>
  <si>
    <t xml:space="preserve">*26 din care:  8 paturi cardiologie copii </t>
  </si>
  <si>
    <t>*27 din care:  5 paturi toxicologie-copii</t>
  </si>
  <si>
    <t>*15               20 paturi recuperare cronici</t>
  </si>
  <si>
    <t xml:space="preserve">                       9 paturi TI coronarieni</t>
  </si>
  <si>
    <t>*38 din care:    5 paturi nefrologie</t>
  </si>
  <si>
    <t>*37 din care : 12 paturi oncologie digestiva</t>
  </si>
  <si>
    <t>Ambulatoriul de specialitate spital clin. CF Timişoara (MS)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</si>
</sst>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ei&quot;;\-#,##0&quot;lei&quot;"/>
    <numFmt numFmtId="183" formatCode="#,##0&quot;lei&quot;;[Red]\-#,##0&quot;lei&quot;"/>
    <numFmt numFmtId="184" formatCode="#,##0.00&quot;lei&quot;;\-#,##0.00&quot;lei&quot;"/>
    <numFmt numFmtId="185" formatCode="#,##0.00&quot;lei&quot;;[Red]\-#,##0.00&quot;lei&quot;"/>
    <numFmt numFmtId="186" formatCode="_-* #,##0&quot;lei&quot;_-;\-* #,##0&quot;lei&quot;_-;_-* &quot;-&quot;&quot;lei&quot;_-;_-@_-"/>
    <numFmt numFmtId="187" formatCode="_-* #,##0_L_E_I_-;\-* #,##0_L_E_I_-;_-* &quot;-&quot;_L_E_I_-;_-@_-"/>
    <numFmt numFmtId="188" formatCode="_-* #,##0.00&quot;lei&quot;_-;\-* #,##0.00&quot;lei&quot;_-;_-* &quot;-&quot;??&quot;lei&quot;_-;_-@_-"/>
    <numFmt numFmtId="189" formatCode="_-* #,##0.00_L_E_I_-;\-* #,##0.00_L_E_I_-;_-* &quot;-&quot;??_L_E_I_-;_-@_-"/>
    <numFmt numFmtId="190" formatCode="0_)"/>
    <numFmt numFmtId="191" formatCode="0.00_)"/>
    <numFmt numFmtId="192" formatCode="0.0"/>
    <numFmt numFmtId="193" formatCode="0.000_)"/>
    <numFmt numFmtId="194" formatCode="0.0000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91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 applyProtection="1">
      <alignment horizontal="left"/>
      <protection/>
    </xf>
    <xf numFmtId="190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 applyProtection="1">
      <alignment/>
      <protection/>
    </xf>
    <xf numFmtId="190" fontId="4" fillId="0" borderId="11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190" fontId="4" fillId="0" borderId="11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190" fontId="4" fillId="0" borderId="0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37" fontId="4" fillId="0" borderId="0" xfId="0" applyNumberFormat="1" applyFont="1" applyFill="1" applyAlignment="1" applyProtection="1" quotePrefix="1">
      <alignment horizontal="left"/>
      <protection/>
    </xf>
    <xf numFmtId="0" fontId="4" fillId="0" borderId="0" xfId="0" applyFont="1" applyFill="1" applyAlignment="1" quotePrefix="1">
      <alignment horizontal="left"/>
    </xf>
    <xf numFmtId="190" fontId="4" fillId="0" borderId="14" xfId="0" applyNumberFormat="1" applyFont="1" applyFill="1" applyBorder="1" applyAlignment="1" applyProtection="1">
      <alignment/>
      <protection/>
    </xf>
    <xf numFmtId="191" fontId="4" fillId="0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90" fontId="4" fillId="0" borderId="0" xfId="0" applyNumberFormat="1" applyFont="1" applyFill="1" applyBorder="1" applyAlignment="1" applyProtection="1">
      <alignment horizontal="left"/>
      <protection/>
    </xf>
    <xf numFmtId="19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 quotePrefix="1">
      <alignment horizontal="right"/>
    </xf>
    <xf numFmtId="190" fontId="4" fillId="0" borderId="11" xfId="0" applyNumberFormat="1" applyFont="1" applyFill="1" applyBorder="1" applyAlignment="1" applyProtection="1">
      <alignment horizontal="left"/>
      <protection/>
    </xf>
    <xf numFmtId="190" fontId="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Fill="1" applyBorder="1" applyAlignment="1">
      <alignment/>
    </xf>
    <xf numFmtId="191" fontId="4" fillId="0" borderId="15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37" fontId="10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" fontId="10" fillId="0" borderId="18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/>
      <protection/>
    </xf>
    <xf numFmtId="1" fontId="10" fillId="0" borderId="16" xfId="0" applyNumberFormat="1" applyFont="1" applyFill="1" applyBorder="1" applyAlignment="1" applyProtection="1">
      <alignment horizontal="center"/>
      <protection/>
    </xf>
    <xf numFmtId="1" fontId="10" fillId="0" borderId="17" xfId="0" applyNumberFormat="1" applyFont="1" applyFill="1" applyBorder="1" applyAlignment="1" applyProtection="1">
      <alignment horizontal="center"/>
      <protection/>
    </xf>
    <xf numFmtId="190" fontId="4" fillId="0" borderId="1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 quotePrefix="1">
      <alignment horizontal="left"/>
      <protection/>
    </xf>
    <xf numFmtId="0" fontId="4" fillId="0" borderId="12" xfId="0" applyFont="1" applyFill="1" applyBorder="1" applyAlignment="1">
      <alignment/>
    </xf>
    <xf numFmtId="37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 quotePrefix="1">
      <alignment horizontal="right"/>
      <protection/>
    </xf>
    <xf numFmtId="190" fontId="4" fillId="0" borderId="15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23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37" fontId="4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0" xfId="0" applyNumberFormat="1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>
      <alignment horizontal="center" textRotation="90"/>
    </xf>
    <xf numFmtId="49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2" xfId="0" applyNumberFormat="1" applyFont="1" applyFill="1" applyBorder="1" applyAlignment="1">
      <alignment horizontal="center" vertical="center" textRotation="90" wrapText="1"/>
    </xf>
    <xf numFmtId="49" fontId="10" fillId="0" borderId="22" xfId="0" applyNumberFormat="1" applyFont="1" applyFill="1" applyBorder="1" applyAlignment="1">
      <alignment horizontal="center" vertical="center" textRotation="90" wrapText="1"/>
    </xf>
    <xf numFmtId="37" fontId="10" fillId="0" borderId="19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22" xfId="0" applyNumberFormat="1" applyFont="1" applyFill="1" applyBorder="1" applyAlignment="1" applyProtection="1">
      <alignment horizontal="center" vertical="center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7" fontId="10" fillId="0" borderId="20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3" xfId="0" applyNumberFormat="1" applyFont="1" applyFill="1" applyBorder="1" applyAlignment="1">
      <alignment horizontal="center" textRotation="90" wrapText="1"/>
    </xf>
    <xf numFmtId="37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>
      <alignment horizontal="center" vertical="center" textRotation="90" wrapText="1"/>
    </xf>
    <xf numFmtId="49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1" name="Line 3"/>
        <xdr:cNvSpPr>
          <a:spLocks/>
        </xdr:cNvSpPr>
      </xdr:nvSpPr>
      <xdr:spPr>
        <a:xfrm>
          <a:off x="48482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16</xdr:row>
      <xdr:rowOff>104775</xdr:rowOff>
    </xdr:from>
    <xdr:to>
      <xdr:col>30</xdr:col>
      <xdr:colOff>390525</xdr:colOff>
      <xdr:row>16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30667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3" name="Line 77"/>
        <xdr:cNvSpPr>
          <a:spLocks/>
        </xdr:cNvSpPr>
      </xdr:nvSpPr>
      <xdr:spPr>
        <a:xfrm>
          <a:off x="48482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104775</xdr:rowOff>
    </xdr:from>
    <xdr:to>
      <xdr:col>15</xdr:col>
      <xdr:colOff>400050</xdr:colOff>
      <xdr:row>16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93440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16</xdr:row>
      <xdr:rowOff>104775</xdr:rowOff>
    </xdr:from>
    <xdr:to>
      <xdr:col>40</xdr:col>
      <xdr:colOff>390525</xdr:colOff>
      <xdr:row>16</xdr:row>
      <xdr:rowOff>104775</xdr:rowOff>
    </xdr:to>
    <xdr:sp>
      <xdr:nvSpPr>
        <xdr:cNvPr id="5" name="Line 89"/>
        <xdr:cNvSpPr>
          <a:spLocks/>
        </xdr:cNvSpPr>
      </xdr:nvSpPr>
      <xdr:spPr>
        <a:xfrm>
          <a:off x="19107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400050</xdr:colOff>
      <xdr:row>16</xdr:row>
      <xdr:rowOff>104775</xdr:rowOff>
    </xdr:from>
    <xdr:to>
      <xdr:col>29</xdr:col>
      <xdr:colOff>400050</xdr:colOff>
      <xdr:row>16</xdr:row>
      <xdr:rowOff>104775</xdr:rowOff>
    </xdr:to>
    <xdr:sp>
      <xdr:nvSpPr>
        <xdr:cNvPr id="6" name="Line 91"/>
        <xdr:cNvSpPr>
          <a:spLocks/>
        </xdr:cNvSpPr>
      </xdr:nvSpPr>
      <xdr:spPr>
        <a:xfrm>
          <a:off x="14916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295275</xdr:colOff>
      <xdr:row>16</xdr:row>
      <xdr:rowOff>104775</xdr:rowOff>
    </xdr:from>
    <xdr:to>
      <xdr:col>47</xdr:col>
      <xdr:colOff>295275</xdr:colOff>
      <xdr:row>16</xdr:row>
      <xdr:rowOff>104775</xdr:rowOff>
    </xdr:to>
    <xdr:sp>
      <xdr:nvSpPr>
        <xdr:cNvPr id="7" name="Line 95"/>
        <xdr:cNvSpPr>
          <a:spLocks/>
        </xdr:cNvSpPr>
      </xdr:nvSpPr>
      <xdr:spPr>
        <a:xfrm>
          <a:off x="217932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104775</xdr:rowOff>
    </xdr:from>
    <xdr:to>
      <xdr:col>15</xdr:col>
      <xdr:colOff>400050</xdr:colOff>
      <xdr:row>16</xdr:row>
      <xdr:rowOff>104775</xdr:rowOff>
    </xdr:to>
    <xdr:sp>
      <xdr:nvSpPr>
        <xdr:cNvPr id="8" name="Line 103"/>
        <xdr:cNvSpPr>
          <a:spLocks/>
        </xdr:cNvSpPr>
      </xdr:nvSpPr>
      <xdr:spPr>
        <a:xfrm>
          <a:off x="93440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16</xdr:row>
      <xdr:rowOff>104775</xdr:rowOff>
    </xdr:from>
    <xdr:to>
      <xdr:col>40</xdr:col>
      <xdr:colOff>390525</xdr:colOff>
      <xdr:row>16</xdr:row>
      <xdr:rowOff>104775</xdr:rowOff>
    </xdr:to>
    <xdr:sp>
      <xdr:nvSpPr>
        <xdr:cNvPr id="9" name="Line 105"/>
        <xdr:cNvSpPr>
          <a:spLocks/>
        </xdr:cNvSpPr>
      </xdr:nvSpPr>
      <xdr:spPr>
        <a:xfrm>
          <a:off x="19107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10" name="Line 110"/>
        <xdr:cNvSpPr>
          <a:spLocks/>
        </xdr:cNvSpPr>
      </xdr:nvSpPr>
      <xdr:spPr>
        <a:xfrm>
          <a:off x="48482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16</xdr:row>
      <xdr:rowOff>104775</xdr:rowOff>
    </xdr:from>
    <xdr:to>
      <xdr:col>30</xdr:col>
      <xdr:colOff>390525</xdr:colOff>
      <xdr:row>16</xdr:row>
      <xdr:rowOff>104775</xdr:rowOff>
    </xdr:to>
    <xdr:sp>
      <xdr:nvSpPr>
        <xdr:cNvPr id="11" name="Line 111"/>
        <xdr:cNvSpPr>
          <a:spLocks/>
        </xdr:cNvSpPr>
      </xdr:nvSpPr>
      <xdr:spPr>
        <a:xfrm>
          <a:off x="1530667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12" name="Line 180"/>
        <xdr:cNvSpPr>
          <a:spLocks/>
        </xdr:cNvSpPr>
      </xdr:nvSpPr>
      <xdr:spPr>
        <a:xfrm>
          <a:off x="48482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16</xdr:row>
      <xdr:rowOff>104775</xdr:rowOff>
    </xdr:from>
    <xdr:to>
      <xdr:col>30</xdr:col>
      <xdr:colOff>390525</xdr:colOff>
      <xdr:row>16</xdr:row>
      <xdr:rowOff>104775</xdr:rowOff>
    </xdr:to>
    <xdr:sp>
      <xdr:nvSpPr>
        <xdr:cNvPr id="13" name="Line 181"/>
        <xdr:cNvSpPr>
          <a:spLocks/>
        </xdr:cNvSpPr>
      </xdr:nvSpPr>
      <xdr:spPr>
        <a:xfrm>
          <a:off x="1530667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4" name="Line 183"/>
        <xdr:cNvSpPr>
          <a:spLocks/>
        </xdr:cNvSpPr>
      </xdr:nvSpPr>
      <xdr:spPr>
        <a:xfrm>
          <a:off x="84963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104775</xdr:rowOff>
    </xdr:from>
    <xdr:to>
      <xdr:col>15</xdr:col>
      <xdr:colOff>400050</xdr:colOff>
      <xdr:row>16</xdr:row>
      <xdr:rowOff>104775</xdr:rowOff>
    </xdr:to>
    <xdr:sp>
      <xdr:nvSpPr>
        <xdr:cNvPr id="15" name="Line 184"/>
        <xdr:cNvSpPr>
          <a:spLocks/>
        </xdr:cNvSpPr>
      </xdr:nvSpPr>
      <xdr:spPr>
        <a:xfrm>
          <a:off x="93440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16</xdr:row>
      <xdr:rowOff>104775</xdr:rowOff>
    </xdr:from>
    <xdr:to>
      <xdr:col>16</xdr:col>
      <xdr:colOff>390525</xdr:colOff>
      <xdr:row>16</xdr:row>
      <xdr:rowOff>104775</xdr:rowOff>
    </xdr:to>
    <xdr:sp>
      <xdr:nvSpPr>
        <xdr:cNvPr id="16" name="Line 185"/>
        <xdr:cNvSpPr>
          <a:spLocks/>
        </xdr:cNvSpPr>
      </xdr:nvSpPr>
      <xdr:spPr>
        <a:xfrm>
          <a:off x="97345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16</xdr:row>
      <xdr:rowOff>104775</xdr:rowOff>
    </xdr:from>
    <xdr:to>
      <xdr:col>40</xdr:col>
      <xdr:colOff>390525</xdr:colOff>
      <xdr:row>16</xdr:row>
      <xdr:rowOff>104775</xdr:rowOff>
    </xdr:to>
    <xdr:sp>
      <xdr:nvSpPr>
        <xdr:cNvPr id="17" name="Line 186"/>
        <xdr:cNvSpPr>
          <a:spLocks/>
        </xdr:cNvSpPr>
      </xdr:nvSpPr>
      <xdr:spPr>
        <a:xfrm>
          <a:off x="19107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400050</xdr:colOff>
      <xdr:row>16</xdr:row>
      <xdr:rowOff>104775</xdr:rowOff>
    </xdr:from>
    <xdr:to>
      <xdr:col>29</xdr:col>
      <xdr:colOff>400050</xdr:colOff>
      <xdr:row>16</xdr:row>
      <xdr:rowOff>104775</xdr:rowOff>
    </xdr:to>
    <xdr:sp>
      <xdr:nvSpPr>
        <xdr:cNvPr id="18" name="Line 187"/>
        <xdr:cNvSpPr>
          <a:spLocks/>
        </xdr:cNvSpPr>
      </xdr:nvSpPr>
      <xdr:spPr>
        <a:xfrm>
          <a:off x="14916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104775</xdr:rowOff>
    </xdr:from>
    <xdr:to>
      <xdr:col>15</xdr:col>
      <xdr:colOff>400050</xdr:colOff>
      <xdr:row>16</xdr:row>
      <xdr:rowOff>104775</xdr:rowOff>
    </xdr:to>
    <xdr:sp>
      <xdr:nvSpPr>
        <xdr:cNvPr id="19" name="Line 189"/>
        <xdr:cNvSpPr>
          <a:spLocks/>
        </xdr:cNvSpPr>
      </xdr:nvSpPr>
      <xdr:spPr>
        <a:xfrm>
          <a:off x="93440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16</xdr:row>
      <xdr:rowOff>104775</xdr:rowOff>
    </xdr:from>
    <xdr:to>
      <xdr:col>40</xdr:col>
      <xdr:colOff>390525</xdr:colOff>
      <xdr:row>16</xdr:row>
      <xdr:rowOff>104775</xdr:rowOff>
    </xdr:to>
    <xdr:sp>
      <xdr:nvSpPr>
        <xdr:cNvPr id="20" name="Line 190"/>
        <xdr:cNvSpPr>
          <a:spLocks/>
        </xdr:cNvSpPr>
      </xdr:nvSpPr>
      <xdr:spPr>
        <a:xfrm>
          <a:off x="19107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16</xdr:row>
      <xdr:rowOff>104775</xdr:rowOff>
    </xdr:from>
    <xdr:to>
      <xdr:col>13</xdr:col>
      <xdr:colOff>400050</xdr:colOff>
      <xdr:row>16</xdr:row>
      <xdr:rowOff>104775</xdr:rowOff>
    </xdr:to>
    <xdr:sp>
      <xdr:nvSpPr>
        <xdr:cNvPr id="21" name="Line 191"/>
        <xdr:cNvSpPr>
          <a:spLocks/>
        </xdr:cNvSpPr>
      </xdr:nvSpPr>
      <xdr:spPr>
        <a:xfrm>
          <a:off x="84963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22" name="Line 192"/>
        <xdr:cNvSpPr>
          <a:spLocks/>
        </xdr:cNvSpPr>
      </xdr:nvSpPr>
      <xdr:spPr>
        <a:xfrm>
          <a:off x="48482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16</xdr:row>
      <xdr:rowOff>104775</xdr:rowOff>
    </xdr:from>
    <xdr:to>
      <xdr:col>30</xdr:col>
      <xdr:colOff>390525</xdr:colOff>
      <xdr:row>16</xdr:row>
      <xdr:rowOff>104775</xdr:rowOff>
    </xdr:to>
    <xdr:sp>
      <xdr:nvSpPr>
        <xdr:cNvPr id="23" name="Line 193"/>
        <xdr:cNvSpPr>
          <a:spLocks/>
        </xdr:cNvSpPr>
      </xdr:nvSpPr>
      <xdr:spPr>
        <a:xfrm>
          <a:off x="1530667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24" name="Line 194"/>
        <xdr:cNvSpPr>
          <a:spLocks/>
        </xdr:cNvSpPr>
      </xdr:nvSpPr>
      <xdr:spPr>
        <a:xfrm>
          <a:off x="48482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5" name="Line 196"/>
        <xdr:cNvSpPr>
          <a:spLocks/>
        </xdr:cNvSpPr>
      </xdr:nvSpPr>
      <xdr:spPr>
        <a:xfrm>
          <a:off x="84963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104775</xdr:rowOff>
    </xdr:from>
    <xdr:to>
      <xdr:col>15</xdr:col>
      <xdr:colOff>400050</xdr:colOff>
      <xdr:row>16</xdr:row>
      <xdr:rowOff>104775</xdr:rowOff>
    </xdr:to>
    <xdr:sp>
      <xdr:nvSpPr>
        <xdr:cNvPr id="26" name="Line 197"/>
        <xdr:cNvSpPr>
          <a:spLocks/>
        </xdr:cNvSpPr>
      </xdr:nvSpPr>
      <xdr:spPr>
        <a:xfrm>
          <a:off x="93440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16</xdr:row>
      <xdr:rowOff>104775</xdr:rowOff>
    </xdr:from>
    <xdr:to>
      <xdr:col>16</xdr:col>
      <xdr:colOff>390525</xdr:colOff>
      <xdr:row>16</xdr:row>
      <xdr:rowOff>104775</xdr:rowOff>
    </xdr:to>
    <xdr:sp>
      <xdr:nvSpPr>
        <xdr:cNvPr id="27" name="Line 198"/>
        <xdr:cNvSpPr>
          <a:spLocks/>
        </xdr:cNvSpPr>
      </xdr:nvSpPr>
      <xdr:spPr>
        <a:xfrm>
          <a:off x="97345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16</xdr:row>
      <xdr:rowOff>104775</xdr:rowOff>
    </xdr:from>
    <xdr:to>
      <xdr:col>40</xdr:col>
      <xdr:colOff>390525</xdr:colOff>
      <xdr:row>16</xdr:row>
      <xdr:rowOff>104775</xdr:rowOff>
    </xdr:to>
    <xdr:sp>
      <xdr:nvSpPr>
        <xdr:cNvPr id="28" name="Line 199"/>
        <xdr:cNvSpPr>
          <a:spLocks/>
        </xdr:cNvSpPr>
      </xdr:nvSpPr>
      <xdr:spPr>
        <a:xfrm>
          <a:off x="19107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400050</xdr:colOff>
      <xdr:row>16</xdr:row>
      <xdr:rowOff>104775</xdr:rowOff>
    </xdr:from>
    <xdr:to>
      <xdr:col>29</xdr:col>
      <xdr:colOff>400050</xdr:colOff>
      <xdr:row>16</xdr:row>
      <xdr:rowOff>104775</xdr:rowOff>
    </xdr:to>
    <xdr:sp>
      <xdr:nvSpPr>
        <xdr:cNvPr id="29" name="Line 200"/>
        <xdr:cNvSpPr>
          <a:spLocks/>
        </xdr:cNvSpPr>
      </xdr:nvSpPr>
      <xdr:spPr>
        <a:xfrm>
          <a:off x="14916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104775</xdr:rowOff>
    </xdr:from>
    <xdr:to>
      <xdr:col>15</xdr:col>
      <xdr:colOff>400050</xdr:colOff>
      <xdr:row>16</xdr:row>
      <xdr:rowOff>104775</xdr:rowOff>
    </xdr:to>
    <xdr:sp>
      <xdr:nvSpPr>
        <xdr:cNvPr id="30" name="Line 202"/>
        <xdr:cNvSpPr>
          <a:spLocks/>
        </xdr:cNvSpPr>
      </xdr:nvSpPr>
      <xdr:spPr>
        <a:xfrm>
          <a:off x="9344025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16</xdr:row>
      <xdr:rowOff>104775</xdr:rowOff>
    </xdr:from>
    <xdr:to>
      <xdr:col>40</xdr:col>
      <xdr:colOff>390525</xdr:colOff>
      <xdr:row>16</xdr:row>
      <xdr:rowOff>104775</xdr:rowOff>
    </xdr:to>
    <xdr:sp>
      <xdr:nvSpPr>
        <xdr:cNvPr id="31" name="Line 203"/>
        <xdr:cNvSpPr>
          <a:spLocks/>
        </xdr:cNvSpPr>
      </xdr:nvSpPr>
      <xdr:spPr>
        <a:xfrm>
          <a:off x="191071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20</xdr:row>
      <xdr:rowOff>104775</xdr:rowOff>
    </xdr:from>
    <xdr:to>
      <xdr:col>40</xdr:col>
      <xdr:colOff>390525</xdr:colOff>
      <xdr:row>20</xdr:row>
      <xdr:rowOff>104775</xdr:rowOff>
    </xdr:to>
    <xdr:sp>
      <xdr:nvSpPr>
        <xdr:cNvPr id="32" name="Line 204"/>
        <xdr:cNvSpPr>
          <a:spLocks/>
        </xdr:cNvSpPr>
      </xdr:nvSpPr>
      <xdr:spPr>
        <a:xfrm>
          <a:off x="191071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20</xdr:row>
      <xdr:rowOff>104775</xdr:rowOff>
    </xdr:from>
    <xdr:to>
      <xdr:col>40</xdr:col>
      <xdr:colOff>390525</xdr:colOff>
      <xdr:row>20</xdr:row>
      <xdr:rowOff>104775</xdr:rowOff>
    </xdr:to>
    <xdr:sp>
      <xdr:nvSpPr>
        <xdr:cNvPr id="33" name="Line 205"/>
        <xdr:cNvSpPr>
          <a:spLocks/>
        </xdr:cNvSpPr>
      </xdr:nvSpPr>
      <xdr:spPr>
        <a:xfrm>
          <a:off x="191071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20</xdr:row>
      <xdr:rowOff>104775</xdr:rowOff>
    </xdr:from>
    <xdr:to>
      <xdr:col>40</xdr:col>
      <xdr:colOff>390525</xdr:colOff>
      <xdr:row>20</xdr:row>
      <xdr:rowOff>104775</xdr:rowOff>
    </xdr:to>
    <xdr:sp>
      <xdr:nvSpPr>
        <xdr:cNvPr id="34" name="Line 206"/>
        <xdr:cNvSpPr>
          <a:spLocks/>
        </xdr:cNvSpPr>
      </xdr:nvSpPr>
      <xdr:spPr>
        <a:xfrm>
          <a:off x="191071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20</xdr:row>
      <xdr:rowOff>104775</xdr:rowOff>
    </xdr:from>
    <xdr:to>
      <xdr:col>40</xdr:col>
      <xdr:colOff>390525</xdr:colOff>
      <xdr:row>20</xdr:row>
      <xdr:rowOff>104775</xdr:rowOff>
    </xdr:to>
    <xdr:sp>
      <xdr:nvSpPr>
        <xdr:cNvPr id="35" name="Line 207"/>
        <xdr:cNvSpPr>
          <a:spLocks/>
        </xdr:cNvSpPr>
      </xdr:nvSpPr>
      <xdr:spPr>
        <a:xfrm>
          <a:off x="191071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20</xdr:row>
      <xdr:rowOff>104775</xdr:rowOff>
    </xdr:from>
    <xdr:to>
      <xdr:col>40</xdr:col>
      <xdr:colOff>390525</xdr:colOff>
      <xdr:row>20</xdr:row>
      <xdr:rowOff>104775</xdr:rowOff>
    </xdr:to>
    <xdr:sp>
      <xdr:nvSpPr>
        <xdr:cNvPr id="36" name="Line 208"/>
        <xdr:cNvSpPr>
          <a:spLocks/>
        </xdr:cNvSpPr>
      </xdr:nvSpPr>
      <xdr:spPr>
        <a:xfrm>
          <a:off x="191071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20</xdr:row>
      <xdr:rowOff>104775</xdr:rowOff>
    </xdr:from>
    <xdr:to>
      <xdr:col>40</xdr:col>
      <xdr:colOff>390525</xdr:colOff>
      <xdr:row>20</xdr:row>
      <xdr:rowOff>104775</xdr:rowOff>
    </xdr:to>
    <xdr:sp>
      <xdr:nvSpPr>
        <xdr:cNvPr id="37" name="Line 209"/>
        <xdr:cNvSpPr>
          <a:spLocks/>
        </xdr:cNvSpPr>
      </xdr:nvSpPr>
      <xdr:spPr>
        <a:xfrm>
          <a:off x="191071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22</xdr:row>
      <xdr:rowOff>104775</xdr:rowOff>
    </xdr:from>
    <xdr:to>
      <xdr:col>40</xdr:col>
      <xdr:colOff>390525</xdr:colOff>
      <xdr:row>22</xdr:row>
      <xdr:rowOff>104775</xdr:rowOff>
    </xdr:to>
    <xdr:sp>
      <xdr:nvSpPr>
        <xdr:cNvPr id="38" name="Line 210"/>
        <xdr:cNvSpPr>
          <a:spLocks/>
        </xdr:cNvSpPr>
      </xdr:nvSpPr>
      <xdr:spPr>
        <a:xfrm>
          <a:off x="191071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22</xdr:row>
      <xdr:rowOff>104775</xdr:rowOff>
    </xdr:from>
    <xdr:to>
      <xdr:col>40</xdr:col>
      <xdr:colOff>390525</xdr:colOff>
      <xdr:row>22</xdr:row>
      <xdr:rowOff>104775</xdr:rowOff>
    </xdr:to>
    <xdr:sp>
      <xdr:nvSpPr>
        <xdr:cNvPr id="39" name="Line 211"/>
        <xdr:cNvSpPr>
          <a:spLocks/>
        </xdr:cNvSpPr>
      </xdr:nvSpPr>
      <xdr:spPr>
        <a:xfrm>
          <a:off x="191071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22</xdr:row>
      <xdr:rowOff>104775</xdr:rowOff>
    </xdr:from>
    <xdr:to>
      <xdr:col>40</xdr:col>
      <xdr:colOff>390525</xdr:colOff>
      <xdr:row>22</xdr:row>
      <xdr:rowOff>104775</xdr:rowOff>
    </xdr:to>
    <xdr:sp>
      <xdr:nvSpPr>
        <xdr:cNvPr id="40" name="Line 212"/>
        <xdr:cNvSpPr>
          <a:spLocks/>
        </xdr:cNvSpPr>
      </xdr:nvSpPr>
      <xdr:spPr>
        <a:xfrm>
          <a:off x="191071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22</xdr:row>
      <xdr:rowOff>104775</xdr:rowOff>
    </xdr:from>
    <xdr:to>
      <xdr:col>40</xdr:col>
      <xdr:colOff>390525</xdr:colOff>
      <xdr:row>22</xdr:row>
      <xdr:rowOff>104775</xdr:rowOff>
    </xdr:to>
    <xdr:sp>
      <xdr:nvSpPr>
        <xdr:cNvPr id="41" name="Line 213"/>
        <xdr:cNvSpPr>
          <a:spLocks/>
        </xdr:cNvSpPr>
      </xdr:nvSpPr>
      <xdr:spPr>
        <a:xfrm>
          <a:off x="191071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22</xdr:row>
      <xdr:rowOff>104775</xdr:rowOff>
    </xdr:from>
    <xdr:to>
      <xdr:col>40</xdr:col>
      <xdr:colOff>390525</xdr:colOff>
      <xdr:row>22</xdr:row>
      <xdr:rowOff>104775</xdr:rowOff>
    </xdr:to>
    <xdr:sp>
      <xdr:nvSpPr>
        <xdr:cNvPr id="42" name="Line 214"/>
        <xdr:cNvSpPr>
          <a:spLocks/>
        </xdr:cNvSpPr>
      </xdr:nvSpPr>
      <xdr:spPr>
        <a:xfrm>
          <a:off x="191071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22</xdr:row>
      <xdr:rowOff>104775</xdr:rowOff>
    </xdr:from>
    <xdr:to>
      <xdr:col>40</xdr:col>
      <xdr:colOff>390525</xdr:colOff>
      <xdr:row>22</xdr:row>
      <xdr:rowOff>104775</xdr:rowOff>
    </xdr:to>
    <xdr:sp>
      <xdr:nvSpPr>
        <xdr:cNvPr id="43" name="Line 215"/>
        <xdr:cNvSpPr>
          <a:spLocks/>
        </xdr:cNvSpPr>
      </xdr:nvSpPr>
      <xdr:spPr>
        <a:xfrm>
          <a:off x="191071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0</xdr:rowOff>
    </xdr:from>
    <xdr:to>
      <xdr:col>40</xdr:col>
      <xdr:colOff>390525</xdr:colOff>
      <xdr:row>23</xdr:row>
      <xdr:rowOff>0</xdr:rowOff>
    </xdr:to>
    <xdr:sp>
      <xdr:nvSpPr>
        <xdr:cNvPr id="44" name="Line 216"/>
        <xdr:cNvSpPr>
          <a:spLocks/>
        </xdr:cNvSpPr>
      </xdr:nvSpPr>
      <xdr:spPr>
        <a:xfrm>
          <a:off x="191071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0</xdr:rowOff>
    </xdr:from>
    <xdr:to>
      <xdr:col>40</xdr:col>
      <xdr:colOff>390525</xdr:colOff>
      <xdr:row>23</xdr:row>
      <xdr:rowOff>0</xdr:rowOff>
    </xdr:to>
    <xdr:sp>
      <xdr:nvSpPr>
        <xdr:cNvPr id="45" name="Line 217"/>
        <xdr:cNvSpPr>
          <a:spLocks/>
        </xdr:cNvSpPr>
      </xdr:nvSpPr>
      <xdr:spPr>
        <a:xfrm>
          <a:off x="191071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0</xdr:rowOff>
    </xdr:from>
    <xdr:to>
      <xdr:col>40</xdr:col>
      <xdr:colOff>390525</xdr:colOff>
      <xdr:row>23</xdr:row>
      <xdr:rowOff>0</xdr:rowOff>
    </xdr:to>
    <xdr:sp>
      <xdr:nvSpPr>
        <xdr:cNvPr id="46" name="Line 218"/>
        <xdr:cNvSpPr>
          <a:spLocks/>
        </xdr:cNvSpPr>
      </xdr:nvSpPr>
      <xdr:spPr>
        <a:xfrm>
          <a:off x="191071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0</xdr:rowOff>
    </xdr:from>
    <xdr:to>
      <xdr:col>40</xdr:col>
      <xdr:colOff>390525</xdr:colOff>
      <xdr:row>23</xdr:row>
      <xdr:rowOff>0</xdr:rowOff>
    </xdr:to>
    <xdr:sp>
      <xdr:nvSpPr>
        <xdr:cNvPr id="47" name="Line 219"/>
        <xdr:cNvSpPr>
          <a:spLocks/>
        </xdr:cNvSpPr>
      </xdr:nvSpPr>
      <xdr:spPr>
        <a:xfrm>
          <a:off x="191071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0</xdr:rowOff>
    </xdr:from>
    <xdr:to>
      <xdr:col>40</xdr:col>
      <xdr:colOff>390525</xdr:colOff>
      <xdr:row>23</xdr:row>
      <xdr:rowOff>0</xdr:rowOff>
    </xdr:to>
    <xdr:sp>
      <xdr:nvSpPr>
        <xdr:cNvPr id="48" name="Line 220"/>
        <xdr:cNvSpPr>
          <a:spLocks/>
        </xdr:cNvSpPr>
      </xdr:nvSpPr>
      <xdr:spPr>
        <a:xfrm>
          <a:off x="191071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0</xdr:rowOff>
    </xdr:from>
    <xdr:to>
      <xdr:col>40</xdr:col>
      <xdr:colOff>390525</xdr:colOff>
      <xdr:row>23</xdr:row>
      <xdr:rowOff>0</xdr:rowOff>
    </xdr:to>
    <xdr:sp>
      <xdr:nvSpPr>
        <xdr:cNvPr id="49" name="Line 221"/>
        <xdr:cNvSpPr>
          <a:spLocks/>
        </xdr:cNvSpPr>
      </xdr:nvSpPr>
      <xdr:spPr>
        <a:xfrm>
          <a:off x="191071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104775</xdr:rowOff>
    </xdr:from>
    <xdr:to>
      <xdr:col>40</xdr:col>
      <xdr:colOff>390525</xdr:colOff>
      <xdr:row>23</xdr:row>
      <xdr:rowOff>104775</xdr:rowOff>
    </xdr:to>
    <xdr:sp>
      <xdr:nvSpPr>
        <xdr:cNvPr id="50" name="Line 222"/>
        <xdr:cNvSpPr>
          <a:spLocks/>
        </xdr:cNvSpPr>
      </xdr:nvSpPr>
      <xdr:spPr>
        <a:xfrm>
          <a:off x="191071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104775</xdr:rowOff>
    </xdr:from>
    <xdr:to>
      <xdr:col>40</xdr:col>
      <xdr:colOff>390525</xdr:colOff>
      <xdr:row>23</xdr:row>
      <xdr:rowOff>104775</xdr:rowOff>
    </xdr:to>
    <xdr:sp>
      <xdr:nvSpPr>
        <xdr:cNvPr id="51" name="Line 223"/>
        <xdr:cNvSpPr>
          <a:spLocks/>
        </xdr:cNvSpPr>
      </xdr:nvSpPr>
      <xdr:spPr>
        <a:xfrm>
          <a:off x="191071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104775</xdr:rowOff>
    </xdr:from>
    <xdr:to>
      <xdr:col>40</xdr:col>
      <xdr:colOff>390525</xdr:colOff>
      <xdr:row>23</xdr:row>
      <xdr:rowOff>104775</xdr:rowOff>
    </xdr:to>
    <xdr:sp>
      <xdr:nvSpPr>
        <xdr:cNvPr id="52" name="Line 224"/>
        <xdr:cNvSpPr>
          <a:spLocks/>
        </xdr:cNvSpPr>
      </xdr:nvSpPr>
      <xdr:spPr>
        <a:xfrm>
          <a:off x="191071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104775</xdr:rowOff>
    </xdr:from>
    <xdr:to>
      <xdr:col>40</xdr:col>
      <xdr:colOff>390525</xdr:colOff>
      <xdr:row>23</xdr:row>
      <xdr:rowOff>104775</xdr:rowOff>
    </xdr:to>
    <xdr:sp>
      <xdr:nvSpPr>
        <xdr:cNvPr id="53" name="Line 225"/>
        <xdr:cNvSpPr>
          <a:spLocks/>
        </xdr:cNvSpPr>
      </xdr:nvSpPr>
      <xdr:spPr>
        <a:xfrm>
          <a:off x="191071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104775</xdr:rowOff>
    </xdr:from>
    <xdr:to>
      <xdr:col>40</xdr:col>
      <xdr:colOff>390525</xdr:colOff>
      <xdr:row>23</xdr:row>
      <xdr:rowOff>104775</xdr:rowOff>
    </xdr:to>
    <xdr:sp>
      <xdr:nvSpPr>
        <xdr:cNvPr id="54" name="Line 226"/>
        <xdr:cNvSpPr>
          <a:spLocks/>
        </xdr:cNvSpPr>
      </xdr:nvSpPr>
      <xdr:spPr>
        <a:xfrm>
          <a:off x="191071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23</xdr:row>
      <xdr:rowOff>104775</xdr:rowOff>
    </xdr:from>
    <xdr:to>
      <xdr:col>40</xdr:col>
      <xdr:colOff>390525</xdr:colOff>
      <xdr:row>23</xdr:row>
      <xdr:rowOff>104775</xdr:rowOff>
    </xdr:to>
    <xdr:sp>
      <xdr:nvSpPr>
        <xdr:cNvPr id="55" name="Line 227"/>
        <xdr:cNvSpPr>
          <a:spLocks/>
        </xdr:cNvSpPr>
      </xdr:nvSpPr>
      <xdr:spPr>
        <a:xfrm>
          <a:off x="191071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24</xdr:row>
      <xdr:rowOff>104775</xdr:rowOff>
    </xdr:from>
    <xdr:to>
      <xdr:col>40</xdr:col>
      <xdr:colOff>390525</xdr:colOff>
      <xdr:row>24</xdr:row>
      <xdr:rowOff>104775</xdr:rowOff>
    </xdr:to>
    <xdr:sp>
      <xdr:nvSpPr>
        <xdr:cNvPr id="56" name="Line 228"/>
        <xdr:cNvSpPr>
          <a:spLocks/>
        </xdr:cNvSpPr>
      </xdr:nvSpPr>
      <xdr:spPr>
        <a:xfrm>
          <a:off x="19107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24</xdr:row>
      <xdr:rowOff>104775</xdr:rowOff>
    </xdr:from>
    <xdr:to>
      <xdr:col>40</xdr:col>
      <xdr:colOff>390525</xdr:colOff>
      <xdr:row>24</xdr:row>
      <xdr:rowOff>104775</xdr:rowOff>
    </xdr:to>
    <xdr:sp>
      <xdr:nvSpPr>
        <xdr:cNvPr id="57" name="Line 229"/>
        <xdr:cNvSpPr>
          <a:spLocks/>
        </xdr:cNvSpPr>
      </xdr:nvSpPr>
      <xdr:spPr>
        <a:xfrm>
          <a:off x="19107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24</xdr:row>
      <xdr:rowOff>104775</xdr:rowOff>
    </xdr:from>
    <xdr:to>
      <xdr:col>40</xdr:col>
      <xdr:colOff>390525</xdr:colOff>
      <xdr:row>24</xdr:row>
      <xdr:rowOff>104775</xdr:rowOff>
    </xdr:to>
    <xdr:sp>
      <xdr:nvSpPr>
        <xdr:cNvPr id="58" name="Line 230"/>
        <xdr:cNvSpPr>
          <a:spLocks/>
        </xdr:cNvSpPr>
      </xdr:nvSpPr>
      <xdr:spPr>
        <a:xfrm>
          <a:off x="19107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24</xdr:row>
      <xdr:rowOff>104775</xdr:rowOff>
    </xdr:from>
    <xdr:to>
      <xdr:col>40</xdr:col>
      <xdr:colOff>390525</xdr:colOff>
      <xdr:row>24</xdr:row>
      <xdr:rowOff>104775</xdr:rowOff>
    </xdr:to>
    <xdr:sp>
      <xdr:nvSpPr>
        <xdr:cNvPr id="59" name="Line 231"/>
        <xdr:cNvSpPr>
          <a:spLocks/>
        </xdr:cNvSpPr>
      </xdr:nvSpPr>
      <xdr:spPr>
        <a:xfrm>
          <a:off x="19107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24</xdr:row>
      <xdr:rowOff>104775</xdr:rowOff>
    </xdr:from>
    <xdr:to>
      <xdr:col>40</xdr:col>
      <xdr:colOff>390525</xdr:colOff>
      <xdr:row>24</xdr:row>
      <xdr:rowOff>104775</xdr:rowOff>
    </xdr:to>
    <xdr:sp>
      <xdr:nvSpPr>
        <xdr:cNvPr id="60" name="Line 232"/>
        <xdr:cNvSpPr>
          <a:spLocks/>
        </xdr:cNvSpPr>
      </xdr:nvSpPr>
      <xdr:spPr>
        <a:xfrm>
          <a:off x="19107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24</xdr:row>
      <xdr:rowOff>104775</xdr:rowOff>
    </xdr:from>
    <xdr:to>
      <xdr:col>40</xdr:col>
      <xdr:colOff>390525</xdr:colOff>
      <xdr:row>24</xdr:row>
      <xdr:rowOff>104775</xdr:rowOff>
    </xdr:to>
    <xdr:sp>
      <xdr:nvSpPr>
        <xdr:cNvPr id="61" name="Line 233"/>
        <xdr:cNvSpPr>
          <a:spLocks/>
        </xdr:cNvSpPr>
      </xdr:nvSpPr>
      <xdr:spPr>
        <a:xfrm>
          <a:off x="19107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26</xdr:row>
      <xdr:rowOff>104775</xdr:rowOff>
    </xdr:from>
    <xdr:to>
      <xdr:col>40</xdr:col>
      <xdr:colOff>390525</xdr:colOff>
      <xdr:row>26</xdr:row>
      <xdr:rowOff>104775</xdr:rowOff>
    </xdr:to>
    <xdr:sp>
      <xdr:nvSpPr>
        <xdr:cNvPr id="62" name="Line 234"/>
        <xdr:cNvSpPr>
          <a:spLocks/>
        </xdr:cNvSpPr>
      </xdr:nvSpPr>
      <xdr:spPr>
        <a:xfrm>
          <a:off x="191071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26</xdr:row>
      <xdr:rowOff>104775</xdr:rowOff>
    </xdr:from>
    <xdr:to>
      <xdr:col>40</xdr:col>
      <xdr:colOff>390525</xdr:colOff>
      <xdr:row>26</xdr:row>
      <xdr:rowOff>104775</xdr:rowOff>
    </xdr:to>
    <xdr:sp>
      <xdr:nvSpPr>
        <xdr:cNvPr id="63" name="Line 235"/>
        <xdr:cNvSpPr>
          <a:spLocks/>
        </xdr:cNvSpPr>
      </xdr:nvSpPr>
      <xdr:spPr>
        <a:xfrm>
          <a:off x="191071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26</xdr:row>
      <xdr:rowOff>104775</xdr:rowOff>
    </xdr:from>
    <xdr:to>
      <xdr:col>40</xdr:col>
      <xdr:colOff>390525</xdr:colOff>
      <xdr:row>26</xdr:row>
      <xdr:rowOff>104775</xdr:rowOff>
    </xdr:to>
    <xdr:sp>
      <xdr:nvSpPr>
        <xdr:cNvPr id="64" name="Line 236"/>
        <xdr:cNvSpPr>
          <a:spLocks/>
        </xdr:cNvSpPr>
      </xdr:nvSpPr>
      <xdr:spPr>
        <a:xfrm>
          <a:off x="191071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26</xdr:row>
      <xdr:rowOff>104775</xdr:rowOff>
    </xdr:from>
    <xdr:to>
      <xdr:col>40</xdr:col>
      <xdr:colOff>390525</xdr:colOff>
      <xdr:row>26</xdr:row>
      <xdr:rowOff>104775</xdr:rowOff>
    </xdr:to>
    <xdr:sp>
      <xdr:nvSpPr>
        <xdr:cNvPr id="65" name="Line 237"/>
        <xdr:cNvSpPr>
          <a:spLocks/>
        </xdr:cNvSpPr>
      </xdr:nvSpPr>
      <xdr:spPr>
        <a:xfrm>
          <a:off x="191071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26</xdr:row>
      <xdr:rowOff>104775</xdr:rowOff>
    </xdr:from>
    <xdr:to>
      <xdr:col>40</xdr:col>
      <xdr:colOff>390525</xdr:colOff>
      <xdr:row>26</xdr:row>
      <xdr:rowOff>104775</xdr:rowOff>
    </xdr:to>
    <xdr:sp>
      <xdr:nvSpPr>
        <xdr:cNvPr id="66" name="Line 238"/>
        <xdr:cNvSpPr>
          <a:spLocks/>
        </xdr:cNvSpPr>
      </xdr:nvSpPr>
      <xdr:spPr>
        <a:xfrm>
          <a:off x="191071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26</xdr:row>
      <xdr:rowOff>104775</xdr:rowOff>
    </xdr:from>
    <xdr:to>
      <xdr:col>40</xdr:col>
      <xdr:colOff>390525</xdr:colOff>
      <xdr:row>26</xdr:row>
      <xdr:rowOff>104775</xdr:rowOff>
    </xdr:to>
    <xdr:sp>
      <xdr:nvSpPr>
        <xdr:cNvPr id="67" name="Line 239"/>
        <xdr:cNvSpPr>
          <a:spLocks/>
        </xdr:cNvSpPr>
      </xdr:nvSpPr>
      <xdr:spPr>
        <a:xfrm>
          <a:off x="191071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28</xdr:row>
      <xdr:rowOff>104775</xdr:rowOff>
    </xdr:from>
    <xdr:to>
      <xdr:col>40</xdr:col>
      <xdr:colOff>390525</xdr:colOff>
      <xdr:row>28</xdr:row>
      <xdr:rowOff>104775</xdr:rowOff>
    </xdr:to>
    <xdr:sp>
      <xdr:nvSpPr>
        <xdr:cNvPr id="68" name="Line 240"/>
        <xdr:cNvSpPr>
          <a:spLocks/>
        </xdr:cNvSpPr>
      </xdr:nvSpPr>
      <xdr:spPr>
        <a:xfrm>
          <a:off x="19107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28</xdr:row>
      <xdr:rowOff>104775</xdr:rowOff>
    </xdr:from>
    <xdr:to>
      <xdr:col>40</xdr:col>
      <xdr:colOff>390525</xdr:colOff>
      <xdr:row>28</xdr:row>
      <xdr:rowOff>104775</xdr:rowOff>
    </xdr:to>
    <xdr:sp>
      <xdr:nvSpPr>
        <xdr:cNvPr id="69" name="Line 241"/>
        <xdr:cNvSpPr>
          <a:spLocks/>
        </xdr:cNvSpPr>
      </xdr:nvSpPr>
      <xdr:spPr>
        <a:xfrm>
          <a:off x="19107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28</xdr:row>
      <xdr:rowOff>104775</xdr:rowOff>
    </xdr:from>
    <xdr:to>
      <xdr:col>40</xdr:col>
      <xdr:colOff>390525</xdr:colOff>
      <xdr:row>28</xdr:row>
      <xdr:rowOff>104775</xdr:rowOff>
    </xdr:to>
    <xdr:sp>
      <xdr:nvSpPr>
        <xdr:cNvPr id="70" name="Line 242"/>
        <xdr:cNvSpPr>
          <a:spLocks/>
        </xdr:cNvSpPr>
      </xdr:nvSpPr>
      <xdr:spPr>
        <a:xfrm>
          <a:off x="19107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28</xdr:row>
      <xdr:rowOff>104775</xdr:rowOff>
    </xdr:from>
    <xdr:to>
      <xdr:col>40</xdr:col>
      <xdr:colOff>390525</xdr:colOff>
      <xdr:row>28</xdr:row>
      <xdr:rowOff>104775</xdr:rowOff>
    </xdr:to>
    <xdr:sp>
      <xdr:nvSpPr>
        <xdr:cNvPr id="71" name="Line 243"/>
        <xdr:cNvSpPr>
          <a:spLocks/>
        </xdr:cNvSpPr>
      </xdr:nvSpPr>
      <xdr:spPr>
        <a:xfrm>
          <a:off x="19107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28</xdr:row>
      <xdr:rowOff>104775</xdr:rowOff>
    </xdr:from>
    <xdr:to>
      <xdr:col>40</xdr:col>
      <xdr:colOff>390525</xdr:colOff>
      <xdr:row>28</xdr:row>
      <xdr:rowOff>104775</xdr:rowOff>
    </xdr:to>
    <xdr:sp>
      <xdr:nvSpPr>
        <xdr:cNvPr id="72" name="Line 244"/>
        <xdr:cNvSpPr>
          <a:spLocks/>
        </xdr:cNvSpPr>
      </xdr:nvSpPr>
      <xdr:spPr>
        <a:xfrm>
          <a:off x="19107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28</xdr:row>
      <xdr:rowOff>104775</xdr:rowOff>
    </xdr:from>
    <xdr:to>
      <xdr:col>40</xdr:col>
      <xdr:colOff>390525</xdr:colOff>
      <xdr:row>28</xdr:row>
      <xdr:rowOff>104775</xdr:rowOff>
    </xdr:to>
    <xdr:sp>
      <xdr:nvSpPr>
        <xdr:cNvPr id="73" name="Line 245"/>
        <xdr:cNvSpPr>
          <a:spLocks/>
        </xdr:cNvSpPr>
      </xdr:nvSpPr>
      <xdr:spPr>
        <a:xfrm>
          <a:off x="19107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31</xdr:row>
      <xdr:rowOff>104775</xdr:rowOff>
    </xdr:from>
    <xdr:to>
      <xdr:col>40</xdr:col>
      <xdr:colOff>390525</xdr:colOff>
      <xdr:row>31</xdr:row>
      <xdr:rowOff>104775</xdr:rowOff>
    </xdr:to>
    <xdr:sp>
      <xdr:nvSpPr>
        <xdr:cNvPr id="74" name="Line 246"/>
        <xdr:cNvSpPr>
          <a:spLocks/>
        </xdr:cNvSpPr>
      </xdr:nvSpPr>
      <xdr:spPr>
        <a:xfrm>
          <a:off x="191071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31</xdr:row>
      <xdr:rowOff>104775</xdr:rowOff>
    </xdr:from>
    <xdr:to>
      <xdr:col>40</xdr:col>
      <xdr:colOff>390525</xdr:colOff>
      <xdr:row>31</xdr:row>
      <xdr:rowOff>104775</xdr:rowOff>
    </xdr:to>
    <xdr:sp>
      <xdr:nvSpPr>
        <xdr:cNvPr id="75" name="Line 247"/>
        <xdr:cNvSpPr>
          <a:spLocks/>
        </xdr:cNvSpPr>
      </xdr:nvSpPr>
      <xdr:spPr>
        <a:xfrm>
          <a:off x="191071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31</xdr:row>
      <xdr:rowOff>104775</xdr:rowOff>
    </xdr:from>
    <xdr:to>
      <xdr:col>40</xdr:col>
      <xdr:colOff>390525</xdr:colOff>
      <xdr:row>31</xdr:row>
      <xdr:rowOff>104775</xdr:rowOff>
    </xdr:to>
    <xdr:sp>
      <xdr:nvSpPr>
        <xdr:cNvPr id="76" name="Line 248"/>
        <xdr:cNvSpPr>
          <a:spLocks/>
        </xdr:cNvSpPr>
      </xdr:nvSpPr>
      <xdr:spPr>
        <a:xfrm>
          <a:off x="191071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31</xdr:row>
      <xdr:rowOff>104775</xdr:rowOff>
    </xdr:from>
    <xdr:to>
      <xdr:col>40</xdr:col>
      <xdr:colOff>390525</xdr:colOff>
      <xdr:row>31</xdr:row>
      <xdr:rowOff>104775</xdr:rowOff>
    </xdr:to>
    <xdr:sp>
      <xdr:nvSpPr>
        <xdr:cNvPr id="77" name="Line 249"/>
        <xdr:cNvSpPr>
          <a:spLocks/>
        </xdr:cNvSpPr>
      </xdr:nvSpPr>
      <xdr:spPr>
        <a:xfrm>
          <a:off x="191071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31</xdr:row>
      <xdr:rowOff>104775</xdr:rowOff>
    </xdr:from>
    <xdr:to>
      <xdr:col>40</xdr:col>
      <xdr:colOff>390525</xdr:colOff>
      <xdr:row>31</xdr:row>
      <xdr:rowOff>104775</xdr:rowOff>
    </xdr:to>
    <xdr:sp>
      <xdr:nvSpPr>
        <xdr:cNvPr id="78" name="Line 250"/>
        <xdr:cNvSpPr>
          <a:spLocks/>
        </xdr:cNvSpPr>
      </xdr:nvSpPr>
      <xdr:spPr>
        <a:xfrm>
          <a:off x="191071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31</xdr:row>
      <xdr:rowOff>104775</xdr:rowOff>
    </xdr:from>
    <xdr:to>
      <xdr:col>40</xdr:col>
      <xdr:colOff>390525</xdr:colOff>
      <xdr:row>31</xdr:row>
      <xdr:rowOff>104775</xdr:rowOff>
    </xdr:to>
    <xdr:sp>
      <xdr:nvSpPr>
        <xdr:cNvPr id="79" name="Line 251"/>
        <xdr:cNvSpPr>
          <a:spLocks/>
        </xdr:cNvSpPr>
      </xdr:nvSpPr>
      <xdr:spPr>
        <a:xfrm>
          <a:off x="191071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33</xdr:row>
      <xdr:rowOff>104775</xdr:rowOff>
    </xdr:from>
    <xdr:to>
      <xdr:col>40</xdr:col>
      <xdr:colOff>390525</xdr:colOff>
      <xdr:row>33</xdr:row>
      <xdr:rowOff>104775</xdr:rowOff>
    </xdr:to>
    <xdr:sp>
      <xdr:nvSpPr>
        <xdr:cNvPr id="80" name="Line 252"/>
        <xdr:cNvSpPr>
          <a:spLocks/>
        </xdr:cNvSpPr>
      </xdr:nvSpPr>
      <xdr:spPr>
        <a:xfrm>
          <a:off x="191071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33</xdr:row>
      <xdr:rowOff>104775</xdr:rowOff>
    </xdr:from>
    <xdr:to>
      <xdr:col>40</xdr:col>
      <xdr:colOff>390525</xdr:colOff>
      <xdr:row>33</xdr:row>
      <xdr:rowOff>104775</xdr:rowOff>
    </xdr:to>
    <xdr:sp>
      <xdr:nvSpPr>
        <xdr:cNvPr id="81" name="Line 253"/>
        <xdr:cNvSpPr>
          <a:spLocks/>
        </xdr:cNvSpPr>
      </xdr:nvSpPr>
      <xdr:spPr>
        <a:xfrm>
          <a:off x="191071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33</xdr:row>
      <xdr:rowOff>104775</xdr:rowOff>
    </xdr:from>
    <xdr:to>
      <xdr:col>40</xdr:col>
      <xdr:colOff>390525</xdr:colOff>
      <xdr:row>33</xdr:row>
      <xdr:rowOff>104775</xdr:rowOff>
    </xdr:to>
    <xdr:sp>
      <xdr:nvSpPr>
        <xdr:cNvPr id="82" name="Line 254"/>
        <xdr:cNvSpPr>
          <a:spLocks/>
        </xdr:cNvSpPr>
      </xdr:nvSpPr>
      <xdr:spPr>
        <a:xfrm>
          <a:off x="191071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33</xdr:row>
      <xdr:rowOff>104775</xdr:rowOff>
    </xdr:from>
    <xdr:to>
      <xdr:col>40</xdr:col>
      <xdr:colOff>390525</xdr:colOff>
      <xdr:row>33</xdr:row>
      <xdr:rowOff>104775</xdr:rowOff>
    </xdr:to>
    <xdr:sp>
      <xdr:nvSpPr>
        <xdr:cNvPr id="83" name="Line 255"/>
        <xdr:cNvSpPr>
          <a:spLocks/>
        </xdr:cNvSpPr>
      </xdr:nvSpPr>
      <xdr:spPr>
        <a:xfrm>
          <a:off x="191071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33</xdr:row>
      <xdr:rowOff>104775</xdr:rowOff>
    </xdr:from>
    <xdr:to>
      <xdr:col>40</xdr:col>
      <xdr:colOff>390525</xdr:colOff>
      <xdr:row>33</xdr:row>
      <xdr:rowOff>104775</xdr:rowOff>
    </xdr:to>
    <xdr:sp>
      <xdr:nvSpPr>
        <xdr:cNvPr id="84" name="Line 256"/>
        <xdr:cNvSpPr>
          <a:spLocks/>
        </xdr:cNvSpPr>
      </xdr:nvSpPr>
      <xdr:spPr>
        <a:xfrm>
          <a:off x="191071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33</xdr:row>
      <xdr:rowOff>104775</xdr:rowOff>
    </xdr:from>
    <xdr:to>
      <xdr:col>40</xdr:col>
      <xdr:colOff>390525</xdr:colOff>
      <xdr:row>33</xdr:row>
      <xdr:rowOff>104775</xdr:rowOff>
    </xdr:to>
    <xdr:sp>
      <xdr:nvSpPr>
        <xdr:cNvPr id="85" name="Line 257"/>
        <xdr:cNvSpPr>
          <a:spLocks/>
        </xdr:cNvSpPr>
      </xdr:nvSpPr>
      <xdr:spPr>
        <a:xfrm>
          <a:off x="191071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35</xdr:row>
      <xdr:rowOff>104775</xdr:rowOff>
    </xdr:from>
    <xdr:to>
      <xdr:col>40</xdr:col>
      <xdr:colOff>390525</xdr:colOff>
      <xdr:row>35</xdr:row>
      <xdr:rowOff>104775</xdr:rowOff>
    </xdr:to>
    <xdr:sp>
      <xdr:nvSpPr>
        <xdr:cNvPr id="86" name="Line 258"/>
        <xdr:cNvSpPr>
          <a:spLocks/>
        </xdr:cNvSpPr>
      </xdr:nvSpPr>
      <xdr:spPr>
        <a:xfrm>
          <a:off x="19107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35</xdr:row>
      <xdr:rowOff>104775</xdr:rowOff>
    </xdr:from>
    <xdr:to>
      <xdr:col>40</xdr:col>
      <xdr:colOff>390525</xdr:colOff>
      <xdr:row>35</xdr:row>
      <xdr:rowOff>104775</xdr:rowOff>
    </xdr:to>
    <xdr:sp>
      <xdr:nvSpPr>
        <xdr:cNvPr id="87" name="Line 259"/>
        <xdr:cNvSpPr>
          <a:spLocks/>
        </xdr:cNvSpPr>
      </xdr:nvSpPr>
      <xdr:spPr>
        <a:xfrm>
          <a:off x="19107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35</xdr:row>
      <xdr:rowOff>104775</xdr:rowOff>
    </xdr:from>
    <xdr:to>
      <xdr:col>40</xdr:col>
      <xdr:colOff>390525</xdr:colOff>
      <xdr:row>35</xdr:row>
      <xdr:rowOff>104775</xdr:rowOff>
    </xdr:to>
    <xdr:sp>
      <xdr:nvSpPr>
        <xdr:cNvPr id="88" name="Line 260"/>
        <xdr:cNvSpPr>
          <a:spLocks/>
        </xdr:cNvSpPr>
      </xdr:nvSpPr>
      <xdr:spPr>
        <a:xfrm>
          <a:off x="19107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35</xdr:row>
      <xdr:rowOff>104775</xdr:rowOff>
    </xdr:from>
    <xdr:to>
      <xdr:col>40</xdr:col>
      <xdr:colOff>390525</xdr:colOff>
      <xdr:row>35</xdr:row>
      <xdr:rowOff>104775</xdr:rowOff>
    </xdr:to>
    <xdr:sp>
      <xdr:nvSpPr>
        <xdr:cNvPr id="89" name="Line 261"/>
        <xdr:cNvSpPr>
          <a:spLocks/>
        </xdr:cNvSpPr>
      </xdr:nvSpPr>
      <xdr:spPr>
        <a:xfrm>
          <a:off x="19107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35</xdr:row>
      <xdr:rowOff>104775</xdr:rowOff>
    </xdr:from>
    <xdr:to>
      <xdr:col>40</xdr:col>
      <xdr:colOff>390525</xdr:colOff>
      <xdr:row>35</xdr:row>
      <xdr:rowOff>104775</xdr:rowOff>
    </xdr:to>
    <xdr:sp>
      <xdr:nvSpPr>
        <xdr:cNvPr id="90" name="Line 262"/>
        <xdr:cNvSpPr>
          <a:spLocks/>
        </xdr:cNvSpPr>
      </xdr:nvSpPr>
      <xdr:spPr>
        <a:xfrm>
          <a:off x="19107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35</xdr:row>
      <xdr:rowOff>104775</xdr:rowOff>
    </xdr:from>
    <xdr:to>
      <xdr:col>40</xdr:col>
      <xdr:colOff>390525</xdr:colOff>
      <xdr:row>35</xdr:row>
      <xdr:rowOff>104775</xdr:rowOff>
    </xdr:to>
    <xdr:sp>
      <xdr:nvSpPr>
        <xdr:cNvPr id="91" name="Line 263"/>
        <xdr:cNvSpPr>
          <a:spLocks/>
        </xdr:cNvSpPr>
      </xdr:nvSpPr>
      <xdr:spPr>
        <a:xfrm>
          <a:off x="19107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38</xdr:row>
      <xdr:rowOff>104775</xdr:rowOff>
    </xdr:from>
    <xdr:to>
      <xdr:col>40</xdr:col>
      <xdr:colOff>390525</xdr:colOff>
      <xdr:row>38</xdr:row>
      <xdr:rowOff>104775</xdr:rowOff>
    </xdr:to>
    <xdr:sp>
      <xdr:nvSpPr>
        <xdr:cNvPr id="92" name="Line 264"/>
        <xdr:cNvSpPr>
          <a:spLocks/>
        </xdr:cNvSpPr>
      </xdr:nvSpPr>
      <xdr:spPr>
        <a:xfrm>
          <a:off x="191071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38</xdr:row>
      <xdr:rowOff>104775</xdr:rowOff>
    </xdr:from>
    <xdr:to>
      <xdr:col>40</xdr:col>
      <xdr:colOff>390525</xdr:colOff>
      <xdr:row>38</xdr:row>
      <xdr:rowOff>104775</xdr:rowOff>
    </xdr:to>
    <xdr:sp>
      <xdr:nvSpPr>
        <xdr:cNvPr id="93" name="Line 265"/>
        <xdr:cNvSpPr>
          <a:spLocks/>
        </xdr:cNvSpPr>
      </xdr:nvSpPr>
      <xdr:spPr>
        <a:xfrm>
          <a:off x="191071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38</xdr:row>
      <xdr:rowOff>104775</xdr:rowOff>
    </xdr:from>
    <xdr:to>
      <xdr:col>40</xdr:col>
      <xdr:colOff>390525</xdr:colOff>
      <xdr:row>38</xdr:row>
      <xdr:rowOff>104775</xdr:rowOff>
    </xdr:to>
    <xdr:sp>
      <xdr:nvSpPr>
        <xdr:cNvPr id="94" name="Line 266"/>
        <xdr:cNvSpPr>
          <a:spLocks/>
        </xdr:cNvSpPr>
      </xdr:nvSpPr>
      <xdr:spPr>
        <a:xfrm>
          <a:off x="191071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38</xdr:row>
      <xdr:rowOff>104775</xdr:rowOff>
    </xdr:from>
    <xdr:to>
      <xdr:col>40</xdr:col>
      <xdr:colOff>390525</xdr:colOff>
      <xdr:row>38</xdr:row>
      <xdr:rowOff>104775</xdr:rowOff>
    </xdr:to>
    <xdr:sp>
      <xdr:nvSpPr>
        <xdr:cNvPr id="95" name="Line 267"/>
        <xdr:cNvSpPr>
          <a:spLocks/>
        </xdr:cNvSpPr>
      </xdr:nvSpPr>
      <xdr:spPr>
        <a:xfrm>
          <a:off x="191071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38</xdr:row>
      <xdr:rowOff>104775</xdr:rowOff>
    </xdr:from>
    <xdr:to>
      <xdr:col>40</xdr:col>
      <xdr:colOff>390525</xdr:colOff>
      <xdr:row>38</xdr:row>
      <xdr:rowOff>104775</xdr:rowOff>
    </xdr:to>
    <xdr:sp>
      <xdr:nvSpPr>
        <xdr:cNvPr id="96" name="Line 268"/>
        <xdr:cNvSpPr>
          <a:spLocks/>
        </xdr:cNvSpPr>
      </xdr:nvSpPr>
      <xdr:spPr>
        <a:xfrm>
          <a:off x="191071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38</xdr:row>
      <xdr:rowOff>104775</xdr:rowOff>
    </xdr:from>
    <xdr:to>
      <xdr:col>40</xdr:col>
      <xdr:colOff>390525</xdr:colOff>
      <xdr:row>38</xdr:row>
      <xdr:rowOff>104775</xdr:rowOff>
    </xdr:to>
    <xdr:sp>
      <xdr:nvSpPr>
        <xdr:cNvPr id="97" name="Line 269"/>
        <xdr:cNvSpPr>
          <a:spLocks/>
        </xdr:cNvSpPr>
      </xdr:nvSpPr>
      <xdr:spPr>
        <a:xfrm>
          <a:off x="191071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30</xdr:row>
      <xdr:rowOff>104775</xdr:rowOff>
    </xdr:from>
    <xdr:to>
      <xdr:col>40</xdr:col>
      <xdr:colOff>390525</xdr:colOff>
      <xdr:row>30</xdr:row>
      <xdr:rowOff>104775</xdr:rowOff>
    </xdr:to>
    <xdr:sp>
      <xdr:nvSpPr>
        <xdr:cNvPr id="98" name="Line 270"/>
        <xdr:cNvSpPr>
          <a:spLocks/>
        </xdr:cNvSpPr>
      </xdr:nvSpPr>
      <xdr:spPr>
        <a:xfrm>
          <a:off x="191071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30</xdr:row>
      <xdr:rowOff>104775</xdr:rowOff>
    </xdr:from>
    <xdr:to>
      <xdr:col>40</xdr:col>
      <xdr:colOff>390525</xdr:colOff>
      <xdr:row>30</xdr:row>
      <xdr:rowOff>104775</xdr:rowOff>
    </xdr:to>
    <xdr:sp>
      <xdr:nvSpPr>
        <xdr:cNvPr id="99" name="Line 271"/>
        <xdr:cNvSpPr>
          <a:spLocks/>
        </xdr:cNvSpPr>
      </xdr:nvSpPr>
      <xdr:spPr>
        <a:xfrm>
          <a:off x="191071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30</xdr:row>
      <xdr:rowOff>104775</xdr:rowOff>
    </xdr:from>
    <xdr:to>
      <xdr:col>40</xdr:col>
      <xdr:colOff>390525</xdr:colOff>
      <xdr:row>30</xdr:row>
      <xdr:rowOff>104775</xdr:rowOff>
    </xdr:to>
    <xdr:sp>
      <xdr:nvSpPr>
        <xdr:cNvPr id="100" name="Line 272"/>
        <xdr:cNvSpPr>
          <a:spLocks/>
        </xdr:cNvSpPr>
      </xdr:nvSpPr>
      <xdr:spPr>
        <a:xfrm>
          <a:off x="191071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30</xdr:row>
      <xdr:rowOff>104775</xdr:rowOff>
    </xdr:from>
    <xdr:to>
      <xdr:col>40</xdr:col>
      <xdr:colOff>390525</xdr:colOff>
      <xdr:row>30</xdr:row>
      <xdr:rowOff>104775</xdr:rowOff>
    </xdr:to>
    <xdr:sp>
      <xdr:nvSpPr>
        <xdr:cNvPr id="101" name="Line 273"/>
        <xdr:cNvSpPr>
          <a:spLocks/>
        </xdr:cNvSpPr>
      </xdr:nvSpPr>
      <xdr:spPr>
        <a:xfrm>
          <a:off x="191071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30</xdr:row>
      <xdr:rowOff>104775</xdr:rowOff>
    </xdr:from>
    <xdr:to>
      <xdr:col>40</xdr:col>
      <xdr:colOff>390525</xdr:colOff>
      <xdr:row>30</xdr:row>
      <xdr:rowOff>104775</xdr:rowOff>
    </xdr:to>
    <xdr:sp>
      <xdr:nvSpPr>
        <xdr:cNvPr id="102" name="Line 274"/>
        <xdr:cNvSpPr>
          <a:spLocks/>
        </xdr:cNvSpPr>
      </xdr:nvSpPr>
      <xdr:spPr>
        <a:xfrm>
          <a:off x="191071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30</xdr:row>
      <xdr:rowOff>104775</xdr:rowOff>
    </xdr:from>
    <xdr:to>
      <xdr:col>40</xdr:col>
      <xdr:colOff>390525</xdr:colOff>
      <xdr:row>30</xdr:row>
      <xdr:rowOff>104775</xdr:rowOff>
    </xdr:to>
    <xdr:sp>
      <xdr:nvSpPr>
        <xdr:cNvPr id="103" name="Line 275"/>
        <xdr:cNvSpPr>
          <a:spLocks/>
        </xdr:cNvSpPr>
      </xdr:nvSpPr>
      <xdr:spPr>
        <a:xfrm>
          <a:off x="191071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41</xdr:row>
      <xdr:rowOff>104775</xdr:rowOff>
    </xdr:from>
    <xdr:to>
      <xdr:col>40</xdr:col>
      <xdr:colOff>390525</xdr:colOff>
      <xdr:row>41</xdr:row>
      <xdr:rowOff>104775</xdr:rowOff>
    </xdr:to>
    <xdr:sp>
      <xdr:nvSpPr>
        <xdr:cNvPr id="104" name="Line 288"/>
        <xdr:cNvSpPr>
          <a:spLocks/>
        </xdr:cNvSpPr>
      </xdr:nvSpPr>
      <xdr:spPr>
        <a:xfrm>
          <a:off x="191071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41</xdr:row>
      <xdr:rowOff>104775</xdr:rowOff>
    </xdr:from>
    <xdr:to>
      <xdr:col>40</xdr:col>
      <xdr:colOff>390525</xdr:colOff>
      <xdr:row>41</xdr:row>
      <xdr:rowOff>104775</xdr:rowOff>
    </xdr:to>
    <xdr:sp>
      <xdr:nvSpPr>
        <xdr:cNvPr id="105" name="Line 289"/>
        <xdr:cNvSpPr>
          <a:spLocks/>
        </xdr:cNvSpPr>
      </xdr:nvSpPr>
      <xdr:spPr>
        <a:xfrm>
          <a:off x="191071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41</xdr:row>
      <xdr:rowOff>104775</xdr:rowOff>
    </xdr:from>
    <xdr:to>
      <xdr:col>40</xdr:col>
      <xdr:colOff>390525</xdr:colOff>
      <xdr:row>41</xdr:row>
      <xdr:rowOff>104775</xdr:rowOff>
    </xdr:to>
    <xdr:sp>
      <xdr:nvSpPr>
        <xdr:cNvPr id="106" name="Line 290"/>
        <xdr:cNvSpPr>
          <a:spLocks/>
        </xdr:cNvSpPr>
      </xdr:nvSpPr>
      <xdr:spPr>
        <a:xfrm>
          <a:off x="191071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41</xdr:row>
      <xdr:rowOff>104775</xdr:rowOff>
    </xdr:from>
    <xdr:to>
      <xdr:col>40</xdr:col>
      <xdr:colOff>390525</xdr:colOff>
      <xdr:row>41</xdr:row>
      <xdr:rowOff>104775</xdr:rowOff>
    </xdr:to>
    <xdr:sp>
      <xdr:nvSpPr>
        <xdr:cNvPr id="107" name="Line 291"/>
        <xdr:cNvSpPr>
          <a:spLocks/>
        </xdr:cNvSpPr>
      </xdr:nvSpPr>
      <xdr:spPr>
        <a:xfrm>
          <a:off x="191071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41</xdr:row>
      <xdr:rowOff>104775</xdr:rowOff>
    </xdr:from>
    <xdr:to>
      <xdr:col>40</xdr:col>
      <xdr:colOff>390525</xdr:colOff>
      <xdr:row>41</xdr:row>
      <xdr:rowOff>104775</xdr:rowOff>
    </xdr:to>
    <xdr:sp>
      <xdr:nvSpPr>
        <xdr:cNvPr id="108" name="Line 292"/>
        <xdr:cNvSpPr>
          <a:spLocks/>
        </xdr:cNvSpPr>
      </xdr:nvSpPr>
      <xdr:spPr>
        <a:xfrm>
          <a:off x="191071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41</xdr:row>
      <xdr:rowOff>104775</xdr:rowOff>
    </xdr:from>
    <xdr:to>
      <xdr:col>40</xdr:col>
      <xdr:colOff>390525</xdr:colOff>
      <xdr:row>41</xdr:row>
      <xdr:rowOff>104775</xdr:rowOff>
    </xdr:to>
    <xdr:sp>
      <xdr:nvSpPr>
        <xdr:cNvPr id="109" name="Line 293"/>
        <xdr:cNvSpPr>
          <a:spLocks/>
        </xdr:cNvSpPr>
      </xdr:nvSpPr>
      <xdr:spPr>
        <a:xfrm>
          <a:off x="191071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104775</xdr:rowOff>
    </xdr:from>
    <xdr:to>
      <xdr:col>40</xdr:col>
      <xdr:colOff>390525</xdr:colOff>
      <xdr:row>42</xdr:row>
      <xdr:rowOff>104775</xdr:rowOff>
    </xdr:to>
    <xdr:sp>
      <xdr:nvSpPr>
        <xdr:cNvPr id="110" name="Line 294"/>
        <xdr:cNvSpPr>
          <a:spLocks/>
        </xdr:cNvSpPr>
      </xdr:nvSpPr>
      <xdr:spPr>
        <a:xfrm>
          <a:off x="19107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104775</xdr:rowOff>
    </xdr:from>
    <xdr:to>
      <xdr:col>40</xdr:col>
      <xdr:colOff>390525</xdr:colOff>
      <xdr:row>42</xdr:row>
      <xdr:rowOff>104775</xdr:rowOff>
    </xdr:to>
    <xdr:sp>
      <xdr:nvSpPr>
        <xdr:cNvPr id="111" name="Line 295"/>
        <xdr:cNvSpPr>
          <a:spLocks/>
        </xdr:cNvSpPr>
      </xdr:nvSpPr>
      <xdr:spPr>
        <a:xfrm>
          <a:off x="19107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104775</xdr:rowOff>
    </xdr:from>
    <xdr:to>
      <xdr:col>40</xdr:col>
      <xdr:colOff>390525</xdr:colOff>
      <xdr:row>42</xdr:row>
      <xdr:rowOff>104775</xdr:rowOff>
    </xdr:to>
    <xdr:sp>
      <xdr:nvSpPr>
        <xdr:cNvPr id="112" name="Line 296"/>
        <xdr:cNvSpPr>
          <a:spLocks/>
        </xdr:cNvSpPr>
      </xdr:nvSpPr>
      <xdr:spPr>
        <a:xfrm>
          <a:off x="19107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104775</xdr:rowOff>
    </xdr:from>
    <xdr:to>
      <xdr:col>40</xdr:col>
      <xdr:colOff>390525</xdr:colOff>
      <xdr:row>42</xdr:row>
      <xdr:rowOff>104775</xdr:rowOff>
    </xdr:to>
    <xdr:sp>
      <xdr:nvSpPr>
        <xdr:cNvPr id="113" name="Line 297"/>
        <xdr:cNvSpPr>
          <a:spLocks/>
        </xdr:cNvSpPr>
      </xdr:nvSpPr>
      <xdr:spPr>
        <a:xfrm>
          <a:off x="19107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104775</xdr:rowOff>
    </xdr:from>
    <xdr:to>
      <xdr:col>40</xdr:col>
      <xdr:colOff>390525</xdr:colOff>
      <xdr:row>42</xdr:row>
      <xdr:rowOff>104775</xdr:rowOff>
    </xdr:to>
    <xdr:sp>
      <xdr:nvSpPr>
        <xdr:cNvPr id="114" name="Line 298"/>
        <xdr:cNvSpPr>
          <a:spLocks/>
        </xdr:cNvSpPr>
      </xdr:nvSpPr>
      <xdr:spPr>
        <a:xfrm>
          <a:off x="19107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104775</xdr:rowOff>
    </xdr:from>
    <xdr:to>
      <xdr:col>40</xdr:col>
      <xdr:colOff>390525</xdr:colOff>
      <xdr:row>42</xdr:row>
      <xdr:rowOff>104775</xdr:rowOff>
    </xdr:to>
    <xdr:sp>
      <xdr:nvSpPr>
        <xdr:cNvPr id="115" name="Line 299"/>
        <xdr:cNvSpPr>
          <a:spLocks/>
        </xdr:cNvSpPr>
      </xdr:nvSpPr>
      <xdr:spPr>
        <a:xfrm>
          <a:off x="19107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9"/>
  <sheetViews>
    <sheetView tabSelected="1" zoomScaleSheetLayoutView="75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4.140625" defaultRowHeight="12.75"/>
  <cols>
    <col min="1" max="1" width="4.7109375" style="11" customWidth="1"/>
    <col min="2" max="2" width="44.421875" style="11" customWidth="1"/>
    <col min="3" max="3" width="7.8515625" style="11" customWidth="1"/>
    <col min="4" max="4" width="5.8515625" style="11" customWidth="1"/>
    <col min="5" max="5" width="4.7109375" style="11" customWidth="1"/>
    <col min="6" max="6" width="5.140625" style="11" customWidth="1"/>
    <col min="7" max="7" width="6.57421875" style="11" customWidth="1"/>
    <col min="8" max="8" width="5.8515625" style="11" customWidth="1"/>
    <col min="9" max="9" width="9.421875" style="11" customWidth="1"/>
    <col min="10" max="10" width="7.28125" style="11" customWidth="1"/>
    <col min="11" max="11" width="7.421875" style="11" customWidth="1"/>
    <col min="12" max="12" width="6.7109375" style="11" customWidth="1"/>
    <col min="13" max="13" width="4.7109375" style="11" customWidth="1"/>
    <col min="14" max="15" width="6.7109375" style="11" customWidth="1"/>
    <col min="16" max="16" width="6.00390625" style="11" customWidth="1"/>
    <col min="17" max="17" width="5.8515625" style="11" customWidth="1"/>
    <col min="18" max="18" width="5.421875" style="11" customWidth="1"/>
    <col min="19" max="19" width="7.8515625" style="11" customWidth="1"/>
    <col min="20" max="20" width="5.421875" style="11" customWidth="1"/>
    <col min="21" max="21" width="4.8515625" style="11" bestFit="1" customWidth="1"/>
    <col min="22" max="23" width="4.8515625" style="11" customWidth="1"/>
    <col min="24" max="24" width="6.00390625" style="11" customWidth="1"/>
    <col min="25" max="25" width="5.28125" style="11" customWidth="1"/>
    <col min="26" max="26" width="5.421875" style="11" customWidth="1"/>
    <col min="27" max="27" width="6.00390625" style="11" customWidth="1"/>
    <col min="28" max="28" width="8.28125" style="11" customWidth="1"/>
    <col min="29" max="29" width="7.421875" style="11" customWidth="1"/>
    <col min="30" max="30" width="6.00390625" style="11" customWidth="1"/>
    <col min="31" max="31" width="5.8515625" style="11" customWidth="1"/>
    <col min="32" max="32" width="5.00390625" style="11" customWidth="1"/>
    <col min="33" max="33" width="5.7109375" style="11" customWidth="1"/>
    <col min="34" max="34" width="5.57421875" style="11" customWidth="1"/>
    <col min="35" max="36" width="5.7109375" style="11" customWidth="1"/>
    <col min="37" max="41" width="5.8515625" style="11" customWidth="1"/>
    <col min="42" max="45" width="5.421875" style="11" customWidth="1"/>
    <col min="46" max="46" width="8.8515625" style="11" customWidth="1"/>
    <col min="47" max="47" width="5.28125" style="11" customWidth="1"/>
    <col min="48" max="48" width="4.421875" style="11" customWidth="1"/>
    <col min="49" max="49" width="7.00390625" style="11" customWidth="1"/>
    <col min="50" max="50" width="4.421875" style="11" customWidth="1"/>
    <col min="51" max="51" width="4.140625" style="11" customWidth="1"/>
    <col min="52" max="52" width="1.1484375" style="11" customWidth="1"/>
    <col min="53" max="53" width="3.7109375" style="11" bestFit="1" customWidth="1"/>
    <col min="54" max="54" width="9.28125" style="10" bestFit="1" customWidth="1"/>
    <col min="55" max="55" width="6.140625" style="11" bestFit="1" customWidth="1"/>
    <col min="56" max="56" width="6.7109375" style="11" customWidth="1"/>
    <col min="57" max="16384" width="4.140625" style="11" customWidth="1"/>
  </cols>
  <sheetData>
    <row r="1" spans="1:54" ht="12.75">
      <c r="A1" s="41" t="s">
        <v>201</v>
      </c>
      <c r="B1" s="1" t="s">
        <v>71</v>
      </c>
      <c r="C1" s="44" t="s">
        <v>299</v>
      </c>
      <c r="J1" s="17"/>
      <c r="M1" s="17"/>
      <c r="V1" s="11" t="s">
        <v>0</v>
      </c>
      <c r="Y1" s="17"/>
      <c r="AG1" s="17"/>
      <c r="AL1" s="17"/>
      <c r="BB1" s="11"/>
    </row>
    <row r="2" spans="1:54" ht="12.75">
      <c r="A2" s="12"/>
      <c r="B2" s="12"/>
      <c r="C2" s="40">
        <f>+BB47</f>
        <v>681732</v>
      </c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BA2" s="13"/>
      <c r="BB2" s="13"/>
    </row>
    <row r="3" spans="1:53" s="15" customFormat="1" ht="12.75" customHeight="1">
      <c r="A3" s="99" t="s">
        <v>160</v>
      </c>
      <c r="B3" s="107" t="s">
        <v>17</v>
      </c>
      <c r="C3" s="110" t="s">
        <v>129</v>
      </c>
      <c r="D3" s="68"/>
      <c r="E3" s="69" t="s">
        <v>127</v>
      </c>
      <c r="F3" s="69"/>
      <c r="G3" s="69" t="s">
        <v>2</v>
      </c>
      <c r="H3" s="68"/>
      <c r="I3" s="68"/>
      <c r="J3" s="68"/>
      <c r="K3" s="68"/>
      <c r="L3" s="68"/>
      <c r="M3" s="68"/>
      <c r="N3" s="68"/>
      <c r="O3" s="69"/>
      <c r="P3" s="69"/>
      <c r="Q3" s="68"/>
      <c r="R3" s="68"/>
      <c r="S3" s="68"/>
      <c r="T3" s="70"/>
      <c r="U3" s="99" t="s">
        <v>160</v>
      </c>
      <c r="V3" s="99" t="s">
        <v>160</v>
      </c>
      <c r="W3" s="71"/>
      <c r="X3" s="68"/>
      <c r="Y3" s="69"/>
      <c r="Z3" s="69"/>
      <c r="AA3" s="69"/>
      <c r="AB3" s="69"/>
      <c r="AC3" s="69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70"/>
      <c r="AY3" s="99" t="s">
        <v>160</v>
      </c>
      <c r="AZ3" s="14"/>
      <c r="BA3" s="14"/>
    </row>
    <row r="4" spans="1:52" s="15" customFormat="1" ht="12.75" customHeight="1">
      <c r="A4" s="100"/>
      <c r="B4" s="108"/>
      <c r="C4" s="111"/>
      <c r="D4" s="102" t="s">
        <v>130</v>
      </c>
      <c r="E4" s="96" t="s">
        <v>202</v>
      </c>
      <c r="F4" s="96" t="s">
        <v>278</v>
      </c>
      <c r="G4" s="96" t="s">
        <v>131</v>
      </c>
      <c r="H4" s="96" t="s">
        <v>132</v>
      </c>
      <c r="I4" s="96" t="s">
        <v>133</v>
      </c>
      <c r="J4" s="96" t="s">
        <v>134</v>
      </c>
      <c r="K4" s="96" t="s">
        <v>135</v>
      </c>
      <c r="L4" s="96" t="s">
        <v>136</v>
      </c>
      <c r="M4" s="96" t="s">
        <v>137</v>
      </c>
      <c r="N4" s="96" t="s">
        <v>279</v>
      </c>
      <c r="O4" s="98" t="s">
        <v>128</v>
      </c>
      <c r="P4" s="98"/>
      <c r="Q4" s="98"/>
      <c r="R4" s="96" t="s">
        <v>203</v>
      </c>
      <c r="S4" s="96" t="s">
        <v>280</v>
      </c>
      <c r="T4" s="96" t="s">
        <v>138</v>
      </c>
      <c r="U4" s="100"/>
      <c r="V4" s="100"/>
      <c r="W4" s="104" t="s">
        <v>139</v>
      </c>
      <c r="X4" s="96" t="s">
        <v>281</v>
      </c>
      <c r="Y4" s="96" t="s">
        <v>282</v>
      </c>
      <c r="Z4" s="96" t="s">
        <v>283</v>
      </c>
      <c r="AA4" s="96" t="s">
        <v>140</v>
      </c>
      <c r="AB4" s="96" t="s">
        <v>284</v>
      </c>
      <c r="AC4" s="96" t="s">
        <v>285</v>
      </c>
      <c r="AD4" s="96" t="s">
        <v>286</v>
      </c>
      <c r="AE4" s="96" t="s">
        <v>142</v>
      </c>
      <c r="AF4" s="96" t="s">
        <v>143</v>
      </c>
      <c r="AG4" s="96" t="s">
        <v>287</v>
      </c>
      <c r="AH4" s="96" t="s">
        <v>144</v>
      </c>
      <c r="AI4" s="96" t="s">
        <v>145</v>
      </c>
      <c r="AJ4" s="96" t="s">
        <v>288</v>
      </c>
      <c r="AK4" s="96" t="s">
        <v>146</v>
      </c>
      <c r="AL4" s="96" t="s">
        <v>147</v>
      </c>
      <c r="AM4" s="96" t="s">
        <v>148</v>
      </c>
      <c r="AN4" s="96" t="s">
        <v>149</v>
      </c>
      <c r="AO4" s="96" t="s">
        <v>150</v>
      </c>
      <c r="AP4" s="113" t="s">
        <v>128</v>
      </c>
      <c r="AQ4" s="114"/>
      <c r="AR4" s="114"/>
      <c r="AS4" s="114"/>
      <c r="AT4" s="96" t="s">
        <v>151</v>
      </c>
      <c r="AU4" s="96" t="s">
        <v>289</v>
      </c>
      <c r="AV4" s="96" t="s">
        <v>152</v>
      </c>
      <c r="AW4" s="96" t="s">
        <v>290</v>
      </c>
      <c r="AX4" s="115" t="s">
        <v>153</v>
      </c>
      <c r="AY4" s="100"/>
      <c r="AZ4" s="14"/>
    </row>
    <row r="5" spans="1:52" s="15" customFormat="1" ht="15" customHeight="1">
      <c r="A5" s="100"/>
      <c r="B5" s="108"/>
      <c r="C5" s="111"/>
      <c r="D5" s="103"/>
      <c r="E5" s="97" t="s">
        <v>3</v>
      </c>
      <c r="F5" s="97" t="s">
        <v>154</v>
      </c>
      <c r="G5" s="97" t="s">
        <v>4</v>
      </c>
      <c r="H5" s="97" t="s">
        <v>2</v>
      </c>
      <c r="I5" s="97" t="s">
        <v>57</v>
      </c>
      <c r="J5" s="97" t="s">
        <v>2</v>
      </c>
      <c r="K5" s="97" t="s">
        <v>107</v>
      </c>
      <c r="L5" s="97" t="s">
        <v>5</v>
      </c>
      <c r="M5" s="97"/>
      <c r="N5" s="97" t="s">
        <v>6</v>
      </c>
      <c r="O5" s="117" t="s">
        <v>155</v>
      </c>
      <c r="P5" s="117" t="s">
        <v>291</v>
      </c>
      <c r="Q5" s="117" t="s">
        <v>156</v>
      </c>
      <c r="R5" s="97" t="s">
        <v>7</v>
      </c>
      <c r="S5" s="97" t="s">
        <v>13</v>
      </c>
      <c r="T5" s="97" t="s">
        <v>8</v>
      </c>
      <c r="U5" s="100"/>
      <c r="V5" s="100"/>
      <c r="W5" s="105"/>
      <c r="X5" s="97" t="s">
        <v>9</v>
      </c>
      <c r="Y5" s="97"/>
      <c r="Z5" s="97"/>
      <c r="AA5" s="97"/>
      <c r="AB5" s="97"/>
      <c r="AC5" s="97"/>
      <c r="AD5" s="97"/>
      <c r="AE5" s="97" t="s">
        <v>11</v>
      </c>
      <c r="AF5" s="97"/>
      <c r="AG5" s="97" t="s">
        <v>12</v>
      </c>
      <c r="AH5" s="97"/>
      <c r="AI5" s="97" t="s">
        <v>13</v>
      </c>
      <c r="AJ5" s="97"/>
      <c r="AK5" s="97"/>
      <c r="AL5" s="97" t="s">
        <v>14</v>
      </c>
      <c r="AM5" s="97"/>
      <c r="AN5" s="97"/>
      <c r="AO5" s="97" t="s">
        <v>157</v>
      </c>
      <c r="AP5" s="119" t="s">
        <v>158</v>
      </c>
      <c r="AQ5" s="119" t="s">
        <v>292</v>
      </c>
      <c r="AR5" s="119" t="s">
        <v>141</v>
      </c>
      <c r="AS5" s="119" t="s">
        <v>159</v>
      </c>
      <c r="AT5" s="97" t="s">
        <v>111</v>
      </c>
      <c r="AU5" s="97"/>
      <c r="AV5" s="97"/>
      <c r="AW5" s="97" t="s">
        <v>16</v>
      </c>
      <c r="AX5" s="116" t="s">
        <v>46</v>
      </c>
      <c r="AY5" s="100"/>
      <c r="AZ5" s="14"/>
    </row>
    <row r="6" spans="1:52" s="15" customFormat="1" ht="17.25" customHeight="1">
      <c r="A6" s="100"/>
      <c r="B6" s="108"/>
      <c r="C6" s="111"/>
      <c r="D6" s="103"/>
      <c r="E6" s="97" t="s">
        <v>18</v>
      </c>
      <c r="F6" s="97"/>
      <c r="G6" s="97" t="s">
        <v>19</v>
      </c>
      <c r="H6" s="97" t="s">
        <v>2</v>
      </c>
      <c r="I6" s="97" t="s">
        <v>108</v>
      </c>
      <c r="J6" s="97" t="s">
        <v>20</v>
      </c>
      <c r="K6" s="97" t="s">
        <v>109</v>
      </c>
      <c r="L6" s="97" t="s">
        <v>21</v>
      </c>
      <c r="M6" s="97" t="s">
        <v>2</v>
      </c>
      <c r="N6" s="97" t="s">
        <v>22</v>
      </c>
      <c r="O6" s="118"/>
      <c r="P6" s="118"/>
      <c r="Q6" s="118"/>
      <c r="R6" s="97" t="s">
        <v>23</v>
      </c>
      <c r="S6" s="97" t="s">
        <v>55</v>
      </c>
      <c r="T6" s="97"/>
      <c r="U6" s="100"/>
      <c r="V6" s="100"/>
      <c r="W6" s="105"/>
      <c r="X6" s="97" t="s">
        <v>110</v>
      </c>
      <c r="Y6" s="97"/>
      <c r="Z6" s="97"/>
      <c r="AA6" s="97"/>
      <c r="AB6" s="97"/>
      <c r="AC6" s="97"/>
      <c r="AD6" s="97"/>
      <c r="AE6" s="97" t="s">
        <v>26</v>
      </c>
      <c r="AF6" s="97"/>
      <c r="AG6" s="97" t="s">
        <v>27</v>
      </c>
      <c r="AH6" s="97"/>
      <c r="AI6" s="97" t="s">
        <v>55</v>
      </c>
      <c r="AJ6" s="97"/>
      <c r="AK6" s="97" t="s">
        <v>34</v>
      </c>
      <c r="AL6" s="97" t="s">
        <v>52</v>
      </c>
      <c r="AM6" s="97"/>
      <c r="AN6" s="97"/>
      <c r="AO6" s="97"/>
      <c r="AP6" s="120"/>
      <c r="AQ6" s="120"/>
      <c r="AR6" s="120"/>
      <c r="AS6" s="120"/>
      <c r="AT6" s="97" t="s">
        <v>35</v>
      </c>
      <c r="AU6" s="97"/>
      <c r="AV6" s="97"/>
      <c r="AW6" s="97" t="s">
        <v>28</v>
      </c>
      <c r="AX6" s="116" t="s">
        <v>59</v>
      </c>
      <c r="AY6" s="100"/>
      <c r="AZ6" s="14"/>
    </row>
    <row r="7" spans="1:52" s="15" customFormat="1" ht="15.75" customHeight="1">
      <c r="A7" s="100"/>
      <c r="B7" s="108"/>
      <c r="C7" s="111"/>
      <c r="D7" s="103"/>
      <c r="E7" s="97" t="s">
        <v>26</v>
      </c>
      <c r="F7" s="97"/>
      <c r="G7" s="97"/>
      <c r="H7" s="97"/>
      <c r="I7" s="97" t="s">
        <v>112</v>
      </c>
      <c r="J7" s="97" t="s">
        <v>30</v>
      </c>
      <c r="K7" s="97" t="s">
        <v>113</v>
      </c>
      <c r="L7" s="97" t="s">
        <v>31</v>
      </c>
      <c r="M7" s="97"/>
      <c r="N7" s="97" t="s">
        <v>32</v>
      </c>
      <c r="O7" s="118"/>
      <c r="P7" s="118"/>
      <c r="Q7" s="118"/>
      <c r="R7" s="97" t="s">
        <v>10</v>
      </c>
      <c r="S7" s="97" t="s">
        <v>99</v>
      </c>
      <c r="T7" s="97"/>
      <c r="U7" s="100"/>
      <c r="V7" s="100"/>
      <c r="W7" s="105" t="s">
        <v>24</v>
      </c>
      <c r="X7" s="97" t="s">
        <v>114</v>
      </c>
      <c r="Y7" s="97" t="s">
        <v>10</v>
      </c>
      <c r="Z7" s="97" t="s">
        <v>10</v>
      </c>
      <c r="AA7" s="97" t="s">
        <v>10</v>
      </c>
      <c r="AB7" s="97" t="s">
        <v>10</v>
      </c>
      <c r="AC7" s="97" t="s">
        <v>10</v>
      </c>
      <c r="AD7" s="97" t="s">
        <v>10</v>
      </c>
      <c r="AE7" s="97" t="s">
        <v>15</v>
      </c>
      <c r="AF7" s="97"/>
      <c r="AG7" s="97" t="s">
        <v>50</v>
      </c>
      <c r="AH7" s="97"/>
      <c r="AI7" s="97" t="s">
        <v>43</v>
      </c>
      <c r="AJ7" s="97"/>
      <c r="AK7" s="97" t="s">
        <v>39</v>
      </c>
      <c r="AL7" s="97" t="s">
        <v>56</v>
      </c>
      <c r="AM7" s="97"/>
      <c r="AN7" s="97"/>
      <c r="AO7" s="97"/>
      <c r="AP7" s="120"/>
      <c r="AQ7" s="120"/>
      <c r="AR7" s="120"/>
      <c r="AS7" s="120"/>
      <c r="AT7" s="97" t="s">
        <v>118</v>
      </c>
      <c r="AU7" s="97" t="s">
        <v>15</v>
      </c>
      <c r="AV7" s="97" t="s">
        <v>15</v>
      </c>
      <c r="AW7" s="97" t="s">
        <v>115</v>
      </c>
      <c r="AX7" s="116"/>
      <c r="AY7" s="100"/>
      <c r="AZ7" s="14"/>
    </row>
    <row r="8" spans="1:52" s="15" customFormat="1" ht="12.75" customHeight="1">
      <c r="A8" s="100"/>
      <c r="B8" s="108"/>
      <c r="C8" s="111"/>
      <c r="D8" s="103"/>
      <c r="E8" s="97"/>
      <c r="F8" s="97"/>
      <c r="G8" s="97"/>
      <c r="H8" s="97" t="s">
        <v>29</v>
      </c>
      <c r="I8" s="97" t="s">
        <v>9</v>
      </c>
      <c r="J8" s="97" t="s">
        <v>37</v>
      </c>
      <c r="K8" s="97" t="s">
        <v>21</v>
      </c>
      <c r="L8" s="97"/>
      <c r="M8" s="97" t="s">
        <v>7</v>
      </c>
      <c r="N8" s="97"/>
      <c r="O8" s="118"/>
      <c r="P8" s="118"/>
      <c r="Q8" s="118"/>
      <c r="R8" s="97" t="s">
        <v>25</v>
      </c>
      <c r="S8" s="97" t="s">
        <v>100</v>
      </c>
      <c r="T8" s="97"/>
      <c r="U8" s="100"/>
      <c r="V8" s="100"/>
      <c r="W8" s="105" t="s">
        <v>33</v>
      </c>
      <c r="X8" s="97"/>
      <c r="Y8" s="97" t="s">
        <v>54</v>
      </c>
      <c r="Z8" s="97" t="s">
        <v>54</v>
      </c>
      <c r="AA8" s="97" t="s">
        <v>54</v>
      </c>
      <c r="AB8" s="97" t="s">
        <v>54</v>
      </c>
      <c r="AC8" s="97" t="s">
        <v>54</v>
      </c>
      <c r="AD8" s="97" t="s">
        <v>54</v>
      </c>
      <c r="AE8" s="97" t="s">
        <v>116</v>
      </c>
      <c r="AF8" s="97"/>
      <c r="AG8" s="97" t="s">
        <v>117</v>
      </c>
      <c r="AH8" s="97"/>
      <c r="AI8" s="97" t="s">
        <v>52</v>
      </c>
      <c r="AJ8" s="97"/>
      <c r="AK8" s="97" t="s">
        <v>44</v>
      </c>
      <c r="AL8" s="97" t="s">
        <v>26</v>
      </c>
      <c r="AM8" s="97" t="s">
        <v>40</v>
      </c>
      <c r="AN8" s="97" t="s">
        <v>40</v>
      </c>
      <c r="AO8" s="97"/>
      <c r="AP8" s="120"/>
      <c r="AQ8" s="120"/>
      <c r="AR8" s="120"/>
      <c r="AS8" s="120"/>
      <c r="AT8" s="97" t="s">
        <v>122</v>
      </c>
      <c r="AU8" s="97" t="s">
        <v>53</v>
      </c>
      <c r="AV8" s="97" t="s">
        <v>53</v>
      </c>
      <c r="AW8" s="97" t="s">
        <v>119</v>
      </c>
      <c r="AX8" s="116"/>
      <c r="AY8" s="100"/>
      <c r="AZ8" s="14"/>
    </row>
    <row r="9" spans="1:54" s="15" customFormat="1" ht="12.75" customHeight="1">
      <c r="A9" s="100"/>
      <c r="B9" s="108"/>
      <c r="C9" s="111"/>
      <c r="D9" s="103"/>
      <c r="E9" s="97"/>
      <c r="F9" s="97"/>
      <c r="G9" s="97"/>
      <c r="H9" s="97" t="s">
        <v>58</v>
      </c>
      <c r="I9" s="97" t="s">
        <v>120</v>
      </c>
      <c r="J9" s="97" t="s">
        <v>41</v>
      </c>
      <c r="K9" s="97" t="s">
        <v>31</v>
      </c>
      <c r="L9" s="97" t="s">
        <v>2</v>
      </c>
      <c r="M9" s="97" t="s">
        <v>41</v>
      </c>
      <c r="N9" s="97"/>
      <c r="O9" s="118"/>
      <c r="P9" s="118"/>
      <c r="Q9" s="118"/>
      <c r="R9" s="97" t="s">
        <v>31</v>
      </c>
      <c r="S9" s="97" t="s">
        <v>101</v>
      </c>
      <c r="T9" s="97"/>
      <c r="U9" s="100"/>
      <c r="V9" s="100"/>
      <c r="W9" s="105" t="s">
        <v>38</v>
      </c>
      <c r="X9" s="97"/>
      <c r="Y9" s="97" t="s">
        <v>36</v>
      </c>
      <c r="Z9" s="97" t="s">
        <v>36</v>
      </c>
      <c r="AA9" s="97" t="s">
        <v>36</v>
      </c>
      <c r="AB9" s="97" t="s">
        <v>36</v>
      </c>
      <c r="AC9" s="97" t="s">
        <v>36</v>
      </c>
      <c r="AD9" s="97" t="s">
        <v>36</v>
      </c>
      <c r="AE9" s="97"/>
      <c r="AF9" s="97" t="s">
        <v>42</v>
      </c>
      <c r="AG9" s="97" t="s">
        <v>121</v>
      </c>
      <c r="AH9" s="97" t="s">
        <v>43</v>
      </c>
      <c r="AI9" s="97"/>
      <c r="AJ9" s="97"/>
      <c r="AK9" s="97" t="s">
        <v>41</v>
      </c>
      <c r="AL9" s="97"/>
      <c r="AM9" s="97" t="s">
        <v>45</v>
      </c>
      <c r="AN9" s="97" t="s">
        <v>45</v>
      </c>
      <c r="AO9" s="97"/>
      <c r="AP9" s="120"/>
      <c r="AQ9" s="120"/>
      <c r="AR9" s="120"/>
      <c r="AS9" s="120"/>
      <c r="AT9" s="97" t="s">
        <v>26</v>
      </c>
      <c r="AU9" s="97" t="s">
        <v>36</v>
      </c>
      <c r="AV9" s="97" t="s">
        <v>36</v>
      </c>
      <c r="AW9" s="97" t="s">
        <v>123</v>
      </c>
      <c r="AX9" s="116"/>
      <c r="AY9" s="100"/>
      <c r="AZ9" s="14"/>
      <c r="BB9" s="18">
        <f>SUM(BB11:BB52)</f>
        <v>21267165</v>
      </c>
    </row>
    <row r="10" spans="1:52" s="15" customFormat="1" ht="12.75" customHeight="1">
      <c r="A10" s="100"/>
      <c r="B10" s="109"/>
      <c r="C10" s="112"/>
      <c r="D10" s="103"/>
      <c r="E10" s="97" t="s">
        <v>2</v>
      </c>
      <c r="F10" s="97"/>
      <c r="G10" s="97"/>
      <c r="H10" s="97"/>
      <c r="I10" s="97" t="s">
        <v>124</v>
      </c>
      <c r="J10" s="97" t="s">
        <v>31</v>
      </c>
      <c r="K10" s="97"/>
      <c r="L10" s="97" t="s">
        <v>2</v>
      </c>
      <c r="M10" s="97" t="s">
        <v>31</v>
      </c>
      <c r="N10" s="97"/>
      <c r="O10" s="118"/>
      <c r="P10" s="118"/>
      <c r="Q10" s="118"/>
      <c r="R10" s="97"/>
      <c r="S10" s="97" t="s">
        <v>102</v>
      </c>
      <c r="T10" s="97"/>
      <c r="U10" s="100"/>
      <c r="V10" s="100"/>
      <c r="W10" s="106" t="s">
        <v>26</v>
      </c>
      <c r="X10" s="97"/>
      <c r="Y10" s="97" t="s">
        <v>51</v>
      </c>
      <c r="Z10" s="97" t="s">
        <v>51</v>
      </c>
      <c r="AA10" s="97" t="s">
        <v>51</v>
      </c>
      <c r="AB10" s="97" t="s">
        <v>51</v>
      </c>
      <c r="AC10" s="97" t="s">
        <v>51</v>
      </c>
      <c r="AD10" s="97" t="s">
        <v>51</v>
      </c>
      <c r="AE10" s="97"/>
      <c r="AF10" s="97" t="s">
        <v>26</v>
      </c>
      <c r="AG10" s="97" t="s">
        <v>26</v>
      </c>
      <c r="AH10" s="97" t="s">
        <v>47</v>
      </c>
      <c r="AI10" s="97"/>
      <c r="AJ10" s="97"/>
      <c r="AK10" s="97" t="s">
        <v>31</v>
      </c>
      <c r="AL10" s="97"/>
      <c r="AM10" s="97" t="s">
        <v>26</v>
      </c>
      <c r="AN10" s="97" t="s">
        <v>26</v>
      </c>
      <c r="AO10" s="97"/>
      <c r="AP10" s="98"/>
      <c r="AQ10" s="98"/>
      <c r="AR10" s="98"/>
      <c r="AS10" s="98"/>
      <c r="AT10" s="97"/>
      <c r="AU10" s="97" t="s">
        <v>51</v>
      </c>
      <c r="AV10" s="97" t="s">
        <v>51</v>
      </c>
      <c r="AW10" s="97" t="s">
        <v>125</v>
      </c>
      <c r="AX10" s="116"/>
      <c r="AY10" s="100"/>
      <c r="AZ10" s="14"/>
    </row>
    <row r="11" spans="1:55" s="18" customFormat="1" ht="12.75">
      <c r="A11" s="101"/>
      <c r="B11" s="72" t="s">
        <v>48</v>
      </c>
      <c r="C11" s="73">
        <v>1</v>
      </c>
      <c r="D11" s="74">
        <v>2</v>
      </c>
      <c r="E11" s="74">
        <v>3</v>
      </c>
      <c r="F11" s="74">
        <v>4</v>
      </c>
      <c r="G11" s="74">
        <v>5</v>
      </c>
      <c r="H11" s="74">
        <v>6</v>
      </c>
      <c r="I11" s="74">
        <v>7</v>
      </c>
      <c r="J11" s="74">
        <v>8</v>
      </c>
      <c r="K11" s="74">
        <v>9</v>
      </c>
      <c r="L11" s="74">
        <v>10</v>
      </c>
      <c r="M11" s="74">
        <v>11</v>
      </c>
      <c r="N11" s="74">
        <v>12</v>
      </c>
      <c r="O11" s="74">
        <v>13</v>
      </c>
      <c r="P11" s="74">
        <v>14</v>
      </c>
      <c r="Q11" s="74">
        <v>15</v>
      </c>
      <c r="R11" s="74">
        <v>16</v>
      </c>
      <c r="S11" s="74">
        <v>17</v>
      </c>
      <c r="T11" s="75">
        <v>18</v>
      </c>
      <c r="U11" s="101"/>
      <c r="V11" s="101"/>
      <c r="W11" s="72">
        <v>19</v>
      </c>
      <c r="X11" s="74">
        <v>20</v>
      </c>
      <c r="Y11" s="74">
        <v>21</v>
      </c>
      <c r="Z11" s="74">
        <v>22</v>
      </c>
      <c r="AA11" s="74">
        <v>23</v>
      </c>
      <c r="AB11" s="74">
        <v>24</v>
      </c>
      <c r="AC11" s="74">
        <v>25</v>
      </c>
      <c r="AD11" s="74">
        <v>26</v>
      </c>
      <c r="AE11" s="74">
        <v>27</v>
      </c>
      <c r="AF11" s="74">
        <v>28</v>
      </c>
      <c r="AG11" s="74">
        <v>29</v>
      </c>
      <c r="AH11" s="74">
        <v>30</v>
      </c>
      <c r="AI11" s="74">
        <v>31</v>
      </c>
      <c r="AJ11" s="74">
        <v>32</v>
      </c>
      <c r="AK11" s="74">
        <v>33</v>
      </c>
      <c r="AL11" s="74">
        <v>34</v>
      </c>
      <c r="AM11" s="74">
        <v>35</v>
      </c>
      <c r="AN11" s="74">
        <v>36</v>
      </c>
      <c r="AO11" s="74">
        <v>37</v>
      </c>
      <c r="AP11" s="74">
        <v>38</v>
      </c>
      <c r="AQ11" s="74">
        <v>39</v>
      </c>
      <c r="AR11" s="74">
        <v>40</v>
      </c>
      <c r="AS11" s="74">
        <v>41</v>
      </c>
      <c r="AT11" s="74">
        <v>42</v>
      </c>
      <c r="AU11" s="74">
        <v>43</v>
      </c>
      <c r="AV11" s="74">
        <v>44</v>
      </c>
      <c r="AW11" s="74">
        <v>45</v>
      </c>
      <c r="AX11" s="74">
        <v>46</v>
      </c>
      <c r="AY11" s="101"/>
      <c r="AZ11" s="9"/>
      <c r="BA11" s="17">
        <v>1</v>
      </c>
      <c r="BB11" s="38">
        <v>367185</v>
      </c>
      <c r="BC11" s="39" t="s">
        <v>163</v>
      </c>
    </row>
    <row r="12" spans="1:55" ht="12.75" hidden="1">
      <c r="A12" s="48"/>
      <c r="B12" s="44" t="s">
        <v>208</v>
      </c>
      <c r="C12" s="31">
        <f>SUM(D12:N12)+SUM(R12:T12)+SUM(W12:AO12)+SUM(AT12:AX12)</f>
        <v>5281</v>
      </c>
      <c r="D12" s="19">
        <f>SUM(D17:D42)</f>
        <v>385</v>
      </c>
      <c r="E12" s="19">
        <f aca="true" t="shared" si="0" ref="E12:T12">SUM(E17:E42)</f>
        <v>22</v>
      </c>
      <c r="F12" s="19">
        <f t="shared" si="0"/>
        <v>20</v>
      </c>
      <c r="G12" s="19">
        <f t="shared" si="0"/>
        <v>237</v>
      </c>
      <c r="H12" s="19">
        <f t="shared" si="0"/>
        <v>10</v>
      </c>
      <c r="I12" s="19">
        <f t="shared" si="0"/>
        <v>88</v>
      </c>
      <c r="J12" s="19">
        <f t="shared" si="0"/>
        <v>87</v>
      </c>
      <c r="K12" s="19">
        <f t="shared" si="0"/>
        <v>17</v>
      </c>
      <c r="L12" s="19">
        <f t="shared" si="0"/>
        <v>65</v>
      </c>
      <c r="M12" s="19">
        <f t="shared" si="0"/>
        <v>144</v>
      </c>
      <c r="N12" s="19">
        <f t="shared" si="0"/>
        <v>1053</v>
      </c>
      <c r="O12" s="19">
        <f t="shared" si="0"/>
        <v>80</v>
      </c>
      <c r="P12" s="19">
        <f t="shared" si="0"/>
        <v>114</v>
      </c>
      <c r="Q12" s="19">
        <f t="shared" si="0"/>
        <v>859</v>
      </c>
      <c r="R12" s="19">
        <f t="shared" si="0"/>
        <v>70</v>
      </c>
      <c r="S12" s="19">
        <f t="shared" si="0"/>
        <v>0</v>
      </c>
      <c r="T12" s="19">
        <f t="shared" si="0"/>
        <v>124</v>
      </c>
      <c r="U12" s="48"/>
      <c r="V12" s="48"/>
      <c r="W12" s="19">
        <f aca="true" t="shared" si="1" ref="W12:AX12">SUM(W17:W42)</f>
        <v>82</v>
      </c>
      <c r="X12" s="19">
        <f t="shared" si="1"/>
        <v>170</v>
      </c>
      <c r="Y12" s="19">
        <f t="shared" si="1"/>
        <v>484</v>
      </c>
      <c r="Z12" s="19">
        <f t="shared" si="1"/>
        <v>40</v>
      </c>
      <c r="AA12" s="19">
        <f t="shared" si="1"/>
        <v>55</v>
      </c>
      <c r="AB12" s="19">
        <f t="shared" si="1"/>
        <v>45</v>
      </c>
      <c r="AC12" s="19">
        <f t="shared" si="1"/>
        <v>50</v>
      </c>
      <c r="AD12" s="19">
        <f t="shared" si="1"/>
        <v>35</v>
      </c>
      <c r="AE12" s="19">
        <f t="shared" si="1"/>
        <v>183</v>
      </c>
      <c r="AF12" s="19">
        <f t="shared" si="1"/>
        <v>110</v>
      </c>
      <c r="AG12" s="19">
        <f t="shared" si="1"/>
        <v>154</v>
      </c>
      <c r="AH12" s="19">
        <f t="shared" si="1"/>
        <v>317</v>
      </c>
      <c r="AI12" s="19">
        <f t="shared" si="1"/>
        <v>60</v>
      </c>
      <c r="AJ12" s="19">
        <f t="shared" si="1"/>
        <v>0</v>
      </c>
      <c r="AK12" s="19">
        <f t="shared" si="1"/>
        <v>60</v>
      </c>
      <c r="AL12" s="19">
        <f t="shared" si="1"/>
        <v>322</v>
      </c>
      <c r="AM12" s="19">
        <f t="shared" si="1"/>
        <v>124</v>
      </c>
      <c r="AN12" s="19">
        <f t="shared" si="1"/>
        <v>23</v>
      </c>
      <c r="AO12" s="19">
        <f t="shared" si="1"/>
        <v>296</v>
      </c>
      <c r="AP12" s="19">
        <f t="shared" si="1"/>
        <v>129</v>
      </c>
      <c r="AQ12" s="19">
        <f t="shared" si="1"/>
        <v>157</v>
      </c>
      <c r="AR12" s="19">
        <f t="shared" si="1"/>
        <v>10</v>
      </c>
      <c r="AS12" s="19">
        <f t="shared" si="1"/>
        <v>0</v>
      </c>
      <c r="AT12" s="19">
        <f t="shared" si="1"/>
        <v>115</v>
      </c>
      <c r="AU12" s="19">
        <f t="shared" si="1"/>
        <v>0</v>
      </c>
      <c r="AV12" s="19">
        <f t="shared" si="1"/>
        <v>25</v>
      </c>
      <c r="AW12" s="19">
        <f t="shared" si="1"/>
        <v>207</v>
      </c>
      <c r="AX12" s="19">
        <f t="shared" si="1"/>
        <v>2</v>
      </c>
      <c r="AY12" s="46"/>
      <c r="AZ12" s="13"/>
      <c r="BA12" s="17">
        <v>2</v>
      </c>
      <c r="BB12" s="32">
        <v>451434</v>
      </c>
      <c r="BC12" s="39" t="s">
        <v>164</v>
      </c>
    </row>
    <row r="13" spans="1:55" s="23" customFormat="1" ht="12.75" hidden="1">
      <c r="A13" s="47"/>
      <c r="B13" s="3" t="s">
        <v>49</v>
      </c>
      <c r="C13" s="21">
        <f>C12*1000/$C2</f>
        <v>7.746445817417988</v>
      </c>
      <c r="D13" s="21">
        <f aca="true" t="shared" si="2" ref="D13:S13">D12*1000/$C2</f>
        <v>0.5647380495561306</v>
      </c>
      <c r="E13" s="21">
        <f t="shared" si="2"/>
        <v>0.03227074568892175</v>
      </c>
      <c r="F13" s="21">
        <f t="shared" si="2"/>
        <v>0.029337041535383405</v>
      </c>
      <c r="G13" s="21">
        <f t="shared" si="2"/>
        <v>0.34764394219429334</v>
      </c>
      <c r="H13" s="21">
        <f t="shared" si="2"/>
        <v>0.014668520767691703</v>
      </c>
      <c r="I13" s="21">
        <f t="shared" si="2"/>
        <v>0.129082982755687</v>
      </c>
      <c r="J13" s="21">
        <f t="shared" si="2"/>
        <v>0.1276161306789178</v>
      </c>
      <c r="K13" s="21">
        <f t="shared" si="2"/>
        <v>0.024936485305075896</v>
      </c>
      <c r="L13" s="21">
        <f t="shared" si="2"/>
        <v>0.09534538498999606</v>
      </c>
      <c r="M13" s="21">
        <f t="shared" si="2"/>
        <v>0.21122669905476052</v>
      </c>
      <c r="N13" s="21">
        <f t="shared" si="2"/>
        <v>1.5445952368379363</v>
      </c>
      <c r="O13" s="21">
        <f t="shared" si="2"/>
        <v>0.11734816614153362</v>
      </c>
      <c r="P13" s="21">
        <f t="shared" si="2"/>
        <v>0.1672211367516854</v>
      </c>
      <c r="Q13" s="21">
        <f t="shared" si="2"/>
        <v>1.2600259339447173</v>
      </c>
      <c r="R13" s="21">
        <f t="shared" si="2"/>
        <v>0.10267964537384192</v>
      </c>
      <c r="S13" s="21">
        <f t="shared" si="2"/>
        <v>0</v>
      </c>
      <c r="T13" s="21">
        <f>T12*1000/$C2</f>
        <v>0.1818896575193771</v>
      </c>
      <c r="U13" s="47"/>
      <c r="V13" s="47"/>
      <c r="W13" s="21">
        <f aca="true" t="shared" si="3" ref="W13:AX13">W12*1000/$C2</f>
        <v>0.12028187029507197</v>
      </c>
      <c r="X13" s="21">
        <f t="shared" si="3"/>
        <v>0.24936485305075895</v>
      </c>
      <c r="Y13" s="21">
        <f t="shared" si="3"/>
        <v>0.7099564051562784</v>
      </c>
      <c r="Z13" s="21">
        <f t="shared" si="3"/>
        <v>0.05867408307076681</v>
      </c>
      <c r="AA13" s="21">
        <f t="shared" si="3"/>
        <v>0.08067686422230437</v>
      </c>
      <c r="AB13" s="21">
        <f t="shared" si="3"/>
        <v>0.06600834345461266</v>
      </c>
      <c r="AC13" s="21">
        <f t="shared" si="3"/>
        <v>0.07334260383845852</v>
      </c>
      <c r="AD13" s="21">
        <f>AD12*1000/$C2</f>
        <v>0.05133982268692096</v>
      </c>
      <c r="AE13" s="21">
        <f t="shared" si="3"/>
        <v>0.26843393004875815</v>
      </c>
      <c r="AF13" s="21">
        <f t="shared" si="3"/>
        <v>0.16135372844460874</v>
      </c>
      <c r="AG13" s="21">
        <f t="shared" si="3"/>
        <v>0.22589521982245223</v>
      </c>
      <c r="AH13" s="21">
        <f t="shared" si="3"/>
        <v>0.464992108335827</v>
      </c>
      <c r="AI13" s="21">
        <f t="shared" si="3"/>
        <v>0.08801112460615022</v>
      </c>
      <c r="AJ13" s="21">
        <f aca="true" t="shared" si="4" ref="AJ13:AT13">AJ12*1000/$C2</f>
        <v>0</v>
      </c>
      <c r="AK13" s="21">
        <f t="shared" si="4"/>
        <v>0.08801112460615022</v>
      </c>
      <c r="AL13" s="21">
        <f t="shared" si="4"/>
        <v>0.4723263687196728</v>
      </c>
      <c r="AM13" s="21">
        <f t="shared" si="4"/>
        <v>0.1818896575193771</v>
      </c>
      <c r="AN13" s="21">
        <f t="shared" si="4"/>
        <v>0.033737597765690915</v>
      </c>
      <c r="AO13" s="21">
        <f t="shared" si="4"/>
        <v>0.4341882147236744</v>
      </c>
      <c r="AP13" s="21">
        <f t="shared" si="4"/>
        <v>0.18922391790322296</v>
      </c>
      <c r="AQ13" s="21">
        <f t="shared" si="4"/>
        <v>0.23029577605275975</v>
      </c>
      <c r="AR13" s="21">
        <f t="shared" si="4"/>
        <v>0.014668520767691703</v>
      </c>
      <c r="AS13" s="21">
        <f t="shared" si="4"/>
        <v>0</v>
      </c>
      <c r="AT13" s="21">
        <f t="shared" si="4"/>
        <v>0.1686879888284546</v>
      </c>
      <c r="AU13" s="21">
        <f t="shared" si="3"/>
        <v>0</v>
      </c>
      <c r="AV13" s="21">
        <f t="shared" si="3"/>
        <v>0.03667130191922926</v>
      </c>
      <c r="AW13" s="21">
        <f t="shared" si="3"/>
        <v>0.3036383798912182</v>
      </c>
      <c r="AX13" s="21">
        <f t="shared" si="3"/>
        <v>0.0029337041535383405</v>
      </c>
      <c r="AY13" s="47"/>
      <c r="AZ13" s="22"/>
      <c r="BA13" s="17">
        <v>3</v>
      </c>
      <c r="BB13" s="32">
        <v>630522</v>
      </c>
      <c r="BC13" s="39" t="s">
        <v>165</v>
      </c>
    </row>
    <row r="14" spans="1:55" s="23" customFormat="1" ht="12.75">
      <c r="A14" s="47"/>
      <c r="B14" s="2" t="s">
        <v>293</v>
      </c>
      <c r="C14" s="31">
        <f>SUM(D14:N14)+SUM(R14:T14)+SUM(W14:AO14)+SUM(AT14:AX14)</f>
        <v>5112</v>
      </c>
      <c r="D14" s="65">
        <f>+SUM(D17:D41)</f>
        <v>342</v>
      </c>
      <c r="E14" s="65">
        <f aca="true" t="shared" si="5" ref="E14:T14">+SUM(E17:E41)</f>
        <v>22</v>
      </c>
      <c r="F14" s="65">
        <f t="shared" si="5"/>
        <v>20</v>
      </c>
      <c r="G14" s="65">
        <f t="shared" si="5"/>
        <v>222</v>
      </c>
      <c r="H14" s="65">
        <f t="shared" si="5"/>
        <v>10</v>
      </c>
      <c r="I14" s="65">
        <f t="shared" si="5"/>
        <v>88</v>
      </c>
      <c r="J14" s="65">
        <f t="shared" si="5"/>
        <v>87</v>
      </c>
      <c r="K14" s="65">
        <f t="shared" si="5"/>
        <v>17</v>
      </c>
      <c r="L14" s="65">
        <f t="shared" si="5"/>
        <v>65</v>
      </c>
      <c r="M14" s="65">
        <f t="shared" si="5"/>
        <v>134</v>
      </c>
      <c r="N14" s="65">
        <f t="shared" si="5"/>
        <v>1053</v>
      </c>
      <c r="O14" s="65">
        <f t="shared" si="5"/>
        <v>80</v>
      </c>
      <c r="P14" s="65">
        <f t="shared" si="5"/>
        <v>114</v>
      </c>
      <c r="Q14" s="65">
        <f t="shared" si="5"/>
        <v>859</v>
      </c>
      <c r="R14" s="65">
        <f t="shared" si="5"/>
        <v>70</v>
      </c>
      <c r="S14" s="65">
        <f t="shared" si="5"/>
        <v>0</v>
      </c>
      <c r="T14" s="65">
        <f t="shared" si="5"/>
        <v>115</v>
      </c>
      <c r="U14" s="66"/>
      <c r="V14" s="66"/>
      <c r="W14" s="65">
        <f aca="true" t="shared" si="6" ref="W14:AX14">+SUM(W17:W41)</f>
        <v>73</v>
      </c>
      <c r="X14" s="65">
        <f t="shared" si="6"/>
        <v>160</v>
      </c>
      <c r="Y14" s="65">
        <f t="shared" si="6"/>
        <v>447</v>
      </c>
      <c r="Z14" s="65">
        <f t="shared" si="6"/>
        <v>40</v>
      </c>
      <c r="AA14" s="65">
        <f t="shared" si="6"/>
        <v>55</v>
      </c>
      <c r="AB14" s="65">
        <f t="shared" si="6"/>
        <v>45</v>
      </c>
      <c r="AC14" s="65">
        <f t="shared" si="6"/>
        <v>50</v>
      </c>
      <c r="AD14" s="65">
        <f t="shared" si="6"/>
        <v>35</v>
      </c>
      <c r="AE14" s="65">
        <f t="shared" si="6"/>
        <v>183</v>
      </c>
      <c r="AF14" s="65">
        <f t="shared" si="6"/>
        <v>110</v>
      </c>
      <c r="AG14" s="65">
        <f t="shared" si="6"/>
        <v>145</v>
      </c>
      <c r="AH14" s="65">
        <f t="shared" si="6"/>
        <v>317</v>
      </c>
      <c r="AI14" s="65">
        <f t="shared" si="6"/>
        <v>60</v>
      </c>
      <c r="AJ14" s="65">
        <f t="shared" si="6"/>
        <v>0</v>
      </c>
      <c r="AK14" s="65">
        <f t="shared" si="6"/>
        <v>50</v>
      </c>
      <c r="AL14" s="65">
        <f t="shared" si="6"/>
        <v>322</v>
      </c>
      <c r="AM14" s="65">
        <f t="shared" si="6"/>
        <v>124</v>
      </c>
      <c r="AN14" s="65">
        <f t="shared" si="6"/>
        <v>23</v>
      </c>
      <c r="AO14" s="65">
        <f t="shared" si="6"/>
        <v>296</v>
      </c>
      <c r="AP14" s="65">
        <f t="shared" si="6"/>
        <v>129</v>
      </c>
      <c r="AQ14" s="65">
        <f t="shared" si="6"/>
        <v>157</v>
      </c>
      <c r="AR14" s="65">
        <f t="shared" si="6"/>
        <v>10</v>
      </c>
      <c r="AS14" s="65">
        <f t="shared" si="6"/>
        <v>0</v>
      </c>
      <c r="AT14" s="65">
        <f t="shared" si="6"/>
        <v>115</v>
      </c>
      <c r="AU14" s="65">
        <f t="shared" si="6"/>
        <v>0</v>
      </c>
      <c r="AV14" s="65">
        <f t="shared" si="6"/>
        <v>25</v>
      </c>
      <c r="AW14" s="65">
        <f t="shared" si="6"/>
        <v>192</v>
      </c>
      <c r="AX14" s="65">
        <f t="shared" si="6"/>
        <v>0</v>
      </c>
      <c r="AY14" s="47"/>
      <c r="AZ14" s="22"/>
      <c r="BA14" s="17">
        <v>4</v>
      </c>
      <c r="BB14" s="32">
        <v>707045</v>
      </c>
      <c r="BC14" s="39" t="s">
        <v>166</v>
      </c>
    </row>
    <row r="15" spans="1:55" s="23" customFormat="1" ht="12.75">
      <c r="A15" s="67"/>
      <c r="B15" s="3" t="s">
        <v>49</v>
      </c>
      <c r="C15" s="21">
        <f>C14*1000/$C2</f>
        <v>7.498547816443999</v>
      </c>
      <c r="D15" s="21">
        <f aca="true" t="shared" si="7" ref="D15:T15">D14*1000/$C2</f>
        <v>0.5016634102550562</v>
      </c>
      <c r="E15" s="21">
        <f t="shared" si="7"/>
        <v>0.03227074568892175</v>
      </c>
      <c r="F15" s="21">
        <f t="shared" si="7"/>
        <v>0.029337041535383405</v>
      </c>
      <c r="G15" s="21">
        <f t="shared" si="7"/>
        <v>0.3256411610427558</v>
      </c>
      <c r="H15" s="21">
        <f t="shared" si="7"/>
        <v>0.014668520767691703</v>
      </c>
      <c r="I15" s="21">
        <f t="shared" si="7"/>
        <v>0.129082982755687</v>
      </c>
      <c r="J15" s="21">
        <f t="shared" si="7"/>
        <v>0.1276161306789178</v>
      </c>
      <c r="K15" s="21">
        <f t="shared" si="7"/>
        <v>0.024936485305075896</v>
      </c>
      <c r="L15" s="21">
        <f t="shared" si="7"/>
        <v>0.09534538498999606</v>
      </c>
      <c r="M15" s="21">
        <f t="shared" si="7"/>
        <v>0.1965581782870688</v>
      </c>
      <c r="N15" s="21">
        <f t="shared" si="7"/>
        <v>1.5445952368379363</v>
      </c>
      <c r="O15" s="21">
        <f t="shared" si="7"/>
        <v>0.11734816614153362</v>
      </c>
      <c r="P15" s="21">
        <f t="shared" si="7"/>
        <v>0.1672211367516854</v>
      </c>
      <c r="Q15" s="21">
        <f t="shared" si="7"/>
        <v>1.2600259339447173</v>
      </c>
      <c r="R15" s="21">
        <f t="shared" si="7"/>
        <v>0.10267964537384192</v>
      </c>
      <c r="S15" s="21">
        <f t="shared" si="7"/>
        <v>0</v>
      </c>
      <c r="T15" s="21">
        <f t="shared" si="7"/>
        <v>0.1686879888284546</v>
      </c>
      <c r="U15" s="67"/>
      <c r="V15" s="67"/>
      <c r="W15" s="21">
        <f aca="true" t="shared" si="8" ref="W15:AX15">W14*1000/$C2</f>
        <v>0.10708020160414942</v>
      </c>
      <c r="X15" s="21">
        <f t="shared" si="8"/>
        <v>0.23469633228306724</v>
      </c>
      <c r="Y15" s="21">
        <f t="shared" si="8"/>
        <v>0.6556828783158192</v>
      </c>
      <c r="Z15" s="21">
        <f t="shared" si="8"/>
        <v>0.05867408307076681</v>
      </c>
      <c r="AA15" s="21">
        <f t="shared" si="8"/>
        <v>0.08067686422230437</v>
      </c>
      <c r="AB15" s="21">
        <f t="shared" si="8"/>
        <v>0.06600834345461266</v>
      </c>
      <c r="AC15" s="21">
        <f t="shared" si="8"/>
        <v>0.07334260383845852</v>
      </c>
      <c r="AD15" s="21">
        <f t="shared" si="8"/>
        <v>0.05133982268692096</v>
      </c>
      <c r="AE15" s="21">
        <f t="shared" si="8"/>
        <v>0.26843393004875815</v>
      </c>
      <c r="AF15" s="21">
        <f t="shared" si="8"/>
        <v>0.16135372844460874</v>
      </c>
      <c r="AG15" s="21">
        <f t="shared" si="8"/>
        <v>0.21269355113152968</v>
      </c>
      <c r="AH15" s="21">
        <f t="shared" si="8"/>
        <v>0.464992108335827</v>
      </c>
      <c r="AI15" s="21">
        <f t="shared" si="8"/>
        <v>0.08801112460615022</v>
      </c>
      <c r="AJ15" s="21">
        <f t="shared" si="8"/>
        <v>0</v>
      </c>
      <c r="AK15" s="21">
        <f t="shared" si="8"/>
        <v>0.07334260383845852</v>
      </c>
      <c r="AL15" s="21">
        <f t="shared" si="8"/>
        <v>0.4723263687196728</v>
      </c>
      <c r="AM15" s="21">
        <f t="shared" si="8"/>
        <v>0.1818896575193771</v>
      </c>
      <c r="AN15" s="21">
        <f t="shared" si="8"/>
        <v>0.033737597765690915</v>
      </c>
      <c r="AO15" s="21">
        <f t="shared" si="8"/>
        <v>0.4341882147236744</v>
      </c>
      <c r="AP15" s="21">
        <f t="shared" si="8"/>
        <v>0.18922391790322296</v>
      </c>
      <c r="AQ15" s="21">
        <f t="shared" si="8"/>
        <v>0.23029577605275975</v>
      </c>
      <c r="AR15" s="21">
        <f t="shared" si="8"/>
        <v>0.014668520767691703</v>
      </c>
      <c r="AS15" s="21">
        <f t="shared" si="8"/>
        <v>0</v>
      </c>
      <c r="AT15" s="21">
        <f t="shared" si="8"/>
        <v>0.1686879888284546</v>
      </c>
      <c r="AU15" s="21">
        <f t="shared" si="8"/>
        <v>0</v>
      </c>
      <c r="AV15" s="21">
        <f t="shared" si="8"/>
        <v>0.03667130191922926</v>
      </c>
      <c r="AW15" s="21">
        <f t="shared" si="8"/>
        <v>0.2816355987396807</v>
      </c>
      <c r="AX15" s="21">
        <f t="shared" si="8"/>
        <v>0</v>
      </c>
      <c r="AY15" s="67"/>
      <c r="AZ15" s="22"/>
      <c r="BA15" s="17">
        <v>5</v>
      </c>
      <c r="BB15" s="32">
        <v>589500</v>
      </c>
      <c r="BC15" s="39" t="s">
        <v>167</v>
      </c>
    </row>
    <row r="16" spans="1:56" s="13" customFormat="1" ht="12.75">
      <c r="A16" s="76"/>
      <c r="B16" s="77"/>
      <c r="C16" s="78"/>
      <c r="D16" s="79" t="s">
        <v>72</v>
      </c>
      <c r="E16" s="78"/>
      <c r="F16" s="78"/>
      <c r="G16" s="78" t="s">
        <v>73</v>
      </c>
      <c r="H16" s="78"/>
      <c r="I16" s="78" t="s">
        <v>74</v>
      </c>
      <c r="J16" s="79" t="s">
        <v>294</v>
      </c>
      <c r="K16" s="79"/>
      <c r="L16" s="78"/>
      <c r="M16" s="78" t="s">
        <v>126</v>
      </c>
      <c r="N16" s="78"/>
      <c r="O16" s="78"/>
      <c r="P16" s="78"/>
      <c r="Q16" s="78" t="s">
        <v>162</v>
      </c>
      <c r="R16" s="78" t="s">
        <v>217</v>
      </c>
      <c r="S16" s="78"/>
      <c r="T16" s="79" t="s">
        <v>75</v>
      </c>
      <c r="U16" s="76"/>
      <c r="V16" s="76"/>
      <c r="W16" s="84"/>
      <c r="X16" s="78"/>
      <c r="Y16" s="79" t="s">
        <v>62</v>
      </c>
      <c r="Z16" s="78"/>
      <c r="AA16" s="78"/>
      <c r="AB16" s="78" t="s">
        <v>76</v>
      </c>
      <c r="AC16" s="78"/>
      <c r="AD16" s="78"/>
      <c r="AE16" s="78"/>
      <c r="AF16" s="78"/>
      <c r="AG16" s="79" t="s">
        <v>63</v>
      </c>
      <c r="AH16" s="79" t="s">
        <v>61</v>
      </c>
      <c r="AI16" s="78"/>
      <c r="AJ16" s="78"/>
      <c r="AK16" s="78"/>
      <c r="AL16" s="78" t="s">
        <v>77</v>
      </c>
      <c r="AM16" s="78" t="s">
        <v>78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9" t="s">
        <v>79</v>
      </c>
      <c r="AX16" s="85"/>
      <c r="AY16" s="76"/>
      <c r="BA16" s="17">
        <v>6</v>
      </c>
      <c r="BB16" s="32">
        <v>315577</v>
      </c>
      <c r="BC16" s="39" t="s">
        <v>168</v>
      </c>
      <c r="BD16" s="31"/>
    </row>
    <row r="17" spans="1:55" s="13" customFormat="1" ht="11.25" customHeight="1">
      <c r="A17" s="20">
        <v>1</v>
      </c>
      <c r="B17" s="80" t="s">
        <v>258</v>
      </c>
      <c r="C17" s="31">
        <f>SUM(D17:N17)+SUM(R17:T17)+SUM(W17:AO17)+SUM(AT17:AX17)</f>
        <v>1174</v>
      </c>
      <c r="D17" s="4">
        <v>58</v>
      </c>
      <c r="E17" s="4">
        <v>15</v>
      </c>
      <c r="F17" s="4" t="s">
        <v>65</v>
      </c>
      <c r="G17" s="4">
        <v>62</v>
      </c>
      <c r="H17" s="4" t="s">
        <v>65</v>
      </c>
      <c r="I17" s="4">
        <v>38</v>
      </c>
      <c r="J17" s="4">
        <v>40</v>
      </c>
      <c r="K17" s="4" t="s">
        <v>66</v>
      </c>
      <c r="L17" s="4" t="s">
        <v>64</v>
      </c>
      <c r="M17" s="4">
        <v>96</v>
      </c>
      <c r="N17" s="4">
        <f>SUM(O17:Q17)</f>
        <v>100</v>
      </c>
      <c r="O17" s="4">
        <v>80</v>
      </c>
      <c r="P17" s="4" t="s">
        <v>66</v>
      </c>
      <c r="Q17" s="4">
        <v>20</v>
      </c>
      <c r="R17" s="4">
        <v>60</v>
      </c>
      <c r="S17" s="4" t="s">
        <v>64</v>
      </c>
      <c r="T17" s="4">
        <v>25</v>
      </c>
      <c r="U17" s="20">
        <v>1</v>
      </c>
      <c r="V17" s="20">
        <v>1</v>
      </c>
      <c r="W17" s="36" t="s">
        <v>64</v>
      </c>
      <c r="X17" s="4" t="s">
        <v>65</v>
      </c>
      <c r="Y17" s="4">
        <v>228</v>
      </c>
      <c r="Z17" s="4" t="s">
        <v>64</v>
      </c>
      <c r="AA17" s="4" t="s">
        <v>65</v>
      </c>
      <c r="AB17" s="4">
        <v>40</v>
      </c>
      <c r="AC17" s="4" t="s">
        <v>66</v>
      </c>
      <c r="AD17" s="4" t="s">
        <v>64</v>
      </c>
      <c r="AE17" s="4" t="s">
        <v>64</v>
      </c>
      <c r="AF17" s="4">
        <v>80</v>
      </c>
      <c r="AG17" s="4">
        <v>115</v>
      </c>
      <c r="AH17" s="4">
        <v>39</v>
      </c>
      <c r="AI17" s="4" t="s">
        <v>64</v>
      </c>
      <c r="AJ17" s="4" t="s">
        <v>64</v>
      </c>
      <c r="AK17" s="4" t="s">
        <v>64</v>
      </c>
      <c r="AL17" s="4">
        <v>82</v>
      </c>
      <c r="AM17" s="4">
        <v>30</v>
      </c>
      <c r="AN17" s="4">
        <v>8</v>
      </c>
      <c r="AO17" s="4">
        <f>SUM(AP17:AS17)</f>
        <v>0</v>
      </c>
      <c r="AP17" s="4" t="s">
        <v>66</v>
      </c>
      <c r="AQ17" s="4" t="s">
        <v>66</v>
      </c>
      <c r="AR17" s="4" t="s">
        <v>66</v>
      </c>
      <c r="AS17" s="4" t="s">
        <v>66</v>
      </c>
      <c r="AT17" s="4" t="s">
        <v>66</v>
      </c>
      <c r="AU17" s="4" t="s">
        <v>65</v>
      </c>
      <c r="AV17" s="4" t="s">
        <v>64</v>
      </c>
      <c r="AW17" s="4">
        <v>58</v>
      </c>
      <c r="AX17" s="37" t="s">
        <v>64</v>
      </c>
      <c r="AY17" s="20">
        <v>1</v>
      </c>
      <c r="BA17" s="17">
        <v>7</v>
      </c>
      <c r="BB17" s="32">
        <v>439152</v>
      </c>
      <c r="BC17" s="39" t="s">
        <v>169</v>
      </c>
    </row>
    <row r="18" spans="1:55" s="13" customFormat="1" ht="12.75">
      <c r="A18" s="24"/>
      <c r="B18" s="81"/>
      <c r="C18" s="5"/>
      <c r="D18" s="5"/>
      <c r="E18" s="5"/>
      <c r="F18" s="4" t="s">
        <v>247</v>
      </c>
      <c r="G18" s="4" t="s">
        <v>80</v>
      </c>
      <c r="H18" s="5"/>
      <c r="I18" s="5"/>
      <c r="J18" s="5"/>
      <c r="K18" s="5"/>
      <c r="L18" s="4"/>
      <c r="M18" s="5"/>
      <c r="N18" s="5"/>
      <c r="O18" s="5"/>
      <c r="P18" s="5"/>
      <c r="Q18" s="5"/>
      <c r="R18" s="5"/>
      <c r="S18" s="5"/>
      <c r="T18" s="5"/>
      <c r="U18" s="24"/>
      <c r="V18" s="24"/>
      <c r="W18" s="34"/>
      <c r="X18" s="5"/>
      <c r="Y18" s="86" t="s">
        <v>81</v>
      </c>
      <c r="Z18" s="5"/>
      <c r="AA18" s="5"/>
      <c r="AB18" s="5"/>
      <c r="AC18" s="5"/>
      <c r="AD18" s="5"/>
      <c r="AE18" s="87" t="s">
        <v>94</v>
      </c>
      <c r="AF18" s="5"/>
      <c r="AG18" s="5"/>
      <c r="AH18" s="5"/>
      <c r="AI18" s="5"/>
      <c r="AJ18" s="5"/>
      <c r="AK18" s="5"/>
      <c r="AL18" s="5" t="s">
        <v>88</v>
      </c>
      <c r="AM18" s="4" t="s">
        <v>89</v>
      </c>
      <c r="AN18" s="5"/>
      <c r="AO18" s="5"/>
      <c r="AP18" s="5"/>
      <c r="AQ18" s="5"/>
      <c r="AR18" s="5"/>
      <c r="AS18" s="5"/>
      <c r="AT18" s="5"/>
      <c r="AU18" s="5"/>
      <c r="AV18" s="5"/>
      <c r="AW18" s="5" t="s">
        <v>95</v>
      </c>
      <c r="AX18" s="35"/>
      <c r="AY18" s="24"/>
      <c r="BA18" s="17">
        <v>8</v>
      </c>
      <c r="BB18" s="32">
        <v>600125</v>
      </c>
      <c r="BC18" s="39" t="s">
        <v>170</v>
      </c>
    </row>
    <row r="19" spans="1:55" s="13" customFormat="1" ht="12.75">
      <c r="A19" s="20">
        <v>2</v>
      </c>
      <c r="B19" s="80" t="s">
        <v>250</v>
      </c>
      <c r="C19" s="31">
        <f>SUM(D19:N19)+SUM(R19:T19)+SUM(W19:AO19)+SUM(AT19:AX19)</f>
        <v>1024</v>
      </c>
      <c r="D19" s="4">
        <v>55</v>
      </c>
      <c r="E19" s="4" t="s">
        <v>65</v>
      </c>
      <c r="F19" s="4">
        <v>20</v>
      </c>
      <c r="G19" s="4">
        <v>50</v>
      </c>
      <c r="H19" s="4">
        <v>10</v>
      </c>
      <c r="I19" s="4" t="s">
        <v>65</v>
      </c>
      <c r="J19" s="4">
        <v>15</v>
      </c>
      <c r="K19" s="4">
        <v>7</v>
      </c>
      <c r="L19" s="4">
        <v>55</v>
      </c>
      <c r="M19" s="4" t="s">
        <v>64</v>
      </c>
      <c r="N19" s="4">
        <f>SUM(O19:Q19)</f>
        <v>0</v>
      </c>
      <c r="O19" s="4" t="s">
        <v>65</v>
      </c>
      <c r="P19" s="4" t="s">
        <v>65</v>
      </c>
      <c r="Q19" s="4" t="s">
        <v>65</v>
      </c>
      <c r="R19" s="4">
        <v>10</v>
      </c>
      <c r="S19" s="4" t="s">
        <v>64</v>
      </c>
      <c r="T19" s="4">
        <v>55</v>
      </c>
      <c r="U19" s="20">
        <v>2</v>
      </c>
      <c r="V19" s="20">
        <v>2</v>
      </c>
      <c r="W19" s="36">
        <v>45</v>
      </c>
      <c r="X19" s="4" t="s">
        <v>65</v>
      </c>
      <c r="Y19" s="86">
        <v>95</v>
      </c>
      <c r="Z19" s="4">
        <v>40</v>
      </c>
      <c r="AA19" s="4" t="s">
        <v>65</v>
      </c>
      <c r="AB19" s="4" t="s">
        <v>64</v>
      </c>
      <c r="AC19" s="4" t="s">
        <v>64</v>
      </c>
      <c r="AD19" s="4">
        <v>35</v>
      </c>
      <c r="AE19" s="4">
        <v>130</v>
      </c>
      <c r="AF19" s="4">
        <v>10</v>
      </c>
      <c r="AG19" s="4">
        <v>10</v>
      </c>
      <c r="AH19" s="4" t="s">
        <v>65</v>
      </c>
      <c r="AI19" s="4" t="s">
        <v>64</v>
      </c>
      <c r="AJ19" s="4" t="s">
        <v>64</v>
      </c>
      <c r="AK19" s="4">
        <v>50</v>
      </c>
      <c r="AL19" s="4">
        <v>160</v>
      </c>
      <c r="AM19" s="4">
        <v>55</v>
      </c>
      <c r="AN19" s="4">
        <v>15</v>
      </c>
      <c r="AO19" s="4" t="s">
        <v>65</v>
      </c>
      <c r="AP19" s="4" t="s">
        <v>66</v>
      </c>
      <c r="AQ19" s="4" t="s">
        <v>66</v>
      </c>
      <c r="AR19" s="4" t="s">
        <v>66</v>
      </c>
      <c r="AS19" s="4" t="s">
        <v>66</v>
      </c>
      <c r="AT19" s="4">
        <v>50</v>
      </c>
      <c r="AU19" s="4" t="s">
        <v>65</v>
      </c>
      <c r="AV19" s="4" t="s">
        <v>64</v>
      </c>
      <c r="AW19" s="4">
        <v>52</v>
      </c>
      <c r="AX19" s="37" t="s">
        <v>64</v>
      </c>
      <c r="AY19" s="20">
        <v>2</v>
      </c>
      <c r="BA19" s="17">
        <v>9</v>
      </c>
      <c r="BB19" s="32">
        <v>348812</v>
      </c>
      <c r="BC19" s="39" t="s">
        <v>171</v>
      </c>
    </row>
    <row r="20" spans="1:55" s="13" customFormat="1" ht="12.75">
      <c r="A20" s="20">
        <v>3</v>
      </c>
      <c r="B20" s="82" t="s">
        <v>251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1"/>
      <c r="P20" s="5"/>
      <c r="Q20" s="5" t="s">
        <v>207</v>
      </c>
      <c r="R20" s="5"/>
      <c r="S20" s="5"/>
      <c r="T20" s="5"/>
      <c r="U20" s="20"/>
      <c r="V20" s="20"/>
      <c r="W20" s="34"/>
      <c r="X20" s="5"/>
      <c r="Y20" s="5"/>
      <c r="Z20" s="5"/>
      <c r="AA20" s="5"/>
      <c r="AB20" s="5"/>
      <c r="AC20" s="5"/>
      <c r="AD20" s="5"/>
      <c r="AE20" s="61" t="s">
        <v>103</v>
      </c>
      <c r="AF20" s="5"/>
      <c r="AG20" s="5"/>
      <c r="AH20" s="4" t="s">
        <v>82</v>
      </c>
      <c r="AI20" s="5"/>
      <c r="AJ20" s="5"/>
      <c r="AK20" s="5"/>
      <c r="AL20" s="5"/>
      <c r="AM20" s="5"/>
      <c r="AN20" s="5"/>
      <c r="AP20" s="4"/>
      <c r="AQ20" s="4"/>
      <c r="AR20" s="4"/>
      <c r="AS20" s="4"/>
      <c r="AT20" s="5"/>
      <c r="AU20" s="5"/>
      <c r="AV20" s="5"/>
      <c r="AW20" s="5" t="s">
        <v>83</v>
      </c>
      <c r="AX20" s="35"/>
      <c r="AY20" s="20"/>
      <c r="BA20" s="17">
        <v>10</v>
      </c>
      <c r="BB20" s="32">
        <v>469949</v>
      </c>
      <c r="BC20" s="39" t="s">
        <v>172</v>
      </c>
    </row>
    <row r="21" spans="1:55" s="13" customFormat="1" ht="12.75">
      <c r="A21" s="62" t="s">
        <v>2</v>
      </c>
      <c r="B21" s="80" t="s">
        <v>218</v>
      </c>
      <c r="C21" s="31">
        <f>SUM(D21:N21)+SUM(R21:T21)+SUM(W21:AO21)+SUM(AT21:AX21)</f>
        <v>501</v>
      </c>
      <c r="D21" s="4" t="s">
        <v>66</v>
      </c>
      <c r="E21" s="4">
        <v>7</v>
      </c>
      <c r="F21" s="4" t="s">
        <v>65</v>
      </c>
      <c r="G21" s="4">
        <v>20</v>
      </c>
      <c r="H21" s="4" t="s">
        <v>85</v>
      </c>
      <c r="I21" s="4">
        <v>5</v>
      </c>
      <c r="J21" s="4">
        <v>17</v>
      </c>
      <c r="K21" s="4" t="s">
        <v>66</v>
      </c>
      <c r="L21" s="4" t="s">
        <v>86</v>
      </c>
      <c r="M21" s="4" t="s">
        <v>64</v>
      </c>
      <c r="N21" s="4">
        <f>SUM(O21:Q21)</f>
        <v>55</v>
      </c>
      <c r="O21" s="4" t="s">
        <v>66</v>
      </c>
      <c r="P21" s="4" t="s">
        <v>64</v>
      </c>
      <c r="Q21" s="4">
        <v>55</v>
      </c>
      <c r="R21" s="4" t="s">
        <v>66</v>
      </c>
      <c r="S21" s="4" t="s">
        <v>66</v>
      </c>
      <c r="T21" s="4">
        <v>5</v>
      </c>
      <c r="U21" s="20">
        <v>3</v>
      </c>
      <c r="V21" s="20">
        <v>3</v>
      </c>
      <c r="W21" s="36">
        <v>3</v>
      </c>
      <c r="X21" s="4" t="s">
        <v>66</v>
      </c>
      <c r="Y21" s="4" t="s">
        <v>65</v>
      </c>
      <c r="Z21" s="4" t="s">
        <v>85</v>
      </c>
      <c r="AA21" s="4">
        <v>55</v>
      </c>
      <c r="AB21" s="4">
        <v>5</v>
      </c>
      <c r="AC21" s="4" t="s">
        <v>64</v>
      </c>
      <c r="AD21" s="4" t="s">
        <v>85</v>
      </c>
      <c r="AE21" s="4">
        <v>43</v>
      </c>
      <c r="AF21" s="4" t="s">
        <v>85</v>
      </c>
      <c r="AG21" s="4" t="s">
        <v>64</v>
      </c>
      <c r="AH21" s="4">
        <v>181</v>
      </c>
      <c r="AI21" s="4">
        <v>60</v>
      </c>
      <c r="AJ21" s="4" t="s">
        <v>66</v>
      </c>
      <c r="AK21" s="4" t="s">
        <v>64</v>
      </c>
      <c r="AL21" s="4" t="s">
        <v>64</v>
      </c>
      <c r="AM21" s="4" t="s">
        <v>64</v>
      </c>
      <c r="AN21" s="4" t="s">
        <v>64</v>
      </c>
      <c r="AO21" s="4">
        <f>SUM(AP21:AS21)</f>
        <v>30</v>
      </c>
      <c r="AP21" s="4">
        <v>12</v>
      </c>
      <c r="AQ21" s="4">
        <v>18</v>
      </c>
      <c r="AR21" s="4" t="s">
        <v>66</v>
      </c>
      <c r="AS21" s="4" t="s">
        <v>66</v>
      </c>
      <c r="AT21" s="4" t="s">
        <v>64</v>
      </c>
      <c r="AU21" s="4" t="s">
        <v>64</v>
      </c>
      <c r="AV21" s="4" t="s">
        <v>86</v>
      </c>
      <c r="AW21" s="4">
        <v>15</v>
      </c>
      <c r="AX21" s="37" t="s">
        <v>66</v>
      </c>
      <c r="AY21" s="20">
        <v>3</v>
      </c>
      <c r="BA21" s="17">
        <v>11</v>
      </c>
      <c r="BB21" s="32">
        <v>313827</v>
      </c>
      <c r="BC21" s="39" t="s">
        <v>173</v>
      </c>
    </row>
    <row r="22" spans="1:55" s="13" customFormat="1" ht="12.75">
      <c r="A22" s="20">
        <v>4</v>
      </c>
      <c r="B22" s="82" t="s">
        <v>252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0" t="s">
        <v>2</v>
      </c>
      <c r="V22" s="20" t="s">
        <v>2</v>
      </c>
      <c r="W22" s="34"/>
      <c r="X22" s="4" t="s">
        <v>87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P22" s="56" t="s">
        <v>263</v>
      </c>
      <c r="AT22" s="5"/>
      <c r="AU22" s="5"/>
      <c r="AV22" s="5"/>
      <c r="AW22" s="5" t="s">
        <v>248</v>
      </c>
      <c r="AX22" s="35"/>
      <c r="AY22" s="20" t="s">
        <v>2</v>
      </c>
      <c r="BA22" s="17">
        <v>12</v>
      </c>
      <c r="BB22" s="32">
        <v>307180</v>
      </c>
      <c r="BC22" s="39" t="s">
        <v>174</v>
      </c>
    </row>
    <row r="23" spans="1:55" s="13" customFormat="1" ht="12.75">
      <c r="A23" s="62" t="s">
        <v>2</v>
      </c>
      <c r="B23" s="80" t="s">
        <v>237</v>
      </c>
      <c r="C23" s="31">
        <f>SUM(D23:N23)+SUM(R23:T23)+SUM(W23:AO23)+SUM(AT23:AX23)</f>
        <v>295</v>
      </c>
      <c r="D23" s="4" t="s">
        <v>65</v>
      </c>
      <c r="E23" s="4" t="s">
        <v>65</v>
      </c>
      <c r="F23" s="4" t="s">
        <v>65</v>
      </c>
      <c r="G23" s="4" t="s">
        <v>65</v>
      </c>
      <c r="H23" s="4" t="s">
        <v>65</v>
      </c>
      <c r="I23" s="4" t="s">
        <v>65</v>
      </c>
      <c r="J23" s="4" t="s">
        <v>64</v>
      </c>
      <c r="K23" s="4" t="s">
        <v>64</v>
      </c>
      <c r="L23" s="4" t="s">
        <v>64</v>
      </c>
      <c r="M23" s="4" t="s">
        <v>64</v>
      </c>
      <c r="N23" s="4">
        <f>SUM(O23:Q23)</f>
        <v>0</v>
      </c>
      <c r="O23" s="4" t="s">
        <v>65</v>
      </c>
      <c r="P23" s="4" t="s">
        <v>65</v>
      </c>
      <c r="Q23" s="4" t="s">
        <v>65</v>
      </c>
      <c r="R23" s="4" t="s">
        <v>64</v>
      </c>
      <c r="S23" s="4" t="s">
        <v>64</v>
      </c>
      <c r="T23" s="4" t="s">
        <v>64</v>
      </c>
      <c r="U23" s="20">
        <v>4</v>
      </c>
      <c r="V23" s="20">
        <v>4</v>
      </c>
      <c r="W23" s="36" t="s">
        <v>64</v>
      </c>
      <c r="X23" s="4">
        <v>125</v>
      </c>
      <c r="Y23" s="4" t="s">
        <v>65</v>
      </c>
      <c r="Z23" s="4" t="s">
        <v>64</v>
      </c>
      <c r="AA23" s="4" t="s">
        <v>65</v>
      </c>
      <c r="AB23" s="4" t="s">
        <v>64</v>
      </c>
      <c r="AC23" s="4" t="s">
        <v>64</v>
      </c>
      <c r="AD23" s="4" t="s">
        <v>65</v>
      </c>
      <c r="AE23" s="4" t="s">
        <v>64</v>
      </c>
      <c r="AF23" s="4" t="s">
        <v>64</v>
      </c>
      <c r="AG23" s="4" t="s">
        <v>65</v>
      </c>
      <c r="AH23" s="4" t="s">
        <v>65</v>
      </c>
      <c r="AI23" s="4" t="s">
        <v>64</v>
      </c>
      <c r="AJ23" s="4" t="s">
        <v>64</v>
      </c>
      <c r="AK23" s="4" t="s">
        <v>64</v>
      </c>
      <c r="AL23" s="4" t="s">
        <v>65</v>
      </c>
      <c r="AM23" s="4" t="s">
        <v>65</v>
      </c>
      <c r="AN23" s="4" t="s">
        <v>65</v>
      </c>
      <c r="AO23" s="4">
        <f>SUM(AP23:AS23)</f>
        <v>166</v>
      </c>
      <c r="AP23" s="4">
        <v>62</v>
      </c>
      <c r="AQ23" s="4">
        <v>94</v>
      </c>
      <c r="AR23" s="4">
        <v>10</v>
      </c>
      <c r="AS23" s="4" t="s">
        <v>161</v>
      </c>
      <c r="AT23" s="4" t="s">
        <v>65</v>
      </c>
      <c r="AU23" s="4" t="s">
        <v>65</v>
      </c>
      <c r="AV23" s="4" t="s">
        <v>64</v>
      </c>
      <c r="AW23" s="4">
        <v>4</v>
      </c>
      <c r="AX23" s="37" t="s">
        <v>64</v>
      </c>
      <c r="AY23" s="20">
        <v>4</v>
      </c>
      <c r="BA23" s="17">
        <v>13</v>
      </c>
      <c r="BB23" s="32">
        <v>693042</v>
      </c>
      <c r="BC23" s="39" t="s">
        <v>175</v>
      </c>
    </row>
    <row r="24" spans="1:55" s="13" customFormat="1" ht="12.75">
      <c r="A24" s="20">
        <v>5</v>
      </c>
      <c r="B24" s="80" t="s">
        <v>220</v>
      </c>
      <c r="C24" s="31">
        <f>SUM(D24:N24)+SUM(R24:T24)+SUM(W24:AO24)+SUM(AT24:AX24)</f>
        <v>63</v>
      </c>
      <c r="D24" s="4">
        <v>21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64</v>
      </c>
      <c r="K24" s="4" t="s">
        <v>64</v>
      </c>
      <c r="L24" s="4" t="s">
        <v>64</v>
      </c>
      <c r="M24" s="4" t="s">
        <v>64</v>
      </c>
      <c r="N24" s="4">
        <f>SUM(O24:Q24)</f>
        <v>0</v>
      </c>
      <c r="O24" s="4" t="s">
        <v>65</v>
      </c>
      <c r="P24" s="4" t="s">
        <v>65</v>
      </c>
      <c r="Q24" s="4" t="s">
        <v>65</v>
      </c>
      <c r="R24" s="4" t="s">
        <v>64</v>
      </c>
      <c r="S24" s="4" t="s">
        <v>64</v>
      </c>
      <c r="T24" s="4" t="s">
        <v>64</v>
      </c>
      <c r="U24" s="20">
        <v>5</v>
      </c>
      <c r="V24" s="20">
        <v>5</v>
      </c>
      <c r="W24" s="36" t="s">
        <v>64</v>
      </c>
      <c r="X24" s="4" t="s">
        <v>65</v>
      </c>
      <c r="Y24" s="4">
        <v>7</v>
      </c>
      <c r="Z24" s="4" t="s">
        <v>64</v>
      </c>
      <c r="AA24" s="4" t="s">
        <v>65</v>
      </c>
      <c r="AB24" s="4" t="s">
        <v>64</v>
      </c>
      <c r="AC24" s="4" t="s">
        <v>64</v>
      </c>
      <c r="AD24" s="4" t="s">
        <v>64</v>
      </c>
      <c r="AE24" s="4" t="s">
        <v>64</v>
      </c>
      <c r="AF24" s="4" t="s">
        <v>64</v>
      </c>
      <c r="AG24" s="4" t="s">
        <v>65</v>
      </c>
      <c r="AH24" s="4">
        <v>10</v>
      </c>
      <c r="AI24" s="4" t="s">
        <v>64</v>
      </c>
      <c r="AJ24" s="4" t="s">
        <v>64</v>
      </c>
      <c r="AK24" s="4" t="s">
        <v>64</v>
      </c>
      <c r="AL24" s="4">
        <v>10</v>
      </c>
      <c r="AM24" s="4">
        <v>2</v>
      </c>
      <c r="AN24" s="4" t="s">
        <v>66</v>
      </c>
      <c r="AO24" s="4">
        <f>SUM(AP24:AS24)</f>
        <v>0</v>
      </c>
      <c r="AP24" s="4" t="s">
        <v>66</v>
      </c>
      <c r="AQ24" s="4" t="s">
        <v>66</v>
      </c>
      <c r="AR24" s="4" t="s">
        <v>66</v>
      </c>
      <c r="AS24" s="4" t="s">
        <v>66</v>
      </c>
      <c r="AT24" s="4" t="s">
        <v>65</v>
      </c>
      <c r="AU24" s="4" t="s">
        <v>65</v>
      </c>
      <c r="AV24" s="4">
        <v>10</v>
      </c>
      <c r="AW24" s="4">
        <v>3</v>
      </c>
      <c r="AX24" s="37" t="s">
        <v>64</v>
      </c>
      <c r="AY24" s="20">
        <v>5</v>
      </c>
      <c r="BA24" s="17">
        <v>14</v>
      </c>
      <c r="BB24" s="32">
        <v>723881</v>
      </c>
      <c r="BC24" s="39" t="s">
        <v>264</v>
      </c>
    </row>
    <row r="25" spans="1:55" s="13" customFormat="1" ht="12.75">
      <c r="A25" s="20">
        <v>6</v>
      </c>
      <c r="B25" s="80" t="s">
        <v>223</v>
      </c>
      <c r="C25" s="31">
        <f>SUM(D25:N25)+SUM(R25:T25)+SUM(W25:AO25)+SUM(AT25:AX25)</f>
        <v>125</v>
      </c>
      <c r="D25" s="4">
        <v>20</v>
      </c>
      <c r="E25" s="4" t="s">
        <v>65</v>
      </c>
      <c r="F25" s="4" t="s">
        <v>65</v>
      </c>
      <c r="G25" s="4" t="s">
        <v>65</v>
      </c>
      <c r="H25" s="4" t="s">
        <v>65</v>
      </c>
      <c r="I25" s="4" t="s">
        <v>65</v>
      </c>
      <c r="J25" s="4" t="s">
        <v>64</v>
      </c>
      <c r="K25" s="4" t="s">
        <v>64</v>
      </c>
      <c r="L25" s="4" t="s">
        <v>64</v>
      </c>
      <c r="M25" s="4">
        <v>10</v>
      </c>
      <c r="N25" s="4">
        <f>SUM(O25:Q25)</f>
        <v>0</v>
      </c>
      <c r="O25" s="4" t="s">
        <v>65</v>
      </c>
      <c r="P25" s="4" t="s">
        <v>65</v>
      </c>
      <c r="Q25" s="4" t="s">
        <v>65</v>
      </c>
      <c r="R25" s="4" t="s">
        <v>64</v>
      </c>
      <c r="S25" s="4" t="s">
        <v>64</v>
      </c>
      <c r="T25" s="4" t="s">
        <v>64</v>
      </c>
      <c r="U25" s="20">
        <v>6</v>
      </c>
      <c r="V25" s="20">
        <v>6</v>
      </c>
      <c r="W25" s="36" t="s">
        <v>64</v>
      </c>
      <c r="X25" s="4">
        <v>10</v>
      </c>
      <c r="Y25" s="4">
        <v>10</v>
      </c>
      <c r="Z25" s="4" t="s">
        <v>64</v>
      </c>
      <c r="AA25" s="4" t="s">
        <v>65</v>
      </c>
      <c r="AB25" s="4" t="s">
        <v>64</v>
      </c>
      <c r="AC25" s="4" t="s">
        <v>64</v>
      </c>
      <c r="AD25" s="4" t="s">
        <v>64</v>
      </c>
      <c r="AE25" s="4" t="s">
        <v>64</v>
      </c>
      <c r="AF25" s="4">
        <v>5</v>
      </c>
      <c r="AG25" s="4">
        <v>5</v>
      </c>
      <c r="AH25" s="4">
        <v>15</v>
      </c>
      <c r="AI25" s="4" t="s">
        <v>64</v>
      </c>
      <c r="AJ25" s="4" t="s">
        <v>64</v>
      </c>
      <c r="AK25" s="4" t="s">
        <v>64</v>
      </c>
      <c r="AL25" s="4">
        <v>15</v>
      </c>
      <c r="AM25" s="4">
        <v>5</v>
      </c>
      <c r="AN25" s="4" t="s">
        <v>66</v>
      </c>
      <c r="AO25" s="4">
        <f>SUM(AP25:AS25)</f>
        <v>25</v>
      </c>
      <c r="AP25" s="4">
        <v>10</v>
      </c>
      <c r="AQ25" s="4">
        <v>15</v>
      </c>
      <c r="AR25" s="4" t="s">
        <v>66</v>
      </c>
      <c r="AS25" s="4" t="s">
        <v>66</v>
      </c>
      <c r="AT25" s="4" t="s">
        <v>65</v>
      </c>
      <c r="AU25" s="4" t="s">
        <v>65</v>
      </c>
      <c r="AV25" s="4" t="s">
        <v>64</v>
      </c>
      <c r="AW25" s="4">
        <v>5</v>
      </c>
      <c r="AX25" s="37"/>
      <c r="AY25" s="20">
        <v>6</v>
      </c>
      <c r="BA25" s="17">
        <v>15</v>
      </c>
      <c r="BB25" s="32">
        <v>220840</v>
      </c>
      <c r="BC25" s="39" t="s">
        <v>265</v>
      </c>
    </row>
    <row r="26" spans="1:55" s="13" customFormat="1" ht="12.75">
      <c r="A26" s="24"/>
      <c r="B26" s="83"/>
      <c r="C26" s="5"/>
      <c r="D26" s="4" t="s">
        <v>91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4"/>
      <c r="V26" s="24"/>
      <c r="W26" s="34"/>
      <c r="X26" s="5"/>
      <c r="Y26" s="4"/>
      <c r="Z26" s="5"/>
      <c r="AA26" s="5"/>
      <c r="AB26" s="5"/>
      <c r="AC26" s="5"/>
      <c r="AD26" s="5"/>
      <c r="AE26" s="5"/>
      <c r="AF26" s="5" t="s">
        <v>92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 t="s">
        <v>90</v>
      </c>
      <c r="AW26" s="5"/>
      <c r="AX26" s="35"/>
      <c r="AY26" s="24"/>
      <c r="BA26" s="17">
        <v>16</v>
      </c>
      <c r="BB26" s="32">
        <v>525800</v>
      </c>
      <c r="BC26" s="39" t="s">
        <v>176</v>
      </c>
    </row>
    <row r="27" spans="1:55" s="13" customFormat="1" ht="12.75">
      <c r="A27" s="20">
        <v>7</v>
      </c>
      <c r="B27" s="80" t="s">
        <v>219</v>
      </c>
      <c r="C27" s="31">
        <f>SUM(D27:N27)+SUM(R27:T27)+SUM(W27:AO27)+SUM(AT27:AX27)</f>
        <v>368</v>
      </c>
      <c r="D27" s="4">
        <v>55</v>
      </c>
      <c r="E27" s="4" t="s">
        <v>65</v>
      </c>
      <c r="F27" s="4" t="s">
        <v>65</v>
      </c>
      <c r="G27" s="4">
        <v>10</v>
      </c>
      <c r="H27" s="4" t="s">
        <v>65</v>
      </c>
      <c r="I27" s="4">
        <v>10</v>
      </c>
      <c r="J27" s="4">
        <v>10</v>
      </c>
      <c r="K27" s="4" t="s">
        <v>64</v>
      </c>
      <c r="L27" s="4" t="s">
        <v>64</v>
      </c>
      <c r="M27" s="4">
        <v>18</v>
      </c>
      <c r="N27" s="4">
        <f>SUM(O27:Q27)</f>
        <v>48</v>
      </c>
      <c r="O27" s="4" t="s">
        <v>65</v>
      </c>
      <c r="P27" s="4">
        <v>28</v>
      </c>
      <c r="Q27" s="4">
        <v>20</v>
      </c>
      <c r="R27" s="4" t="s">
        <v>64</v>
      </c>
      <c r="S27" s="4" t="s">
        <v>66</v>
      </c>
      <c r="T27" s="4">
        <v>5</v>
      </c>
      <c r="U27" s="20">
        <v>7</v>
      </c>
      <c r="V27" s="20">
        <v>7</v>
      </c>
      <c r="W27" s="36" t="s">
        <v>66</v>
      </c>
      <c r="X27" s="4">
        <v>15</v>
      </c>
      <c r="Y27" s="4">
        <v>20</v>
      </c>
      <c r="Z27" s="4" t="s">
        <v>64</v>
      </c>
      <c r="AA27" s="4" t="s">
        <v>65</v>
      </c>
      <c r="AB27" s="4" t="s">
        <v>64</v>
      </c>
      <c r="AC27" s="4" t="s">
        <v>64</v>
      </c>
      <c r="AD27" s="4" t="s">
        <v>64</v>
      </c>
      <c r="AE27" s="4" t="s">
        <v>64</v>
      </c>
      <c r="AF27" s="4">
        <v>10</v>
      </c>
      <c r="AG27" s="4">
        <v>10</v>
      </c>
      <c r="AH27" s="4">
        <v>22</v>
      </c>
      <c r="AI27" s="4" t="s">
        <v>64</v>
      </c>
      <c r="AJ27" s="4" t="s">
        <v>64</v>
      </c>
      <c r="AK27" s="4" t="s">
        <v>66</v>
      </c>
      <c r="AL27" s="4">
        <v>30</v>
      </c>
      <c r="AM27" s="4">
        <v>15</v>
      </c>
      <c r="AN27" s="4" t="s">
        <v>66</v>
      </c>
      <c r="AO27" s="4">
        <f>SUM(AP27:AS27)</f>
        <v>60</v>
      </c>
      <c r="AP27" s="4">
        <v>40</v>
      </c>
      <c r="AQ27" s="4">
        <v>20</v>
      </c>
      <c r="AR27" s="4" t="s">
        <v>66</v>
      </c>
      <c r="AS27" s="4" t="s">
        <v>66</v>
      </c>
      <c r="AT27" s="4" t="s">
        <v>65</v>
      </c>
      <c r="AU27" s="4" t="s">
        <v>65</v>
      </c>
      <c r="AV27" s="4">
        <v>15</v>
      </c>
      <c r="AW27" s="4">
        <v>15</v>
      </c>
      <c r="AX27" s="37" t="s">
        <v>66</v>
      </c>
      <c r="AY27" s="20">
        <v>7</v>
      </c>
      <c r="BA27" s="17">
        <v>17</v>
      </c>
      <c r="BB27" s="32">
        <v>690257</v>
      </c>
      <c r="BC27" s="39" t="s">
        <v>177</v>
      </c>
    </row>
    <row r="28" spans="1:55" s="13" customFormat="1" ht="12.75">
      <c r="A28" s="24"/>
      <c r="B28" s="82"/>
      <c r="C28" s="5"/>
      <c r="D28" s="4" t="s">
        <v>84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4"/>
      <c r="V28" s="24"/>
      <c r="W28" s="34"/>
      <c r="X28" s="5"/>
      <c r="Y28" s="4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35"/>
      <c r="AY28" s="24"/>
      <c r="BA28" s="17">
        <v>18</v>
      </c>
      <c r="BB28" s="32">
        <v>601188</v>
      </c>
      <c r="BC28" s="39" t="s">
        <v>178</v>
      </c>
    </row>
    <row r="29" spans="1:55" s="13" customFormat="1" ht="12.75">
      <c r="A29" s="63">
        <v>8</v>
      </c>
      <c r="B29" s="80" t="s">
        <v>222</v>
      </c>
      <c r="C29" s="31">
        <f>SUM(D29:N29)+SUM(R29:T29)+SUM(W29:AO29)+SUM(AT29:AX29)</f>
        <v>135</v>
      </c>
      <c r="D29" s="4">
        <v>55</v>
      </c>
      <c r="E29" s="4" t="s">
        <v>65</v>
      </c>
      <c r="F29" s="4" t="s">
        <v>65</v>
      </c>
      <c r="G29" s="4" t="s">
        <v>65</v>
      </c>
      <c r="H29" s="4" t="s">
        <v>65</v>
      </c>
      <c r="I29" s="4" t="s">
        <v>65</v>
      </c>
      <c r="J29" s="4" t="s">
        <v>64</v>
      </c>
      <c r="K29" s="4" t="s">
        <v>64</v>
      </c>
      <c r="L29" s="4" t="s">
        <v>64</v>
      </c>
      <c r="M29" s="4" t="s">
        <v>64</v>
      </c>
      <c r="N29" s="4">
        <f>SUM(O29:Q29)</f>
        <v>0</v>
      </c>
      <c r="O29" s="4" t="s">
        <v>65</v>
      </c>
      <c r="P29" s="4" t="s">
        <v>65</v>
      </c>
      <c r="Q29" s="4" t="s">
        <v>65</v>
      </c>
      <c r="R29" s="4" t="s">
        <v>64</v>
      </c>
      <c r="S29" s="4" t="s">
        <v>64</v>
      </c>
      <c r="T29" s="4" t="s">
        <v>64</v>
      </c>
      <c r="U29" s="20">
        <v>8</v>
      </c>
      <c r="V29" s="20">
        <v>8</v>
      </c>
      <c r="W29" s="36" t="s">
        <v>64</v>
      </c>
      <c r="X29" s="4" t="s">
        <v>66</v>
      </c>
      <c r="Y29" s="4">
        <v>20</v>
      </c>
      <c r="Z29" s="4" t="s">
        <v>64</v>
      </c>
      <c r="AA29" s="4" t="s">
        <v>65</v>
      </c>
      <c r="AB29" s="4" t="s">
        <v>64</v>
      </c>
      <c r="AC29" s="4" t="s">
        <v>64</v>
      </c>
      <c r="AD29" s="4" t="s">
        <v>64</v>
      </c>
      <c r="AE29" s="4" t="s">
        <v>64</v>
      </c>
      <c r="AF29" s="4" t="s">
        <v>64</v>
      </c>
      <c r="AG29" s="4">
        <v>5</v>
      </c>
      <c r="AH29" s="4">
        <v>25</v>
      </c>
      <c r="AI29" s="4" t="s">
        <v>64</v>
      </c>
      <c r="AJ29" s="4" t="s">
        <v>64</v>
      </c>
      <c r="AK29" s="4" t="s">
        <v>64</v>
      </c>
      <c r="AL29" s="4">
        <v>15</v>
      </c>
      <c r="AM29" s="4">
        <v>10</v>
      </c>
      <c r="AN29" s="4" t="s">
        <v>66</v>
      </c>
      <c r="AO29" s="4">
        <f>SUM(AP29:AS29)</f>
        <v>0</v>
      </c>
      <c r="AP29" s="4" t="s">
        <v>66</v>
      </c>
      <c r="AQ29" s="4" t="s">
        <v>66</v>
      </c>
      <c r="AR29" s="4" t="s">
        <v>66</v>
      </c>
      <c r="AS29" s="4" t="s">
        <v>66</v>
      </c>
      <c r="AT29" s="4" t="s">
        <v>65</v>
      </c>
      <c r="AU29" s="4" t="s">
        <v>65</v>
      </c>
      <c r="AV29" s="4" t="s">
        <v>64</v>
      </c>
      <c r="AW29" s="4">
        <v>5</v>
      </c>
      <c r="AX29" s="37" t="s">
        <v>66</v>
      </c>
      <c r="AY29" s="20">
        <v>8</v>
      </c>
      <c r="BA29" s="17">
        <v>19</v>
      </c>
      <c r="BB29" s="32">
        <v>276687</v>
      </c>
      <c r="BC29" s="39" t="s">
        <v>179</v>
      </c>
    </row>
    <row r="30" spans="1:55" s="13" customFormat="1" ht="12.75">
      <c r="A30" s="63"/>
      <c r="B30" s="80"/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0"/>
      <c r="V30" s="20"/>
      <c r="W30" s="36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37"/>
      <c r="AY30" s="20"/>
      <c r="BA30" s="17">
        <v>20</v>
      </c>
      <c r="BB30" s="32">
        <v>370861</v>
      </c>
      <c r="BC30" s="39" t="s">
        <v>180</v>
      </c>
    </row>
    <row r="31" spans="1:55" s="13" customFormat="1" ht="12.75">
      <c r="A31" s="20">
        <v>9</v>
      </c>
      <c r="B31" s="80" t="s">
        <v>221</v>
      </c>
      <c r="C31" s="31">
        <f>SUM(D31:N31)+SUM(R31:T31)+SUM(W31:AO31)+SUM(AT31:AX31)</f>
        <v>115</v>
      </c>
      <c r="D31" s="4">
        <v>23</v>
      </c>
      <c r="E31" s="4" t="s">
        <v>65</v>
      </c>
      <c r="F31" s="4" t="s">
        <v>66</v>
      </c>
      <c r="G31" s="4" t="s">
        <v>65</v>
      </c>
      <c r="H31" s="4" t="s">
        <v>65</v>
      </c>
      <c r="I31" s="4" t="s">
        <v>65</v>
      </c>
      <c r="J31" s="4" t="s">
        <v>64</v>
      </c>
      <c r="K31" s="4" t="s">
        <v>64</v>
      </c>
      <c r="L31" s="4" t="s">
        <v>64</v>
      </c>
      <c r="M31" s="4" t="s">
        <v>64</v>
      </c>
      <c r="N31" s="4">
        <f>SUM(O31:Q31)</f>
        <v>0</v>
      </c>
      <c r="O31" s="4" t="s">
        <v>65</v>
      </c>
      <c r="P31" s="4" t="s">
        <v>65</v>
      </c>
      <c r="Q31" s="4" t="s">
        <v>65</v>
      </c>
      <c r="R31" s="4" t="s">
        <v>64</v>
      </c>
      <c r="S31" s="4" t="s">
        <v>64</v>
      </c>
      <c r="T31" s="4" t="s">
        <v>64</v>
      </c>
      <c r="U31" s="20">
        <v>9</v>
      </c>
      <c r="V31" s="20">
        <v>9</v>
      </c>
      <c r="W31" s="36" t="s">
        <v>64</v>
      </c>
      <c r="X31" s="4">
        <v>10</v>
      </c>
      <c r="Y31" s="4">
        <v>20</v>
      </c>
      <c r="Z31" s="4" t="s">
        <v>64</v>
      </c>
      <c r="AA31" s="4" t="s">
        <v>65</v>
      </c>
      <c r="AB31" s="4" t="s">
        <v>64</v>
      </c>
      <c r="AC31" s="4" t="s">
        <v>64</v>
      </c>
      <c r="AD31" s="4" t="s">
        <v>64</v>
      </c>
      <c r="AE31" s="4" t="s">
        <v>64</v>
      </c>
      <c r="AF31" s="4" t="s">
        <v>64</v>
      </c>
      <c r="AG31" s="4" t="s">
        <v>65</v>
      </c>
      <c r="AH31" s="4">
        <v>25</v>
      </c>
      <c r="AI31" s="4" t="s">
        <v>64</v>
      </c>
      <c r="AJ31" s="4" t="s">
        <v>64</v>
      </c>
      <c r="AK31" s="4" t="s">
        <v>64</v>
      </c>
      <c r="AL31" s="4">
        <v>10</v>
      </c>
      <c r="AM31" s="4">
        <v>7</v>
      </c>
      <c r="AN31" s="4" t="s">
        <v>66</v>
      </c>
      <c r="AO31" s="4">
        <f>SUM(AP31:AS31)</f>
        <v>15</v>
      </c>
      <c r="AP31" s="4">
        <v>5</v>
      </c>
      <c r="AQ31" s="4">
        <v>10</v>
      </c>
      <c r="AR31" s="4" t="s">
        <v>66</v>
      </c>
      <c r="AS31" s="4" t="s">
        <v>66</v>
      </c>
      <c r="AT31" s="4" t="s">
        <v>65</v>
      </c>
      <c r="AU31" s="4" t="s">
        <v>65</v>
      </c>
      <c r="AV31" s="4"/>
      <c r="AW31" s="4">
        <v>5</v>
      </c>
      <c r="AX31" s="37"/>
      <c r="AY31" s="20">
        <v>9</v>
      </c>
      <c r="BA31" s="17">
        <v>21</v>
      </c>
      <c r="BB31" s="32">
        <v>322874</v>
      </c>
      <c r="BC31" s="39" t="s">
        <v>257</v>
      </c>
    </row>
    <row r="32" spans="1:55" s="13" customFormat="1" ht="12.75">
      <c r="A32" s="20">
        <v>10</v>
      </c>
      <c r="B32" s="82" t="s">
        <v>200</v>
      </c>
      <c r="C32" s="31">
        <f>SUM(D32:N32)+SUM(R32:T32)+SUM(W32:AO32)+SUM(AT32:AX32)</f>
        <v>445</v>
      </c>
      <c r="D32" s="4" t="s">
        <v>65</v>
      </c>
      <c r="E32" s="4" t="s">
        <v>65</v>
      </c>
      <c r="F32" s="4" t="s">
        <v>65</v>
      </c>
      <c r="G32" s="4" t="s">
        <v>65</v>
      </c>
      <c r="H32" s="4" t="s">
        <v>65</v>
      </c>
      <c r="I32" s="4" t="s">
        <v>65</v>
      </c>
      <c r="J32" s="4" t="s">
        <v>64</v>
      </c>
      <c r="K32" s="4" t="s">
        <v>64</v>
      </c>
      <c r="L32" s="4" t="s">
        <v>64</v>
      </c>
      <c r="M32" s="4" t="s">
        <v>66</v>
      </c>
      <c r="N32" s="4">
        <f>SUM(O32:Q32)</f>
        <v>445</v>
      </c>
      <c r="O32" s="4" t="s">
        <v>65</v>
      </c>
      <c r="P32" s="4">
        <v>71</v>
      </c>
      <c r="Q32" s="4">
        <v>374</v>
      </c>
      <c r="R32" s="4" t="s">
        <v>64</v>
      </c>
      <c r="S32" s="4" t="s">
        <v>64</v>
      </c>
      <c r="T32" s="4" t="s">
        <v>64</v>
      </c>
      <c r="U32" s="20">
        <v>10</v>
      </c>
      <c r="V32" s="20">
        <v>10</v>
      </c>
      <c r="W32" s="36" t="s">
        <v>64</v>
      </c>
      <c r="X32" s="4" t="s">
        <v>65</v>
      </c>
      <c r="Y32" s="4" t="s">
        <v>65</v>
      </c>
      <c r="Z32" s="4" t="s">
        <v>64</v>
      </c>
      <c r="AA32" s="4" t="s">
        <v>65</v>
      </c>
      <c r="AB32" s="4" t="s">
        <v>64</v>
      </c>
      <c r="AC32" s="4" t="s">
        <v>64</v>
      </c>
      <c r="AD32" s="4" t="s">
        <v>64</v>
      </c>
      <c r="AE32" s="4" t="s">
        <v>64</v>
      </c>
      <c r="AF32" s="4" t="s">
        <v>64</v>
      </c>
      <c r="AG32" s="4" t="s">
        <v>65</v>
      </c>
      <c r="AH32" s="4" t="s">
        <v>65</v>
      </c>
      <c r="AI32" s="4" t="s">
        <v>64</v>
      </c>
      <c r="AJ32" s="4" t="s">
        <v>64</v>
      </c>
      <c r="AK32" s="4" t="s">
        <v>64</v>
      </c>
      <c r="AL32" s="4" t="s">
        <v>65</v>
      </c>
      <c r="AM32" s="4" t="s">
        <v>65</v>
      </c>
      <c r="AN32" s="4" t="s">
        <v>65</v>
      </c>
      <c r="AO32" s="4">
        <f>SUM(AP32:AS32)</f>
        <v>0</v>
      </c>
      <c r="AP32" s="4" t="s">
        <v>66</v>
      </c>
      <c r="AQ32" s="4" t="s">
        <v>66</v>
      </c>
      <c r="AR32" s="4" t="s">
        <v>66</v>
      </c>
      <c r="AS32" s="4" t="s">
        <v>66</v>
      </c>
      <c r="AT32" s="4" t="s">
        <v>65</v>
      </c>
      <c r="AU32" s="4" t="s">
        <v>65</v>
      </c>
      <c r="AV32" s="4" t="s">
        <v>64</v>
      </c>
      <c r="AW32" s="4" t="s">
        <v>64</v>
      </c>
      <c r="AX32" s="37" t="s">
        <v>64</v>
      </c>
      <c r="AY32" s="20">
        <v>10</v>
      </c>
      <c r="BA32" s="17">
        <v>22</v>
      </c>
      <c r="BB32" s="32">
        <v>450061</v>
      </c>
      <c r="BC32" s="39" t="s">
        <v>181</v>
      </c>
    </row>
    <row r="33" spans="1:55" s="13" customFormat="1" ht="12.75">
      <c r="A33" s="20">
        <v>11</v>
      </c>
      <c r="B33" s="82" t="s">
        <v>229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5"/>
      <c r="P33" s="5"/>
      <c r="Q33" s="5" t="s">
        <v>225</v>
      </c>
      <c r="R33" s="5"/>
      <c r="S33" s="5"/>
      <c r="T33" s="5"/>
      <c r="U33" s="20"/>
      <c r="V33" s="20"/>
      <c r="W33" s="3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35"/>
      <c r="AY33" s="20"/>
      <c r="BA33" s="17">
        <v>23</v>
      </c>
      <c r="BB33" s="32">
        <v>282561</v>
      </c>
      <c r="BC33" s="39" t="s">
        <v>182</v>
      </c>
    </row>
    <row r="34" spans="1:55" s="13" customFormat="1" ht="12.75">
      <c r="A34" s="20"/>
      <c r="B34" s="80" t="s">
        <v>204</v>
      </c>
      <c r="C34" s="31">
        <f>SUM(D34:N34)+SUM(R34:T34)+SUM(W34:AO34)+SUM(AT34:AX34)</f>
        <v>405</v>
      </c>
      <c r="D34" s="4" t="s">
        <v>65</v>
      </c>
      <c r="E34" s="4" t="s">
        <v>65</v>
      </c>
      <c r="F34" s="4" t="s">
        <v>65</v>
      </c>
      <c r="G34" s="4" t="s">
        <v>65</v>
      </c>
      <c r="H34" s="4" t="s">
        <v>65</v>
      </c>
      <c r="I34" s="4" t="s">
        <v>65</v>
      </c>
      <c r="J34" s="4" t="s">
        <v>64</v>
      </c>
      <c r="K34" s="4" t="s">
        <v>64</v>
      </c>
      <c r="L34" s="4" t="s">
        <v>64</v>
      </c>
      <c r="M34" s="4" t="s">
        <v>64</v>
      </c>
      <c r="N34" s="4">
        <f>SUM(O34:Q34)</f>
        <v>405</v>
      </c>
      <c r="O34" s="4" t="s">
        <v>65</v>
      </c>
      <c r="P34" s="4">
        <v>15</v>
      </c>
      <c r="Q34" s="4">
        <v>390</v>
      </c>
      <c r="R34" s="4" t="s">
        <v>64</v>
      </c>
      <c r="S34" s="4" t="s">
        <v>64</v>
      </c>
      <c r="T34" s="4" t="s">
        <v>64</v>
      </c>
      <c r="U34" s="20">
        <v>11</v>
      </c>
      <c r="V34" s="20">
        <v>11</v>
      </c>
      <c r="W34" s="36" t="s">
        <v>64</v>
      </c>
      <c r="X34" s="4" t="s">
        <v>65</v>
      </c>
      <c r="Y34" s="4" t="s">
        <v>65</v>
      </c>
      <c r="Z34" s="4" t="s">
        <v>64</v>
      </c>
      <c r="AA34" s="4" t="s">
        <v>65</v>
      </c>
      <c r="AB34" s="4" t="s">
        <v>64</v>
      </c>
      <c r="AC34" s="4" t="s">
        <v>64</v>
      </c>
      <c r="AD34" s="4" t="s">
        <v>64</v>
      </c>
      <c r="AE34" s="4" t="s">
        <v>64</v>
      </c>
      <c r="AF34" s="4" t="s">
        <v>64</v>
      </c>
      <c r="AG34" s="4" t="s">
        <v>65</v>
      </c>
      <c r="AH34" s="4" t="s">
        <v>65</v>
      </c>
      <c r="AI34" s="4" t="s">
        <v>64</v>
      </c>
      <c r="AJ34" s="4" t="s">
        <v>64</v>
      </c>
      <c r="AK34" s="4" t="s">
        <v>64</v>
      </c>
      <c r="AL34" s="4" t="s">
        <v>65</v>
      </c>
      <c r="AM34" s="4" t="s">
        <v>65</v>
      </c>
      <c r="AN34" s="4" t="s">
        <v>65</v>
      </c>
      <c r="AO34" s="4">
        <f>SUM(AP34:AS34)</f>
        <v>0</v>
      </c>
      <c r="AP34" s="4" t="s">
        <v>66</v>
      </c>
      <c r="AQ34" s="4" t="s">
        <v>66</v>
      </c>
      <c r="AR34" s="4" t="s">
        <v>66</v>
      </c>
      <c r="AS34" s="4" t="s">
        <v>66</v>
      </c>
      <c r="AT34" s="4" t="s">
        <v>65</v>
      </c>
      <c r="AU34" s="4" t="s">
        <v>65</v>
      </c>
      <c r="AV34" s="4" t="s">
        <v>64</v>
      </c>
      <c r="AW34" s="4" t="s">
        <v>64</v>
      </c>
      <c r="AX34" s="37" t="s">
        <v>64</v>
      </c>
      <c r="AY34" s="20">
        <v>11</v>
      </c>
      <c r="BA34" s="17">
        <v>24</v>
      </c>
      <c r="BB34" s="32">
        <v>849670</v>
      </c>
      <c r="BC34" s="39" t="s">
        <v>183</v>
      </c>
    </row>
    <row r="35" spans="1:55" s="13" customFormat="1" ht="12.75">
      <c r="A35" s="20">
        <v>12</v>
      </c>
      <c r="B35" s="82" t="s">
        <v>230</v>
      </c>
      <c r="C35" s="5"/>
      <c r="D35" s="5"/>
      <c r="E35" s="5"/>
      <c r="F35" s="5"/>
      <c r="G35" s="4" t="s">
        <v>93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0"/>
      <c r="V35" s="20"/>
      <c r="W35" s="34"/>
      <c r="X35" s="5"/>
      <c r="Y35" s="5"/>
      <c r="Z35" s="5"/>
      <c r="AA35" s="5"/>
      <c r="AB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 t="s">
        <v>226</v>
      </c>
      <c r="AU35" s="5"/>
      <c r="AV35" s="5"/>
      <c r="AW35" s="5"/>
      <c r="AX35" s="35"/>
      <c r="AY35" s="20"/>
      <c r="BA35" s="17">
        <v>25</v>
      </c>
      <c r="BB35" s="32">
        <v>358470</v>
      </c>
      <c r="BC35" s="39" t="s">
        <v>184</v>
      </c>
    </row>
    <row r="36" spans="1:55" s="13" customFormat="1" ht="12.75">
      <c r="A36" s="24"/>
      <c r="B36" s="80" t="s">
        <v>205</v>
      </c>
      <c r="C36" s="31">
        <f>SUM(D36:N36)+SUM(R36:T36)+SUM(W36:AO36)+SUM(AT36:AX36)</f>
        <v>200</v>
      </c>
      <c r="D36" s="4" t="s">
        <v>65</v>
      </c>
      <c r="E36" s="4" t="s">
        <v>65</v>
      </c>
      <c r="F36" s="4" t="s">
        <v>65</v>
      </c>
      <c r="G36" s="4">
        <v>75</v>
      </c>
      <c r="H36" s="4" t="s">
        <v>65</v>
      </c>
      <c r="I36" s="4" t="s">
        <v>65</v>
      </c>
      <c r="J36" s="4" t="s">
        <v>64</v>
      </c>
      <c r="K36" s="4" t="s">
        <v>64</v>
      </c>
      <c r="L36" s="4" t="s">
        <v>64</v>
      </c>
      <c r="M36" s="4" t="s">
        <v>64</v>
      </c>
      <c r="N36" s="4">
        <f>SUM(O36:Q36)</f>
        <v>0</v>
      </c>
      <c r="O36" s="4" t="s">
        <v>65</v>
      </c>
      <c r="P36" s="4" t="s">
        <v>65</v>
      </c>
      <c r="Q36" s="4" t="s">
        <v>65</v>
      </c>
      <c r="R36" s="4" t="s">
        <v>64</v>
      </c>
      <c r="S36" s="4" t="s">
        <v>64</v>
      </c>
      <c r="T36" s="4" t="s">
        <v>64</v>
      </c>
      <c r="U36" s="24">
        <v>12</v>
      </c>
      <c r="V36" s="24">
        <v>12</v>
      </c>
      <c r="W36" s="36" t="s">
        <v>64</v>
      </c>
      <c r="X36" s="4" t="s">
        <v>65</v>
      </c>
      <c r="Y36" s="4" t="s">
        <v>65</v>
      </c>
      <c r="Z36" s="4" t="s">
        <v>64</v>
      </c>
      <c r="AA36" s="4" t="s">
        <v>65</v>
      </c>
      <c r="AB36" s="4" t="s">
        <v>64</v>
      </c>
      <c r="AC36" s="4">
        <v>50</v>
      </c>
      <c r="AD36" s="4" t="s">
        <v>64</v>
      </c>
      <c r="AE36" s="4" t="s">
        <v>64</v>
      </c>
      <c r="AF36" s="4" t="s">
        <v>64</v>
      </c>
      <c r="AG36" s="4" t="s">
        <v>65</v>
      </c>
      <c r="AH36" s="4" t="s">
        <v>65</v>
      </c>
      <c r="AI36" s="4" t="s">
        <v>64</v>
      </c>
      <c r="AJ36" s="4" t="s">
        <v>64</v>
      </c>
      <c r="AK36" s="4" t="s">
        <v>64</v>
      </c>
      <c r="AL36" s="4" t="s">
        <v>65</v>
      </c>
      <c r="AM36" s="4" t="s">
        <v>65</v>
      </c>
      <c r="AN36" s="4" t="s">
        <v>65</v>
      </c>
      <c r="AO36" s="4">
        <f>SUM(AP36:AS36)</f>
        <v>0</v>
      </c>
      <c r="AP36" s="4" t="s">
        <v>66</v>
      </c>
      <c r="AQ36" s="4" t="s">
        <v>66</v>
      </c>
      <c r="AR36" s="4" t="s">
        <v>66</v>
      </c>
      <c r="AS36" s="4" t="s">
        <v>66</v>
      </c>
      <c r="AT36" s="4">
        <v>60</v>
      </c>
      <c r="AU36" s="4" t="s">
        <v>65</v>
      </c>
      <c r="AV36" s="4" t="s">
        <v>64</v>
      </c>
      <c r="AW36" s="4">
        <v>15</v>
      </c>
      <c r="AX36" s="37" t="s">
        <v>64</v>
      </c>
      <c r="AY36" s="24">
        <v>12</v>
      </c>
      <c r="BA36" s="17">
        <v>26</v>
      </c>
      <c r="BB36" s="32">
        <v>506258</v>
      </c>
      <c r="BC36" s="39" t="s">
        <v>185</v>
      </c>
    </row>
    <row r="37" spans="1:55" s="13" customFormat="1" ht="12.75">
      <c r="A37" s="20">
        <v>13</v>
      </c>
      <c r="B37" s="82" t="s">
        <v>227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20"/>
      <c r="V37" s="20"/>
      <c r="W37" s="34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35"/>
      <c r="AY37" s="20"/>
      <c r="BA37" s="17">
        <v>27</v>
      </c>
      <c r="BB37" s="32">
        <v>284791</v>
      </c>
      <c r="BC37" s="39" t="s">
        <v>186</v>
      </c>
    </row>
    <row r="38" spans="1:55" s="13" customFormat="1" ht="12.75">
      <c r="A38" s="24"/>
      <c r="B38" s="82" t="s">
        <v>228</v>
      </c>
      <c r="C38" s="5"/>
      <c r="D38" s="5"/>
      <c r="E38" s="5"/>
      <c r="F38" s="5"/>
      <c r="G38" s="5"/>
      <c r="H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4"/>
      <c r="V38" s="24"/>
      <c r="W38" s="34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4" t="s">
        <v>60</v>
      </c>
      <c r="AU38" s="5"/>
      <c r="AV38" s="5"/>
      <c r="AW38" s="5"/>
      <c r="AX38" s="35"/>
      <c r="AY38" s="24"/>
      <c r="BA38" s="17">
        <v>28</v>
      </c>
      <c r="BB38" s="32">
        <v>576417</v>
      </c>
      <c r="BC38" s="39" t="s">
        <v>187</v>
      </c>
    </row>
    <row r="39" spans="1:55" s="13" customFormat="1" ht="12.75">
      <c r="A39" s="24"/>
      <c r="B39" s="80" t="s">
        <v>206</v>
      </c>
      <c r="C39" s="31">
        <f>SUM(D39:N39)+SUM(R39:T39)+SUM(W39:AO39)+SUM(AT39:AX39)</f>
        <v>50</v>
      </c>
      <c r="D39" s="4" t="s">
        <v>65</v>
      </c>
      <c r="E39" s="4" t="s">
        <v>65</v>
      </c>
      <c r="F39" s="4" t="s">
        <v>65</v>
      </c>
      <c r="G39" s="4" t="s">
        <v>65</v>
      </c>
      <c r="H39" s="4" t="s">
        <v>65</v>
      </c>
      <c r="I39" s="4">
        <v>35</v>
      </c>
      <c r="J39" s="4" t="s">
        <v>64</v>
      </c>
      <c r="K39" s="4" t="s">
        <v>64</v>
      </c>
      <c r="L39" s="4">
        <v>10</v>
      </c>
      <c r="M39" s="4" t="s">
        <v>64</v>
      </c>
      <c r="N39" s="4">
        <f>SUM(O39:Q39)</f>
        <v>0</v>
      </c>
      <c r="O39" s="4" t="s">
        <v>65</v>
      </c>
      <c r="P39" s="4" t="s">
        <v>65</v>
      </c>
      <c r="Q39" s="4" t="s">
        <v>65</v>
      </c>
      <c r="R39" s="4" t="s">
        <v>64</v>
      </c>
      <c r="S39" s="4" t="s">
        <v>64</v>
      </c>
      <c r="T39" s="4" t="s">
        <v>64</v>
      </c>
      <c r="U39" s="24">
        <v>13</v>
      </c>
      <c r="V39" s="24">
        <v>13</v>
      </c>
      <c r="W39" s="36" t="s">
        <v>64</v>
      </c>
      <c r="X39" s="4" t="s">
        <v>65</v>
      </c>
      <c r="Y39" s="4" t="s">
        <v>65</v>
      </c>
      <c r="Z39" s="4" t="s">
        <v>64</v>
      </c>
      <c r="AA39" s="4" t="s">
        <v>65</v>
      </c>
      <c r="AB39" s="4" t="s">
        <v>64</v>
      </c>
      <c r="AC39" s="4" t="s">
        <v>64</v>
      </c>
      <c r="AD39" s="4" t="s">
        <v>64</v>
      </c>
      <c r="AE39" s="4" t="s">
        <v>64</v>
      </c>
      <c r="AF39" s="4" t="s">
        <v>64</v>
      </c>
      <c r="AG39" s="4" t="s">
        <v>65</v>
      </c>
      <c r="AH39" s="4" t="s">
        <v>65</v>
      </c>
      <c r="AI39" s="4" t="s">
        <v>64</v>
      </c>
      <c r="AJ39" s="4" t="s">
        <v>64</v>
      </c>
      <c r="AK39" s="4" t="s">
        <v>64</v>
      </c>
      <c r="AL39" s="4" t="s">
        <v>65</v>
      </c>
      <c r="AM39" s="4" t="s">
        <v>65</v>
      </c>
      <c r="AN39" s="4" t="s">
        <v>65</v>
      </c>
      <c r="AO39" s="4">
        <f>SUM(AP39:AS39)</f>
        <v>0</v>
      </c>
      <c r="AP39" s="4" t="s">
        <v>66</v>
      </c>
      <c r="AQ39" s="4" t="s">
        <v>66</v>
      </c>
      <c r="AR39" s="4" t="s">
        <v>66</v>
      </c>
      <c r="AS39" s="4" t="s">
        <v>66</v>
      </c>
      <c r="AT39" s="4">
        <v>5</v>
      </c>
      <c r="AU39" s="4" t="s">
        <v>65</v>
      </c>
      <c r="AV39" s="4" t="s">
        <v>64</v>
      </c>
      <c r="AW39" s="4" t="s">
        <v>64</v>
      </c>
      <c r="AX39" s="37" t="s">
        <v>64</v>
      </c>
      <c r="AY39" s="24">
        <v>13</v>
      </c>
      <c r="BA39" s="17">
        <v>29</v>
      </c>
      <c r="BB39" s="32">
        <v>554240</v>
      </c>
      <c r="BC39" s="39" t="s">
        <v>188</v>
      </c>
    </row>
    <row r="40" spans="1:55" s="13" customFormat="1" ht="12.75">
      <c r="A40" s="24"/>
      <c r="B40" s="82"/>
      <c r="C40" s="33"/>
      <c r="D40" s="4" t="s">
        <v>297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4"/>
      <c r="V40" s="2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37"/>
      <c r="AY40" s="24"/>
      <c r="BA40" s="17">
        <v>30</v>
      </c>
      <c r="BB40" s="32">
        <v>449565</v>
      </c>
      <c r="BC40" s="39" t="s">
        <v>189</v>
      </c>
    </row>
    <row r="41" spans="1:55" s="13" customFormat="1" ht="12.75">
      <c r="A41" s="88">
        <v>14</v>
      </c>
      <c r="B41" s="89" t="s">
        <v>296</v>
      </c>
      <c r="C41" s="90">
        <f>SUM(D41:N41)+SUM(R41:T41)+SUM(W41:AO41)+SUM(AT41:AX41)</f>
        <v>212</v>
      </c>
      <c r="D41" s="91">
        <v>55</v>
      </c>
      <c r="E41" s="91" t="s">
        <v>65</v>
      </c>
      <c r="F41" s="91" t="s">
        <v>65</v>
      </c>
      <c r="G41" s="91">
        <v>5</v>
      </c>
      <c r="H41" s="91" t="s">
        <v>65</v>
      </c>
      <c r="I41" s="91" t="s">
        <v>65</v>
      </c>
      <c r="J41" s="91">
        <v>5</v>
      </c>
      <c r="K41" s="91">
        <v>10</v>
      </c>
      <c r="L41" s="91" t="s">
        <v>64</v>
      </c>
      <c r="M41" s="91">
        <v>10</v>
      </c>
      <c r="N41" s="91">
        <f>SUM(O41:Q41)</f>
        <v>0</v>
      </c>
      <c r="O41" s="91" t="s">
        <v>66</v>
      </c>
      <c r="P41" s="91" t="s">
        <v>65</v>
      </c>
      <c r="Q41" s="91" t="s">
        <v>65</v>
      </c>
      <c r="R41" s="91" t="s">
        <v>64</v>
      </c>
      <c r="S41" s="91" t="s">
        <v>64</v>
      </c>
      <c r="T41" s="91">
        <v>25</v>
      </c>
      <c r="U41" s="88">
        <v>14</v>
      </c>
      <c r="V41" s="88">
        <v>14</v>
      </c>
      <c r="W41" s="91">
        <v>25</v>
      </c>
      <c r="X41" s="91" t="s">
        <v>65</v>
      </c>
      <c r="Y41" s="91">
        <v>47</v>
      </c>
      <c r="Z41" s="91" t="s">
        <v>64</v>
      </c>
      <c r="AA41" s="91" t="s">
        <v>65</v>
      </c>
      <c r="AB41" s="91" t="s">
        <v>64</v>
      </c>
      <c r="AC41" s="91" t="s">
        <v>64</v>
      </c>
      <c r="AD41" s="91" t="s">
        <v>64</v>
      </c>
      <c r="AE41" s="91">
        <v>10</v>
      </c>
      <c r="AF41" s="91">
        <v>5</v>
      </c>
      <c r="AG41" s="91" t="s">
        <v>65</v>
      </c>
      <c r="AH41" s="91" t="s">
        <v>65</v>
      </c>
      <c r="AI41" s="91" t="s">
        <v>64</v>
      </c>
      <c r="AJ41" s="91" t="s">
        <v>64</v>
      </c>
      <c r="AK41" s="91" t="s">
        <v>64</v>
      </c>
      <c r="AL41" s="91" t="s">
        <v>65</v>
      </c>
      <c r="AM41" s="91" t="s">
        <v>65</v>
      </c>
      <c r="AN41" s="91" t="s">
        <v>65</v>
      </c>
      <c r="AO41" s="91">
        <f>SUM(AP41:AS41)</f>
        <v>0</v>
      </c>
      <c r="AP41" s="91" t="s">
        <v>66</v>
      </c>
      <c r="AQ41" s="91" t="s">
        <v>66</v>
      </c>
      <c r="AR41" s="91" t="s">
        <v>66</v>
      </c>
      <c r="AS41" s="91" t="s">
        <v>66</v>
      </c>
      <c r="AT41" s="91" t="s">
        <v>65</v>
      </c>
      <c r="AU41" s="91" t="s">
        <v>65</v>
      </c>
      <c r="AV41" s="91" t="s">
        <v>64</v>
      </c>
      <c r="AW41" s="91">
        <v>15</v>
      </c>
      <c r="AX41" s="92" t="s">
        <v>66</v>
      </c>
      <c r="AY41" s="88">
        <v>14</v>
      </c>
      <c r="BA41" s="17">
        <v>31</v>
      </c>
      <c r="BB41" s="32">
        <v>799720</v>
      </c>
      <c r="BC41" s="39" t="s">
        <v>266</v>
      </c>
    </row>
    <row r="42" spans="1:55" s="13" customFormat="1" ht="12.75" hidden="1">
      <c r="A42" s="26">
        <v>15</v>
      </c>
      <c r="B42" s="2" t="s">
        <v>106</v>
      </c>
      <c r="C42" s="31">
        <f>SUM(D42:N42)+SUM(R42:T42)+SUM(W42:AO42)+SUM(AT42:AX42)</f>
        <v>169</v>
      </c>
      <c r="D42" s="4">
        <v>43</v>
      </c>
      <c r="E42" s="4" t="s">
        <v>65</v>
      </c>
      <c r="F42" s="4" t="s">
        <v>65</v>
      </c>
      <c r="G42" s="4">
        <v>15</v>
      </c>
      <c r="H42" s="4" t="s">
        <v>65</v>
      </c>
      <c r="I42" s="4" t="s">
        <v>65</v>
      </c>
      <c r="J42" s="4" t="s">
        <v>65</v>
      </c>
      <c r="K42" s="4" t="s">
        <v>65</v>
      </c>
      <c r="L42" s="4" t="s">
        <v>65</v>
      </c>
      <c r="M42" s="4">
        <v>10</v>
      </c>
      <c r="N42" s="4">
        <f>SUM(O42:Q42)</f>
        <v>0</v>
      </c>
      <c r="O42" s="4" t="s">
        <v>66</v>
      </c>
      <c r="P42" s="4" t="s">
        <v>65</v>
      </c>
      <c r="Q42" s="4" t="s">
        <v>65</v>
      </c>
      <c r="R42" s="4" t="s">
        <v>65</v>
      </c>
      <c r="S42" s="4" t="s">
        <v>65</v>
      </c>
      <c r="T42" s="4">
        <v>9</v>
      </c>
      <c r="U42" s="26">
        <v>15</v>
      </c>
      <c r="V42" s="26">
        <v>15</v>
      </c>
      <c r="W42" s="4">
        <v>9</v>
      </c>
      <c r="X42" s="4">
        <v>10</v>
      </c>
      <c r="Y42" s="4">
        <v>37</v>
      </c>
      <c r="Z42" s="4" t="s">
        <v>65</v>
      </c>
      <c r="AA42" s="4" t="s">
        <v>65</v>
      </c>
      <c r="AB42" s="4" t="s">
        <v>65</v>
      </c>
      <c r="AC42" s="4" t="s">
        <v>65</v>
      </c>
      <c r="AD42" s="4" t="s">
        <v>65</v>
      </c>
      <c r="AE42" s="4" t="s">
        <v>65</v>
      </c>
      <c r="AF42" s="4" t="s">
        <v>65</v>
      </c>
      <c r="AG42" s="4">
        <v>9</v>
      </c>
      <c r="AH42" s="4" t="s">
        <v>65</v>
      </c>
      <c r="AI42" s="4" t="s">
        <v>65</v>
      </c>
      <c r="AJ42" s="4" t="s">
        <v>65</v>
      </c>
      <c r="AK42" s="4">
        <v>10</v>
      </c>
      <c r="AL42" s="4" t="s">
        <v>65</v>
      </c>
      <c r="AM42" s="4" t="s">
        <v>65</v>
      </c>
      <c r="AN42" s="4" t="s">
        <v>65</v>
      </c>
      <c r="AO42" s="4">
        <f>SUM(AP42:AS42)</f>
        <v>0</v>
      </c>
      <c r="AP42" s="4" t="s">
        <v>66</v>
      </c>
      <c r="AQ42" s="4" t="s">
        <v>66</v>
      </c>
      <c r="AR42" s="4" t="s">
        <v>66</v>
      </c>
      <c r="AS42" s="4" t="s">
        <v>66</v>
      </c>
      <c r="AT42" s="4" t="s">
        <v>65</v>
      </c>
      <c r="AU42" s="4" t="s">
        <v>65</v>
      </c>
      <c r="AV42" s="4" t="s">
        <v>65</v>
      </c>
      <c r="AW42" s="4">
        <v>15</v>
      </c>
      <c r="AX42" s="4">
        <v>2</v>
      </c>
      <c r="AY42" s="26">
        <v>15</v>
      </c>
      <c r="BA42" s="17">
        <v>32</v>
      </c>
      <c r="BB42" s="32">
        <v>361198</v>
      </c>
      <c r="BC42" s="39" t="s">
        <v>267</v>
      </c>
    </row>
    <row r="43" spans="1:55" s="13" customFormat="1" ht="12.75">
      <c r="A43" s="25"/>
      <c r="C43" s="3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4"/>
      <c r="AX43" s="4"/>
      <c r="AY43" s="25"/>
      <c r="BA43" s="17">
        <v>33</v>
      </c>
      <c r="BB43" s="32">
        <v>238167</v>
      </c>
      <c r="BC43" s="39" t="s">
        <v>190</v>
      </c>
    </row>
    <row r="44" spans="2:55" s="13" customFormat="1" ht="12.75">
      <c r="B44" s="57"/>
      <c r="C44" s="3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BA44" s="17">
        <v>34</v>
      </c>
      <c r="BB44" s="32">
        <v>425961</v>
      </c>
      <c r="BC44" s="39" t="s">
        <v>191</v>
      </c>
    </row>
    <row r="45" spans="1:55" s="13" customFormat="1" ht="12.75">
      <c r="A45" s="56"/>
      <c r="B45" s="57"/>
      <c r="C45" s="3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 t="s">
        <v>298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56"/>
      <c r="BA45" s="17">
        <v>35</v>
      </c>
      <c r="BB45" s="32">
        <v>708302</v>
      </c>
      <c r="BC45" s="39" t="s">
        <v>192</v>
      </c>
    </row>
    <row r="46" spans="1:55" s="13" customFormat="1" ht="12.75">
      <c r="A46" s="26"/>
      <c r="B46" s="29"/>
      <c r="C46" s="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26"/>
      <c r="BA46" s="17">
        <v>36</v>
      </c>
      <c r="BB46" s="32">
        <v>383139</v>
      </c>
      <c r="BC46" s="39" t="s">
        <v>193</v>
      </c>
    </row>
    <row r="47" spans="1:55" s="13" customFormat="1" ht="12.75">
      <c r="A47" s="26"/>
      <c r="B47" s="1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26"/>
      <c r="BA47" s="17">
        <v>37</v>
      </c>
      <c r="BB47" s="32">
        <v>681732</v>
      </c>
      <c r="BC47" s="39" t="s">
        <v>194</v>
      </c>
    </row>
    <row r="48" spans="1:55" s="13" customFormat="1" ht="12.75">
      <c r="A48" s="26"/>
      <c r="B48" s="1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26"/>
      <c r="BA48" s="17">
        <v>38</v>
      </c>
      <c r="BB48" s="32">
        <v>240671</v>
      </c>
      <c r="BC48" s="39" t="s">
        <v>195</v>
      </c>
    </row>
    <row r="49" spans="1:55" s="13" customFormat="1" ht="12.75">
      <c r="A49" s="26"/>
      <c r="C49" s="31"/>
      <c r="D49" s="31"/>
      <c r="E49" s="3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7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5"/>
      <c r="AX49" s="5"/>
      <c r="AY49" s="26"/>
      <c r="BA49" s="17">
        <v>39</v>
      </c>
      <c r="BB49" s="32">
        <v>446736</v>
      </c>
      <c r="BC49" s="39" t="s">
        <v>196</v>
      </c>
    </row>
    <row r="50" spans="1:55" s="13" customFormat="1" ht="12.75">
      <c r="A50" s="26"/>
      <c r="C50" s="31"/>
      <c r="D50" s="31"/>
      <c r="E50" s="31"/>
      <c r="F50" s="11"/>
      <c r="G50" s="11"/>
      <c r="H50" s="11"/>
      <c r="I50" s="11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26"/>
      <c r="V50" s="26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26"/>
      <c r="BA50" s="17">
        <v>40</v>
      </c>
      <c r="BB50" s="32">
        <v>401868</v>
      </c>
      <c r="BC50" s="39" t="s">
        <v>197</v>
      </c>
    </row>
    <row r="51" spans="1:55" s="13" customFormat="1" ht="12.75">
      <c r="A51" s="26"/>
      <c r="C51" s="17"/>
      <c r="F51" s="11"/>
      <c r="G51" s="5"/>
      <c r="H51" s="11"/>
      <c r="I51" s="11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26"/>
      <c r="V51" s="26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Y51" s="26"/>
      <c r="BA51" s="17">
        <v>41</v>
      </c>
      <c r="BB51" s="13">
        <v>385883</v>
      </c>
      <c r="BC51" s="39" t="s">
        <v>198</v>
      </c>
    </row>
    <row r="52" spans="1:55" s="13" customFormat="1" ht="12.75">
      <c r="A52" s="26"/>
      <c r="B52" s="11"/>
      <c r="C52" s="31"/>
      <c r="G52" s="5"/>
      <c r="H52" s="11"/>
      <c r="I52" s="11"/>
      <c r="Q52" s="11"/>
      <c r="U52" s="27"/>
      <c r="V52" s="11"/>
      <c r="W52" s="11"/>
      <c r="X52" s="11"/>
      <c r="Y52" s="11"/>
      <c r="Z52" s="11"/>
      <c r="AA52" s="11"/>
      <c r="AB52" s="11"/>
      <c r="AC52" s="11"/>
      <c r="AD52" s="5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5"/>
      <c r="AU52" s="5"/>
      <c r="AV52" s="5"/>
      <c r="AW52" s="5"/>
      <c r="AY52" s="26"/>
      <c r="BA52" s="17">
        <v>42</v>
      </c>
      <c r="BB52" s="17">
        <v>1916017</v>
      </c>
      <c r="BC52" s="39" t="s">
        <v>199</v>
      </c>
    </row>
    <row r="53" spans="1:55" s="13" customFormat="1" ht="12.75">
      <c r="A53" s="6" t="s">
        <v>68</v>
      </c>
      <c r="B53" s="12"/>
      <c r="C53" s="11"/>
      <c r="E53" s="11"/>
      <c r="F53" s="11"/>
      <c r="G53" s="5"/>
      <c r="H53" s="11"/>
      <c r="V53" s="11"/>
      <c r="AK53" s="11"/>
      <c r="AL53" s="11"/>
      <c r="AM53" s="11"/>
      <c r="AN53" s="11"/>
      <c r="AO53" s="11"/>
      <c r="AP53" s="11"/>
      <c r="AQ53" s="11"/>
      <c r="AR53" s="11"/>
      <c r="AS53" s="11"/>
      <c r="AT53" s="5"/>
      <c r="AU53" s="5"/>
      <c r="AV53" s="5"/>
      <c r="AW53" s="5"/>
      <c r="AY53" s="26"/>
      <c r="BA53" s="17"/>
      <c r="BB53" s="60"/>
      <c r="BC53" s="39"/>
    </row>
    <row r="54" spans="1:55" s="13" customFormat="1" ht="12.75">
      <c r="A54" s="44" t="s">
        <v>300</v>
      </c>
      <c r="B54" s="11"/>
      <c r="C54" s="44" t="s">
        <v>269</v>
      </c>
      <c r="I54" s="1" t="s">
        <v>104</v>
      </c>
      <c r="Q54" s="11"/>
      <c r="U54" s="27"/>
      <c r="V54" s="11"/>
      <c r="X54" s="2" t="s">
        <v>67</v>
      </c>
      <c r="AF54" s="11"/>
      <c r="AG54" s="11"/>
      <c r="AH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BA54" s="59"/>
      <c r="BB54" s="60"/>
      <c r="BC54" s="58"/>
    </row>
    <row r="55" spans="1:56" s="13" customFormat="1" ht="12.75">
      <c r="A55" s="1" t="s">
        <v>306</v>
      </c>
      <c r="B55" s="11"/>
      <c r="C55" s="11" t="s">
        <v>270</v>
      </c>
      <c r="D55" s="11"/>
      <c r="E55" s="11"/>
      <c r="I55" s="95" t="s">
        <v>105</v>
      </c>
      <c r="J55" s="95"/>
      <c r="K55" s="95"/>
      <c r="L55" s="95"/>
      <c r="M55" s="95"/>
      <c r="N55" s="95"/>
      <c r="O55" s="95"/>
      <c r="Q55" s="11"/>
      <c r="R55" s="11"/>
      <c r="S55" s="11"/>
      <c r="T55" s="11"/>
      <c r="U55" s="11"/>
      <c r="V55" s="11"/>
      <c r="X55" s="6" t="s">
        <v>69</v>
      </c>
      <c r="Y55" s="12"/>
      <c r="Z55" s="12"/>
      <c r="AA55" s="12"/>
      <c r="AB55" s="12"/>
      <c r="AC55" s="12"/>
      <c r="AD55" s="12"/>
      <c r="AF55" s="11"/>
      <c r="AG55" s="11"/>
      <c r="AH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29"/>
      <c r="AV55" s="11"/>
      <c r="AW55" s="11"/>
      <c r="AZ55" s="11"/>
      <c r="BA55" s="11"/>
      <c r="BB55" s="11"/>
      <c r="BC55" s="11"/>
      <c r="BD55" s="11"/>
    </row>
    <row r="56" spans="1:54" s="13" customFormat="1" ht="12.75">
      <c r="A56" s="1" t="s">
        <v>301</v>
      </c>
      <c r="B56" s="11"/>
      <c r="C56" s="1" t="s">
        <v>271</v>
      </c>
      <c r="E56" s="11"/>
      <c r="I56" s="28">
        <v>1</v>
      </c>
      <c r="J56" s="44" t="s">
        <v>260</v>
      </c>
      <c r="K56" s="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AF56" s="11"/>
      <c r="AG56" s="11"/>
      <c r="AH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BA56" s="19"/>
      <c r="BB56" s="19"/>
    </row>
    <row r="57" spans="1:51" s="13" customFormat="1" ht="12.75">
      <c r="A57" s="44" t="s">
        <v>249</v>
      </c>
      <c r="B57" s="11"/>
      <c r="C57" s="43" t="s">
        <v>272</v>
      </c>
      <c r="E57" s="11"/>
      <c r="I57" s="28">
        <v>2</v>
      </c>
      <c r="J57" s="44" t="s">
        <v>259</v>
      </c>
      <c r="L57" s="11"/>
      <c r="M57" s="11"/>
      <c r="N57" s="11"/>
      <c r="O57" s="11"/>
      <c r="P57" s="11"/>
      <c r="Q57" s="11"/>
      <c r="R57" s="8"/>
      <c r="S57" s="11"/>
      <c r="T57" s="11"/>
      <c r="U57" s="11"/>
      <c r="V57" s="11"/>
      <c r="X57" s="30"/>
      <c r="Y57" s="1"/>
      <c r="Z57" s="1"/>
      <c r="AA57" s="11"/>
      <c r="AB57" s="11"/>
      <c r="AC57" s="11"/>
      <c r="AD57" s="11"/>
      <c r="AE57" s="8"/>
      <c r="AF57" s="11"/>
      <c r="AG57" s="8"/>
      <c r="AH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Y57" s="26"/>
    </row>
    <row r="58" spans="1:51" s="13" customFormat="1" ht="12.75">
      <c r="A58" s="1" t="s">
        <v>302</v>
      </c>
      <c r="B58" s="11"/>
      <c r="C58" s="43" t="s">
        <v>295</v>
      </c>
      <c r="I58" s="28">
        <v>3</v>
      </c>
      <c r="J58" s="44" t="s">
        <v>224</v>
      </c>
      <c r="K58" s="1"/>
      <c r="L58" s="11"/>
      <c r="M58" s="11"/>
      <c r="N58" s="11"/>
      <c r="O58" s="11"/>
      <c r="P58" s="11"/>
      <c r="Q58" s="11"/>
      <c r="R58" s="8"/>
      <c r="S58" s="11"/>
      <c r="T58" s="11"/>
      <c r="U58" s="11"/>
      <c r="V58" s="11"/>
      <c r="X58" s="30"/>
      <c r="Y58" s="1"/>
      <c r="Z58" s="1"/>
      <c r="AA58" s="11"/>
      <c r="AB58" s="11"/>
      <c r="AC58" s="11"/>
      <c r="AD58" s="11"/>
      <c r="AE58" s="8"/>
      <c r="AF58" s="11"/>
      <c r="AG58" s="11"/>
      <c r="AH58" s="11"/>
      <c r="AI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Y58" s="26"/>
    </row>
    <row r="59" spans="1:51" s="13" customFormat="1" ht="12.75">
      <c r="A59" s="44" t="s">
        <v>303</v>
      </c>
      <c r="B59" s="11"/>
      <c r="C59" s="43" t="s">
        <v>262</v>
      </c>
      <c r="E59" s="11"/>
      <c r="I59" s="28">
        <v>4</v>
      </c>
      <c r="J59" s="44" t="s">
        <v>356</v>
      </c>
      <c r="K59" s="1"/>
      <c r="L59" s="11"/>
      <c r="M59" s="11"/>
      <c r="N59" s="11"/>
      <c r="O59" s="11"/>
      <c r="P59" s="11"/>
      <c r="Q59" s="11"/>
      <c r="R59" s="8"/>
      <c r="S59" s="11"/>
      <c r="T59" s="11"/>
      <c r="U59" s="11"/>
      <c r="V59" s="11"/>
      <c r="X59" s="6" t="s">
        <v>70</v>
      </c>
      <c r="Y59" s="12"/>
      <c r="Z59" s="12"/>
      <c r="AA59" s="12"/>
      <c r="AB59" s="11"/>
      <c r="AF59" s="11"/>
      <c r="AG59" s="8"/>
      <c r="AH59" s="11"/>
      <c r="AI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Y59" s="26"/>
    </row>
    <row r="60" spans="1:51" s="13" customFormat="1" ht="12.75">
      <c r="A60" s="1" t="s">
        <v>304</v>
      </c>
      <c r="B60" s="11"/>
      <c r="C60" s="13" t="s">
        <v>273</v>
      </c>
      <c r="E60" s="11"/>
      <c r="Q60" s="11"/>
      <c r="R60" s="8"/>
      <c r="S60" s="11"/>
      <c r="T60" s="11"/>
      <c r="U60" s="11"/>
      <c r="V60" s="11"/>
      <c r="X60" s="44" t="s">
        <v>209</v>
      </c>
      <c r="Y60" s="11"/>
      <c r="Z60" s="11"/>
      <c r="AA60" s="11"/>
      <c r="AC60" s="28">
        <v>5</v>
      </c>
      <c r="AF60" s="11"/>
      <c r="AG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Y60" s="26"/>
    </row>
    <row r="61" spans="1:51" s="13" customFormat="1" ht="12.75">
      <c r="A61" s="1" t="s">
        <v>305</v>
      </c>
      <c r="C61" s="49" t="s">
        <v>274</v>
      </c>
      <c r="I61" s="28">
        <v>1</v>
      </c>
      <c r="J61" s="11" t="s">
        <v>261</v>
      </c>
      <c r="K61" s="1"/>
      <c r="L61" s="11"/>
      <c r="M61" s="11"/>
      <c r="N61" s="11"/>
      <c r="O61" s="11"/>
      <c r="P61" s="11"/>
      <c r="Q61" s="11"/>
      <c r="R61" s="8"/>
      <c r="S61" s="11"/>
      <c r="T61" s="11"/>
      <c r="U61" s="11"/>
      <c r="V61" s="11"/>
      <c r="X61" s="45" t="s">
        <v>210</v>
      </c>
      <c r="Z61" s="11"/>
      <c r="AA61" s="11"/>
      <c r="AC61" s="28">
        <v>0</v>
      </c>
      <c r="AF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Y61" s="26"/>
    </row>
    <row r="62" spans="1:51" s="13" customFormat="1" ht="12.75">
      <c r="A62" s="43" t="s">
        <v>307</v>
      </c>
      <c r="C62" s="13" t="s">
        <v>275</v>
      </c>
      <c r="E62" s="11"/>
      <c r="I62" s="28">
        <v>2</v>
      </c>
      <c r="J62" s="11" t="s">
        <v>231</v>
      </c>
      <c r="K62" s="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X62" s="45" t="s">
        <v>211</v>
      </c>
      <c r="AC62" s="28">
        <v>0</v>
      </c>
      <c r="AF62" s="11"/>
      <c r="AH62" s="11"/>
      <c r="AI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Y62" s="26"/>
    </row>
    <row r="63" spans="1:51" s="13" customFormat="1" ht="12.75">
      <c r="A63" s="13" t="s">
        <v>308</v>
      </c>
      <c r="C63" s="49" t="s">
        <v>276</v>
      </c>
      <c r="G63" s="11"/>
      <c r="I63" s="28">
        <v>3</v>
      </c>
      <c r="J63" s="11" t="s">
        <v>235</v>
      </c>
      <c r="T63" s="11"/>
      <c r="U63" s="11"/>
      <c r="V63" s="11"/>
      <c r="X63" s="45" t="s">
        <v>212</v>
      </c>
      <c r="AC63" s="28">
        <v>0</v>
      </c>
      <c r="AH63" s="11"/>
      <c r="AI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Y63" s="26"/>
    </row>
    <row r="64" spans="1:51" s="13" customFormat="1" ht="12.75">
      <c r="A64" s="13" t="s">
        <v>309</v>
      </c>
      <c r="C64" s="43" t="s">
        <v>277</v>
      </c>
      <c r="G64" s="11"/>
      <c r="I64" s="28">
        <v>4</v>
      </c>
      <c r="J64" s="11" t="s">
        <v>238</v>
      </c>
      <c r="P64" s="11"/>
      <c r="Q64" s="11"/>
      <c r="R64" s="11"/>
      <c r="S64" s="11"/>
      <c r="T64" s="11"/>
      <c r="U64" s="11"/>
      <c r="V64" s="11"/>
      <c r="X64" s="44" t="s">
        <v>213</v>
      </c>
      <c r="Y64" s="11"/>
      <c r="Z64" s="11"/>
      <c r="AA64" s="11"/>
      <c r="AC64" s="28">
        <v>15</v>
      </c>
      <c r="AE64" s="11"/>
      <c r="AH64" s="11"/>
      <c r="AI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Y64" s="26"/>
    </row>
    <row r="65" spans="1:51" s="13" customFormat="1" ht="12.75">
      <c r="A65" s="13" t="s">
        <v>310</v>
      </c>
      <c r="C65" s="49" t="s">
        <v>355</v>
      </c>
      <c r="G65" s="11"/>
      <c r="I65" s="28">
        <v>5</v>
      </c>
      <c r="J65" s="11" t="s">
        <v>232</v>
      </c>
      <c r="K65" s="1"/>
      <c r="L65" s="11"/>
      <c r="M65" s="11"/>
      <c r="N65" s="11"/>
      <c r="P65" s="11"/>
      <c r="Q65" s="11"/>
      <c r="R65" s="11"/>
      <c r="S65" s="11"/>
      <c r="T65" s="11"/>
      <c r="U65" s="11"/>
      <c r="V65" s="11"/>
      <c r="X65" s="44" t="s">
        <v>214</v>
      </c>
      <c r="Y65" s="11"/>
      <c r="Z65" s="11"/>
      <c r="AA65" s="11"/>
      <c r="AC65" s="28">
        <v>3</v>
      </c>
      <c r="AE65" s="11"/>
      <c r="AG65" s="11"/>
      <c r="AH65" s="11"/>
      <c r="AI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Y65" s="26"/>
    </row>
    <row r="66" spans="1:51" s="13" customFormat="1" ht="12.75">
      <c r="A66" s="44" t="s">
        <v>311</v>
      </c>
      <c r="B66" s="11"/>
      <c r="C66" s="13" t="s">
        <v>354</v>
      </c>
      <c r="G66" s="11"/>
      <c r="I66" s="28">
        <v>6</v>
      </c>
      <c r="J66" s="11" t="s">
        <v>234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X66" s="44" t="s">
        <v>215</v>
      </c>
      <c r="Z66" s="11"/>
      <c r="AA66" s="11"/>
      <c r="AC66" s="28">
        <v>60</v>
      </c>
      <c r="AD66" s="11"/>
      <c r="AE66" s="11" t="s">
        <v>96</v>
      </c>
      <c r="AF66" s="11"/>
      <c r="AG66" s="11"/>
      <c r="AH66" s="11"/>
      <c r="AI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Y66" s="26"/>
    </row>
    <row r="67" spans="1:51" s="13" customFormat="1" ht="12.75">
      <c r="A67" s="13" t="s">
        <v>312</v>
      </c>
      <c r="G67" s="11"/>
      <c r="I67" s="28">
        <v>7</v>
      </c>
      <c r="J67" s="11" t="s">
        <v>233</v>
      </c>
      <c r="K67" s="1"/>
      <c r="L67" s="11"/>
      <c r="M67" s="11"/>
      <c r="N67" s="11"/>
      <c r="O67" s="11"/>
      <c r="P67" s="11"/>
      <c r="Q67" s="11"/>
      <c r="T67" s="11"/>
      <c r="U67" s="11"/>
      <c r="V67" s="11"/>
      <c r="X67" s="44" t="s">
        <v>216</v>
      </c>
      <c r="Y67" s="11"/>
      <c r="AC67" s="28">
        <v>82</v>
      </c>
      <c r="AD67" s="30"/>
      <c r="AE67" s="11"/>
      <c r="AF67" s="11"/>
      <c r="AG67" s="11"/>
      <c r="AH67" s="11"/>
      <c r="AI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Y67" s="26"/>
    </row>
    <row r="68" spans="1:50" s="13" customFormat="1" ht="12.75">
      <c r="A68" s="45" t="s">
        <v>313</v>
      </c>
      <c r="G68" s="11"/>
      <c r="I68" s="28">
        <v>8</v>
      </c>
      <c r="J68" s="11" t="s">
        <v>236</v>
      </c>
      <c r="K68" s="1"/>
      <c r="L68" s="11"/>
      <c r="M68" s="11"/>
      <c r="N68" s="11"/>
      <c r="O68" s="11"/>
      <c r="P68" s="11"/>
      <c r="R68" s="11"/>
      <c r="T68" s="11"/>
      <c r="U68" s="11"/>
      <c r="V68" s="11"/>
      <c r="AE68" s="11"/>
      <c r="AF68" s="11"/>
      <c r="AG68" s="11"/>
      <c r="AH68" s="11"/>
      <c r="AI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29"/>
      <c r="AV68" s="11"/>
      <c r="AW68" s="11"/>
      <c r="AX68" s="31"/>
    </row>
    <row r="69" spans="1:51" s="13" customFormat="1" ht="11.25" customHeight="1">
      <c r="A69" s="13" t="s">
        <v>314</v>
      </c>
      <c r="G69" s="8"/>
      <c r="I69" s="28">
        <v>9</v>
      </c>
      <c r="J69" s="11" t="s">
        <v>240</v>
      </c>
      <c r="K69" s="1"/>
      <c r="L69" s="11"/>
      <c r="M69" s="11"/>
      <c r="N69" s="11"/>
      <c r="O69" s="11"/>
      <c r="P69" s="11"/>
      <c r="Q69" s="11"/>
      <c r="R69" s="11"/>
      <c r="T69" s="11"/>
      <c r="U69" s="11"/>
      <c r="V69" s="11"/>
      <c r="AE69" s="11"/>
      <c r="AF69" s="11"/>
      <c r="AG69" s="11"/>
      <c r="AH69" s="11"/>
      <c r="AI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29"/>
      <c r="AV69" s="11"/>
      <c r="AW69" s="11"/>
      <c r="AY69" s="26"/>
    </row>
    <row r="70" spans="1:52" s="13" customFormat="1" ht="12.75">
      <c r="A70" s="11" t="s">
        <v>315</v>
      </c>
      <c r="G70" s="1"/>
      <c r="I70" s="28">
        <v>10</v>
      </c>
      <c r="J70" s="11" t="s">
        <v>239</v>
      </c>
      <c r="K70" s="1"/>
      <c r="L70" s="11"/>
      <c r="M70" s="11"/>
      <c r="N70" s="11"/>
      <c r="O70" s="11"/>
      <c r="P70" s="8"/>
      <c r="Q70" s="11"/>
      <c r="R70" s="11"/>
      <c r="S70" s="11"/>
      <c r="T70" s="11"/>
      <c r="U70" s="11"/>
      <c r="V70" s="11"/>
      <c r="AE70" s="11"/>
      <c r="AF70" s="11"/>
      <c r="AG70" s="11"/>
      <c r="AH70" s="11"/>
      <c r="AI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31"/>
      <c r="AZ70" s="16"/>
    </row>
    <row r="71" spans="1:52" s="13" customFormat="1" ht="12.75">
      <c r="A71" s="13" t="s">
        <v>316</v>
      </c>
      <c r="G71" s="7"/>
      <c r="K71" s="1"/>
      <c r="L71" s="11"/>
      <c r="M71" s="11"/>
      <c r="N71" s="11"/>
      <c r="O71" s="11"/>
      <c r="P71" s="8"/>
      <c r="Q71" s="11"/>
      <c r="R71" s="11"/>
      <c r="S71" s="11"/>
      <c r="T71" s="11"/>
      <c r="U71" s="11"/>
      <c r="V71" s="11"/>
      <c r="X71" s="44"/>
      <c r="Y71" s="11"/>
      <c r="AE71" s="11"/>
      <c r="AF71" s="11"/>
      <c r="AG71" s="11"/>
      <c r="AH71" s="11"/>
      <c r="AI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Y71" s="5"/>
      <c r="AZ71" s="11"/>
    </row>
    <row r="72" spans="1:52" s="13" customFormat="1" ht="12.75">
      <c r="A72" s="1" t="s">
        <v>317</v>
      </c>
      <c r="G72" s="7"/>
      <c r="U72" s="11"/>
      <c r="V72" s="11"/>
      <c r="AE72" s="11"/>
      <c r="AF72" s="11"/>
      <c r="AG72" s="11"/>
      <c r="AH72" s="11"/>
      <c r="AI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Y72" s="5"/>
      <c r="AZ72" s="5"/>
    </row>
    <row r="73" spans="1:52" s="13" customFormat="1" ht="12.75">
      <c r="A73" s="13" t="s">
        <v>318</v>
      </c>
      <c r="G73" s="7"/>
      <c r="U73" s="11"/>
      <c r="V73" s="11"/>
      <c r="X73" s="6" t="s">
        <v>97</v>
      </c>
      <c r="Y73" s="12"/>
      <c r="Z73" s="12"/>
      <c r="AA73" s="12"/>
      <c r="AB73" s="12"/>
      <c r="AC73" s="12"/>
      <c r="AD73" s="12"/>
      <c r="AE73" s="28">
        <f>SUM(AE74:AE80)</f>
        <v>144</v>
      </c>
      <c r="AF73" s="1" t="s">
        <v>98</v>
      </c>
      <c r="AG73" s="11"/>
      <c r="AI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Y73" s="5"/>
      <c r="AZ73" s="5"/>
    </row>
    <row r="74" spans="1:52" s="13" customFormat="1" ht="12.75">
      <c r="A74" s="44" t="s">
        <v>319</v>
      </c>
      <c r="G74" s="1"/>
      <c r="U74" s="11"/>
      <c r="V74" s="11"/>
      <c r="X74" s="11" t="s">
        <v>241</v>
      </c>
      <c r="Y74" s="11"/>
      <c r="Z74" s="11"/>
      <c r="AE74" s="28">
        <v>5</v>
      </c>
      <c r="AF74" s="1" t="s">
        <v>98</v>
      </c>
      <c r="AG74" s="11"/>
      <c r="AI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" t="s">
        <v>2</v>
      </c>
      <c r="AY74" s="5"/>
      <c r="AZ74" s="5"/>
    </row>
    <row r="75" spans="1:52" s="13" customFormat="1" ht="12.75">
      <c r="A75" s="1" t="s">
        <v>320</v>
      </c>
      <c r="G75" s="11"/>
      <c r="U75" s="11"/>
      <c r="V75" s="11"/>
      <c r="X75" s="11" t="s">
        <v>268</v>
      </c>
      <c r="Y75" s="11"/>
      <c r="Z75" s="11"/>
      <c r="AE75" s="28">
        <v>65</v>
      </c>
      <c r="AF75" s="1" t="s">
        <v>98</v>
      </c>
      <c r="AG75" s="11"/>
      <c r="AI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Y75" s="11"/>
      <c r="AZ75" s="5"/>
    </row>
    <row r="76" spans="1:52" s="13" customFormat="1" ht="12.75">
      <c r="A76" s="1" t="s">
        <v>321</v>
      </c>
      <c r="G76" s="11"/>
      <c r="U76" s="11"/>
      <c r="V76" s="11"/>
      <c r="X76" s="11" t="s">
        <v>242</v>
      </c>
      <c r="Y76" s="11"/>
      <c r="Z76" s="11"/>
      <c r="AE76" s="28">
        <v>40</v>
      </c>
      <c r="AF76" s="1" t="s">
        <v>98</v>
      </c>
      <c r="AG76" s="11"/>
      <c r="AH76" s="11"/>
      <c r="AI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Y76" s="11"/>
      <c r="AZ76" s="11"/>
    </row>
    <row r="77" spans="1:52" s="13" customFormat="1" ht="12.75">
      <c r="A77" s="1" t="s">
        <v>322</v>
      </c>
      <c r="B77" s="11"/>
      <c r="G77" s="17"/>
      <c r="U77" s="11"/>
      <c r="V77" s="11"/>
      <c r="X77" s="11" t="s">
        <v>243</v>
      </c>
      <c r="Y77" s="11"/>
      <c r="Z77" s="11"/>
      <c r="AC77" s="11"/>
      <c r="AE77" s="28">
        <v>8</v>
      </c>
      <c r="AF77" s="1" t="s">
        <v>98</v>
      </c>
      <c r="AG77" s="11"/>
      <c r="AH77" s="11"/>
      <c r="AI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Y77" s="11"/>
      <c r="AZ77" s="11"/>
    </row>
    <row r="78" spans="1:52" s="13" customFormat="1" ht="12.75">
      <c r="A78" s="13" t="s">
        <v>323</v>
      </c>
      <c r="G78" s="11"/>
      <c r="X78" s="11" t="s">
        <v>244</v>
      </c>
      <c r="Y78" s="11"/>
      <c r="Z78" s="11"/>
      <c r="AC78" s="11"/>
      <c r="AE78" s="28">
        <v>9</v>
      </c>
      <c r="AF78" s="1" t="s">
        <v>98</v>
      </c>
      <c r="AG78" s="11"/>
      <c r="AH78" s="11"/>
      <c r="AI78" s="11"/>
      <c r="AK78" s="11"/>
      <c r="AL78" s="11"/>
      <c r="AM78" s="11"/>
      <c r="AN78" s="11"/>
      <c r="AO78" s="11"/>
      <c r="AP78" s="11"/>
      <c r="AQ78" s="11"/>
      <c r="AR78" s="11"/>
      <c r="AS78" s="11"/>
      <c r="AT78" s="15"/>
      <c r="AU78" s="11"/>
      <c r="AV78" s="11"/>
      <c r="AW78" s="11"/>
      <c r="AY78" s="11"/>
      <c r="AZ78" s="11"/>
    </row>
    <row r="79" spans="1:52" s="13" customFormat="1" ht="12.75">
      <c r="A79" s="1" t="s">
        <v>324</v>
      </c>
      <c r="G79" s="17"/>
      <c r="X79" s="11" t="s">
        <v>245</v>
      </c>
      <c r="Y79" s="11"/>
      <c r="Z79" s="11"/>
      <c r="AC79" s="11"/>
      <c r="AE79" s="28">
        <v>9</v>
      </c>
      <c r="AF79" s="1" t="s">
        <v>98</v>
      </c>
      <c r="AG79" s="11"/>
      <c r="AH79" s="11"/>
      <c r="AI79" s="11"/>
      <c r="AK79" s="11"/>
      <c r="AL79" s="11"/>
      <c r="AM79" s="11"/>
      <c r="AN79" s="11"/>
      <c r="AO79" s="11"/>
      <c r="AP79" s="11"/>
      <c r="AQ79" s="11"/>
      <c r="AR79" s="11"/>
      <c r="AS79" s="11"/>
      <c r="AT79" s="15"/>
      <c r="AU79" s="11"/>
      <c r="AV79" s="11"/>
      <c r="AW79" s="11"/>
      <c r="AY79" s="11"/>
      <c r="AZ79" s="11"/>
    </row>
    <row r="80" spans="1:52" s="13" customFormat="1" ht="15" customHeight="1">
      <c r="A80" s="45" t="s">
        <v>325</v>
      </c>
      <c r="E80" s="11"/>
      <c r="F80" s="11"/>
      <c r="G80" s="11"/>
      <c r="H80" s="11"/>
      <c r="U80" s="11"/>
      <c r="V80" s="11"/>
      <c r="X80" s="11" t="s">
        <v>246</v>
      </c>
      <c r="AB80" s="11"/>
      <c r="AC80" s="11"/>
      <c r="AE80" s="28">
        <v>8</v>
      </c>
      <c r="AF80" s="1" t="s">
        <v>98</v>
      </c>
      <c r="AG80" s="11"/>
      <c r="AH80" s="11"/>
      <c r="AI80" s="11"/>
      <c r="AK80" s="8"/>
      <c r="AL80" s="8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Y80" s="11"/>
      <c r="AZ80" s="11"/>
    </row>
    <row r="81" spans="1:52" s="13" customFormat="1" ht="12" customHeight="1">
      <c r="A81" s="45" t="s">
        <v>326</v>
      </c>
      <c r="E81" s="11"/>
      <c r="F81" s="11"/>
      <c r="G81" s="11"/>
      <c r="H81" s="11"/>
      <c r="U81" s="11"/>
      <c r="V81" s="8"/>
      <c r="AH81" s="11"/>
      <c r="AK81" s="8"/>
      <c r="AL81" s="8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Y81" s="11"/>
      <c r="AZ81" s="11"/>
    </row>
    <row r="82" spans="1:52" s="13" customFormat="1" ht="13.5" customHeight="1">
      <c r="A82" s="43" t="s">
        <v>327</v>
      </c>
      <c r="E82" s="11"/>
      <c r="F82" s="11"/>
      <c r="G82" s="11"/>
      <c r="H82" s="11"/>
      <c r="U82" s="11"/>
      <c r="V82" s="8"/>
      <c r="AH82" s="11"/>
      <c r="AK82" s="8"/>
      <c r="AL82" s="8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Y82" s="11"/>
      <c r="AZ82" s="11"/>
    </row>
    <row r="83" spans="1:52" s="13" customFormat="1" ht="12.75">
      <c r="A83" s="1" t="s">
        <v>328</v>
      </c>
      <c r="B83" s="11"/>
      <c r="C83" s="11"/>
      <c r="E83" s="11"/>
      <c r="F83" s="11"/>
      <c r="G83" s="11"/>
      <c r="H83" s="11"/>
      <c r="U83" s="11"/>
      <c r="V83" s="8"/>
      <c r="AH83" s="11"/>
      <c r="AK83" s="8"/>
      <c r="AL83" s="8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Y83" s="11"/>
      <c r="AZ83" s="11"/>
    </row>
    <row r="84" spans="1:52" s="13" customFormat="1" ht="12.75">
      <c r="A84" s="13" t="s">
        <v>329</v>
      </c>
      <c r="B84" s="11"/>
      <c r="C84" s="11"/>
      <c r="E84" s="11"/>
      <c r="F84" s="11"/>
      <c r="G84" s="11"/>
      <c r="H84" s="11"/>
      <c r="U84" s="11"/>
      <c r="V84" s="8"/>
      <c r="AH84" s="11"/>
      <c r="AI84" s="11"/>
      <c r="AK84" s="8"/>
      <c r="AL84" s="8"/>
      <c r="AM84" s="11"/>
      <c r="AN84" s="11"/>
      <c r="AO84" s="15"/>
      <c r="AP84" s="15"/>
      <c r="AQ84" s="15"/>
      <c r="AR84" s="15"/>
      <c r="AS84" s="15"/>
      <c r="AT84" s="11"/>
      <c r="AU84" s="11"/>
      <c r="AV84" s="11"/>
      <c r="AW84" s="11"/>
      <c r="AX84" s="11"/>
      <c r="AY84" s="11"/>
      <c r="AZ84" s="11"/>
    </row>
    <row r="85" spans="1:52" s="13" customFormat="1" ht="12.75">
      <c r="A85" s="13" t="s">
        <v>330</v>
      </c>
      <c r="C85" s="11"/>
      <c r="E85" s="11"/>
      <c r="F85" s="11"/>
      <c r="G85" s="11"/>
      <c r="H85" s="11"/>
      <c r="U85" s="11"/>
      <c r="V85" s="8"/>
      <c r="AH85" s="11"/>
      <c r="AI85" s="11"/>
      <c r="AK85" s="8"/>
      <c r="AL85" s="8"/>
      <c r="AM85" s="11"/>
      <c r="AN85" s="11"/>
      <c r="AO85" s="15"/>
      <c r="AP85" s="15"/>
      <c r="AQ85" s="15"/>
      <c r="AR85" s="15"/>
      <c r="AS85" s="15"/>
      <c r="AT85" s="11"/>
      <c r="AU85" s="11"/>
      <c r="AV85" s="11"/>
      <c r="AW85" s="11"/>
      <c r="AX85" s="11"/>
      <c r="AY85" s="11"/>
      <c r="AZ85" s="11"/>
    </row>
    <row r="86" spans="1:52" s="13" customFormat="1" ht="12.75">
      <c r="A86" s="43" t="s">
        <v>331</v>
      </c>
      <c r="C86" s="11"/>
      <c r="E86" s="11"/>
      <c r="F86" s="11"/>
      <c r="G86" s="11"/>
      <c r="H86" s="11"/>
      <c r="U86" s="11"/>
      <c r="V86" s="8"/>
      <c r="AH86" s="11"/>
      <c r="AI86" s="11"/>
      <c r="AK86" s="8"/>
      <c r="AL86" s="8"/>
      <c r="AM86" s="11"/>
      <c r="AN86" s="11"/>
      <c r="AO86" s="15"/>
      <c r="AP86" s="15"/>
      <c r="AQ86" s="15"/>
      <c r="AR86" s="15"/>
      <c r="AS86" s="15"/>
      <c r="AT86" s="11"/>
      <c r="AU86" s="11"/>
      <c r="AV86" s="11"/>
      <c r="AW86" s="11"/>
      <c r="AX86" s="11"/>
      <c r="AY86" s="11"/>
      <c r="AZ86" s="11"/>
    </row>
    <row r="87" spans="1:52" s="13" customFormat="1" ht="12.75">
      <c r="A87" s="13" t="s">
        <v>332</v>
      </c>
      <c r="C87" s="11"/>
      <c r="D87" s="11"/>
      <c r="E87" s="11"/>
      <c r="F87" s="11"/>
      <c r="G87" s="11"/>
      <c r="H87" s="11"/>
      <c r="U87" s="11"/>
      <c r="V87" s="8"/>
      <c r="AH87" s="11"/>
      <c r="AI87" s="11"/>
      <c r="AK87" s="8"/>
      <c r="AL87" s="8"/>
      <c r="AM87" s="11"/>
      <c r="AN87" s="11"/>
      <c r="AO87" s="15"/>
      <c r="AP87" s="15"/>
      <c r="AQ87" s="15"/>
      <c r="AR87" s="15"/>
      <c r="AS87" s="15"/>
      <c r="AT87" s="11"/>
      <c r="AU87" s="11"/>
      <c r="AV87" s="11"/>
      <c r="AW87" s="11"/>
      <c r="AX87" s="11"/>
      <c r="AY87" s="11"/>
      <c r="AZ87" s="11"/>
    </row>
    <row r="88" spans="1:52" s="13" customFormat="1" ht="12.75">
      <c r="A88" s="43" t="s">
        <v>333</v>
      </c>
      <c r="C88" s="11"/>
      <c r="D88" s="11"/>
      <c r="E88" s="11"/>
      <c r="F88" s="11"/>
      <c r="G88" s="11"/>
      <c r="H88" s="11"/>
      <c r="U88" s="11"/>
      <c r="V88" s="8"/>
      <c r="AH88" s="11"/>
      <c r="AI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s="13" customFormat="1" ht="12.75">
      <c r="A89" s="13" t="s">
        <v>334</v>
      </c>
      <c r="C89" s="11"/>
      <c r="D89" s="11"/>
      <c r="E89" s="11"/>
      <c r="F89" s="11"/>
      <c r="G89" s="11"/>
      <c r="H89" s="11"/>
      <c r="U89" s="11"/>
      <c r="V89" s="8"/>
      <c r="AH89" s="11"/>
      <c r="AI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s="13" customFormat="1" ht="12.75">
      <c r="A90" s="13" t="s">
        <v>335</v>
      </c>
      <c r="C90" s="11"/>
      <c r="D90" s="11"/>
      <c r="E90" s="11"/>
      <c r="F90" s="11"/>
      <c r="G90" s="11"/>
      <c r="H90" s="11"/>
      <c r="U90" s="11"/>
      <c r="V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K90" s="11"/>
      <c r="AL90" s="11"/>
      <c r="AM90" s="8"/>
      <c r="AN90" s="8"/>
      <c r="AO90" s="8"/>
      <c r="AP90" s="8"/>
      <c r="AQ90" s="8"/>
      <c r="AR90" s="8"/>
      <c r="AS90" s="8"/>
      <c r="AT90" s="11"/>
      <c r="AU90" s="11"/>
      <c r="AV90" s="11"/>
      <c r="AW90" s="29"/>
      <c r="AX90" s="11"/>
      <c r="AY90" s="11"/>
      <c r="AZ90" s="11"/>
    </row>
    <row r="91" spans="1:52" s="13" customFormat="1" ht="12.75">
      <c r="A91" s="13" t="s">
        <v>336</v>
      </c>
      <c r="C91" s="11"/>
      <c r="D91" s="11"/>
      <c r="E91" s="11"/>
      <c r="F91" s="11"/>
      <c r="G91" s="11"/>
      <c r="H91" s="11"/>
      <c r="U91" s="11"/>
      <c r="V91" s="11"/>
      <c r="X91" s="11"/>
      <c r="Y91" s="11"/>
      <c r="Z91" s="11"/>
      <c r="AA91" s="11"/>
      <c r="AB91" s="11"/>
      <c r="AC91" s="15"/>
      <c r="AD91" s="11"/>
      <c r="AE91" s="11"/>
      <c r="AF91" s="11"/>
      <c r="AG91" s="11"/>
      <c r="AH91" s="11"/>
      <c r="AI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s="13" customFormat="1" ht="12.75">
      <c r="A92" s="13" t="s">
        <v>337</v>
      </c>
      <c r="C92" s="11"/>
      <c r="D92" s="11"/>
      <c r="E92" s="11"/>
      <c r="F92" s="11"/>
      <c r="G92" s="11"/>
      <c r="H92" s="11"/>
      <c r="U92" s="11"/>
      <c r="V92" s="11"/>
      <c r="X92" s="11"/>
      <c r="Y92" s="11"/>
      <c r="Z92" s="11"/>
      <c r="AA92" s="11"/>
      <c r="AB92" s="11"/>
      <c r="AC92" s="15"/>
      <c r="AD92" s="11"/>
      <c r="AE92" s="11"/>
      <c r="AF92" s="11"/>
      <c r="AG92" s="11"/>
      <c r="AH92" s="11"/>
      <c r="AI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s="13" customFormat="1" ht="12.75">
      <c r="A93" s="13" t="s">
        <v>338</v>
      </c>
      <c r="C93" s="11"/>
      <c r="D93" s="11"/>
      <c r="E93" s="11"/>
      <c r="F93" s="11"/>
      <c r="G93" s="11"/>
      <c r="H93" s="11"/>
      <c r="U93" s="11"/>
      <c r="V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s="13" customFormat="1" ht="12.75">
      <c r="A94" s="44" t="s">
        <v>352</v>
      </c>
      <c r="C94" s="11"/>
      <c r="D94" s="11"/>
      <c r="E94" s="11"/>
      <c r="F94" s="11"/>
      <c r="G94" s="11"/>
      <c r="H94" s="11"/>
      <c r="U94" s="11"/>
      <c r="V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s="13" customFormat="1" ht="12.75">
      <c r="A95" s="44" t="s">
        <v>339</v>
      </c>
      <c r="C95" s="11"/>
      <c r="D95" s="11"/>
      <c r="E95" s="11"/>
      <c r="F95" s="11"/>
      <c r="G95" s="11"/>
      <c r="H95" s="11"/>
      <c r="U95" s="11"/>
      <c r="V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s="13" customFormat="1" ht="15" customHeight="1">
      <c r="A96" s="44" t="s">
        <v>340</v>
      </c>
      <c r="B96" s="11"/>
      <c r="C96" s="11"/>
      <c r="D96" s="11"/>
      <c r="E96" s="11"/>
      <c r="F96" s="11"/>
      <c r="G96" s="11"/>
      <c r="H96" s="11"/>
      <c r="U96" s="11"/>
      <c r="V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s="13" customFormat="1" ht="12.75">
      <c r="A97" s="13" t="s">
        <v>341</v>
      </c>
      <c r="C97" s="11"/>
      <c r="D97" s="11"/>
      <c r="E97" s="11"/>
      <c r="F97" s="11"/>
      <c r="G97" s="11"/>
      <c r="H97" s="11"/>
      <c r="U97" s="11"/>
      <c r="V97" s="11"/>
      <c r="X97" s="2"/>
      <c r="AF97" s="11"/>
      <c r="AG97" s="11"/>
      <c r="AH97" s="11"/>
      <c r="AI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s="13" customFormat="1" ht="12.75">
      <c r="A98" s="11" t="s">
        <v>342</v>
      </c>
      <c r="B98" s="11"/>
      <c r="C98" s="11"/>
      <c r="D98" s="11"/>
      <c r="E98" s="11"/>
      <c r="F98" s="11"/>
      <c r="G98" s="11"/>
      <c r="H98" s="11"/>
      <c r="U98" s="11"/>
      <c r="V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s="13" customFormat="1" ht="12.75">
      <c r="A99" s="44" t="s">
        <v>343</v>
      </c>
      <c r="C99" s="11"/>
      <c r="D99" s="11"/>
      <c r="E99" s="11"/>
      <c r="F99" s="11"/>
      <c r="G99" s="11"/>
      <c r="H99" s="11"/>
      <c r="U99" s="8"/>
      <c r="V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s="13" customFormat="1" ht="12.75">
      <c r="A100" s="1" t="s">
        <v>344</v>
      </c>
      <c r="C100" s="11"/>
      <c r="D100" s="11"/>
      <c r="E100" s="11"/>
      <c r="F100" s="11"/>
      <c r="G100" s="11"/>
      <c r="H100" s="11"/>
      <c r="U100" s="8"/>
      <c r="V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s="13" customFormat="1" ht="12.75">
      <c r="A101" s="43" t="s">
        <v>345</v>
      </c>
      <c r="C101" s="11"/>
      <c r="D101" s="11"/>
      <c r="E101" s="11"/>
      <c r="F101" s="11"/>
      <c r="G101" s="11"/>
      <c r="H101" s="11"/>
      <c r="U101" s="11"/>
      <c r="V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s="13" customFormat="1" ht="12.75">
      <c r="A102" s="1" t="s">
        <v>346</v>
      </c>
      <c r="C102" s="11"/>
      <c r="D102" s="11"/>
      <c r="E102" s="11"/>
      <c r="F102" s="11"/>
      <c r="G102" s="11"/>
      <c r="H102" s="11"/>
      <c r="U102" s="11"/>
      <c r="V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s="13" customFormat="1" ht="12.75">
      <c r="A103" s="44" t="s">
        <v>347</v>
      </c>
      <c r="C103" s="11"/>
      <c r="D103" s="11"/>
      <c r="E103" s="11"/>
      <c r="F103" s="11"/>
      <c r="G103" s="11"/>
      <c r="H103" s="11"/>
      <c r="U103" s="11"/>
      <c r="V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s="13" customFormat="1" ht="12.75">
      <c r="A104" s="13" t="s">
        <v>348</v>
      </c>
      <c r="C104" s="11"/>
      <c r="D104" s="11"/>
      <c r="E104" s="11"/>
      <c r="F104" s="11"/>
      <c r="G104" s="11"/>
      <c r="H104" s="11"/>
      <c r="U104" s="11"/>
      <c r="V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s="13" customFormat="1" ht="12.75">
      <c r="A105" s="13" t="s">
        <v>349</v>
      </c>
      <c r="C105" s="11"/>
      <c r="D105" s="11"/>
      <c r="E105" s="11"/>
      <c r="F105" s="11"/>
      <c r="G105" s="11"/>
      <c r="H105" s="11"/>
      <c r="U105" s="11"/>
      <c r="V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s="13" customFormat="1" ht="12.75">
      <c r="A106" s="1" t="s">
        <v>350</v>
      </c>
      <c r="B106" s="11"/>
      <c r="C106" s="11"/>
      <c r="E106" s="11"/>
      <c r="F106" s="11"/>
      <c r="G106" s="11"/>
      <c r="H106" s="29"/>
      <c r="U106" s="11"/>
      <c r="V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s="13" customFormat="1" ht="12.75">
      <c r="A107" s="11" t="s">
        <v>353</v>
      </c>
      <c r="C107" s="11"/>
      <c r="E107" s="11"/>
      <c r="F107" s="11"/>
      <c r="G107" s="11"/>
      <c r="H107" s="29"/>
      <c r="U107" s="11"/>
      <c r="V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6" ht="12.75">
      <c r="A108" s="1" t="s">
        <v>351</v>
      </c>
      <c r="C108" s="13"/>
      <c r="H108" s="29"/>
      <c r="BA108" s="13"/>
      <c r="BB108" s="13"/>
      <c r="BC108" s="13"/>
      <c r="BD108" s="13"/>
    </row>
    <row r="109" spans="3:56" ht="12.75">
      <c r="C109" s="13"/>
      <c r="X109" s="17"/>
      <c r="Z109" s="17"/>
      <c r="AB109" s="17"/>
      <c r="AG109" s="17"/>
      <c r="BA109" s="13"/>
      <c r="BB109" s="13"/>
      <c r="BC109" s="13"/>
      <c r="BD109" s="13"/>
    </row>
    <row r="110" spans="53:56" ht="12.75">
      <c r="BA110" s="13"/>
      <c r="BB110" s="13"/>
      <c r="BC110" s="13"/>
      <c r="BD110" s="13"/>
    </row>
    <row r="111" spans="1:56" ht="12.75">
      <c r="A111" s="26"/>
      <c r="B111" s="50"/>
      <c r="C111" s="13"/>
      <c r="X111" s="42">
        <f aca="true" t="shared" si="9" ref="X111:AI111">+X112+X113</f>
        <v>88</v>
      </c>
      <c r="Y111" s="42">
        <f t="shared" si="9"/>
        <v>82</v>
      </c>
      <c r="Z111" s="42">
        <f t="shared" si="9"/>
        <v>7</v>
      </c>
      <c r="AA111" s="42">
        <f t="shared" si="9"/>
        <v>65</v>
      </c>
      <c r="AB111" s="42">
        <f t="shared" si="9"/>
        <v>124</v>
      </c>
      <c r="AC111" s="42">
        <f t="shared" si="9"/>
        <v>1053</v>
      </c>
      <c r="AD111" s="42">
        <f t="shared" si="9"/>
        <v>80</v>
      </c>
      <c r="AE111" s="42">
        <f t="shared" si="9"/>
        <v>114</v>
      </c>
      <c r="AF111" s="42">
        <f t="shared" si="9"/>
        <v>859</v>
      </c>
      <c r="AG111" s="42">
        <f t="shared" si="9"/>
        <v>70</v>
      </c>
      <c r="AH111" s="42">
        <f t="shared" si="9"/>
        <v>0</v>
      </c>
      <c r="AI111" s="42">
        <f t="shared" si="9"/>
        <v>90</v>
      </c>
      <c r="BA111" s="13"/>
      <c r="BB111" s="13"/>
      <c r="BC111" s="13"/>
      <c r="BD111" s="13"/>
    </row>
    <row r="112" spans="1:56" ht="12.75">
      <c r="A112" s="27"/>
      <c r="B112" s="13"/>
      <c r="C112" s="13"/>
      <c r="X112" s="17">
        <f aca="true" t="shared" si="10" ref="X112:AI112">+SUM(I17:I32)+SUM(I36:I39)</f>
        <v>88</v>
      </c>
      <c r="Y112" s="17">
        <f t="shared" si="10"/>
        <v>82</v>
      </c>
      <c r="Z112" s="17">
        <f t="shared" si="10"/>
        <v>7</v>
      </c>
      <c r="AA112" s="17">
        <f t="shared" si="10"/>
        <v>65</v>
      </c>
      <c r="AB112" s="17">
        <f t="shared" si="10"/>
        <v>124</v>
      </c>
      <c r="AC112" s="17">
        <f t="shared" si="10"/>
        <v>648</v>
      </c>
      <c r="AD112" s="17">
        <f t="shared" si="10"/>
        <v>80</v>
      </c>
      <c r="AE112" s="17">
        <f t="shared" si="10"/>
        <v>99</v>
      </c>
      <c r="AF112" s="17">
        <f t="shared" si="10"/>
        <v>469</v>
      </c>
      <c r="AG112" s="17">
        <f t="shared" si="10"/>
        <v>70</v>
      </c>
      <c r="AH112" s="17">
        <f t="shared" si="10"/>
        <v>0</v>
      </c>
      <c r="AI112" s="17">
        <f t="shared" si="10"/>
        <v>90</v>
      </c>
      <c r="BA112" s="13"/>
      <c r="BB112" s="13"/>
      <c r="BC112" s="13"/>
      <c r="BD112" s="13"/>
    </row>
    <row r="113" spans="1:56" ht="12.75">
      <c r="A113" s="26"/>
      <c r="B113" s="50"/>
      <c r="C113" s="13"/>
      <c r="X113" s="17">
        <f aca="true" t="shared" si="11" ref="X113:AI113">+SUM(I33:I34)</f>
        <v>0</v>
      </c>
      <c r="Y113" s="17">
        <f t="shared" si="11"/>
        <v>0</v>
      </c>
      <c r="Z113" s="17">
        <f t="shared" si="11"/>
        <v>0</v>
      </c>
      <c r="AA113" s="17">
        <f t="shared" si="11"/>
        <v>0</v>
      </c>
      <c r="AB113" s="17">
        <f t="shared" si="11"/>
        <v>0</v>
      </c>
      <c r="AC113" s="17">
        <f t="shared" si="11"/>
        <v>405</v>
      </c>
      <c r="AD113" s="17">
        <f t="shared" si="11"/>
        <v>0</v>
      </c>
      <c r="AE113" s="17">
        <f t="shared" si="11"/>
        <v>15</v>
      </c>
      <c r="AF113" s="17">
        <f t="shared" si="11"/>
        <v>390</v>
      </c>
      <c r="AG113" s="17">
        <f t="shared" si="11"/>
        <v>0</v>
      </c>
      <c r="AH113" s="17">
        <f t="shared" si="11"/>
        <v>0</v>
      </c>
      <c r="AI113" s="17">
        <f t="shared" si="11"/>
        <v>0</v>
      </c>
      <c r="BA113" s="13"/>
      <c r="BB113" s="13"/>
      <c r="BC113" s="13"/>
      <c r="BD113" s="13"/>
    </row>
    <row r="114" spans="1:56" ht="12.75">
      <c r="A114" s="26"/>
      <c r="B114" s="2"/>
      <c r="C114" s="13"/>
      <c r="BA114" s="13"/>
      <c r="BB114" s="13"/>
      <c r="BC114" s="13"/>
      <c r="BD114" s="13"/>
    </row>
    <row r="115" spans="1:56" ht="12.75">
      <c r="A115" s="51"/>
      <c r="B115" s="50"/>
      <c r="C115" s="13"/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BA115" s="13"/>
      <c r="BB115" s="13"/>
      <c r="BC115" s="13"/>
      <c r="BD115" s="13"/>
    </row>
    <row r="116" spans="1:56" ht="12.75">
      <c r="A116" s="26"/>
      <c r="B116" s="2"/>
      <c r="C116" s="13"/>
      <c r="BA116" s="13"/>
      <c r="BB116" s="13"/>
      <c r="BC116" s="13"/>
      <c r="BD116" s="13"/>
    </row>
    <row r="117" spans="1:56" ht="12.75">
      <c r="A117" s="51"/>
      <c r="B117" s="50"/>
      <c r="C117" s="13"/>
      <c r="AB117" s="17"/>
      <c r="BA117" s="13"/>
      <c r="BB117" s="13"/>
      <c r="BC117" s="13"/>
      <c r="BD117" s="13"/>
    </row>
    <row r="118" spans="1:56" ht="12.75">
      <c r="A118" s="26"/>
      <c r="B118" s="2"/>
      <c r="C118" s="13"/>
      <c r="BA118" s="13"/>
      <c r="BB118" s="13"/>
      <c r="BC118" s="13"/>
      <c r="BD118" s="13"/>
    </row>
    <row r="119" spans="1:56" ht="12.75">
      <c r="A119" s="51"/>
      <c r="B119" s="50"/>
      <c r="C119" s="13"/>
      <c r="BA119" s="13"/>
      <c r="BB119" s="13"/>
      <c r="BC119" s="13"/>
      <c r="BD119" s="13"/>
    </row>
    <row r="120" spans="1:56" ht="12.75">
      <c r="A120" s="26"/>
      <c r="B120" s="50"/>
      <c r="C120" s="13"/>
      <c r="BA120" s="13"/>
      <c r="BB120" s="13"/>
      <c r="BC120" s="13"/>
      <c r="BD120" s="13"/>
    </row>
    <row r="121" spans="1:54" ht="12.75">
      <c r="A121" s="26"/>
      <c r="B121" s="50"/>
      <c r="C121" s="13"/>
      <c r="BB121" s="11"/>
    </row>
    <row r="122" spans="1:54" ht="12.75">
      <c r="A122" s="27"/>
      <c r="B122" s="49"/>
      <c r="C122" s="13"/>
      <c r="E122" s="13"/>
      <c r="BB122" s="11"/>
    </row>
    <row r="123" spans="1:54" ht="12.75">
      <c r="A123" s="26"/>
      <c r="B123" s="50"/>
      <c r="C123" s="13"/>
      <c r="E123" s="13"/>
      <c r="BB123" s="11"/>
    </row>
    <row r="124" spans="1:54" ht="12.75">
      <c r="A124" s="13"/>
      <c r="B124" s="13"/>
      <c r="C124" s="13"/>
      <c r="E124" s="13"/>
      <c r="BB124" s="11"/>
    </row>
    <row r="125" spans="1:54" ht="12.75">
      <c r="A125" s="52"/>
      <c r="B125" s="50"/>
      <c r="C125" s="13"/>
      <c r="E125" s="13"/>
      <c r="BB125" s="11"/>
    </row>
    <row r="126" spans="1:54" ht="12.75">
      <c r="A126" s="26"/>
      <c r="B126" s="2"/>
      <c r="C126" s="13"/>
      <c r="E126" s="13"/>
      <c r="BB126" s="11"/>
    </row>
    <row r="127" spans="1:54" ht="12.75">
      <c r="A127" s="26"/>
      <c r="B127" s="2"/>
      <c r="C127" s="31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BB127" s="11"/>
    </row>
    <row r="128" spans="1:56" ht="12.75">
      <c r="A128" s="26"/>
      <c r="B128" s="50"/>
      <c r="C128" s="13"/>
      <c r="AV128" s="29"/>
      <c r="AY128" s="26"/>
      <c r="AZ128" s="13"/>
      <c r="BA128" s="19"/>
      <c r="BB128" s="19"/>
      <c r="BC128" s="13"/>
      <c r="BD128" s="13"/>
    </row>
    <row r="129" spans="1:54" ht="12.75" hidden="1">
      <c r="A129" s="2"/>
      <c r="B129" s="54" t="s">
        <v>253</v>
      </c>
      <c r="C129" s="31">
        <f>SUM(D129:N129)+SUM(R129:T129)+SUM(W129:AO129)+SUM(AT129:AX129)</f>
        <v>5112</v>
      </c>
      <c r="D129" s="94">
        <f>+D130+D131</f>
        <v>342</v>
      </c>
      <c r="E129" s="94">
        <f>+E130+E131</f>
        <v>22</v>
      </c>
      <c r="F129" s="94">
        <f>+F130+F131</f>
        <v>20</v>
      </c>
      <c r="G129" s="94">
        <f>+G130+G131</f>
        <v>222</v>
      </c>
      <c r="H129" s="94">
        <f>+H130+H131</f>
        <v>10</v>
      </c>
      <c r="I129" s="94">
        <f aca="true" t="shared" si="12" ref="I129:AX129">+I130+I131</f>
        <v>88</v>
      </c>
      <c r="J129" s="94">
        <f t="shared" si="12"/>
        <v>87</v>
      </c>
      <c r="K129" s="94">
        <f t="shared" si="12"/>
        <v>17</v>
      </c>
      <c r="L129" s="94">
        <f t="shared" si="12"/>
        <v>65</v>
      </c>
      <c r="M129" s="94">
        <f t="shared" si="12"/>
        <v>134</v>
      </c>
      <c r="N129" s="94">
        <f t="shared" si="12"/>
        <v>1053</v>
      </c>
      <c r="O129" s="42">
        <f t="shared" si="12"/>
        <v>80</v>
      </c>
      <c r="P129" s="42">
        <f t="shared" si="12"/>
        <v>114</v>
      </c>
      <c r="Q129" s="42">
        <f t="shared" si="12"/>
        <v>859</v>
      </c>
      <c r="R129" s="94">
        <f t="shared" si="12"/>
        <v>70</v>
      </c>
      <c r="S129" s="94">
        <f t="shared" si="12"/>
        <v>0</v>
      </c>
      <c r="T129" s="94">
        <f t="shared" si="12"/>
        <v>115</v>
      </c>
      <c r="U129" s="42"/>
      <c r="V129" s="42"/>
      <c r="W129" s="94">
        <f t="shared" si="12"/>
        <v>73</v>
      </c>
      <c r="X129" s="94">
        <f t="shared" si="12"/>
        <v>160</v>
      </c>
      <c r="Y129" s="94">
        <f t="shared" si="12"/>
        <v>447</v>
      </c>
      <c r="Z129" s="94">
        <f t="shared" si="12"/>
        <v>40</v>
      </c>
      <c r="AA129" s="94">
        <f t="shared" si="12"/>
        <v>55</v>
      </c>
      <c r="AB129" s="94">
        <f t="shared" si="12"/>
        <v>45</v>
      </c>
      <c r="AC129" s="94">
        <f t="shared" si="12"/>
        <v>50</v>
      </c>
      <c r="AD129" s="94">
        <f t="shared" si="12"/>
        <v>35</v>
      </c>
      <c r="AE129" s="94">
        <f t="shared" si="12"/>
        <v>183</v>
      </c>
      <c r="AF129" s="94">
        <f t="shared" si="12"/>
        <v>110</v>
      </c>
      <c r="AG129" s="94">
        <f t="shared" si="12"/>
        <v>145</v>
      </c>
      <c r="AH129" s="94">
        <f t="shared" si="12"/>
        <v>317</v>
      </c>
      <c r="AI129" s="94">
        <f t="shared" si="12"/>
        <v>60</v>
      </c>
      <c r="AJ129" s="94">
        <f t="shared" si="12"/>
        <v>0</v>
      </c>
      <c r="AK129" s="94">
        <f t="shared" si="12"/>
        <v>50</v>
      </c>
      <c r="AL129" s="94">
        <f t="shared" si="12"/>
        <v>322</v>
      </c>
      <c r="AM129" s="94">
        <f t="shared" si="12"/>
        <v>124</v>
      </c>
      <c r="AN129" s="94">
        <f t="shared" si="12"/>
        <v>23</v>
      </c>
      <c r="AO129" s="94">
        <f t="shared" si="12"/>
        <v>296</v>
      </c>
      <c r="AP129" s="42">
        <f t="shared" si="12"/>
        <v>129</v>
      </c>
      <c r="AQ129" s="42">
        <f t="shared" si="12"/>
        <v>157</v>
      </c>
      <c r="AR129" s="42">
        <f t="shared" si="12"/>
        <v>10</v>
      </c>
      <c r="AS129" s="42">
        <f t="shared" si="12"/>
        <v>0</v>
      </c>
      <c r="AT129" s="94">
        <f t="shared" si="12"/>
        <v>115</v>
      </c>
      <c r="AU129" s="94">
        <f t="shared" si="12"/>
        <v>0</v>
      </c>
      <c r="AV129" s="94">
        <f t="shared" si="12"/>
        <v>25</v>
      </c>
      <c r="AW129" s="94">
        <f t="shared" si="12"/>
        <v>192</v>
      </c>
      <c r="AX129" s="94">
        <f t="shared" si="12"/>
        <v>0</v>
      </c>
      <c r="BB129" s="11"/>
    </row>
    <row r="130" spans="1:54" ht="12.75" hidden="1">
      <c r="A130" s="2"/>
      <c r="B130" s="55" t="s">
        <v>254</v>
      </c>
      <c r="C130" s="31">
        <f>SUM(D130:N130)+SUM(R130:T130)+SUM(W130:AO130)+SUM(AT130:AX130)</f>
        <v>4707</v>
      </c>
      <c r="D130" s="17">
        <f>+SUM(D17:D32)+SUM(D36:D41)</f>
        <v>342</v>
      </c>
      <c r="E130" s="17">
        <f aca="true" t="shared" si="13" ref="E130:AX130">+SUM(E17:E32)+SUM(E36:E41)</f>
        <v>22</v>
      </c>
      <c r="F130" s="17">
        <f t="shared" si="13"/>
        <v>20</v>
      </c>
      <c r="G130" s="17">
        <f t="shared" si="13"/>
        <v>222</v>
      </c>
      <c r="H130" s="17">
        <f t="shared" si="13"/>
        <v>10</v>
      </c>
      <c r="I130" s="17">
        <f t="shared" si="13"/>
        <v>88</v>
      </c>
      <c r="J130" s="17">
        <f t="shared" si="13"/>
        <v>87</v>
      </c>
      <c r="K130" s="17">
        <f t="shared" si="13"/>
        <v>17</v>
      </c>
      <c r="L130" s="17">
        <f t="shared" si="13"/>
        <v>65</v>
      </c>
      <c r="M130" s="17">
        <f t="shared" si="13"/>
        <v>134</v>
      </c>
      <c r="N130" s="17">
        <f>+O130+P130+Q130</f>
        <v>648</v>
      </c>
      <c r="O130" s="17">
        <f t="shared" si="13"/>
        <v>80</v>
      </c>
      <c r="P130" s="17">
        <f t="shared" si="13"/>
        <v>99</v>
      </c>
      <c r="Q130" s="17">
        <f t="shared" si="13"/>
        <v>469</v>
      </c>
      <c r="R130" s="17">
        <f t="shared" si="13"/>
        <v>70</v>
      </c>
      <c r="S130" s="17">
        <f t="shared" si="13"/>
        <v>0</v>
      </c>
      <c r="T130" s="17">
        <f>+SUM(T17:T32)+SUM(T36:T41)</f>
        <v>115</v>
      </c>
      <c r="U130" s="17"/>
      <c r="V130" s="17"/>
      <c r="W130" s="17">
        <f t="shared" si="13"/>
        <v>73</v>
      </c>
      <c r="X130" s="17">
        <f t="shared" si="13"/>
        <v>160</v>
      </c>
      <c r="Y130" s="17">
        <f t="shared" si="13"/>
        <v>447</v>
      </c>
      <c r="Z130" s="17">
        <f t="shared" si="13"/>
        <v>40</v>
      </c>
      <c r="AA130" s="17">
        <f t="shared" si="13"/>
        <v>55</v>
      </c>
      <c r="AB130" s="17">
        <f t="shared" si="13"/>
        <v>45</v>
      </c>
      <c r="AC130" s="17">
        <f t="shared" si="13"/>
        <v>50</v>
      </c>
      <c r="AD130" s="17">
        <f t="shared" si="13"/>
        <v>35</v>
      </c>
      <c r="AE130" s="17">
        <f t="shared" si="13"/>
        <v>183</v>
      </c>
      <c r="AF130" s="17">
        <f t="shared" si="13"/>
        <v>110</v>
      </c>
      <c r="AG130" s="17">
        <f t="shared" si="13"/>
        <v>145</v>
      </c>
      <c r="AH130" s="17">
        <f t="shared" si="13"/>
        <v>317</v>
      </c>
      <c r="AI130" s="17">
        <f t="shared" si="13"/>
        <v>60</v>
      </c>
      <c r="AJ130" s="17">
        <f t="shared" si="13"/>
        <v>0</v>
      </c>
      <c r="AK130" s="17">
        <f t="shared" si="13"/>
        <v>50</v>
      </c>
      <c r="AL130" s="17">
        <f t="shared" si="13"/>
        <v>322</v>
      </c>
      <c r="AM130" s="17">
        <f t="shared" si="13"/>
        <v>124</v>
      </c>
      <c r="AN130" s="17">
        <f t="shared" si="13"/>
        <v>23</v>
      </c>
      <c r="AO130" s="17">
        <f t="shared" si="13"/>
        <v>296</v>
      </c>
      <c r="AP130" s="17">
        <f t="shared" si="13"/>
        <v>129</v>
      </c>
      <c r="AQ130" s="17">
        <f t="shared" si="13"/>
        <v>157</v>
      </c>
      <c r="AR130" s="17">
        <f t="shared" si="13"/>
        <v>10</v>
      </c>
      <c r="AS130" s="17">
        <f t="shared" si="13"/>
        <v>0</v>
      </c>
      <c r="AT130" s="17">
        <f t="shared" si="13"/>
        <v>115</v>
      </c>
      <c r="AU130" s="17">
        <f t="shared" si="13"/>
        <v>0</v>
      </c>
      <c r="AV130" s="17">
        <f t="shared" si="13"/>
        <v>25</v>
      </c>
      <c r="AW130" s="17">
        <f t="shared" si="13"/>
        <v>192</v>
      </c>
      <c r="AX130" s="17">
        <f t="shared" si="13"/>
        <v>0</v>
      </c>
      <c r="BB130" s="11"/>
    </row>
    <row r="131" spans="1:54" ht="12.75" hidden="1">
      <c r="A131" s="13"/>
      <c r="B131" s="53" t="s">
        <v>255</v>
      </c>
      <c r="C131" s="31">
        <f>SUM(D131:N131)+SUM(R131:T131)+SUM(W131:AO131)+SUM(AT131:AX131)</f>
        <v>405</v>
      </c>
      <c r="D131" s="17">
        <f>+SUM(D33:D34)</f>
        <v>0</v>
      </c>
      <c r="E131" s="17">
        <f aca="true" t="shared" si="14" ref="E131:AX131">+SUM(E33:E34)</f>
        <v>0</v>
      </c>
      <c r="F131" s="17">
        <f t="shared" si="14"/>
        <v>0</v>
      </c>
      <c r="G131" s="17">
        <f t="shared" si="14"/>
        <v>0</v>
      </c>
      <c r="H131" s="17">
        <f t="shared" si="14"/>
        <v>0</v>
      </c>
      <c r="I131" s="17">
        <f t="shared" si="14"/>
        <v>0</v>
      </c>
      <c r="J131" s="17">
        <f t="shared" si="14"/>
        <v>0</v>
      </c>
      <c r="K131" s="17">
        <f t="shared" si="14"/>
        <v>0</v>
      </c>
      <c r="L131" s="17">
        <f t="shared" si="14"/>
        <v>0</v>
      </c>
      <c r="M131" s="17">
        <f t="shared" si="14"/>
        <v>0</v>
      </c>
      <c r="N131" s="17">
        <f t="shared" si="14"/>
        <v>405</v>
      </c>
      <c r="O131" s="17">
        <f t="shared" si="14"/>
        <v>0</v>
      </c>
      <c r="P131" s="17">
        <f t="shared" si="14"/>
        <v>15</v>
      </c>
      <c r="Q131" s="17">
        <f t="shared" si="14"/>
        <v>390</v>
      </c>
      <c r="R131" s="17">
        <f t="shared" si="14"/>
        <v>0</v>
      </c>
      <c r="S131" s="17">
        <f t="shared" si="14"/>
        <v>0</v>
      </c>
      <c r="T131" s="17">
        <f t="shared" si="14"/>
        <v>0</v>
      </c>
      <c r="U131" s="17"/>
      <c r="V131" s="17"/>
      <c r="W131" s="17">
        <f t="shared" si="14"/>
        <v>0</v>
      </c>
      <c r="X131" s="17">
        <f t="shared" si="14"/>
        <v>0</v>
      </c>
      <c r="Y131" s="17">
        <f t="shared" si="14"/>
        <v>0</v>
      </c>
      <c r="Z131" s="17">
        <f t="shared" si="14"/>
        <v>0</v>
      </c>
      <c r="AA131" s="17">
        <f t="shared" si="14"/>
        <v>0</v>
      </c>
      <c r="AB131" s="17">
        <f t="shared" si="14"/>
        <v>0</v>
      </c>
      <c r="AC131" s="17">
        <f t="shared" si="14"/>
        <v>0</v>
      </c>
      <c r="AD131" s="17">
        <f t="shared" si="14"/>
        <v>0</v>
      </c>
      <c r="AE131" s="17">
        <f t="shared" si="14"/>
        <v>0</v>
      </c>
      <c r="AF131" s="17">
        <f t="shared" si="14"/>
        <v>0</v>
      </c>
      <c r="AG131" s="17">
        <f t="shared" si="14"/>
        <v>0</v>
      </c>
      <c r="AH131" s="17">
        <f t="shared" si="14"/>
        <v>0</v>
      </c>
      <c r="AI131" s="17">
        <f t="shared" si="14"/>
        <v>0</v>
      </c>
      <c r="AJ131" s="17">
        <f t="shared" si="14"/>
        <v>0</v>
      </c>
      <c r="AK131" s="17">
        <f t="shared" si="14"/>
        <v>0</v>
      </c>
      <c r="AL131" s="17">
        <f t="shared" si="14"/>
        <v>0</v>
      </c>
      <c r="AM131" s="17">
        <f t="shared" si="14"/>
        <v>0</v>
      </c>
      <c r="AN131" s="17">
        <f t="shared" si="14"/>
        <v>0</v>
      </c>
      <c r="AO131" s="17">
        <f t="shared" si="14"/>
        <v>0</v>
      </c>
      <c r="AP131" s="17">
        <f t="shared" si="14"/>
        <v>0</v>
      </c>
      <c r="AQ131" s="17">
        <f t="shared" si="14"/>
        <v>0</v>
      </c>
      <c r="AR131" s="17">
        <f t="shared" si="14"/>
        <v>0</v>
      </c>
      <c r="AS131" s="17">
        <f t="shared" si="14"/>
        <v>0</v>
      </c>
      <c r="AT131" s="17">
        <f t="shared" si="14"/>
        <v>0</v>
      </c>
      <c r="AU131" s="17">
        <f t="shared" si="14"/>
        <v>0</v>
      </c>
      <c r="AV131" s="17">
        <f t="shared" si="14"/>
        <v>0</v>
      </c>
      <c r="AW131" s="17">
        <f t="shared" si="14"/>
        <v>0</v>
      </c>
      <c r="AX131" s="17">
        <f t="shared" si="14"/>
        <v>0</v>
      </c>
      <c r="BB131" s="11"/>
    </row>
    <row r="132" spans="1:54" ht="12.75" hidden="1">
      <c r="A132" s="13"/>
      <c r="B132" s="53"/>
      <c r="C132" s="31"/>
      <c r="BB132" s="11"/>
    </row>
    <row r="133" spans="1:54" ht="12.75" hidden="1">
      <c r="A133" s="13"/>
      <c r="B133" s="13" t="s">
        <v>256</v>
      </c>
      <c r="C133" s="31">
        <f>SUM(D133:N133)+SUM(AG115:AI115)+SUM(W133:AO133)+SUM(AT133:AX133)</f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U133" s="17"/>
      <c r="V133" s="17"/>
      <c r="W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BB133" s="11"/>
    </row>
    <row r="134" spans="1:54" ht="12.75">
      <c r="A134" s="26"/>
      <c r="B134" s="2"/>
      <c r="C134" s="13"/>
      <c r="BB134" s="11"/>
    </row>
    <row r="135" spans="1:54" ht="12.75">
      <c r="A135" s="27"/>
      <c r="B135" s="50"/>
      <c r="C135" s="13"/>
      <c r="D135" s="17"/>
      <c r="E135" s="13"/>
      <c r="G135" s="17"/>
      <c r="Y135" s="17"/>
      <c r="AG135" s="17"/>
      <c r="AH135" s="17"/>
      <c r="AM135" s="17"/>
      <c r="AP135" s="17"/>
      <c r="AT135" s="17"/>
      <c r="BB135" s="11"/>
    </row>
    <row r="136" spans="1:54" ht="12.75">
      <c r="A136" s="26"/>
      <c r="B136" s="2"/>
      <c r="C136" s="13"/>
      <c r="E136" s="13"/>
      <c r="G136" s="17"/>
      <c r="AH136" s="17"/>
      <c r="AM136" s="17"/>
      <c r="AP136" s="17"/>
      <c r="BB136" s="11"/>
    </row>
    <row r="137" spans="1:54" ht="12.75">
      <c r="A137" s="27"/>
      <c r="B137" s="2"/>
      <c r="C137" s="13"/>
      <c r="BB137" s="11"/>
    </row>
    <row r="138" spans="1:54" ht="12.75">
      <c r="A138" s="27"/>
      <c r="B138" s="50"/>
      <c r="C138" s="13"/>
      <c r="BB138" s="11"/>
    </row>
    <row r="139" spans="1:54" ht="15" customHeight="1">
      <c r="A139" s="26"/>
      <c r="B139" s="50"/>
      <c r="C139" s="13"/>
      <c r="BB139" s="11"/>
    </row>
    <row r="140" spans="1:54" ht="12.75">
      <c r="A140" s="27"/>
      <c r="B140" s="50"/>
      <c r="C140" s="13"/>
      <c r="BB140" s="11"/>
    </row>
    <row r="141" spans="1:54" ht="12.75">
      <c r="A141" s="27"/>
      <c r="B141" s="50"/>
      <c r="C141" s="13"/>
      <c r="BB141" s="11"/>
    </row>
    <row r="142" spans="1:54" ht="12.75">
      <c r="A142" s="13"/>
      <c r="B142" s="13"/>
      <c r="C142" s="13"/>
      <c r="BB142" s="11"/>
    </row>
    <row r="143" spans="1:54" ht="12.75">
      <c r="A143" s="26"/>
      <c r="B143" s="2"/>
      <c r="C143" s="13"/>
      <c r="BB143" s="11"/>
    </row>
    <row r="144" spans="1:54" ht="12.75">
      <c r="A144" s="26"/>
      <c r="B144" s="2"/>
      <c r="C144" s="13"/>
      <c r="BB144" s="11"/>
    </row>
    <row r="145" spans="1:54" ht="12.75">
      <c r="A145" s="13"/>
      <c r="B145" s="13"/>
      <c r="C145" s="13"/>
      <c r="BB145" s="11"/>
    </row>
    <row r="146" spans="1:54" ht="12.75">
      <c r="A146" s="13"/>
      <c r="B146" s="13"/>
      <c r="C146" s="13"/>
      <c r="BB146" s="11"/>
    </row>
    <row r="147" spans="1:54" ht="12.75">
      <c r="A147" s="13"/>
      <c r="B147" s="13"/>
      <c r="C147" s="13"/>
      <c r="BB147" s="11"/>
    </row>
    <row r="148" spans="1:54" ht="12.75">
      <c r="A148" s="13"/>
      <c r="B148" s="13"/>
      <c r="C148" s="13"/>
      <c r="BB148" s="11"/>
    </row>
    <row r="149" spans="1:54" ht="12.75">
      <c r="A149" s="13"/>
      <c r="B149" s="13"/>
      <c r="C149" s="13"/>
      <c r="BB149" s="11"/>
    </row>
    <row r="150" spans="1:54" ht="12.75">
      <c r="A150" s="13"/>
      <c r="B150" s="13"/>
      <c r="C150" s="13"/>
      <c r="BB150" s="11"/>
    </row>
    <row r="151" spans="1:54" ht="12.75">
      <c r="A151" s="13"/>
      <c r="B151" s="13"/>
      <c r="C151" s="13"/>
      <c r="BB151" s="11"/>
    </row>
    <row r="152" spans="1:54" ht="12.75">
      <c r="A152" s="13"/>
      <c r="B152" s="13"/>
      <c r="C152" s="13"/>
      <c r="BB152" s="11"/>
    </row>
    <row r="153" spans="1:54" ht="12.75">
      <c r="A153" s="13"/>
      <c r="B153" s="13"/>
      <c r="C153" s="13"/>
      <c r="BB153" s="11"/>
    </row>
    <row r="154" spans="1:54" ht="12.75">
      <c r="A154" s="13"/>
      <c r="B154" s="13"/>
      <c r="C154" s="13"/>
      <c r="BB154" s="11"/>
    </row>
    <row r="155" spans="1:54" ht="12.75">
      <c r="A155" s="13"/>
      <c r="B155" s="13"/>
      <c r="C155" s="13"/>
      <c r="BB155" s="11"/>
    </row>
    <row r="156" spans="1:54" ht="12.75">
      <c r="A156" s="13"/>
      <c r="B156" s="13"/>
      <c r="C156" s="13"/>
      <c r="BB156" s="11"/>
    </row>
    <row r="157" spans="1:54" ht="12.75">
      <c r="A157" s="13"/>
      <c r="B157" s="13"/>
      <c r="C157" s="13"/>
      <c r="BB157" s="11"/>
    </row>
    <row r="158" ht="12.75">
      <c r="BB158" s="11"/>
    </row>
    <row r="159" ht="12.75">
      <c r="BB159" s="11"/>
    </row>
    <row r="160" ht="12.75">
      <c r="BB160" s="11"/>
    </row>
    <row r="161" ht="12.75">
      <c r="BB161" s="11"/>
    </row>
    <row r="162" ht="12.75">
      <c r="BB162" s="11"/>
    </row>
    <row r="163" ht="12.75">
      <c r="BB163" s="11"/>
    </row>
    <row r="164" ht="12.75">
      <c r="BB164" s="11"/>
    </row>
    <row r="165" ht="12.75">
      <c r="BB165" s="11"/>
    </row>
    <row r="166" ht="12.75">
      <c r="BB166" s="11"/>
    </row>
    <row r="167" ht="12.75">
      <c r="BB167" s="11"/>
    </row>
    <row r="168" ht="12.75">
      <c r="BB168" s="11"/>
    </row>
    <row r="169" ht="12.75">
      <c r="BB169" s="11"/>
    </row>
    <row r="170" ht="12.75">
      <c r="BB170" s="11"/>
    </row>
    <row r="171" ht="12.75">
      <c r="BB171" s="11"/>
    </row>
    <row r="172" ht="12.75">
      <c r="BB172" s="11"/>
    </row>
    <row r="173" ht="12.75">
      <c r="BB173" s="11"/>
    </row>
    <row r="174" ht="12.75">
      <c r="BB174" s="11"/>
    </row>
    <row r="175" ht="12.75">
      <c r="BB175" s="11"/>
    </row>
    <row r="176" ht="12.75">
      <c r="BB176" s="11"/>
    </row>
    <row r="177" ht="12.75">
      <c r="BB177" s="11"/>
    </row>
    <row r="178" ht="12.75">
      <c r="BB178" s="11"/>
    </row>
    <row r="179" ht="12.75">
      <c r="BB179" s="11"/>
    </row>
  </sheetData>
  <sheetProtection/>
  <mergeCells count="54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  <mergeCell ref="AW4:AW10"/>
    <mergeCell ref="AM4:AM10"/>
    <mergeCell ref="AN4:AN10"/>
    <mergeCell ref="AO4:AO10"/>
    <mergeCell ref="AP4:AS4"/>
    <mergeCell ref="AJ4:AJ10"/>
    <mergeCell ref="AK4:AK10"/>
    <mergeCell ref="AL4:AL10"/>
    <mergeCell ref="AV4:AV10"/>
    <mergeCell ref="AA4:AA10"/>
    <mergeCell ref="AG4:AG10"/>
    <mergeCell ref="AH4:AH10"/>
    <mergeCell ref="AI4:AI10"/>
    <mergeCell ref="AB4:AB10"/>
    <mergeCell ref="AC4:AC10"/>
    <mergeCell ref="AD4:AD10"/>
    <mergeCell ref="AE4:AE10"/>
    <mergeCell ref="AF4:AF10"/>
    <mergeCell ref="W4:W10"/>
    <mergeCell ref="X4:X10"/>
    <mergeCell ref="Y4:Y10"/>
    <mergeCell ref="Z4:Z10"/>
    <mergeCell ref="U3:U11"/>
    <mergeCell ref="A3:A11"/>
    <mergeCell ref="B3:B10"/>
    <mergeCell ref="C3:C10"/>
    <mergeCell ref="K4:K10"/>
    <mergeCell ref="AY3:AY11"/>
    <mergeCell ref="D4:D10"/>
    <mergeCell ref="E4:E10"/>
    <mergeCell ref="F4:F10"/>
    <mergeCell ref="G4:G10"/>
    <mergeCell ref="H4:H10"/>
    <mergeCell ref="T4:T10"/>
    <mergeCell ref="R4:R10"/>
    <mergeCell ref="S4:S10"/>
    <mergeCell ref="V3:V11"/>
    <mergeCell ref="I55:O55"/>
    <mergeCell ref="L4:L10"/>
    <mergeCell ref="M4:M10"/>
    <mergeCell ref="N4:N10"/>
    <mergeCell ref="O4:Q4"/>
    <mergeCell ref="I4:I10"/>
    <mergeCell ref="J4:J10"/>
  </mergeCells>
  <printOptions/>
  <pageMargins left="0.748031496062992" right="0.748031496062992" top="0.866141732283465" bottom="0.866141732283465" header="0.511811023622047" footer="0.511811023622047"/>
  <pageSetup firstPageNumber="189" useFirstPageNumber="1" horizontalDpi="600" verticalDpi="600" orientation="portrait" pageOrder="overThenDown" paperSize="9" r:id="rId2"/>
  <headerFooter alignWithMargins="0">
    <oddFooter>&amp;C&amp;P</oddFooter>
  </headerFooter>
  <rowBreaks count="1" manualBreakCount="1">
    <brk id="51" max="48" man="1"/>
  </rowBreaks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7" ht="12.75">
      <c r="A2" s="64"/>
      <c r="B2" s="64"/>
      <c r="C2" s="64"/>
      <c r="D2" s="64"/>
      <c r="E2" s="64"/>
      <c r="F2" s="64"/>
      <c r="G2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2014-05-08T10:58:05Z</cp:lastPrinted>
  <dcterms:created xsi:type="dcterms:W3CDTF">2001-04-24T10:44:54Z</dcterms:created>
  <dcterms:modified xsi:type="dcterms:W3CDTF">2014-06-17T09:30:07Z</dcterms:modified>
  <cp:category/>
  <cp:version/>
  <cp:contentType/>
  <cp:contentStatus/>
</cp:coreProperties>
</file>