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880" windowHeight="64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<sst xmlns="http://schemas.openxmlformats.org/spreadsheetml/2006/main" count="532" uniqueCount="233">
  <si>
    <t xml:space="preserve"> - continuare -</t>
  </si>
  <si>
    <t>locuitori</t>
  </si>
  <si>
    <t xml:space="preserve"> </t>
  </si>
  <si>
    <t>ENDO-</t>
  </si>
  <si>
    <t>CARDI-</t>
  </si>
  <si>
    <t>HEMA-</t>
  </si>
  <si>
    <t>TOTAL</t>
  </si>
  <si>
    <t>NEU-</t>
  </si>
  <si>
    <t>O R L</t>
  </si>
  <si>
    <t>BOLI</t>
  </si>
  <si>
    <t>CHI-</t>
  </si>
  <si>
    <t>ONCO-</t>
  </si>
  <si>
    <t>ORTO-</t>
  </si>
  <si>
    <t>RECU-</t>
  </si>
  <si>
    <t>OBSTE-</t>
  </si>
  <si>
    <t>MEDI-</t>
  </si>
  <si>
    <t>ANES-</t>
  </si>
  <si>
    <t>UNITATE</t>
  </si>
  <si>
    <t>CRINO-</t>
  </si>
  <si>
    <t>OLOGIE</t>
  </si>
  <si>
    <t>GAS-</t>
  </si>
  <si>
    <t>TOLO-</t>
  </si>
  <si>
    <t>PSIHI-</t>
  </si>
  <si>
    <t>RO-</t>
  </si>
  <si>
    <t>OF-</t>
  </si>
  <si>
    <t>RUR-</t>
  </si>
  <si>
    <t>LOGIE</t>
  </si>
  <si>
    <t>PEDIE</t>
  </si>
  <si>
    <t>TEZIE</t>
  </si>
  <si>
    <t>REUMA-</t>
  </si>
  <si>
    <t>TRO-</t>
  </si>
  <si>
    <t>GIE</t>
  </si>
  <si>
    <t>ATRIE</t>
  </si>
  <si>
    <t>TAL-</t>
  </si>
  <si>
    <t>DER-</t>
  </si>
  <si>
    <t>MEDIC.</t>
  </si>
  <si>
    <t>GENE-</t>
  </si>
  <si>
    <t>ENTE-</t>
  </si>
  <si>
    <t>MO-</t>
  </si>
  <si>
    <t>MATO</t>
  </si>
  <si>
    <t>NEO-</t>
  </si>
  <si>
    <t>ROLO-</t>
  </si>
  <si>
    <t>URO-</t>
  </si>
  <si>
    <t>PEDIA-</t>
  </si>
  <si>
    <t>VENE-</t>
  </si>
  <si>
    <t>NATO-</t>
  </si>
  <si>
    <t>ALTE</t>
  </si>
  <si>
    <t>TRIE</t>
  </si>
  <si>
    <t>A</t>
  </si>
  <si>
    <t>la %0 locuitori</t>
  </si>
  <si>
    <t>ŞI</t>
  </si>
  <si>
    <t>RALĂ</t>
  </si>
  <si>
    <t>TRICĂ</t>
  </si>
  <si>
    <t>CINĂ</t>
  </si>
  <si>
    <t>RURGIE</t>
  </si>
  <si>
    <t>PERARE</t>
  </si>
  <si>
    <t>GINECO-</t>
  </si>
  <si>
    <t>DIABET</t>
  </si>
  <si>
    <t>TOLOGIE</t>
  </si>
  <si>
    <t>SECŢII</t>
  </si>
  <si>
    <t>41</t>
  </si>
  <si>
    <t xml:space="preserve">    *7</t>
  </si>
  <si>
    <t xml:space="preserve">   *2</t>
  </si>
  <si>
    <t xml:space="preserve">    *1</t>
  </si>
  <si>
    <t xml:space="preserve">    -</t>
  </si>
  <si>
    <t xml:space="preserve">   -</t>
  </si>
  <si>
    <t xml:space="preserve">    din care:</t>
  </si>
  <si>
    <t xml:space="preserve"> B. SANATORII ANTITUBERCULOASE,PREVENTORII,</t>
  </si>
  <si>
    <t xml:space="preserve">          SANATORII BALNEARE</t>
  </si>
  <si>
    <t>judeţul V R A N C E A</t>
  </si>
  <si>
    <t xml:space="preserve">          N O T Ă</t>
  </si>
  <si>
    <t xml:space="preserve"> PATURI DE ÎNSOŢITORI PENTRU COPII (total)</t>
  </si>
  <si>
    <t xml:space="preserve">      C. ALTE UNITĂŢI</t>
  </si>
  <si>
    <t>*6</t>
  </si>
  <si>
    <t>-</t>
  </si>
  <si>
    <t>*3</t>
  </si>
  <si>
    <t>NEURO-</t>
  </si>
  <si>
    <t>PSIHO-</t>
  </si>
  <si>
    <t>MOTO-</t>
  </si>
  <si>
    <t>RIE</t>
  </si>
  <si>
    <t xml:space="preserve"> A.POLICLINICI,CENTRE DE DIAGNOSTIC ŞI TRATAMENT,</t>
  </si>
  <si>
    <t xml:space="preserve"> CENTRE  MEDICALE, AMBULATORII</t>
  </si>
  <si>
    <t>GERIA-</t>
  </si>
  <si>
    <t>ZAHA-</t>
  </si>
  <si>
    <t>TRIE ŞI</t>
  </si>
  <si>
    <t>INFEC-</t>
  </si>
  <si>
    <t>RECUP.,</t>
  </si>
  <si>
    <t>RAT ŞI</t>
  </si>
  <si>
    <t>GERON-</t>
  </si>
  <si>
    <t>TIOASE</t>
  </si>
  <si>
    <t>ŞI TE-</t>
  </si>
  <si>
    <t>CALĂ</t>
  </si>
  <si>
    <t>TRAU-</t>
  </si>
  <si>
    <t>FIZICĂ ŞI</t>
  </si>
  <si>
    <t>RAPIE</t>
  </si>
  <si>
    <t>META-</t>
  </si>
  <si>
    <t>MATO-</t>
  </si>
  <si>
    <t>BALNEO-</t>
  </si>
  <si>
    <t>INTEN-</t>
  </si>
  <si>
    <t>BOLICE</t>
  </si>
  <si>
    <t>SIVĂ</t>
  </si>
  <si>
    <t>DIN CARE:</t>
  </si>
  <si>
    <t>din care:</t>
  </si>
  <si>
    <t>PATURI ÎN SPI-TALE FĂRĂ ÎNSOŢI-TORI</t>
  </si>
  <si>
    <t>INTERNE</t>
  </si>
  <si>
    <t>CARDIOLOGIE</t>
  </si>
  <si>
    <t>REUMATOLOGIE</t>
  </si>
  <si>
    <t>DIABET ZAHARAT NUTRIŢIE ŞI BOLI METABOLICE</t>
  </si>
  <si>
    <t>GASTRO-ENTEROLOGIE</t>
  </si>
  <si>
    <t>GERIATRIE ŞI GERONTOLOGIE</t>
  </si>
  <si>
    <t>HEMATOLOGIE</t>
  </si>
  <si>
    <t>NEUROLOGIE</t>
  </si>
  <si>
    <t>ORL</t>
  </si>
  <si>
    <t>OFTALMOLOGIE</t>
  </si>
  <si>
    <t>CHIRURGIE PEDIATRICĂ</t>
  </si>
  <si>
    <t>CHIRURGIE TORACICĂ</t>
  </si>
  <si>
    <t>ONCOLOGIE MEDICALĂ</t>
  </si>
  <si>
    <t>UROLOGIE</t>
  </si>
  <si>
    <t>PEDIATRIE</t>
  </si>
  <si>
    <t>RECUPERARE PEDIATRICĂ</t>
  </si>
  <si>
    <t>DERMATO- VENEROLOGIE</t>
  </si>
  <si>
    <t>OBSTETRICĂ-GINECOLOGIE</t>
  </si>
  <si>
    <t>NEONATOLOGIE</t>
  </si>
  <si>
    <t>NEONATOLOGIE PREMATURI</t>
  </si>
  <si>
    <t>TUBERCULOZĂ</t>
  </si>
  <si>
    <t>RECUPERARE, MED.FIZICĂ ŞI BALNEOLOGIE</t>
  </si>
  <si>
    <t>CRONICI</t>
  </si>
  <si>
    <t>ALTE SECŢII</t>
  </si>
  <si>
    <t xml:space="preserve">MEDI-CINA MUNCII </t>
  </si>
  <si>
    <t>PSIHIATRIE</t>
  </si>
  <si>
    <t>PSIHIATRIE CRONICI</t>
  </si>
  <si>
    <t>PNEU-MO-LOGIE</t>
  </si>
  <si>
    <t>PNEUMOLOGIE</t>
  </si>
  <si>
    <t>TBC EXTRA-PULMONAR</t>
  </si>
  <si>
    <t xml:space="preserve">Nr. crt. </t>
  </si>
  <si>
    <t>bb11</t>
  </si>
  <si>
    <t>bb12</t>
  </si>
  <si>
    <t>bb13</t>
  </si>
  <si>
    <t>bb14</t>
  </si>
  <si>
    <t>bb15</t>
  </si>
  <si>
    <t>bb16</t>
  </si>
  <si>
    <t>bb17</t>
  </si>
  <si>
    <t>bb18</t>
  </si>
  <si>
    <t>bb19</t>
  </si>
  <si>
    <t>bb20</t>
  </si>
  <si>
    <t>bb21</t>
  </si>
  <si>
    <t>bb22</t>
  </si>
  <si>
    <t>bb23</t>
  </si>
  <si>
    <t>bb24</t>
  </si>
  <si>
    <t>bb25</t>
  </si>
  <si>
    <t>bb26</t>
  </si>
  <si>
    <t>bb27</t>
  </si>
  <si>
    <t>bb28</t>
  </si>
  <si>
    <t>bb29</t>
  </si>
  <si>
    <t>bb30</t>
  </si>
  <si>
    <t>bb31</t>
  </si>
  <si>
    <t>bb32</t>
  </si>
  <si>
    <t>bb33</t>
  </si>
  <si>
    <t>bb34</t>
  </si>
  <si>
    <t>bb35</t>
  </si>
  <si>
    <t>bb36</t>
  </si>
  <si>
    <t>bb37</t>
  </si>
  <si>
    <t>bb38</t>
  </si>
  <si>
    <t>bb39</t>
  </si>
  <si>
    <t>bb40</t>
  </si>
  <si>
    <t>bb41</t>
  </si>
  <si>
    <t>bb42</t>
  </si>
  <si>
    <t>bb43</t>
  </si>
  <si>
    <t>bb44</t>
  </si>
  <si>
    <t>bb45</t>
  </si>
  <si>
    <t>bb46</t>
  </si>
  <si>
    <t>bb47</t>
  </si>
  <si>
    <t>bb48</t>
  </si>
  <si>
    <t>bb49</t>
  </si>
  <si>
    <t>bb50</t>
  </si>
  <si>
    <t>bb51</t>
  </si>
  <si>
    <t>bb52</t>
  </si>
  <si>
    <t>t</t>
  </si>
  <si>
    <t>u</t>
  </si>
  <si>
    <t>r</t>
  </si>
  <si>
    <t>cs</t>
  </si>
  <si>
    <t>ENDOCRINOLOGIE</t>
  </si>
  <si>
    <t>NEUROCHIRURGIE</t>
  </si>
  <si>
    <t>BOLI          INFECŢIOASE</t>
  </si>
  <si>
    <t>R.Spit.de psihiatrie cronici Dumbrăveni</t>
  </si>
  <si>
    <t>TOTAL JUDEŢ din care:</t>
  </si>
  <si>
    <t xml:space="preserve"> - dispensare medicale …………………….........…….</t>
  </si>
  <si>
    <t xml:space="preserve"> - cabinete medicale de familie ……………………….</t>
  </si>
  <si>
    <t xml:space="preserve"> - cabinete stomatologice …………………………….</t>
  </si>
  <si>
    <t xml:space="preserve"> - cabinete de specialitate ………………….........……</t>
  </si>
  <si>
    <t xml:space="preserve"> - farmacii ..........................……………………………..</t>
  </si>
  <si>
    <t xml:space="preserve"> - puncte de lucru farmaceutice .............……………</t>
  </si>
  <si>
    <t xml:space="preserve"> - laboratoare .............………………………………….</t>
  </si>
  <si>
    <t xml:space="preserve"> - autosanitare .............…………………………………</t>
  </si>
  <si>
    <t>U.SPIT.MILIT.DE URG. "DR. ALEX. POPESCU"FOCŞANI</t>
  </si>
  <si>
    <t>*4</t>
  </si>
  <si>
    <t>U.SPIT.MUNICIPAL ADJUD (A.L)</t>
  </si>
  <si>
    <t>U.SPIT.ORĂŞENESC PANCIU (A.L)</t>
  </si>
  <si>
    <t xml:space="preserve">Ambulatoriul integrat spit.municipal Adjud </t>
  </si>
  <si>
    <t xml:space="preserve">Ambulatoriul integrat spit.orăşenesc Panciu </t>
  </si>
  <si>
    <t>U.SPIT.JUD.DE URG."SF.PANTELIMON" FOCŞANI (MS)</t>
  </si>
  <si>
    <t>R.SPIT.DE PSIHIATRIE CRONICI DUMBRĂVENI (MS)</t>
  </si>
  <si>
    <t>R.SPIT.COMUNAL VIDRA (MS)</t>
  </si>
  <si>
    <t>R.Sectie exterioara psihistrie cronici Dumitreşti</t>
  </si>
  <si>
    <t>Ambulatoriul integrat spit.comunal Vidra (MS)</t>
  </si>
  <si>
    <t>Ambulatoriul integrat spit.jud.de urg."Sf.Pantelimon" Focşani (MS)</t>
  </si>
  <si>
    <t>*5</t>
  </si>
  <si>
    <t>*1 din care:10 paturi TI</t>
  </si>
  <si>
    <t>*2 din care:20 paturi contagioase copii,</t>
  </si>
  <si>
    <t>*3 din care:  4 paturi TA</t>
  </si>
  <si>
    <t>*4 din care:10 paturi psihiatrie copii</t>
  </si>
  <si>
    <t>*5 din care:  4 paturi toxicologie</t>
  </si>
  <si>
    <t>*6 din care:14 paturi nefrologie din care:</t>
  </si>
  <si>
    <t>*7 din care:10 paturi TI coronarieni</t>
  </si>
  <si>
    <t xml:space="preserve">                     6 paturi  HIV/SIDA</t>
  </si>
  <si>
    <t xml:space="preserve">                     6 paturi ATI obstetrică-ginecologie</t>
  </si>
  <si>
    <t xml:space="preserve">                     4 paturi dializă peritoneală </t>
  </si>
  <si>
    <t>BOLI           PROFESIONALE</t>
  </si>
  <si>
    <t>TOTAL             PSIHIATRIE</t>
  </si>
  <si>
    <t>RECUPERARE             NEURO-PSIHO-MOTORIE</t>
  </si>
  <si>
    <t>CHIRURGIE           GENERALĂ</t>
  </si>
  <si>
    <t>CHIRURGIE               MAXILO-FACIALĂ</t>
  </si>
  <si>
    <t>CHIRURGIE           PLASTICĂ ŞI REPARATORIE</t>
  </si>
  <si>
    <t>CHIRURGIE                   CARDIO-      VASCULARĂ</t>
  </si>
  <si>
    <t>CHIRURGIE         TORACICĂ</t>
  </si>
  <si>
    <t>ORTOPEDIE ŞI TRAUMATOLOGIE</t>
  </si>
  <si>
    <t>PEDIATRIE            CRONICI</t>
  </si>
  <si>
    <t>MEDICINĂ         GENERALĂ</t>
  </si>
  <si>
    <t>ANESTEZIE             TERAPIE              INTENSIVĂ</t>
  </si>
  <si>
    <t>PSIHIATRIE       ACUŢI</t>
  </si>
  <si>
    <t>PNEUMOLOGIE TBC</t>
  </si>
  <si>
    <t>TOTAL JUDEŢ</t>
  </si>
  <si>
    <t>populaţia la 1 iulie 2013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</si>
</sst>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&quot;lei&quot;;\-#,##0&quot;lei&quot;"/>
    <numFmt numFmtId="175" formatCode="#,##0&quot;lei&quot;;[Red]\-#,##0&quot;lei&quot;"/>
    <numFmt numFmtId="176" formatCode="#,##0.00&quot;lei&quot;;\-#,##0.00&quot;lei&quot;"/>
    <numFmt numFmtId="177" formatCode="#,##0.00&quot;lei&quot;;[Red]\-#,##0.00&quot;lei&quot;"/>
    <numFmt numFmtId="178" formatCode="_-* #,##0&quot;lei&quot;_-;\-* #,##0&quot;lei&quot;_-;_-* &quot;-&quot;&quot;lei&quot;_-;_-@_-"/>
    <numFmt numFmtId="179" formatCode="_-* #,##0_L_E_I_-;\-* #,##0_L_E_I_-;_-* &quot;-&quot;_L_E_I_-;_-@_-"/>
    <numFmt numFmtId="180" formatCode="_-* #,##0.00&quot;lei&quot;_-;\-* #,##0.00&quot;lei&quot;_-;_-* &quot;-&quot;??&quot;lei&quot;_-;_-@_-"/>
    <numFmt numFmtId="181" formatCode="_-* #,##0.00_L_E_I_-;\-* #,##0.00_L_E_I_-;_-* &quot;-&quot;??_L_E_I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0_)"/>
    <numFmt numFmtId="191" formatCode="0.00_)"/>
    <numFmt numFmtId="192" formatCode="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(WE)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0"/>
      <name val="Times New Roman"/>
      <family val="1"/>
    </font>
    <font>
      <sz val="10"/>
      <color indexed="10"/>
      <name val="Times New (WE)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rgb="FFFF0000"/>
      <name val="Times New (WE)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7" fontId="4" fillId="0" borderId="0" xfId="0" applyNumberFormat="1" applyFont="1" applyFill="1" applyAlignment="1" applyProtection="1">
      <alignment horizontal="left"/>
      <protection/>
    </xf>
    <xf numFmtId="49" fontId="4" fillId="0" borderId="0" xfId="0" applyNumberFormat="1" applyFont="1" applyFill="1" applyAlignment="1" applyProtection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left"/>
      <protection/>
    </xf>
    <xf numFmtId="191" fontId="4" fillId="0" borderId="11" xfId="0" applyNumberFormat="1" applyFont="1" applyFill="1" applyBorder="1" applyAlignment="1" applyProtection="1">
      <alignment horizontal="left"/>
      <protection/>
    </xf>
    <xf numFmtId="37" fontId="4" fillId="0" borderId="11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/>
    </xf>
    <xf numFmtId="190" fontId="4" fillId="0" borderId="12" xfId="0" applyNumberFormat="1" applyFont="1" applyFill="1" applyBorder="1" applyAlignment="1">
      <alignment/>
    </xf>
    <xf numFmtId="190" fontId="4" fillId="0" borderId="12" xfId="0" applyNumberFormat="1" applyFont="1" applyFill="1" applyBorder="1" applyAlignment="1" applyProtection="1">
      <alignment horizontal="right"/>
      <protection/>
    </xf>
    <xf numFmtId="190" fontId="4" fillId="0" borderId="13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>
      <alignment horizontal="right"/>
    </xf>
    <xf numFmtId="1" fontId="4" fillId="0" borderId="10" xfId="0" applyNumberFormat="1" applyFont="1" applyFill="1" applyBorder="1" applyAlignment="1" applyProtection="1">
      <alignment horizontal="right"/>
      <protection/>
    </xf>
    <xf numFmtId="1" fontId="4" fillId="0" borderId="11" xfId="0" applyNumberFormat="1" applyFont="1" applyFill="1" applyBorder="1" applyAlignment="1" applyProtection="1">
      <alignment horizontal="right"/>
      <protection locked="0"/>
    </xf>
    <xf numFmtId="1" fontId="4" fillId="0" borderId="0" xfId="0" applyNumberFormat="1" applyFont="1" applyFill="1" applyBorder="1" applyAlignment="1" applyProtection="1">
      <alignment/>
      <protection/>
    </xf>
    <xf numFmtId="190" fontId="4" fillId="0" borderId="12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>
      <alignment/>
      <protection/>
    </xf>
    <xf numFmtId="0" fontId="4" fillId="0" borderId="11" xfId="0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Alignment="1">
      <alignment horizontal="center"/>
    </xf>
    <xf numFmtId="190" fontId="4" fillId="0" borderId="0" xfId="0" applyNumberFormat="1" applyFont="1" applyFill="1" applyAlignment="1" applyProtection="1">
      <alignment/>
      <protection/>
    </xf>
    <xf numFmtId="191" fontId="4" fillId="0" borderId="13" xfId="0" applyNumberFormat="1" applyFont="1" applyFill="1" applyBorder="1" applyAlignment="1">
      <alignment/>
    </xf>
    <xf numFmtId="2" fontId="4" fillId="0" borderId="11" xfId="0" applyNumberFormat="1" applyFont="1" applyFill="1" applyBorder="1" applyAlignment="1" applyProtection="1">
      <alignment horizontal="right"/>
      <protection/>
    </xf>
    <xf numFmtId="191" fontId="4" fillId="0" borderId="0" xfId="0" applyNumberFormat="1" applyFont="1" applyFill="1" applyBorder="1" applyAlignment="1">
      <alignment/>
    </xf>
    <xf numFmtId="191" fontId="4" fillId="0" borderId="0" xfId="0" applyNumberFormat="1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190" fontId="4" fillId="0" borderId="0" xfId="0" applyNumberFormat="1" applyFont="1" applyFill="1" applyBorder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4" fillId="0" borderId="0" xfId="0" applyNumberFormat="1" applyFont="1" applyFill="1" applyBorder="1" applyAlignment="1">
      <alignment/>
    </xf>
    <xf numFmtId="1" fontId="4" fillId="0" borderId="14" xfId="0" applyNumberFormat="1" applyFont="1" applyFill="1" applyBorder="1" applyAlignment="1" applyProtection="1">
      <alignment horizontal="right"/>
      <protection/>
    </xf>
    <xf numFmtId="1" fontId="4" fillId="0" borderId="15" xfId="0" applyNumberFormat="1" applyFont="1" applyFill="1" applyBorder="1" applyAlignment="1" applyProtection="1">
      <alignment horizontal="right"/>
      <protection/>
    </xf>
    <xf numFmtId="1" fontId="4" fillId="0" borderId="15" xfId="0" applyNumberFormat="1" applyFont="1" applyFill="1" applyBorder="1" applyAlignment="1">
      <alignment horizontal="right"/>
    </xf>
    <xf numFmtId="1" fontId="4" fillId="0" borderId="15" xfId="0" applyNumberFormat="1" applyFont="1" applyFill="1" applyBorder="1" applyAlignment="1" applyProtection="1">
      <alignment horizontal="right"/>
      <protection locked="0"/>
    </xf>
    <xf numFmtId="1" fontId="4" fillId="0" borderId="16" xfId="0" applyNumberFormat="1" applyFont="1" applyFill="1" applyBorder="1" applyAlignment="1" applyProtection="1">
      <alignment horizontal="right"/>
      <protection locked="0"/>
    </xf>
    <xf numFmtId="190" fontId="4" fillId="0" borderId="13" xfId="0" applyNumberFormat="1" applyFont="1" applyFill="1" applyBorder="1" applyAlignment="1" applyProtection="1">
      <alignment/>
      <protection/>
    </xf>
    <xf numFmtId="1" fontId="4" fillId="0" borderId="17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 applyProtection="1">
      <alignment horizontal="right"/>
      <protection/>
    </xf>
    <xf numFmtId="1" fontId="4" fillId="0" borderId="18" xfId="0" applyNumberFormat="1" applyFont="1" applyFill="1" applyBorder="1" applyAlignment="1">
      <alignment horizontal="right"/>
    </xf>
    <xf numFmtId="1" fontId="4" fillId="0" borderId="18" xfId="0" applyNumberFormat="1" applyFont="1" applyFill="1" applyBorder="1" applyAlignment="1" applyProtection="1">
      <alignment horizontal="right"/>
      <protection locked="0"/>
    </xf>
    <xf numFmtId="1" fontId="4" fillId="0" borderId="19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90" fontId="4" fillId="0" borderId="11" xfId="0" applyNumberFormat="1" applyFont="1" applyFill="1" applyBorder="1" applyAlignment="1" applyProtection="1">
      <alignment/>
      <protection/>
    </xf>
    <xf numFmtId="37" fontId="4" fillId="0" borderId="0" xfId="0" applyNumberFormat="1" applyFont="1" applyFill="1" applyAlignment="1" applyProtection="1" quotePrefix="1">
      <alignment horizontal="left"/>
      <protection/>
    </xf>
    <xf numFmtId="37" fontId="4" fillId="0" borderId="11" xfId="0" applyNumberFormat="1" applyFont="1" applyFill="1" applyBorder="1" applyAlignment="1" applyProtection="1" quotePrefix="1">
      <alignment horizontal="left"/>
      <protection/>
    </xf>
    <xf numFmtId="0" fontId="4" fillId="0" borderId="0" xfId="0" applyFont="1" applyFill="1" applyBorder="1" applyAlignment="1" quotePrefix="1">
      <alignment horizontal="left"/>
    </xf>
    <xf numFmtId="1" fontId="5" fillId="0" borderId="0" xfId="0" applyNumberFormat="1" applyFont="1" applyFill="1" applyAlignment="1">
      <alignment horizontal="center"/>
    </xf>
    <xf numFmtId="37" fontId="4" fillId="0" borderId="0" xfId="0" applyNumberFormat="1" applyFont="1" applyFill="1" applyBorder="1" applyAlignment="1" applyProtection="1" quotePrefix="1">
      <alignment horizontal="left"/>
      <protection/>
    </xf>
    <xf numFmtId="191" fontId="4" fillId="0" borderId="12" xfId="0" applyNumberFormat="1" applyFont="1" applyFill="1" applyBorder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20" xfId="0" applyFont="1" applyFill="1" applyBorder="1" applyAlignment="1">
      <alignment/>
    </xf>
    <xf numFmtId="37" fontId="4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horizontal="left"/>
    </xf>
    <xf numFmtId="190" fontId="4" fillId="0" borderId="0" xfId="0" applyNumberFormat="1" applyFont="1" applyFill="1" applyBorder="1" applyAlignment="1" applyProtection="1">
      <alignment horizontal="right"/>
      <protection/>
    </xf>
    <xf numFmtId="190" fontId="4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 vertical="top" wrapText="1"/>
    </xf>
    <xf numFmtId="190" fontId="5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" fontId="4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 applyProtection="1">
      <alignment horizontal="right"/>
      <protection/>
    </xf>
    <xf numFmtId="2" fontId="4" fillId="0" borderId="11" xfId="0" applyNumberFormat="1" applyFont="1" applyFill="1" applyBorder="1" applyAlignment="1" applyProtection="1">
      <alignment horizontal="right"/>
      <protection/>
    </xf>
    <xf numFmtId="0" fontId="8" fillId="0" borderId="21" xfId="0" applyFont="1" applyFill="1" applyBorder="1" applyAlignment="1">
      <alignment horizontal="center"/>
    </xf>
    <xf numFmtId="37" fontId="8" fillId="0" borderId="21" xfId="0" applyNumberFormat="1" applyFont="1" applyFill="1" applyBorder="1" applyAlignment="1" applyProtection="1">
      <alignment horizontal="center"/>
      <protection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1" fontId="8" fillId="0" borderId="23" xfId="0" applyNumberFormat="1" applyFont="1" applyFill="1" applyBorder="1" applyAlignment="1" applyProtection="1">
      <alignment horizontal="center"/>
      <protection/>
    </xf>
    <xf numFmtId="1" fontId="8" fillId="0" borderId="11" xfId="0" applyNumberFormat="1" applyFont="1" applyFill="1" applyBorder="1" applyAlignment="1" applyProtection="1">
      <alignment horizontal="center"/>
      <protection/>
    </xf>
    <xf numFmtId="1" fontId="8" fillId="0" borderId="21" xfId="0" applyNumberFormat="1" applyFont="1" applyFill="1" applyBorder="1" applyAlignment="1" applyProtection="1">
      <alignment horizontal="center"/>
      <protection/>
    </xf>
    <xf numFmtId="1" fontId="8" fillId="0" borderId="22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1" fontId="44" fillId="0" borderId="0" xfId="0" applyNumberFormat="1" applyFont="1" applyFill="1" applyBorder="1" applyAlignment="1">
      <alignment/>
    </xf>
    <xf numFmtId="1" fontId="45" fillId="0" borderId="0" xfId="0" applyNumberFormat="1" applyFont="1" applyFill="1" applyBorder="1" applyAlignment="1">
      <alignment/>
    </xf>
    <xf numFmtId="1" fontId="45" fillId="0" borderId="0" xfId="0" applyNumberFormat="1" applyFont="1" applyFill="1" applyAlignment="1">
      <alignment/>
    </xf>
    <xf numFmtId="37" fontId="4" fillId="0" borderId="11" xfId="0" applyNumberFormat="1" applyFont="1" applyFill="1" applyBorder="1" applyAlignment="1" applyProtection="1">
      <alignment horizontal="center"/>
      <protection/>
    </xf>
    <xf numFmtId="37" fontId="8" fillId="0" borderId="20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37" fontId="8" fillId="0" borderId="17" xfId="0" applyNumberFormat="1" applyFont="1" applyFill="1" applyBorder="1" applyAlignment="1" applyProtection="1">
      <alignment horizontal="center" vertical="center"/>
      <protection/>
    </xf>
    <xf numFmtId="37" fontId="8" fillId="0" borderId="18" xfId="0" applyNumberFormat="1" applyFont="1" applyFill="1" applyBorder="1" applyAlignment="1" applyProtection="1">
      <alignment horizontal="center" vertical="center"/>
      <protection/>
    </xf>
    <xf numFmtId="37" fontId="8" fillId="0" borderId="19" xfId="0" applyNumberFormat="1" applyFont="1" applyFill="1" applyBorder="1" applyAlignment="1" applyProtection="1">
      <alignment horizontal="center" vertical="center"/>
      <protection/>
    </xf>
    <xf numFmtId="37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0" xfId="0" applyNumberFormat="1" applyFont="1" applyFill="1" applyBorder="1" applyAlignment="1">
      <alignment horizont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/>
      <protection/>
    </xf>
    <xf numFmtId="0" fontId="8" fillId="0" borderId="0" xfId="0" applyFont="1" applyFill="1" applyBorder="1" applyAlignment="1">
      <alignment horizontal="center" textRotation="90"/>
    </xf>
    <xf numFmtId="0" fontId="8" fillId="0" borderId="11" xfId="0" applyFont="1" applyFill="1" applyBorder="1" applyAlignment="1">
      <alignment horizontal="center"/>
    </xf>
    <xf numFmtId="49" fontId="8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8" xfId="0" applyNumberFormat="1" applyFont="1" applyFill="1" applyBorder="1" applyAlignment="1">
      <alignment horizontal="center" vertical="center" textRotation="90" wrapText="1"/>
    </xf>
    <xf numFmtId="49" fontId="8" fillId="0" borderId="19" xfId="0" applyNumberFormat="1" applyFont="1" applyFill="1" applyBorder="1" applyAlignment="1">
      <alignment horizontal="center" vertical="center" textRotation="90" wrapText="1"/>
    </xf>
    <xf numFmtId="37" fontId="8" fillId="0" borderId="10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>
      <alignment horizontal="center"/>
    </xf>
    <xf numFmtId="49" fontId="8" fillId="0" borderId="15" xfId="0" applyNumberFormat="1" applyFont="1" applyFill="1" applyBorder="1" applyAlignment="1" applyProtection="1">
      <alignment horizontal="center" vertical="center" textRotation="90" wrapText="1"/>
      <protection/>
    </xf>
    <xf numFmtId="49" fontId="8" fillId="0" borderId="15" xfId="0" applyNumberFormat="1" applyFont="1" applyFill="1" applyBorder="1" applyAlignment="1">
      <alignment horizontal="center" textRotation="90" wrapText="1"/>
    </xf>
    <xf numFmtId="37" fontId="8" fillId="0" borderId="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 vertical="center" textRotation="90" wrapText="1"/>
    </xf>
    <xf numFmtId="49" fontId="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1" name="Line 3"/>
        <xdr:cNvSpPr>
          <a:spLocks/>
        </xdr:cNvSpPr>
      </xdr:nvSpPr>
      <xdr:spPr>
        <a:xfrm>
          <a:off x="51054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342900</xdr:colOff>
      <xdr:row>16</xdr:row>
      <xdr:rowOff>104775</xdr:rowOff>
    </xdr:from>
    <xdr:to>
      <xdr:col>30</xdr:col>
      <xdr:colOff>342900</xdr:colOff>
      <xdr:row>16</xdr:row>
      <xdr:rowOff>104775</xdr:rowOff>
    </xdr:to>
    <xdr:sp>
      <xdr:nvSpPr>
        <xdr:cNvPr id="2" name="Line 24"/>
        <xdr:cNvSpPr>
          <a:spLocks/>
        </xdr:cNvSpPr>
      </xdr:nvSpPr>
      <xdr:spPr>
        <a:xfrm>
          <a:off x="155352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342900</xdr:colOff>
      <xdr:row>16</xdr:row>
      <xdr:rowOff>104775</xdr:rowOff>
    </xdr:from>
    <xdr:to>
      <xdr:col>5</xdr:col>
      <xdr:colOff>342900</xdr:colOff>
      <xdr:row>16</xdr:row>
      <xdr:rowOff>104775</xdr:rowOff>
    </xdr:to>
    <xdr:sp>
      <xdr:nvSpPr>
        <xdr:cNvPr id="3" name="Line 77"/>
        <xdr:cNvSpPr>
          <a:spLocks/>
        </xdr:cNvSpPr>
      </xdr:nvSpPr>
      <xdr:spPr>
        <a:xfrm>
          <a:off x="51054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16</xdr:row>
      <xdr:rowOff>104775</xdr:rowOff>
    </xdr:from>
    <xdr:to>
      <xdr:col>14</xdr:col>
      <xdr:colOff>0</xdr:colOff>
      <xdr:row>16</xdr:row>
      <xdr:rowOff>104775</xdr:rowOff>
    </xdr:to>
    <xdr:sp>
      <xdr:nvSpPr>
        <xdr:cNvPr id="4" name="Line 81"/>
        <xdr:cNvSpPr>
          <a:spLocks/>
        </xdr:cNvSpPr>
      </xdr:nvSpPr>
      <xdr:spPr>
        <a:xfrm>
          <a:off x="84867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5" name="Line 83"/>
        <xdr:cNvSpPr>
          <a:spLocks/>
        </xdr:cNvSpPr>
      </xdr:nvSpPr>
      <xdr:spPr>
        <a:xfrm>
          <a:off x="9401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457200</xdr:colOff>
      <xdr:row>16</xdr:row>
      <xdr:rowOff>104775</xdr:rowOff>
    </xdr:from>
    <xdr:to>
      <xdr:col>16</xdr:col>
      <xdr:colOff>457200</xdr:colOff>
      <xdr:row>16</xdr:row>
      <xdr:rowOff>104775</xdr:rowOff>
    </xdr:to>
    <xdr:sp>
      <xdr:nvSpPr>
        <xdr:cNvPr id="6" name="Line 85"/>
        <xdr:cNvSpPr>
          <a:spLocks/>
        </xdr:cNvSpPr>
      </xdr:nvSpPr>
      <xdr:spPr>
        <a:xfrm>
          <a:off x="9858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16</xdr:row>
      <xdr:rowOff>104775</xdr:rowOff>
    </xdr:from>
    <xdr:to>
      <xdr:col>40</xdr:col>
      <xdr:colOff>352425</xdr:colOff>
      <xdr:row>16</xdr:row>
      <xdr:rowOff>104775</xdr:rowOff>
    </xdr:to>
    <xdr:sp>
      <xdr:nvSpPr>
        <xdr:cNvPr id="7" name="Line 89"/>
        <xdr:cNvSpPr>
          <a:spLocks/>
        </xdr:cNvSpPr>
      </xdr:nvSpPr>
      <xdr:spPr>
        <a:xfrm>
          <a:off x="191643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381000</xdr:colOff>
      <xdr:row>16</xdr:row>
      <xdr:rowOff>104775</xdr:rowOff>
    </xdr:from>
    <xdr:to>
      <xdr:col>29</xdr:col>
      <xdr:colOff>381000</xdr:colOff>
      <xdr:row>16</xdr:row>
      <xdr:rowOff>104775</xdr:rowOff>
    </xdr:to>
    <xdr:sp>
      <xdr:nvSpPr>
        <xdr:cNvPr id="8" name="Line 91"/>
        <xdr:cNvSpPr>
          <a:spLocks/>
        </xdr:cNvSpPr>
      </xdr:nvSpPr>
      <xdr:spPr>
        <a:xfrm>
          <a:off x="151923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466725</xdr:colOff>
      <xdr:row>16</xdr:row>
      <xdr:rowOff>104775</xdr:rowOff>
    </xdr:from>
    <xdr:to>
      <xdr:col>15</xdr:col>
      <xdr:colOff>466725</xdr:colOff>
      <xdr:row>16</xdr:row>
      <xdr:rowOff>104775</xdr:rowOff>
    </xdr:to>
    <xdr:sp>
      <xdr:nvSpPr>
        <xdr:cNvPr id="9" name="Line 103"/>
        <xdr:cNvSpPr>
          <a:spLocks/>
        </xdr:cNvSpPr>
      </xdr:nvSpPr>
      <xdr:spPr>
        <a:xfrm>
          <a:off x="94011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16</xdr:row>
      <xdr:rowOff>104775</xdr:rowOff>
    </xdr:from>
    <xdr:to>
      <xdr:col>40</xdr:col>
      <xdr:colOff>352425</xdr:colOff>
      <xdr:row>16</xdr:row>
      <xdr:rowOff>104775</xdr:rowOff>
    </xdr:to>
    <xdr:sp>
      <xdr:nvSpPr>
        <xdr:cNvPr id="10" name="Line 105"/>
        <xdr:cNvSpPr>
          <a:spLocks/>
        </xdr:cNvSpPr>
      </xdr:nvSpPr>
      <xdr:spPr>
        <a:xfrm>
          <a:off x="19164300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466725</xdr:colOff>
      <xdr:row>16</xdr:row>
      <xdr:rowOff>104775</xdr:rowOff>
    </xdr:from>
    <xdr:to>
      <xdr:col>45</xdr:col>
      <xdr:colOff>466725</xdr:colOff>
      <xdr:row>16</xdr:row>
      <xdr:rowOff>104775</xdr:rowOff>
    </xdr:to>
    <xdr:sp>
      <xdr:nvSpPr>
        <xdr:cNvPr id="11" name="Line 110"/>
        <xdr:cNvSpPr>
          <a:spLocks/>
        </xdr:cNvSpPr>
      </xdr:nvSpPr>
      <xdr:spPr>
        <a:xfrm>
          <a:off x="21097875" y="2476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18</xdr:row>
      <xdr:rowOff>104775</xdr:rowOff>
    </xdr:from>
    <xdr:to>
      <xdr:col>40</xdr:col>
      <xdr:colOff>352425</xdr:colOff>
      <xdr:row>18</xdr:row>
      <xdr:rowOff>104775</xdr:rowOff>
    </xdr:to>
    <xdr:sp>
      <xdr:nvSpPr>
        <xdr:cNvPr id="12" name="Line 111"/>
        <xdr:cNvSpPr>
          <a:spLocks/>
        </xdr:cNvSpPr>
      </xdr:nvSpPr>
      <xdr:spPr>
        <a:xfrm>
          <a:off x="191643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18</xdr:row>
      <xdr:rowOff>104775</xdr:rowOff>
    </xdr:from>
    <xdr:to>
      <xdr:col>40</xdr:col>
      <xdr:colOff>352425</xdr:colOff>
      <xdr:row>18</xdr:row>
      <xdr:rowOff>104775</xdr:rowOff>
    </xdr:to>
    <xdr:sp>
      <xdr:nvSpPr>
        <xdr:cNvPr id="13" name="Line 112"/>
        <xdr:cNvSpPr>
          <a:spLocks/>
        </xdr:cNvSpPr>
      </xdr:nvSpPr>
      <xdr:spPr>
        <a:xfrm>
          <a:off x="19164300" y="2800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22</xdr:row>
      <xdr:rowOff>104775</xdr:rowOff>
    </xdr:from>
    <xdr:to>
      <xdr:col>40</xdr:col>
      <xdr:colOff>352425</xdr:colOff>
      <xdr:row>22</xdr:row>
      <xdr:rowOff>104775</xdr:rowOff>
    </xdr:to>
    <xdr:sp>
      <xdr:nvSpPr>
        <xdr:cNvPr id="14" name="Line 117"/>
        <xdr:cNvSpPr>
          <a:spLocks/>
        </xdr:cNvSpPr>
      </xdr:nvSpPr>
      <xdr:spPr>
        <a:xfrm>
          <a:off x="191643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22</xdr:row>
      <xdr:rowOff>104775</xdr:rowOff>
    </xdr:from>
    <xdr:to>
      <xdr:col>40</xdr:col>
      <xdr:colOff>352425</xdr:colOff>
      <xdr:row>22</xdr:row>
      <xdr:rowOff>104775</xdr:rowOff>
    </xdr:to>
    <xdr:sp>
      <xdr:nvSpPr>
        <xdr:cNvPr id="15" name="Line 118"/>
        <xdr:cNvSpPr>
          <a:spLocks/>
        </xdr:cNvSpPr>
      </xdr:nvSpPr>
      <xdr:spPr>
        <a:xfrm>
          <a:off x="19164300" y="3448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24</xdr:row>
      <xdr:rowOff>104775</xdr:rowOff>
    </xdr:from>
    <xdr:to>
      <xdr:col>40</xdr:col>
      <xdr:colOff>352425</xdr:colOff>
      <xdr:row>24</xdr:row>
      <xdr:rowOff>104775</xdr:rowOff>
    </xdr:to>
    <xdr:sp>
      <xdr:nvSpPr>
        <xdr:cNvPr id="16" name="Line 119"/>
        <xdr:cNvSpPr>
          <a:spLocks/>
        </xdr:cNvSpPr>
      </xdr:nvSpPr>
      <xdr:spPr>
        <a:xfrm>
          <a:off x="19164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24</xdr:row>
      <xdr:rowOff>104775</xdr:rowOff>
    </xdr:from>
    <xdr:to>
      <xdr:col>40</xdr:col>
      <xdr:colOff>352425</xdr:colOff>
      <xdr:row>24</xdr:row>
      <xdr:rowOff>104775</xdr:rowOff>
    </xdr:to>
    <xdr:sp>
      <xdr:nvSpPr>
        <xdr:cNvPr id="17" name="Line 120"/>
        <xdr:cNvSpPr>
          <a:spLocks/>
        </xdr:cNvSpPr>
      </xdr:nvSpPr>
      <xdr:spPr>
        <a:xfrm>
          <a:off x="1916430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27</xdr:row>
      <xdr:rowOff>104775</xdr:rowOff>
    </xdr:from>
    <xdr:to>
      <xdr:col>40</xdr:col>
      <xdr:colOff>352425</xdr:colOff>
      <xdr:row>27</xdr:row>
      <xdr:rowOff>104775</xdr:rowOff>
    </xdr:to>
    <xdr:sp>
      <xdr:nvSpPr>
        <xdr:cNvPr id="18" name="Line 121"/>
        <xdr:cNvSpPr>
          <a:spLocks/>
        </xdr:cNvSpPr>
      </xdr:nvSpPr>
      <xdr:spPr>
        <a:xfrm>
          <a:off x="191643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27</xdr:row>
      <xdr:rowOff>104775</xdr:rowOff>
    </xdr:from>
    <xdr:to>
      <xdr:col>40</xdr:col>
      <xdr:colOff>352425</xdr:colOff>
      <xdr:row>27</xdr:row>
      <xdr:rowOff>104775</xdr:rowOff>
    </xdr:to>
    <xdr:sp>
      <xdr:nvSpPr>
        <xdr:cNvPr id="19" name="Line 122"/>
        <xdr:cNvSpPr>
          <a:spLocks/>
        </xdr:cNvSpPr>
      </xdr:nvSpPr>
      <xdr:spPr>
        <a:xfrm>
          <a:off x="19164300" y="4133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29</xdr:row>
      <xdr:rowOff>104775</xdr:rowOff>
    </xdr:from>
    <xdr:to>
      <xdr:col>40</xdr:col>
      <xdr:colOff>352425</xdr:colOff>
      <xdr:row>29</xdr:row>
      <xdr:rowOff>104775</xdr:rowOff>
    </xdr:to>
    <xdr:sp>
      <xdr:nvSpPr>
        <xdr:cNvPr id="20" name="Line 123"/>
        <xdr:cNvSpPr>
          <a:spLocks/>
        </xdr:cNvSpPr>
      </xdr:nvSpPr>
      <xdr:spPr>
        <a:xfrm>
          <a:off x="19164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29</xdr:row>
      <xdr:rowOff>104775</xdr:rowOff>
    </xdr:from>
    <xdr:to>
      <xdr:col>40</xdr:col>
      <xdr:colOff>352425</xdr:colOff>
      <xdr:row>29</xdr:row>
      <xdr:rowOff>104775</xdr:rowOff>
    </xdr:to>
    <xdr:sp>
      <xdr:nvSpPr>
        <xdr:cNvPr id="21" name="Line 124"/>
        <xdr:cNvSpPr>
          <a:spLocks/>
        </xdr:cNvSpPr>
      </xdr:nvSpPr>
      <xdr:spPr>
        <a:xfrm>
          <a:off x="19164300" y="4457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30</xdr:row>
      <xdr:rowOff>104775</xdr:rowOff>
    </xdr:from>
    <xdr:to>
      <xdr:col>40</xdr:col>
      <xdr:colOff>352425</xdr:colOff>
      <xdr:row>30</xdr:row>
      <xdr:rowOff>104775</xdr:rowOff>
    </xdr:to>
    <xdr:sp>
      <xdr:nvSpPr>
        <xdr:cNvPr id="22" name="Line 125"/>
        <xdr:cNvSpPr>
          <a:spLocks/>
        </xdr:cNvSpPr>
      </xdr:nvSpPr>
      <xdr:spPr>
        <a:xfrm>
          <a:off x="191643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352425</xdr:colOff>
      <xdr:row>30</xdr:row>
      <xdr:rowOff>104775</xdr:rowOff>
    </xdr:from>
    <xdr:to>
      <xdr:col>40</xdr:col>
      <xdr:colOff>352425</xdr:colOff>
      <xdr:row>30</xdr:row>
      <xdr:rowOff>104775</xdr:rowOff>
    </xdr:to>
    <xdr:sp>
      <xdr:nvSpPr>
        <xdr:cNvPr id="23" name="Line 126"/>
        <xdr:cNvSpPr>
          <a:spLocks/>
        </xdr:cNvSpPr>
      </xdr:nvSpPr>
      <xdr:spPr>
        <a:xfrm>
          <a:off x="19164300" y="4619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8"/>
  <sheetViews>
    <sheetView tabSelected="1" zoomScalePageLayoutView="0" workbookViewId="0" topLeftCell="A1">
      <pane xSplit="2" ySplit="15" topLeftCell="C16" activePane="bottomRight" state="frozen"/>
      <selection pane="topLeft" activeCell="A1" sqref="A1"/>
      <selection pane="topRight" activeCell="C1" sqref="C1"/>
      <selection pane="bottomLeft" activeCell="A16" sqref="A16"/>
      <selection pane="bottomRight" activeCell="C16" sqref="C16"/>
    </sheetView>
  </sheetViews>
  <sheetFormatPr defaultColWidth="4.140625" defaultRowHeight="12.75"/>
  <cols>
    <col min="1" max="1" width="4.8515625" style="24" customWidth="1"/>
    <col min="2" max="2" width="48.28125" style="24" customWidth="1"/>
    <col min="3" max="3" width="7.421875" style="24" customWidth="1"/>
    <col min="4" max="4" width="4.8515625" style="24" customWidth="1"/>
    <col min="5" max="5" width="6.00390625" style="24" customWidth="1"/>
    <col min="6" max="6" width="5.140625" style="24" customWidth="1"/>
    <col min="7" max="7" width="4.8515625" style="24" customWidth="1"/>
    <col min="8" max="8" width="5.00390625" style="24" customWidth="1"/>
    <col min="9" max="9" width="7.8515625" style="24" customWidth="1"/>
    <col min="10" max="10" width="6.7109375" style="24" customWidth="1"/>
    <col min="11" max="11" width="6.28125" style="24" customWidth="1"/>
    <col min="12" max="12" width="7.00390625" style="24" customWidth="1"/>
    <col min="13" max="13" width="6.00390625" style="24" customWidth="1"/>
    <col min="14" max="14" width="7.00390625" style="24" customWidth="1"/>
    <col min="15" max="15" width="6.7109375" style="24" customWidth="1"/>
    <col min="16" max="16" width="7.00390625" style="24" customWidth="1"/>
    <col min="17" max="17" width="6.8515625" style="24" customWidth="1"/>
    <col min="18" max="18" width="6.28125" style="24" customWidth="1"/>
    <col min="19" max="19" width="7.57421875" style="24" customWidth="1"/>
    <col min="20" max="20" width="5.7109375" style="24" customWidth="1"/>
    <col min="21" max="21" width="4.8515625" style="24" bestFit="1" customWidth="1"/>
    <col min="22" max="23" width="4.8515625" style="24" customWidth="1"/>
    <col min="24" max="24" width="5.28125" style="24" customWidth="1"/>
    <col min="25" max="25" width="5.8515625" style="24" customWidth="1"/>
    <col min="26" max="26" width="7.28125" style="24" customWidth="1"/>
    <col min="27" max="27" width="5.421875" style="24" customWidth="1"/>
    <col min="28" max="28" width="9.00390625" style="24" customWidth="1"/>
    <col min="29" max="29" width="7.28125" style="24" customWidth="1"/>
    <col min="30" max="30" width="5.7109375" style="24" customWidth="1"/>
    <col min="31" max="31" width="5.140625" style="24" customWidth="1"/>
    <col min="32" max="32" width="4.7109375" style="24" customWidth="1"/>
    <col min="33" max="33" width="6.421875" style="24" customWidth="1"/>
    <col min="34" max="34" width="4.7109375" style="24" customWidth="1"/>
    <col min="35" max="35" width="5.8515625" style="24" customWidth="1"/>
    <col min="36" max="36" width="5.421875" style="24" customWidth="1"/>
    <col min="37" max="37" width="5.8515625" style="24" customWidth="1"/>
    <col min="38" max="38" width="6.00390625" style="24" customWidth="1"/>
    <col min="39" max="39" width="4.57421875" style="24" customWidth="1"/>
    <col min="40" max="40" width="5.57421875" style="24" customWidth="1"/>
    <col min="41" max="41" width="5.28125" style="24" customWidth="1"/>
    <col min="42" max="42" width="4.7109375" style="24" customWidth="1"/>
    <col min="43" max="44" width="6.00390625" style="24" customWidth="1"/>
    <col min="45" max="45" width="5.28125" style="24" customWidth="1"/>
    <col min="46" max="46" width="8.8515625" style="24" customWidth="1"/>
    <col min="47" max="47" width="5.28125" style="24" customWidth="1"/>
    <col min="48" max="48" width="5.140625" style="24" customWidth="1"/>
    <col min="49" max="49" width="7.00390625" style="24" customWidth="1"/>
    <col min="50" max="50" width="5.7109375" style="24" customWidth="1"/>
    <col min="51" max="51" width="4.8515625" style="24" bestFit="1" customWidth="1"/>
    <col min="52" max="52" width="1.1484375" style="24" customWidth="1"/>
    <col min="53" max="53" width="3.8515625" style="13" bestFit="1" customWidth="1"/>
    <col min="54" max="54" width="9.00390625" style="13" bestFit="1" customWidth="1"/>
    <col min="55" max="55" width="7.140625" style="13" bestFit="1" customWidth="1"/>
    <col min="56" max="16384" width="4.140625" style="24" customWidth="1"/>
  </cols>
  <sheetData>
    <row r="1" spans="1:22" ht="12.75">
      <c r="A1" s="2" t="s">
        <v>60</v>
      </c>
      <c r="B1" s="1" t="s">
        <v>69</v>
      </c>
      <c r="C1" s="60" t="s">
        <v>232</v>
      </c>
      <c r="V1" s="24" t="s">
        <v>0</v>
      </c>
    </row>
    <row r="2" spans="1:51" ht="12.75">
      <c r="A2" s="23"/>
      <c r="B2" s="28"/>
      <c r="C2" s="56">
        <f>+BB51</f>
        <v>385883</v>
      </c>
      <c r="D2" s="23" t="s">
        <v>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</row>
    <row r="3" spans="1:55" s="26" customFormat="1" ht="12.75" customHeight="1">
      <c r="A3" s="93" t="s">
        <v>134</v>
      </c>
      <c r="B3" s="96" t="s">
        <v>17</v>
      </c>
      <c r="C3" s="99" t="s">
        <v>103</v>
      </c>
      <c r="D3" s="80"/>
      <c r="E3" s="81" t="s">
        <v>101</v>
      </c>
      <c r="F3" s="81"/>
      <c r="G3" s="81" t="s">
        <v>2</v>
      </c>
      <c r="H3" s="80"/>
      <c r="I3" s="80"/>
      <c r="J3" s="80"/>
      <c r="K3" s="80"/>
      <c r="L3" s="80"/>
      <c r="M3" s="80"/>
      <c r="N3" s="80"/>
      <c r="O3" s="81"/>
      <c r="P3" s="81"/>
      <c r="Q3" s="80"/>
      <c r="R3" s="80"/>
      <c r="S3" s="80"/>
      <c r="T3" s="82"/>
      <c r="U3" s="93" t="s">
        <v>134</v>
      </c>
      <c r="V3" s="93" t="s">
        <v>134</v>
      </c>
      <c r="W3" s="83"/>
      <c r="X3" s="80"/>
      <c r="Y3" s="81"/>
      <c r="Z3" s="81"/>
      <c r="AA3" s="81"/>
      <c r="AB3" s="81"/>
      <c r="AC3" s="81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2"/>
      <c r="AY3" s="93" t="s">
        <v>134</v>
      </c>
      <c r="AZ3" s="25"/>
      <c r="BA3" s="25"/>
      <c r="BB3" s="25"/>
      <c r="BC3" s="25"/>
    </row>
    <row r="4" spans="1:55" s="26" customFormat="1" ht="12.75" customHeight="1">
      <c r="A4" s="94"/>
      <c r="B4" s="97"/>
      <c r="C4" s="100"/>
      <c r="D4" s="104" t="s">
        <v>104</v>
      </c>
      <c r="E4" s="102" t="s">
        <v>181</v>
      </c>
      <c r="F4" s="102" t="s">
        <v>217</v>
      </c>
      <c r="G4" s="102" t="s">
        <v>105</v>
      </c>
      <c r="H4" s="102" t="s">
        <v>106</v>
      </c>
      <c r="I4" s="102" t="s">
        <v>107</v>
      </c>
      <c r="J4" s="102" t="s">
        <v>108</v>
      </c>
      <c r="K4" s="102" t="s">
        <v>109</v>
      </c>
      <c r="L4" s="102" t="s">
        <v>110</v>
      </c>
      <c r="M4" s="102" t="s">
        <v>111</v>
      </c>
      <c r="N4" s="102" t="s">
        <v>218</v>
      </c>
      <c r="O4" s="106" t="s">
        <v>102</v>
      </c>
      <c r="P4" s="106"/>
      <c r="Q4" s="106"/>
      <c r="R4" s="102" t="s">
        <v>182</v>
      </c>
      <c r="S4" s="102" t="s">
        <v>219</v>
      </c>
      <c r="T4" s="102" t="s">
        <v>112</v>
      </c>
      <c r="U4" s="94"/>
      <c r="V4" s="94"/>
      <c r="W4" s="107" t="s">
        <v>113</v>
      </c>
      <c r="X4" s="102" t="s">
        <v>183</v>
      </c>
      <c r="Y4" s="102" t="s">
        <v>220</v>
      </c>
      <c r="Z4" s="102" t="s">
        <v>221</v>
      </c>
      <c r="AA4" s="102" t="s">
        <v>114</v>
      </c>
      <c r="AB4" s="102" t="s">
        <v>222</v>
      </c>
      <c r="AC4" s="102" t="s">
        <v>223</v>
      </c>
      <c r="AD4" s="102" t="s">
        <v>224</v>
      </c>
      <c r="AE4" s="102" t="s">
        <v>116</v>
      </c>
      <c r="AF4" s="102" t="s">
        <v>117</v>
      </c>
      <c r="AG4" s="102" t="s">
        <v>225</v>
      </c>
      <c r="AH4" s="102" t="s">
        <v>118</v>
      </c>
      <c r="AI4" s="102" t="s">
        <v>119</v>
      </c>
      <c r="AJ4" s="102" t="s">
        <v>226</v>
      </c>
      <c r="AK4" s="102" t="s">
        <v>120</v>
      </c>
      <c r="AL4" s="102" t="s">
        <v>121</v>
      </c>
      <c r="AM4" s="102" t="s">
        <v>122</v>
      </c>
      <c r="AN4" s="102" t="s">
        <v>123</v>
      </c>
      <c r="AO4" s="102" t="s">
        <v>124</v>
      </c>
      <c r="AP4" s="110" t="s">
        <v>102</v>
      </c>
      <c r="AQ4" s="111"/>
      <c r="AR4" s="111"/>
      <c r="AS4" s="111"/>
      <c r="AT4" s="102" t="s">
        <v>125</v>
      </c>
      <c r="AU4" s="102" t="s">
        <v>227</v>
      </c>
      <c r="AV4" s="102" t="s">
        <v>126</v>
      </c>
      <c r="AW4" s="102" t="s">
        <v>228</v>
      </c>
      <c r="AX4" s="112" t="s">
        <v>127</v>
      </c>
      <c r="AY4" s="94"/>
      <c r="AZ4" s="25"/>
      <c r="BA4" s="25"/>
      <c r="BB4" s="25"/>
      <c r="BC4" s="25"/>
    </row>
    <row r="5" spans="1:55" s="26" customFormat="1" ht="12.75" customHeight="1">
      <c r="A5" s="94"/>
      <c r="B5" s="97"/>
      <c r="C5" s="100"/>
      <c r="D5" s="105"/>
      <c r="E5" s="103" t="s">
        <v>3</v>
      </c>
      <c r="F5" s="103" t="s">
        <v>128</v>
      </c>
      <c r="G5" s="103" t="s">
        <v>4</v>
      </c>
      <c r="H5" s="103" t="s">
        <v>2</v>
      </c>
      <c r="I5" s="103" t="s">
        <v>57</v>
      </c>
      <c r="J5" s="103" t="s">
        <v>2</v>
      </c>
      <c r="K5" s="103" t="s">
        <v>82</v>
      </c>
      <c r="L5" s="103" t="s">
        <v>5</v>
      </c>
      <c r="M5" s="103"/>
      <c r="N5" s="103" t="s">
        <v>6</v>
      </c>
      <c r="O5" s="114" t="s">
        <v>129</v>
      </c>
      <c r="P5" s="114" t="s">
        <v>229</v>
      </c>
      <c r="Q5" s="114" t="s">
        <v>130</v>
      </c>
      <c r="R5" s="103" t="s">
        <v>7</v>
      </c>
      <c r="S5" s="103" t="s">
        <v>13</v>
      </c>
      <c r="T5" s="103" t="s">
        <v>8</v>
      </c>
      <c r="U5" s="94"/>
      <c r="V5" s="94"/>
      <c r="W5" s="108"/>
      <c r="X5" s="103" t="s">
        <v>9</v>
      </c>
      <c r="Y5" s="103"/>
      <c r="Z5" s="103"/>
      <c r="AA5" s="103"/>
      <c r="AB5" s="103"/>
      <c r="AC5" s="103"/>
      <c r="AD5" s="103"/>
      <c r="AE5" s="103" t="s">
        <v>11</v>
      </c>
      <c r="AF5" s="103"/>
      <c r="AG5" s="103" t="s">
        <v>12</v>
      </c>
      <c r="AH5" s="103"/>
      <c r="AI5" s="103" t="s">
        <v>13</v>
      </c>
      <c r="AJ5" s="103"/>
      <c r="AK5" s="103"/>
      <c r="AL5" s="103" t="s">
        <v>14</v>
      </c>
      <c r="AM5" s="103"/>
      <c r="AN5" s="103"/>
      <c r="AO5" s="103" t="s">
        <v>131</v>
      </c>
      <c r="AP5" s="116" t="s">
        <v>132</v>
      </c>
      <c r="AQ5" s="116" t="s">
        <v>230</v>
      </c>
      <c r="AR5" s="116" t="s">
        <v>115</v>
      </c>
      <c r="AS5" s="116" t="s">
        <v>133</v>
      </c>
      <c r="AT5" s="103" t="s">
        <v>86</v>
      </c>
      <c r="AU5" s="103"/>
      <c r="AV5" s="103"/>
      <c r="AW5" s="103" t="s">
        <v>16</v>
      </c>
      <c r="AX5" s="113" t="s">
        <v>46</v>
      </c>
      <c r="AY5" s="94"/>
      <c r="AZ5" s="25"/>
      <c r="BA5" s="25"/>
      <c r="BB5" s="25"/>
      <c r="BC5" s="25"/>
    </row>
    <row r="6" spans="1:55" s="26" customFormat="1" ht="15" customHeight="1">
      <c r="A6" s="94"/>
      <c r="B6" s="97"/>
      <c r="C6" s="100"/>
      <c r="D6" s="105"/>
      <c r="E6" s="103" t="s">
        <v>18</v>
      </c>
      <c r="F6" s="103"/>
      <c r="G6" s="103" t="s">
        <v>19</v>
      </c>
      <c r="H6" s="103" t="s">
        <v>2</v>
      </c>
      <c r="I6" s="103" t="s">
        <v>83</v>
      </c>
      <c r="J6" s="103" t="s">
        <v>20</v>
      </c>
      <c r="K6" s="103" t="s">
        <v>84</v>
      </c>
      <c r="L6" s="103" t="s">
        <v>21</v>
      </c>
      <c r="M6" s="103" t="s">
        <v>2</v>
      </c>
      <c r="N6" s="103" t="s">
        <v>22</v>
      </c>
      <c r="O6" s="115"/>
      <c r="P6" s="115"/>
      <c r="Q6" s="115"/>
      <c r="R6" s="103" t="s">
        <v>23</v>
      </c>
      <c r="S6" s="103" t="s">
        <v>55</v>
      </c>
      <c r="T6" s="103"/>
      <c r="U6" s="94"/>
      <c r="V6" s="94"/>
      <c r="W6" s="108"/>
      <c r="X6" s="103" t="s">
        <v>85</v>
      </c>
      <c r="Y6" s="103"/>
      <c r="Z6" s="103"/>
      <c r="AA6" s="103"/>
      <c r="AB6" s="103"/>
      <c r="AC6" s="103"/>
      <c r="AD6" s="103"/>
      <c r="AE6" s="103" t="s">
        <v>26</v>
      </c>
      <c r="AF6" s="103"/>
      <c r="AG6" s="103" t="s">
        <v>27</v>
      </c>
      <c r="AH6" s="103"/>
      <c r="AI6" s="103" t="s">
        <v>55</v>
      </c>
      <c r="AJ6" s="103"/>
      <c r="AK6" s="103" t="s">
        <v>34</v>
      </c>
      <c r="AL6" s="103" t="s">
        <v>52</v>
      </c>
      <c r="AM6" s="103"/>
      <c r="AN6" s="103"/>
      <c r="AO6" s="103"/>
      <c r="AP6" s="117"/>
      <c r="AQ6" s="117"/>
      <c r="AR6" s="117"/>
      <c r="AS6" s="117"/>
      <c r="AT6" s="103" t="s">
        <v>35</v>
      </c>
      <c r="AU6" s="103"/>
      <c r="AV6" s="103"/>
      <c r="AW6" s="103" t="s">
        <v>28</v>
      </c>
      <c r="AX6" s="113" t="s">
        <v>59</v>
      </c>
      <c r="AY6" s="94"/>
      <c r="AZ6" s="25"/>
      <c r="BA6" s="25"/>
      <c r="BB6" s="25"/>
      <c r="BC6" s="25"/>
    </row>
    <row r="7" spans="1:55" s="26" customFormat="1" ht="14.25" customHeight="1">
      <c r="A7" s="94"/>
      <c r="B7" s="97"/>
      <c r="C7" s="100"/>
      <c r="D7" s="105"/>
      <c r="E7" s="103" t="s">
        <v>26</v>
      </c>
      <c r="F7" s="103"/>
      <c r="G7" s="103"/>
      <c r="H7" s="103"/>
      <c r="I7" s="103" t="s">
        <v>87</v>
      </c>
      <c r="J7" s="103" t="s">
        <v>30</v>
      </c>
      <c r="K7" s="103" t="s">
        <v>88</v>
      </c>
      <c r="L7" s="103" t="s">
        <v>31</v>
      </c>
      <c r="M7" s="103"/>
      <c r="N7" s="103" t="s">
        <v>32</v>
      </c>
      <c r="O7" s="115"/>
      <c r="P7" s="115"/>
      <c r="Q7" s="115"/>
      <c r="R7" s="103" t="s">
        <v>10</v>
      </c>
      <c r="S7" s="103" t="s">
        <v>76</v>
      </c>
      <c r="T7" s="103"/>
      <c r="U7" s="94"/>
      <c r="V7" s="94"/>
      <c r="W7" s="108" t="s">
        <v>24</v>
      </c>
      <c r="X7" s="103" t="s">
        <v>89</v>
      </c>
      <c r="Y7" s="103" t="s">
        <v>10</v>
      </c>
      <c r="Z7" s="103" t="s">
        <v>10</v>
      </c>
      <c r="AA7" s="103" t="s">
        <v>10</v>
      </c>
      <c r="AB7" s="103" t="s">
        <v>10</v>
      </c>
      <c r="AC7" s="103" t="s">
        <v>10</v>
      </c>
      <c r="AD7" s="103" t="s">
        <v>10</v>
      </c>
      <c r="AE7" s="103" t="s">
        <v>15</v>
      </c>
      <c r="AF7" s="103"/>
      <c r="AG7" s="103" t="s">
        <v>50</v>
      </c>
      <c r="AH7" s="103"/>
      <c r="AI7" s="103" t="s">
        <v>43</v>
      </c>
      <c r="AJ7" s="103"/>
      <c r="AK7" s="103" t="s">
        <v>39</v>
      </c>
      <c r="AL7" s="103" t="s">
        <v>56</v>
      </c>
      <c r="AM7" s="103"/>
      <c r="AN7" s="103"/>
      <c r="AO7" s="103"/>
      <c r="AP7" s="117"/>
      <c r="AQ7" s="117"/>
      <c r="AR7" s="117"/>
      <c r="AS7" s="117"/>
      <c r="AT7" s="103" t="s">
        <v>93</v>
      </c>
      <c r="AU7" s="103" t="s">
        <v>15</v>
      </c>
      <c r="AV7" s="103" t="s">
        <v>15</v>
      </c>
      <c r="AW7" s="103" t="s">
        <v>90</v>
      </c>
      <c r="AX7" s="113"/>
      <c r="AY7" s="94"/>
      <c r="AZ7" s="25"/>
      <c r="BA7" s="25"/>
      <c r="BB7" s="25"/>
      <c r="BC7" s="25"/>
    </row>
    <row r="8" spans="1:55" s="26" customFormat="1" ht="12.75" customHeight="1">
      <c r="A8" s="94"/>
      <c r="B8" s="97"/>
      <c r="C8" s="100"/>
      <c r="D8" s="105"/>
      <c r="E8" s="103"/>
      <c r="F8" s="103"/>
      <c r="G8" s="103"/>
      <c r="H8" s="103" t="s">
        <v>29</v>
      </c>
      <c r="I8" s="103" t="s">
        <v>9</v>
      </c>
      <c r="J8" s="103" t="s">
        <v>37</v>
      </c>
      <c r="K8" s="103" t="s">
        <v>21</v>
      </c>
      <c r="L8" s="103"/>
      <c r="M8" s="103" t="s">
        <v>7</v>
      </c>
      <c r="N8" s="103"/>
      <c r="O8" s="115"/>
      <c r="P8" s="115"/>
      <c r="Q8" s="115"/>
      <c r="R8" s="103" t="s">
        <v>25</v>
      </c>
      <c r="S8" s="103" t="s">
        <v>77</v>
      </c>
      <c r="T8" s="103"/>
      <c r="U8" s="94"/>
      <c r="V8" s="94"/>
      <c r="W8" s="108" t="s">
        <v>33</v>
      </c>
      <c r="X8" s="103"/>
      <c r="Y8" s="103" t="s">
        <v>54</v>
      </c>
      <c r="Z8" s="103" t="s">
        <v>54</v>
      </c>
      <c r="AA8" s="103" t="s">
        <v>54</v>
      </c>
      <c r="AB8" s="103" t="s">
        <v>54</v>
      </c>
      <c r="AC8" s="103" t="s">
        <v>54</v>
      </c>
      <c r="AD8" s="103" t="s">
        <v>54</v>
      </c>
      <c r="AE8" s="103" t="s">
        <v>91</v>
      </c>
      <c r="AF8" s="103"/>
      <c r="AG8" s="103" t="s">
        <v>92</v>
      </c>
      <c r="AH8" s="103"/>
      <c r="AI8" s="103" t="s">
        <v>52</v>
      </c>
      <c r="AJ8" s="103"/>
      <c r="AK8" s="103" t="s">
        <v>44</v>
      </c>
      <c r="AL8" s="103" t="s">
        <v>26</v>
      </c>
      <c r="AM8" s="103" t="s">
        <v>40</v>
      </c>
      <c r="AN8" s="103" t="s">
        <v>40</v>
      </c>
      <c r="AO8" s="103"/>
      <c r="AP8" s="117"/>
      <c r="AQ8" s="117"/>
      <c r="AR8" s="117"/>
      <c r="AS8" s="117"/>
      <c r="AT8" s="103" t="s">
        <v>97</v>
      </c>
      <c r="AU8" s="103" t="s">
        <v>53</v>
      </c>
      <c r="AV8" s="103" t="s">
        <v>53</v>
      </c>
      <c r="AW8" s="103" t="s">
        <v>94</v>
      </c>
      <c r="AX8" s="113"/>
      <c r="AY8" s="94"/>
      <c r="AZ8" s="25"/>
      <c r="BA8" s="25"/>
      <c r="BB8" s="25"/>
      <c r="BC8" s="25"/>
    </row>
    <row r="9" spans="1:55" s="26" customFormat="1" ht="12.75" customHeight="1">
      <c r="A9" s="94"/>
      <c r="B9" s="97"/>
      <c r="C9" s="100"/>
      <c r="D9" s="105"/>
      <c r="E9" s="103"/>
      <c r="F9" s="103"/>
      <c r="G9" s="103"/>
      <c r="H9" s="103" t="s">
        <v>58</v>
      </c>
      <c r="I9" s="103" t="s">
        <v>95</v>
      </c>
      <c r="J9" s="103" t="s">
        <v>41</v>
      </c>
      <c r="K9" s="103" t="s">
        <v>31</v>
      </c>
      <c r="L9" s="103" t="s">
        <v>2</v>
      </c>
      <c r="M9" s="103" t="s">
        <v>41</v>
      </c>
      <c r="N9" s="103"/>
      <c r="O9" s="115"/>
      <c r="P9" s="115"/>
      <c r="Q9" s="115"/>
      <c r="R9" s="103" t="s">
        <v>31</v>
      </c>
      <c r="S9" s="103" t="s">
        <v>78</v>
      </c>
      <c r="T9" s="103"/>
      <c r="U9" s="94"/>
      <c r="V9" s="94"/>
      <c r="W9" s="108" t="s">
        <v>38</v>
      </c>
      <c r="X9" s="103"/>
      <c r="Y9" s="103" t="s">
        <v>36</v>
      </c>
      <c r="Z9" s="103" t="s">
        <v>36</v>
      </c>
      <c r="AA9" s="103" t="s">
        <v>36</v>
      </c>
      <c r="AB9" s="103" t="s">
        <v>36</v>
      </c>
      <c r="AC9" s="103" t="s">
        <v>36</v>
      </c>
      <c r="AD9" s="103" t="s">
        <v>36</v>
      </c>
      <c r="AE9" s="103"/>
      <c r="AF9" s="103" t="s">
        <v>42</v>
      </c>
      <c r="AG9" s="103" t="s">
        <v>96</v>
      </c>
      <c r="AH9" s="103" t="s">
        <v>43</v>
      </c>
      <c r="AI9" s="103"/>
      <c r="AJ9" s="103"/>
      <c r="AK9" s="103" t="s">
        <v>41</v>
      </c>
      <c r="AL9" s="103"/>
      <c r="AM9" s="103" t="s">
        <v>45</v>
      </c>
      <c r="AN9" s="103" t="s">
        <v>45</v>
      </c>
      <c r="AO9" s="103"/>
      <c r="AP9" s="117"/>
      <c r="AQ9" s="117"/>
      <c r="AR9" s="117"/>
      <c r="AS9" s="117"/>
      <c r="AT9" s="103" t="s">
        <v>26</v>
      </c>
      <c r="AU9" s="103" t="s">
        <v>36</v>
      </c>
      <c r="AV9" s="103" t="s">
        <v>36</v>
      </c>
      <c r="AW9" s="103" t="s">
        <v>98</v>
      </c>
      <c r="AX9" s="113"/>
      <c r="AY9" s="94"/>
      <c r="AZ9" s="25"/>
      <c r="BA9" s="25"/>
      <c r="BB9" s="29">
        <f>SUM(BB11:BB52)</f>
        <v>21267165</v>
      </c>
      <c r="BC9" s="25"/>
    </row>
    <row r="10" spans="1:55" s="26" customFormat="1" ht="17.25" customHeight="1">
      <c r="A10" s="94"/>
      <c r="B10" s="98"/>
      <c r="C10" s="101"/>
      <c r="D10" s="105"/>
      <c r="E10" s="103" t="s">
        <v>2</v>
      </c>
      <c r="F10" s="103"/>
      <c r="G10" s="103"/>
      <c r="H10" s="103"/>
      <c r="I10" s="103" t="s">
        <v>99</v>
      </c>
      <c r="J10" s="103" t="s">
        <v>31</v>
      </c>
      <c r="K10" s="103"/>
      <c r="L10" s="103" t="s">
        <v>2</v>
      </c>
      <c r="M10" s="103" t="s">
        <v>31</v>
      </c>
      <c r="N10" s="103"/>
      <c r="O10" s="115"/>
      <c r="P10" s="115"/>
      <c r="Q10" s="115"/>
      <c r="R10" s="103"/>
      <c r="S10" s="103" t="s">
        <v>79</v>
      </c>
      <c r="T10" s="103"/>
      <c r="U10" s="94"/>
      <c r="V10" s="94"/>
      <c r="W10" s="109" t="s">
        <v>26</v>
      </c>
      <c r="X10" s="103"/>
      <c r="Y10" s="103" t="s">
        <v>51</v>
      </c>
      <c r="Z10" s="103" t="s">
        <v>51</v>
      </c>
      <c r="AA10" s="103" t="s">
        <v>51</v>
      </c>
      <c r="AB10" s="103" t="s">
        <v>51</v>
      </c>
      <c r="AC10" s="103" t="s">
        <v>51</v>
      </c>
      <c r="AD10" s="103" t="s">
        <v>51</v>
      </c>
      <c r="AE10" s="103"/>
      <c r="AF10" s="103" t="s">
        <v>26</v>
      </c>
      <c r="AG10" s="103" t="s">
        <v>26</v>
      </c>
      <c r="AH10" s="103" t="s">
        <v>47</v>
      </c>
      <c r="AI10" s="103"/>
      <c r="AJ10" s="103"/>
      <c r="AK10" s="103" t="s">
        <v>31</v>
      </c>
      <c r="AL10" s="103"/>
      <c r="AM10" s="103" t="s">
        <v>26</v>
      </c>
      <c r="AN10" s="103" t="s">
        <v>26</v>
      </c>
      <c r="AO10" s="103"/>
      <c r="AP10" s="106"/>
      <c r="AQ10" s="106"/>
      <c r="AR10" s="106"/>
      <c r="AS10" s="106"/>
      <c r="AT10" s="103"/>
      <c r="AU10" s="103" t="s">
        <v>51</v>
      </c>
      <c r="AV10" s="103" t="s">
        <v>51</v>
      </c>
      <c r="AW10" s="103" t="s">
        <v>100</v>
      </c>
      <c r="AX10" s="113"/>
      <c r="AY10" s="94"/>
      <c r="AZ10" s="25"/>
      <c r="BA10" s="25"/>
      <c r="BB10" s="25"/>
      <c r="BC10" s="25"/>
    </row>
    <row r="11" spans="1:55" s="30" customFormat="1" ht="12.75">
      <c r="A11" s="95"/>
      <c r="B11" s="84" t="s">
        <v>48</v>
      </c>
      <c r="C11" s="85">
        <v>1</v>
      </c>
      <c r="D11" s="86">
        <v>2</v>
      </c>
      <c r="E11" s="86">
        <v>3</v>
      </c>
      <c r="F11" s="86">
        <v>4</v>
      </c>
      <c r="G11" s="86">
        <v>5</v>
      </c>
      <c r="H11" s="86">
        <v>6</v>
      </c>
      <c r="I11" s="86">
        <v>7</v>
      </c>
      <c r="J11" s="86">
        <v>8</v>
      </c>
      <c r="K11" s="86">
        <v>9</v>
      </c>
      <c r="L11" s="86">
        <v>10</v>
      </c>
      <c r="M11" s="86">
        <v>11</v>
      </c>
      <c r="N11" s="86">
        <v>12</v>
      </c>
      <c r="O11" s="86">
        <v>13</v>
      </c>
      <c r="P11" s="86">
        <v>14</v>
      </c>
      <c r="Q11" s="86">
        <v>15</v>
      </c>
      <c r="R11" s="86">
        <v>16</v>
      </c>
      <c r="S11" s="86">
        <v>17</v>
      </c>
      <c r="T11" s="87">
        <v>18</v>
      </c>
      <c r="U11" s="95"/>
      <c r="V11" s="95"/>
      <c r="W11" s="84">
        <v>19</v>
      </c>
      <c r="X11" s="86">
        <v>20</v>
      </c>
      <c r="Y11" s="86">
        <v>21</v>
      </c>
      <c r="Z11" s="86">
        <v>22</v>
      </c>
      <c r="AA11" s="86">
        <v>23</v>
      </c>
      <c r="AB11" s="86">
        <v>24</v>
      </c>
      <c r="AC11" s="86">
        <v>25</v>
      </c>
      <c r="AD11" s="86">
        <v>26</v>
      </c>
      <c r="AE11" s="86">
        <v>27</v>
      </c>
      <c r="AF11" s="86">
        <v>28</v>
      </c>
      <c r="AG11" s="86">
        <v>29</v>
      </c>
      <c r="AH11" s="86">
        <v>30</v>
      </c>
      <c r="AI11" s="86">
        <v>31</v>
      </c>
      <c r="AJ11" s="86">
        <v>32</v>
      </c>
      <c r="AK11" s="86">
        <v>33</v>
      </c>
      <c r="AL11" s="86">
        <v>34</v>
      </c>
      <c r="AM11" s="86">
        <v>35</v>
      </c>
      <c r="AN11" s="86">
        <v>36</v>
      </c>
      <c r="AO11" s="86">
        <v>37</v>
      </c>
      <c r="AP11" s="86">
        <v>38</v>
      </c>
      <c r="AQ11" s="86">
        <v>39</v>
      </c>
      <c r="AR11" s="86">
        <v>40</v>
      </c>
      <c r="AS11" s="86">
        <v>41</v>
      </c>
      <c r="AT11" s="86">
        <v>42</v>
      </c>
      <c r="AU11" s="86">
        <v>43</v>
      </c>
      <c r="AV11" s="86">
        <v>44</v>
      </c>
      <c r="AW11" s="86">
        <v>45</v>
      </c>
      <c r="AX11" s="86">
        <v>46</v>
      </c>
      <c r="AY11" s="95"/>
      <c r="AZ11" s="29"/>
      <c r="BA11" s="41">
        <v>1</v>
      </c>
      <c r="BB11" s="42">
        <v>367185</v>
      </c>
      <c r="BC11" s="63" t="s">
        <v>135</v>
      </c>
    </row>
    <row r="12" spans="1:55" ht="12.75" hidden="1">
      <c r="A12" s="67"/>
      <c r="B12" s="64" t="s">
        <v>185</v>
      </c>
      <c r="C12" s="43">
        <f>SUM(D12:N12)+SUM(R12:T12)+SUM(W12:AO12)+SUM(AT12:AX12)</f>
        <v>1331</v>
      </c>
      <c r="D12" s="40">
        <f aca="true" t="shared" si="0" ref="D12:T12">SUM(D17:D22)+SUM(D27:D28)</f>
        <v>173</v>
      </c>
      <c r="E12" s="40">
        <f t="shared" si="0"/>
        <v>0</v>
      </c>
      <c r="F12" s="40">
        <f t="shared" si="0"/>
        <v>0</v>
      </c>
      <c r="G12" s="40">
        <f t="shared" si="0"/>
        <v>72</v>
      </c>
      <c r="H12" s="40">
        <f t="shared" si="0"/>
        <v>20</v>
      </c>
      <c r="I12" s="40">
        <f t="shared" si="0"/>
        <v>10</v>
      </c>
      <c r="J12" s="40">
        <f t="shared" si="0"/>
        <v>20</v>
      </c>
      <c r="K12" s="40">
        <f t="shared" si="0"/>
        <v>0</v>
      </c>
      <c r="L12" s="40">
        <f t="shared" si="0"/>
        <v>16</v>
      </c>
      <c r="M12" s="40">
        <f t="shared" si="0"/>
        <v>42</v>
      </c>
      <c r="N12" s="40">
        <f t="shared" si="0"/>
        <v>130</v>
      </c>
      <c r="O12" s="40">
        <f t="shared" si="0"/>
        <v>45</v>
      </c>
      <c r="P12" s="40">
        <f t="shared" si="0"/>
        <v>0</v>
      </c>
      <c r="Q12" s="40">
        <f t="shared" si="0"/>
        <v>85</v>
      </c>
      <c r="R12" s="40">
        <f t="shared" si="0"/>
        <v>0</v>
      </c>
      <c r="S12" s="40">
        <f t="shared" si="0"/>
        <v>0</v>
      </c>
      <c r="T12" s="40">
        <f t="shared" si="0"/>
        <v>24</v>
      </c>
      <c r="U12" s="67"/>
      <c r="V12" s="67"/>
      <c r="W12" s="40">
        <f aca="true" t="shared" si="1" ref="W12:AX12">SUM(W17:W22)+SUM(W27:W28)</f>
        <v>22</v>
      </c>
      <c r="X12" s="40">
        <f t="shared" si="1"/>
        <v>50</v>
      </c>
      <c r="Y12" s="40">
        <f t="shared" si="1"/>
        <v>126</v>
      </c>
      <c r="Z12" s="40">
        <f t="shared" si="1"/>
        <v>3</v>
      </c>
      <c r="AA12" s="40">
        <f t="shared" si="1"/>
        <v>20</v>
      </c>
      <c r="AB12" s="40">
        <f t="shared" si="1"/>
        <v>11</v>
      </c>
      <c r="AC12" s="40">
        <f t="shared" si="1"/>
        <v>0</v>
      </c>
      <c r="AD12" s="40">
        <f t="shared" si="1"/>
        <v>0</v>
      </c>
      <c r="AE12" s="40">
        <f t="shared" si="1"/>
        <v>15</v>
      </c>
      <c r="AF12" s="40">
        <f t="shared" si="1"/>
        <v>32</v>
      </c>
      <c r="AG12" s="40">
        <f t="shared" si="1"/>
        <v>42</v>
      </c>
      <c r="AH12" s="40">
        <f t="shared" si="1"/>
        <v>96</v>
      </c>
      <c r="AI12" s="40">
        <f t="shared" si="1"/>
        <v>0</v>
      </c>
      <c r="AJ12" s="40">
        <f t="shared" si="1"/>
        <v>0</v>
      </c>
      <c r="AK12" s="40">
        <f t="shared" si="1"/>
        <v>27</v>
      </c>
      <c r="AL12" s="40">
        <f t="shared" si="1"/>
        <v>93</v>
      </c>
      <c r="AM12" s="40">
        <f t="shared" si="1"/>
        <v>45</v>
      </c>
      <c r="AN12" s="40">
        <f t="shared" si="1"/>
        <v>10</v>
      </c>
      <c r="AO12" s="40">
        <f t="shared" si="1"/>
        <v>90</v>
      </c>
      <c r="AP12" s="40">
        <f t="shared" si="1"/>
        <v>28</v>
      </c>
      <c r="AQ12" s="40">
        <f t="shared" si="1"/>
        <v>62</v>
      </c>
      <c r="AR12" s="40">
        <f t="shared" si="1"/>
        <v>0</v>
      </c>
      <c r="AS12" s="40">
        <f t="shared" si="1"/>
        <v>0</v>
      </c>
      <c r="AT12" s="40">
        <f t="shared" si="1"/>
        <v>10</v>
      </c>
      <c r="AU12" s="40">
        <f t="shared" si="1"/>
        <v>0</v>
      </c>
      <c r="AV12" s="40">
        <f t="shared" si="1"/>
        <v>75</v>
      </c>
      <c r="AW12" s="40">
        <f t="shared" si="1"/>
        <v>54</v>
      </c>
      <c r="AX12" s="40">
        <f t="shared" si="1"/>
        <v>3</v>
      </c>
      <c r="AY12" s="67"/>
      <c r="AZ12" s="13"/>
      <c r="BA12" s="41">
        <v>2</v>
      </c>
      <c r="BB12" s="27">
        <v>451434</v>
      </c>
      <c r="BC12" s="63" t="s">
        <v>136</v>
      </c>
    </row>
    <row r="13" spans="1:55" s="35" customFormat="1" ht="12.75" hidden="1">
      <c r="A13" s="65"/>
      <c r="B13" s="5" t="s">
        <v>49</v>
      </c>
      <c r="C13" s="33">
        <f>C12*1000/$C2</f>
        <v>3.4492320211048426</v>
      </c>
      <c r="D13" s="33">
        <f aca="true" t="shared" si="2" ref="D13:S13">D12*1000/$C2</f>
        <v>0.44832241897155356</v>
      </c>
      <c r="E13" s="33">
        <f t="shared" si="2"/>
        <v>0</v>
      </c>
      <c r="F13" s="33">
        <f t="shared" si="2"/>
        <v>0</v>
      </c>
      <c r="G13" s="33">
        <f t="shared" si="2"/>
        <v>0.18658505298238068</v>
      </c>
      <c r="H13" s="33">
        <f t="shared" si="2"/>
        <v>0.05182918138399463</v>
      </c>
      <c r="I13" s="33">
        <f t="shared" si="2"/>
        <v>0.025914590691997315</v>
      </c>
      <c r="J13" s="33">
        <f t="shared" si="2"/>
        <v>0.05182918138399463</v>
      </c>
      <c r="K13" s="33">
        <f t="shared" si="2"/>
        <v>0</v>
      </c>
      <c r="L13" s="33">
        <f t="shared" si="2"/>
        <v>0.0414633451071957</v>
      </c>
      <c r="M13" s="33">
        <f t="shared" si="2"/>
        <v>0.10884128090638873</v>
      </c>
      <c r="N13" s="33">
        <f t="shared" si="2"/>
        <v>0.3368896789959651</v>
      </c>
      <c r="O13" s="33">
        <f t="shared" si="2"/>
        <v>0.11661565811398791</v>
      </c>
      <c r="P13" s="33">
        <f t="shared" si="2"/>
        <v>0</v>
      </c>
      <c r="Q13" s="33">
        <f t="shared" si="2"/>
        <v>0.22027402088197717</v>
      </c>
      <c r="R13" s="33">
        <f t="shared" si="2"/>
        <v>0</v>
      </c>
      <c r="S13" s="33">
        <f t="shared" si="2"/>
        <v>0</v>
      </c>
      <c r="T13" s="33">
        <f>T12*1000/$C2</f>
        <v>0.06219501766079356</v>
      </c>
      <c r="U13" s="65"/>
      <c r="V13" s="65"/>
      <c r="W13" s="33">
        <f aca="true" t="shared" si="3" ref="W13:AX13">W12*1000/$C2</f>
        <v>0.0570120995223941</v>
      </c>
      <c r="X13" s="33">
        <f t="shared" si="3"/>
        <v>0.12957295345998657</v>
      </c>
      <c r="Y13" s="33">
        <f t="shared" si="3"/>
        <v>0.3265238427191662</v>
      </c>
      <c r="Z13" s="33">
        <f t="shared" si="3"/>
        <v>0.007774377207599195</v>
      </c>
      <c r="AA13" s="33">
        <f t="shared" si="3"/>
        <v>0.05182918138399463</v>
      </c>
      <c r="AB13" s="33">
        <f t="shared" si="3"/>
        <v>0.02850604976119705</v>
      </c>
      <c r="AC13" s="33">
        <f t="shared" si="3"/>
        <v>0</v>
      </c>
      <c r="AD13" s="33">
        <f>AD12*1000/$C2</f>
        <v>0</v>
      </c>
      <c r="AE13" s="33">
        <f t="shared" si="3"/>
        <v>0.038871886037995976</v>
      </c>
      <c r="AF13" s="33">
        <f t="shared" si="3"/>
        <v>0.0829266902143914</v>
      </c>
      <c r="AG13" s="33">
        <f t="shared" si="3"/>
        <v>0.10884128090638873</v>
      </c>
      <c r="AH13" s="33">
        <f t="shared" si="3"/>
        <v>0.24878007064317423</v>
      </c>
      <c r="AI13" s="33">
        <f t="shared" si="3"/>
        <v>0</v>
      </c>
      <c r="AJ13" s="33">
        <f aca="true" t="shared" si="4" ref="AJ13:AT13">AJ12*1000/$C2</f>
        <v>0</v>
      </c>
      <c r="AK13" s="33">
        <f t="shared" si="4"/>
        <v>0.06996939486839275</v>
      </c>
      <c r="AL13" s="33">
        <f t="shared" si="4"/>
        <v>0.24100569343557504</v>
      </c>
      <c r="AM13" s="33">
        <f t="shared" si="4"/>
        <v>0.11661565811398791</v>
      </c>
      <c r="AN13" s="33">
        <f t="shared" si="4"/>
        <v>0.025914590691997315</v>
      </c>
      <c r="AO13" s="33">
        <f t="shared" si="4"/>
        <v>0.23323131622797583</v>
      </c>
      <c r="AP13" s="33">
        <f t="shared" si="4"/>
        <v>0.07256085393759248</v>
      </c>
      <c r="AQ13" s="33">
        <f t="shared" si="4"/>
        <v>0.16067046229038334</v>
      </c>
      <c r="AR13" s="33">
        <f t="shared" si="4"/>
        <v>0</v>
      </c>
      <c r="AS13" s="33">
        <f t="shared" si="4"/>
        <v>0</v>
      </c>
      <c r="AT13" s="33">
        <f t="shared" si="4"/>
        <v>0.025914590691997315</v>
      </c>
      <c r="AU13" s="33">
        <f t="shared" si="3"/>
        <v>0</v>
      </c>
      <c r="AV13" s="33">
        <f t="shared" si="3"/>
        <v>0.19435943018997986</v>
      </c>
      <c r="AW13" s="33">
        <f t="shared" si="3"/>
        <v>0.1399387897367855</v>
      </c>
      <c r="AX13" s="33">
        <f t="shared" si="3"/>
        <v>0.007774377207599195</v>
      </c>
      <c r="AY13" s="65"/>
      <c r="AZ13" s="34"/>
      <c r="BA13" s="41">
        <v>3</v>
      </c>
      <c r="BB13" s="27">
        <v>630522</v>
      </c>
      <c r="BC13" s="63" t="s">
        <v>137</v>
      </c>
    </row>
    <row r="14" spans="1:55" s="35" customFormat="1" ht="12.75">
      <c r="A14" s="65"/>
      <c r="B14" s="88" t="s">
        <v>231</v>
      </c>
      <c r="C14" s="77">
        <f>SUM(D14:N14)+SUM(R14:T14)+SUM(W14:AO14)+SUM(AT14:AX14)</f>
        <v>1150</v>
      </c>
      <c r="D14" s="78">
        <f aca="true" t="shared" si="5" ref="D14:T14">+SUM(D17:D22)</f>
        <v>132</v>
      </c>
      <c r="E14" s="78">
        <f t="shared" si="5"/>
        <v>0</v>
      </c>
      <c r="F14" s="78">
        <f t="shared" si="5"/>
        <v>0</v>
      </c>
      <c r="G14" s="78">
        <f t="shared" si="5"/>
        <v>60</v>
      </c>
      <c r="H14" s="78">
        <f t="shared" si="5"/>
        <v>20</v>
      </c>
      <c r="I14" s="78">
        <f t="shared" si="5"/>
        <v>10</v>
      </c>
      <c r="J14" s="78">
        <f t="shared" si="5"/>
        <v>20</v>
      </c>
      <c r="K14" s="78">
        <f t="shared" si="5"/>
        <v>0</v>
      </c>
      <c r="L14" s="78">
        <f t="shared" si="5"/>
        <v>16</v>
      </c>
      <c r="M14" s="78">
        <f t="shared" si="5"/>
        <v>30</v>
      </c>
      <c r="N14" s="78">
        <f t="shared" si="5"/>
        <v>117</v>
      </c>
      <c r="O14" s="78">
        <f t="shared" si="5"/>
        <v>32</v>
      </c>
      <c r="P14" s="78">
        <f t="shared" si="5"/>
        <v>0</v>
      </c>
      <c r="Q14" s="78">
        <f t="shared" si="5"/>
        <v>85</v>
      </c>
      <c r="R14" s="78">
        <f t="shared" si="5"/>
        <v>0</v>
      </c>
      <c r="S14" s="78">
        <f t="shared" si="5"/>
        <v>0</v>
      </c>
      <c r="T14" s="78">
        <f t="shared" si="5"/>
        <v>12</v>
      </c>
      <c r="U14" s="65"/>
      <c r="V14" s="65"/>
      <c r="W14" s="78">
        <f aca="true" t="shared" si="6" ref="W14:AX14">+SUM(W17:W22)</f>
        <v>12</v>
      </c>
      <c r="X14" s="78">
        <f t="shared" si="6"/>
        <v>50</v>
      </c>
      <c r="Y14" s="78">
        <f t="shared" si="6"/>
        <v>99</v>
      </c>
      <c r="Z14" s="78">
        <f t="shared" si="6"/>
        <v>3</v>
      </c>
      <c r="AA14" s="78">
        <f t="shared" si="6"/>
        <v>20</v>
      </c>
      <c r="AB14" s="78">
        <f t="shared" si="6"/>
        <v>11</v>
      </c>
      <c r="AC14" s="78">
        <f t="shared" si="6"/>
        <v>0</v>
      </c>
      <c r="AD14" s="78">
        <f t="shared" si="6"/>
        <v>0</v>
      </c>
      <c r="AE14" s="78">
        <f t="shared" si="6"/>
        <v>15</v>
      </c>
      <c r="AF14" s="78">
        <f t="shared" si="6"/>
        <v>20</v>
      </c>
      <c r="AG14" s="78">
        <f t="shared" si="6"/>
        <v>30</v>
      </c>
      <c r="AH14" s="78">
        <f t="shared" si="6"/>
        <v>96</v>
      </c>
      <c r="AI14" s="78">
        <f t="shared" si="6"/>
        <v>0</v>
      </c>
      <c r="AJ14" s="78">
        <f t="shared" si="6"/>
        <v>0</v>
      </c>
      <c r="AK14" s="78">
        <f t="shared" si="6"/>
        <v>15</v>
      </c>
      <c r="AL14" s="78">
        <f t="shared" si="6"/>
        <v>93</v>
      </c>
      <c r="AM14" s="78">
        <f t="shared" si="6"/>
        <v>45</v>
      </c>
      <c r="AN14" s="78">
        <f t="shared" si="6"/>
        <v>10</v>
      </c>
      <c r="AO14" s="78">
        <f t="shared" si="6"/>
        <v>90</v>
      </c>
      <c r="AP14" s="78">
        <f t="shared" si="6"/>
        <v>28</v>
      </c>
      <c r="AQ14" s="78">
        <f t="shared" si="6"/>
        <v>62</v>
      </c>
      <c r="AR14" s="78">
        <f t="shared" si="6"/>
        <v>0</v>
      </c>
      <c r="AS14" s="78">
        <f t="shared" si="6"/>
        <v>0</v>
      </c>
      <c r="AT14" s="78">
        <f t="shared" si="6"/>
        <v>10</v>
      </c>
      <c r="AU14" s="78">
        <f t="shared" si="6"/>
        <v>0</v>
      </c>
      <c r="AV14" s="78">
        <f t="shared" si="6"/>
        <v>75</v>
      </c>
      <c r="AW14" s="78">
        <f t="shared" si="6"/>
        <v>39</v>
      </c>
      <c r="AX14" s="78">
        <f t="shared" si="6"/>
        <v>0</v>
      </c>
      <c r="AY14" s="65"/>
      <c r="AZ14" s="34"/>
      <c r="BA14" s="41">
        <v>4</v>
      </c>
      <c r="BB14" s="27">
        <v>707045</v>
      </c>
      <c r="BC14" s="63" t="s">
        <v>138</v>
      </c>
    </row>
    <row r="15" spans="1:55" s="35" customFormat="1" ht="12.75">
      <c r="A15" s="32"/>
      <c r="B15" s="5" t="s">
        <v>49</v>
      </c>
      <c r="C15" s="79">
        <f>C14*1000/$C2</f>
        <v>2.9801779295796913</v>
      </c>
      <c r="D15" s="79">
        <f aca="true" t="shared" si="7" ref="D15:T15">D14*1000/$C2</f>
        <v>0.34207259713436455</v>
      </c>
      <c r="E15" s="79">
        <f t="shared" si="7"/>
        <v>0</v>
      </c>
      <c r="F15" s="79">
        <f t="shared" si="7"/>
        <v>0</v>
      </c>
      <c r="G15" s="79">
        <f t="shared" si="7"/>
        <v>0.1554875441519839</v>
      </c>
      <c r="H15" s="79">
        <f t="shared" si="7"/>
        <v>0.05182918138399463</v>
      </c>
      <c r="I15" s="79">
        <f t="shared" si="7"/>
        <v>0.025914590691997315</v>
      </c>
      <c r="J15" s="79">
        <f t="shared" si="7"/>
        <v>0.05182918138399463</v>
      </c>
      <c r="K15" s="79">
        <f t="shared" si="7"/>
        <v>0</v>
      </c>
      <c r="L15" s="79">
        <f t="shared" si="7"/>
        <v>0.0414633451071957</v>
      </c>
      <c r="M15" s="79">
        <f t="shared" si="7"/>
        <v>0.07774377207599195</v>
      </c>
      <c r="N15" s="79">
        <f t="shared" si="7"/>
        <v>0.3032007110963686</v>
      </c>
      <c r="O15" s="79">
        <f t="shared" si="7"/>
        <v>0.0829266902143914</v>
      </c>
      <c r="P15" s="79">
        <f t="shared" si="7"/>
        <v>0</v>
      </c>
      <c r="Q15" s="79">
        <f t="shared" si="7"/>
        <v>0.22027402088197717</v>
      </c>
      <c r="R15" s="79">
        <f t="shared" si="7"/>
        <v>0</v>
      </c>
      <c r="S15" s="79">
        <f t="shared" si="7"/>
        <v>0</v>
      </c>
      <c r="T15" s="79">
        <f t="shared" si="7"/>
        <v>0.03109750883039678</v>
      </c>
      <c r="U15" s="32"/>
      <c r="V15" s="32"/>
      <c r="W15" s="79">
        <f aca="true" t="shared" si="8" ref="W15:AX15">W14*1000/$C2</f>
        <v>0.03109750883039678</v>
      </c>
      <c r="X15" s="79">
        <f t="shared" si="8"/>
        <v>0.12957295345998657</v>
      </c>
      <c r="Y15" s="79">
        <f t="shared" si="8"/>
        <v>0.2565544478507734</v>
      </c>
      <c r="Z15" s="79">
        <f t="shared" si="8"/>
        <v>0.007774377207599195</v>
      </c>
      <c r="AA15" s="79">
        <f t="shared" si="8"/>
        <v>0.05182918138399463</v>
      </c>
      <c r="AB15" s="79">
        <f t="shared" si="8"/>
        <v>0.02850604976119705</v>
      </c>
      <c r="AC15" s="79">
        <f t="shared" si="8"/>
        <v>0</v>
      </c>
      <c r="AD15" s="79">
        <f t="shared" si="8"/>
        <v>0</v>
      </c>
      <c r="AE15" s="79">
        <f t="shared" si="8"/>
        <v>0.038871886037995976</v>
      </c>
      <c r="AF15" s="79">
        <f t="shared" si="8"/>
        <v>0.05182918138399463</v>
      </c>
      <c r="AG15" s="79">
        <f t="shared" si="8"/>
        <v>0.07774377207599195</v>
      </c>
      <c r="AH15" s="79">
        <f t="shared" si="8"/>
        <v>0.24878007064317423</v>
      </c>
      <c r="AI15" s="79">
        <f t="shared" si="8"/>
        <v>0</v>
      </c>
      <c r="AJ15" s="79">
        <f t="shared" si="8"/>
        <v>0</v>
      </c>
      <c r="AK15" s="79">
        <f t="shared" si="8"/>
        <v>0.038871886037995976</v>
      </c>
      <c r="AL15" s="79">
        <f t="shared" si="8"/>
        <v>0.24100569343557504</v>
      </c>
      <c r="AM15" s="79">
        <f t="shared" si="8"/>
        <v>0.11661565811398791</v>
      </c>
      <c r="AN15" s="79">
        <f t="shared" si="8"/>
        <v>0.025914590691997315</v>
      </c>
      <c r="AO15" s="79">
        <f t="shared" si="8"/>
        <v>0.23323131622797583</v>
      </c>
      <c r="AP15" s="79">
        <f t="shared" si="8"/>
        <v>0.07256085393759248</v>
      </c>
      <c r="AQ15" s="79">
        <f t="shared" si="8"/>
        <v>0.16067046229038334</v>
      </c>
      <c r="AR15" s="79">
        <f t="shared" si="8"/>
        <v>0</v>
      </c>
      <c r="AS15" s="79">
        <f t="shared" si="8"/>
        <v>0</v>
      </c>
      <c r="AT15" s="79">
        <f t="shared" si="8"/>
        <v>0.025914590691997315</v>
      </c>
      <c r="AU15" s="79">
        <f t="shared" si="8"/>
        <v>0</v>
      </c>
      <c r="AV15" s="79">
        <f t="shared" si="8"/>
        <v>0.19435943018997986</v>
      </c>
      <c r="AW15" s="79">
        <f t="shared" si="8"/>
        <v>0.10106690369878953</v>
      </c>
      <c r="AX15" s="79">
        <f t="shared" si="8"/>
        <v>0</v>
      </c>
      <c r="AY15" s="32"/>
      <c r="AZ15" s="34"/>
      <c r="BA15" s="41">
        <v>5</v>
      </c>
      <c r="BB15" s="27">
        <v>589500</v>
      </c>
      <c r="BC15" s="63" t="s">
        <v>139</v>
      </c>
    </row>
    <row r="16" spans="1:55" s="13" customFormat="1" ht="12.75">
      <c r="A16" s="21"/>
      <c r="B16" s="3"/>
      <c r="C16" s="17"/>
      <c r="D16" s="17" t="s">
        <v>73</v>
      </c>
      <c r="E16" s="17"/>
      <c r="F16" s="17"/>
      <c r="G16" s="18" t="s">
        <v>61</v>
      </c>
      <c r="H16" s="17"/>
      <c r="I16" s="18"/>
      <c r="J16" s="17"/>
      <c r="K16" s="17"/>
      <c r="L16" s="17"/>
      <c r="M16" s="18"/>
      <c r="N16" s="17"/>
      <c r="O16" s="17"/>
      <c r="P16" s="17"/>
      <c r="Q16" s="17"/>
      <c r="R16" s="17"/>
      <c r="S16" s="17"/>
      <c r="T16" s="44"/>
      <c r="U16" s="14"/>
      <c r="V16" s="14"/>
      <c r="W16" s="50"/>
      <c r="X16" s="18" t="s">
        <v>62</v>
      </c>
      <c r="Y16" s="17"/>
      <c r="Z16" s="17"/>
      <c r="AA16" s="17"/>
      <c r="AB16" s="17"/>
      <c r="AC16" s="17"/>
      <c r="AD16" s="17"/>
      <c r="AE16" s="17"/>
      <c r="AF16" s="17"/>
      <c r="AG16" s="17"/>
      <c r="AH16" s="18"/>
      <c r="AI16" s="17"/>
      <c r="AJ16" s="17"/>
      <c r="AK16" s="17"/>
      <c r="AL16" s="18"/>
      <c r="AM16" s="18" t="s">
        <v>63</v>
      </c>
      <c r="AN16" s="18"/>
      <c r="AP16" s="18"/>
      <c r="AR16" s="18"/>
      <c r="AS16" s="18"/>
      <c r="AT16" s="17"/>
      <c r="AU16" s="17"/>
      <c r="AV16" s="17"/>
      <c r="AW16" s="18" t="s">
        <v>206</v>
      </c>
      <c r="AX16" s="17"/>
      <c r="AY16" s="14"/>
      <c r="BA16" s="41">
        <v>6</v>
      </c>
      <c r="BB16" s="27">
        <v>315577</v>
      </c>
      <c r="BC16" s="63" t="s">
        <v>140</v>
      </c>
    </row>
    <row r="17" spans="1:55" s="13" customFormat="1" ht="12.75">
      <c r="A17" s="21">
        <v>1</v>
      </c>
      <c r="B17" s="62" t="s">
        <v>200</v>
      </c>
      <c r="C17" s="43">
        <f>SUM(D17:N17)+SUM(R17:T17)+SUM(W17:AO17)+SUM(AT17:AX17)</f>
        <v>728</v>
      </c>
      <c r="D17" s="8">
        <v>66</v>
      </c>
      <c r="E17" s="8" t="s">
        <v>64</v>
      </c>
      <c r="F17" s="8" t="s">
        <v>64</v>
      </c>
      <c r="G17" s="8">
        <v>50</v>
      </c>
      <c r="H17" s="8">
        <v>20</v>
      </c>
      <c r="I17" s="8">
        <v>10</v>
      </c>
      <c r="J17" s="8">
        <v>20</v>
      </c>
      <c r="K17" s="8" t="s">
        <v>74</v>
      </c>
      <c r="L17" s="10">
        <v>8</v>
      </c>
      <c r="M17" s="8">
        <v>30</v>
      </c>
      <c r="N17" s="8">
        <v>32</v>
      </c>
      <c r="O17" s="8">
        <v>32</v>
      </c>
      <c r="P17" s="10" t="s">
        <v>64</v>
      </c>
      <c r="Q17" s="10" t="s">
        <v>64</v>
      </c>
      <c r="R17" s="10" t="s">
        <v>65</v>
      </c>
      <c r="S17" s="10" t="s">
        <v>65</v>
      </c>
      <c r="T17" s="45">
        <v>12</v>
      </c>
      <c r="U17" s="21">
        <v>1</v>
      </c>
      <c r="V17" s="21">
        <v>1</v>
      </c>
      <c r="W17" s="51">
        <v>12</v>
      </c>
      <c r="X17" s="8">
        <v>50</v>
      </c>
      <c r="Y17" s="8">
        <v>59</v>
      </c>
      <c r="Z17" s="8">
        <v>3</v>
      </c>
      <c r="AA17" s="8">
        <v>20</v>
      </c>
      <c r="AB17" s="8">
        <v>11</v>
      </c>
      <c r="AC17" s="10" t="s">
        <v>65</v>
      </c>
      <c r="AD17" s="10" t="s">
        <v>65</v>
      </c>
      <c r="AE17" s="8">
        <v>15</v>
      </c>
      <c r="AF17" s="8">
        <v>20</v>
      </c>
      <c r="AG17" s="8">
        <v>15</v>
      </c>
      <c r="AH17" s="8">
        <v>45</v>
      </c>
      <c r="AI17" s="10" t="s">
        <v>65</v>
      </c>
      <c r="AJ17" s="10" t="s">
        <v>65</v>
      </c>
      <c r="AK17" s="8">
        <v>15</v>
      </c>
      <c r="AL17" s="8">
        <v>60</v>
      </c>
      <c r="AM17" s="8">
        <v>30</v>
      </c>
      <c r="AN17" s="8">
        <v>10</v>
      </c>
      <c r="AO17" s="8">
        <f>SUM(AP17:AS17)</f>
        <v>90</v>
      </c>
      <c r="AP17" s="8">
        <v>28</v>
      </c>
      <c r="AQ17" s="8">
        <v>62</v>
      </c>
      <c r="AR17" s="8" t="s">
        <v>74</v>
      </c>
      <c r="AS17" s="8" t="s">
        <v>74</v>
      </c>
      <c r="AT17" s="10" t="s">
        <v>65</v>
      </c>
      <c r="AU17" s="10" t="s">
        <v>64</v>
      </c>
      <c r="AV17" s="10" t="s">
        <v>65</v>
      </c>
      <c r="AW17" s="8">
        <v>25</v>
      </c>
      <c r="AX17" s="10" t="s">
        <v>74</v>
      </c>
      <c r="AY17" s="21">
        <v>1</v>
      </c>
      <c r="BA17" s="41">
        <v>7</v>
      </c>
      <c r="BB17" s="27">
        <v>439152</v>
      </c>
      <c r="BC17" s="63" t="s">
        <v>141</v>
      </c>
    </row>
    <row r="18" spans="1:55" s="13" customFormat="1" ht="12.75">
      <c r="A18" s="14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46"/>
      <c r="U18" s="14"/>
      <c r="V18" s="14"/>
      <c r="W18" s="52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8" t="s">
        <v>75</v>
      </c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14"/>
      <c r="BA18" s="41">
        <v>8</v>
      </c>
      <c r="BB18" s="27">
        <v>600125</v>
      </c>
      <c r="BC18" s="63" t="s">
        <v>142</v>
      </c>
    </row>
    <row r="19" spans="1:55" s="13" customFormat="1" ht="12.75">
      <c r="A19" s="21">
        <v>2</v>
      </c>
      <c r="B19" s="64" t="s">
        <v>196</v>
      </c>
      <c r="C19" s="43">
        <f>SUM(D19:N19)+SUM(R19:T19)+SUM(W19:AO19)+SUM(AT19:AX19)</f>
        <v>173</v>
      </c>
      <c r="D19" s="10">
        <v>37</v>
      </c>
      <c r="E19" s="10" t="s">
        <v>64</v>
      </c>
      <c r="F19" s="10" t="s">
        <v>64</v>
      </c>
      <c r="G19" s="10">
        <v>10</v>
      </c>
      <c r="H19" s="10" t="s">
        <v>64</v>
      </c>
      <c r="I19" s="10" t="s">
        <v>64</v>
      </c>
      <c r="J19" s="10" t="s">
        <v>65</v>
      </c>
      <c r="K19" s="10" t="s">
        <v>65</v>
      </c>
      <c r="L19" s="10">
        <v>8</v>
      </c>
      <c r="M19" s="10" t="s">
        <v>74</v>
      </c>
      <c r="N19" s="8">
        <f>SUM(O19:Q19)</f>
        <v>0</v>
      </c>
      <c r="O19" s="10" t="s">
        <v>64</v>
      </c>
      <c r="P19" s="10" t="s">
        <v>64</v>
      </c>
      <c r="Q19" s="10" t="s">
        <v>64</v>
      </c>
      <c r="R19" s="10" t="s">
        <v>65</v>
      </c>
      <c r="S19" s="10" t="s">
        <v>65</v>
      </c>
      <c r="T19" s="47" t="s">
        <v>65</v>
      </c>
      <c r="U19" s="21">
        <v>2</v>
      </c>
      <c r="V19" s="21">
        <v>2</v>
      </c>
      <c r="W19" s="53" t="s">
        <v>65</v>
      </c>
      <c r="X19" s="10" t="s">
        <v>64</v>
      </c>
      <c r="Y19" s="10">
        <v>20</v>
      </c>
      <c r="Z19" s="10" t="s">
        <v>65</v>
      </c>
      <c r="AA19" s="10" t="s">
        <v>64</v>
      </c>
      <c r="AB19" s="10" t="s">
        <v>65</v>
      </c>
      <c r="AC19" s="10" t="s">
        <v>65</v>
      </c>
      <c r="AD19" s="10" t="s">
        <v>65</v>
      </c>
      <c r="AE19" s="10" t="s">
        <v>65</v>
      </c>
      <c r="AF19" s="10" t="s">
        <v>65</v>
      </c>
      <c r="AG19" s="10">
        <v>15</v>
      </c>
      <c r="AH19" s="10">
        <v>35</v>
      </c>
      <c r="AI19" s="10" t="s">
        <v>65</v>
      </c>
      <c r="AJ19" s="10" t="s">
        <v>65</v>
      </c>
      <c r="AK19" s="10" t="s">
        <v>65</v>
      </c>
      <c r="AL19" s="10">
        <v>20</v>
      </c>
      <c r="AM19" s="10">
        <v>8</v>
      </c>
      <c r="AN19" s="10" t="s">
        <v>74</v>
      </c>
      <c r="AO19" s="8">
        <f>SUM(AP19:AS19)</f>
        <v>0</v>
      </c>
      <c r="AP19" s="10" t="s">
        <v>74</v>
      </c>
      <c r="AQ19" s="10" t="s">
        <v>74</v>
      </c>
      <c r="AR19" s="10" t="s">
        <v>74</v>
      </c>
      <c r="AS19" s="10" t="s">
        <v>74</v>
      </c>
      <c r="AT19" s="10">
        <v>10</v>
      </c>
      <c r="AU19" s="10" t="s">
        <v>65</v>
      </c>
      <c r="AV19" s="10" t="s">
        <v>65</v>
      </c>
      <c r="AW19" s="10">
        <v>10</v>
      </c>
      <c r="AX19" s="10" t="s">
        <v>74</v>
      </c>
      <c r="AY19" s="21">
        <v>2</v>
      </c>
      <c r="BA19" s="41">
        <v>9</v>
      </c>
      <c r="BB19" s="27">
        <v>348812</v>
      </c>
      <c r="BC19" s="63" t="s">
        <v>143</v>
      </c>
    </row>
    <row r="20" spans="1:55" s="13" customFormat="1" ht="12.75">
      <c r="A20" s="21">
        <v>3</v>
      </c>
      <c r="B20" s="64" t="s">
        <v>197</v>
      </c>
      <c r="C20" s="43">
        <f>SUM(D20:N20)+SUM(R20:T20)+SUM(W20:AO20)+SUM(AT20:AX20)</f>
        <v>62</v>
      </c>
      <c r="D20" s="10">
        <v>15</v>
      </c>
      <c r="E20" s="10" t="s">
        <v>64</v>
      </c>
      <c r="F20" s="10" t="s">
        <v>64</v>
      </c>
      <c r="G20" s="10" t="s">
        <v>64</v>
      </c>
      <c r="H20" s="10" t="s">
        <v>64</v>
      </c>
      <c r="I20" s="10" t="s">
        <v>64</v>
      </c>
      <c r="J20" s="10" t="s">
        <v>65</v>
      </c>
      <c r="K20" s="10" t="s">
        <v>65</v>
      </c>
      <c r="L20" s="10" t="s">
        <v>65</v>
      </c>
      <c r="M20" s="10" t="s">
        <v>65</v>
      </c>
      <c r="N20" s="8">
        <f>SUM(O20:Q20)</f>
        <v>0</v>
      </c>
      <c r="O20" s="10" t="s">
        <v>64</v>
      </c>
      <c r="P20" s="10" t="s">
        <v>64</v>
      </c>
      <c r="Q20" s="10" t="s">
        <v>64</v>
      </c>
      <c r="R20" s="10" t="s">
        <v>65</v>
      </c>
      <c r="S20" s="10" t="s">
        <v>65</v>
      </c>
      <c r="T20" s="47" t="s">
        <v>65</v>
      </c>
      <c r="U20" s="21">
        <v>3</v>
      </c>
      <c r="V20" s="21">
        <v>3</v>
      </c>
      <c r="W20" s="53" t="s">
        <v>65</v>
      </c>
      <c r="X20" s="10" t="s">
        <v>64</v>
      </c>
      <c r="Y20" s="10">
        <v>10</v>
      </c>
      <c r="Z20" s="10" t="s">
        <v>65</v>
      </c>
      <c r="AA20" s="10" t="s">
        <v>64</v>
      </c>
      <c r="AB20" s="10" t="s">
        <v>65</v>
      </c>
      <c r="AC20" s="10" t="s">
        <v>65</v>
      </c>
      <c r="AD20" s="10" t="s">
        <v>65</v>
      </c>
      <c r="AE20" s="10" t="s">
        <v>65</v>
      </c>
      <c r="AF20" s="10" t="s">
        <v>65</v>
      </c>
      <c r="AG20" s="10" t="s">
        <v>64</v>
      </c>
      <c r="AH20" s="10">
        <v>10</v>
      </c>
      <c r="AI20" s="10" t="s">
        <v>65</v>
      </c>
      <c r="AJ20" s="10" t="s">
        <v>65</v>
      </c>
      <c r="AK20" s="10" t="s">
        <v>65</v>
      </c>
      <c r="AL20" s="10">
        <v>7</v>
      </c>
      <c r="AM20" s="10">
        <v>3</v>
      </c>
      <c r="AN20" s="10" t="s">
        <v>74</v>
      </c>
      <c r="AO20" s="8">
        <f>SUM(AP20:AS20)</f>
        <v>0</v>
      </c>
      <c r="AP20" s="10" t="s">
        <v>74</v>
      </c>
      <c r="AQ20" s="10" t="s">
        <v>74</v>
      </c>
      <c r="AR20" s="10" t="s">
        <v>74</v>
      </c>
      <c r="AS20" s="10" t="s">
        <v>74</v>
      </c>
      <c r="AT20" s="10" t="s">
        <v>64</v>
      </c>
      <c r="AU20" s="10" t="s">
        <v>64</v>
      </c>
      <c r="AV20" s="10">
        <v>15</v>
      </c>
      <c r="AW20" s="10">
        <v>2</v>
      </c>
      <c r="AX20" s="10" t="s">
        <v>74</v>
      </c>
      <c r="AY20" s="21">
        <v>3</v>
      </c>
      <c r="BA20" s="41">
        <v>10</v>
      </c>
      <c r="BB20" s="27">
        <v>469949</v>
      </c>
      <c r="BC20" s="63" t="s">
        <v>144</v>
      </c>
    </row>
    <row r="21" spans="1:55" s="13" customFormat="1" ht="12.75">
      <c r="A21" s="21">
        <v>4</v>
      </c>
      <c r="B21" s="64" t="s">
        <v>202</v>
      </c>
      <c r="C21" s="43">
        <f>SUM(D21:N21)+SUM(R21:T21)+SUM(W21:AO21)+SUM(AT21:AX21)</f>
        <v>52</v>
      </c>
      <c r="D21" s="10">
        <v>14</v>
      </c>
      <c r="E21" s="10" t="s">
        <v>64</v>
      </c>
      <c r="F21" s="10" t="s">
        <v>64</v>
      </c>
      <c r="G21" s="10" t="s">
        <v>64</v>
      </c>
      <c r="H21" s="10" t="s">
        <v>64</v>
      </c>
      <c r="I21" s="10" t="s">
        <v>64</v>
      </c>
      <c r="J21" s="10" t="s">
        <v>65</v>
      </c>
      <c r="K21" s="10" t="s">
        <v>65</v>
      </c>
      <c r="L21" s="10" t="s">
        <v>65</v>
      </c>
      <c r="M21" s="10" t="s">
        <v>65</v>
      </c>
      <c r="N21" s="8">
        <f>SUM(O21:Q21)</f>
        <v>0</v>
      </c>
      <c r="O21" s="10" t="s">
        <v>64</v>
      </c>
      <c r="P21" s="10" t="s">
        <v>64</v>
      </c>
      <c r="Q21" s="10"/>
      <c r="R21" s="10" t="s">
        <v>65</v>
      </c>
      <c r="S21" s="10" t="s">
        <v>65</v>
      </c>
      <c r="T21" s="47" t="s">
        <v>65</v>
      </c>
      <c r="U21" s="21">
        <v>4</v>
      </c>
      <c r="V21" s="21">
        <v>4</v>
      </c>
      <c r="W21" s="53" t="s">
        <v>65</v>
      </c>
      <c r="X21" s="10" t="s">
        <v>64</v>
      </c>
      <c r="Y21" s="10">
        <v>10</v>
      </c>
      <c r="Z21" s="10" t="s">
        <v>65</v>
      </c>
      <c r="AA21" s="10" t="s">
        <v>64</v>
      </c>
      <c r="AB21" s="10" t="s">
        <v>65</v>
      </c>
      <c r="AC21" s="10" t="s">
        <v>65</v>
      </c>
      <c r="AD21" s="10" t="s">
        <v>65</v>
      </c>
      <c r="AE21" s="10" t="s">
        <v>65</v>
      </c>
      <c r="AF21" s="10" t="s">
        <v>65</v>
      </c>
      <c r="AG21" s="10" t="s">
        <v>64</v>
      </c>
      <c r="AH21" s="10">
        <v>6</v>
      </c>
      <c r="AI21" s="10" t="s">
        <v>65</v>
      </c>
      <c r="AJ21" s="10" t="s">
        <v>65</v>
      </c>
      <c r="AK21" s="10" t="s">
        <v>65</v>
      </c>
      <c r="AL21" s="10">
        <v>6</v>
      </c>
      <c r="AM21" s="10">
        <v>4</v>
      </c>
      <c r="AN21" s="10" t="s">
        <v>74</v>
      </c>
      <c r="AO21" s="8">
        <f>SUM(AP21:AS21)</f>
        <v>0</v>
      </c>
      <c r="AP21" s="10" t="s">
        <v>74</v>
      </c>
      <c r="AQ21" s="10" t="s">
        <v>74</v>
      </c>
      <c r="AR21" s="10" t="s">
        <v>74</v>
      </c>
      <c r="AS21" s="10" t="s">
        <v>74</v>
      </c>
      <c r="AT21" s="10" t="s">
        <v>64</v>
      </c>
      <c r="AU21" s="10" t="s">
        <v>64</v>
      </c>
      <c r="AV21" s="10">
        <v>10</v>
      </c>
      <c r="AW21" s="10">
        <v>2</v>
      </c>
      <c r="AX21" s="10" t="s">
        <v>74</v>
      </c>
      <c r="AY21" s="21">
        <v>4</v>
      </c>
      <c r="BA21" s="41">
        <v>11</v>
      </c>
      <c r="BB21" s="27">
        <v>313827</v>
      </c>
      <c r="BC21" s="63" t="s">
        <v>145</v>
      </c>
    </row>
    <row r="22" spans="1:55" s="13" customFormat="1" ht="12.75">
      <c r="A22" s="21">
        <v>5</v>
      </c>
      <c r="B22" s="64" t="s">
        <v>201</v>
      </c>
      <c r="C22" s="43">
        <f>SUM(D22:N22)+SUM(R22:T22)+SUM(W22:AO22)+SUM(AT22:AX22)</f>
        <v>135</v>
      </c>
      <c r="D22" s="8">
        <f aca="true" t="shared" si="9" ref="D22:S22">SUM(D24:D26)</f>
        <v>0</v>
      </c>
      <c r="E22" s="8">
        <f t="shared" si="9"/>
        <v>0</v>
      </c>
      <c r="F22" s="8">
        <f t="shared" si="9"/>
        <v>0</v>
      </c>
      <c r="G22" s="8">
        <f t="shared" si="9"/>
        <v>0</v>
      </c>
      <c r="H22" s="8">
        <f t="shared" si="9"/>
        <v>0</v>
      </c>
      <c r="I22" s="8">
        <f t="shared" si="9"/>
        <v>0</v>
      </c>
      <c r="J22" s="8">
        <f t="shared" si="9"/>
        <v>0</v>
      </c>
      <c r="K22" s="8">
        <f>SUM(K24:K26)</f>
        <v>0</v>
      </c>
      <c r="L22" s="8">
        <f t="shared" si="9"/>
        <v>0</v>
      </c>
      <c r="M22" s="8">
        <f t="shared" si="9"/>
        <v>0</v>
      </c>
      <c r="N22" s="8">
        <f>SUM(O22:Q22)</f>
        <v>85</v>
      </c>
      <c r="O22" s="8">
        <f t="shared" si="9"/>
        <v>0</v>
      </c>
      <c r="P22" s="8">
        <f t="shared" si="9"/>
        <v>0</v>
      </c>
      <c r="Q22" s="8">
        <f t="shared" si="9"/>
        <v>85</v>
      </c>
      <c r="R22" s="8">
        <f t="shared" si="9"/>
        <v>0</v>
      </c>
      <c r="S22" s="8">
        <f t="shared" si="9"/>
        <v>0</v>
      </c>
      <c r="T22" s="45">
        <f>SUM(T24:T26)</f>
        <v>0</v>
      </c>
      <c r="U22" s="21">
        <v>5</v>
      </c>
      <c r="V22" s="21">
        <v>5</v>
      </c>
      <c r="W22" s="51">
        <f aca="true" t="shared" si="10" ref="W22:AX22">SUM(W24:W26)</f>
        <v>0</v>
      </c>
      <c r="X22" s="8">
        <f t="shared" si="10"/>
        <v>0</v>
      </c>
      <c r="Y22" s="8">
        <f t="shared" si="10"/>
        <v>0</v>
      </c>
      <c r="Z22" s="8">
        <f t="shared" si="10"/>
        <v>0</v>
      </c>
      <c r="AA22" s="8">
        <f t="shared" si="10"/>
        <v>0</v>
      </c>
      <c r="AB22" s="8">
        <f t="shared" si="10"/>
        <v>0</v>
      </c>
      <c r="AC22" s="8">
        <f t="shared" si="10"/>
        <v>0</v>
      </c>
      <c r="AD22" s="8">
        <f>SUM(AD24:AD26)</f>
        <v>0</v>
      </c>
      <c r="AE22" s="8">
        <f t="shared" si="10"/>
        <v>0</v>
      </c>
      <c r="AF22" s="8">
        <f t="shared" si="10"/>
        <v>0</v>
      </c>
      <c r="AG22" s="8">
        <f t="shared" si="10"/>
        <v>0</v>
      </c>
      <c r="AH22" s="8">
        <f t="shared" si="10"/>
        <v>0</v>
      </c>
      <c r="AI22" s="8">
        <f t="shared" si="10"/>
        <v>0</v>
      </c>
      <c r="AJ22" s="8">
        <f>SUM(AJ24:AJ26)</f>
        <v>0</v>
      </c>
      <c r="AK22" s="8">
        <f t="shared" si="10"/>
        <v>0</v>
      </c>
      <c r="AL22" s="8">
        <f t="shared" si="10"/>
        <v>0</v>
      </c>
      <c r="AM22" s="8">
        <f t="shared" si="10"/>
        <v>0</v>
      </c>
      <c r="AN22" s="8">
        <f t="shared" si="10"/>
        <v>0</v>
      </c>
      <c r="AO22" s="8">
        <f t="shared" si="10"/>
        <v>0</v>
      </c>
      <c r="AP22" s="8">
        <f t="shared" si="10"/>
        <v>0</v>
      </c>
      <c r="AQ22" s="8">
        <f t="shared" si="10"/>
        <v>0</v>
      </c>
      <c r="AR22" s="8">
        <f t="shared" si="10"/>
        <v>0</v>
      </c>
      <c r="AS22" s="8">
        <f t="shared" si="10"/>
        <v>0</v>
      </c>
      <c r="AT22" s="8">
        <f t="shared" si="10"/>
        <v>0</v>
      </c>
      <c r="AU22" s="8">
        <f t="shared" si="10"/>
        <v>0</v>
      </c>
      <c r="AV22" s="8">
        <f t="shared" si="10"/>
        <v>50</v>
      </c>
      <c r="AW22" s="8">
        <f t="shared" si="10"/>
        <v>0</v>
      </c>
      <c r="AX22" s="8">
        <f t="shared" si="10"/>
        <v>0</v>
      </c>
      <c r="AY22" s="21">
        <v>5</v>
      </c>
      <c r="BA22" s="41">
        <v>12</v>
      </c>
      <c r="BB22" s="27">
        <v>307180</v>
      </c>
      <c r="BC22" s="63" t="s">
        <v>146</v>
      </c>
    </row>
    <row r="23" spans="1:55" s="13" customFormat="1" ht="12.75" customHeight="1">
      <c r="A23" s="15"/>
      <c r="B23" s="4" t="s">
        <v>66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46"/>
      <c r="U23" s="15"/>
      <c r="V23" s="15"/>
      <c r="W23" s="52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72"/>
      <c r="AU23" s="9"/>
      <c r="AV23" s="9"/>
      <c r="AW23" s="9"/>
      <c r="AX23" s="9"/>
      <c r="AY23" s="15"/>
      <c r="BA23" s="41">
        <v>13</v>
      </c>
      <c r="BB23" s="27">
        <v>693042</v>
      </c>
      <c r="BC23" s="63" t="s">
        <v>147</v>
      </c>
    </row>
    <row r="24" spans="1:55" s="13" customFormat="1" ht="15.75" customHeight="1">
      <c r="A24" s="15" t="s">
        <v>2</v>
      </c>
      <c r="B24" s="64" t="s">
        <v>184</v>
      </c>
      <c r="C24" s="43">
        <f>SUM(D24:N24)+SUM(R24:T24)+SUM(W24:AO24)+SUM(AT24:AX24)</f>
        <v>95</v>
      </c>
      <c r="D24" s="10" t="s">
        <v>64</v>
      </c>
      <c r="E24" s="10" t="s">
        <v>64</v>
      </c>
      <c r="F24" s="10" t="s">
        <v>64</v>
      </c>
      <c r="G24" s="10" t="s">
        <v>64</v>
      </c>
      <c r="H24" s="10" t="s">
        <v>64</v>
      </c>
      <c r="I24" s="10" t="s">
        <v>64</v>
      </c>
      <c r="J24" s="10" t="s">
        <v>65</v>
      </c>
      <c r="K24" s="10" t="s">
        <v>65</v>
      </c>
      <c r="L24" s="10" t="s">
        <v>65</v>
      </c>
      <c r="M24" s="10" t="s">
        <v>65</v>
      </c>
      <c r="N24" s="8">
        <f>SUM(O24:Q24)</f>
        <v>60</v>
      </c>
      <c r="O24" s="10" t="s">
        <v>64</v>
      </c>
      <c r="P24" s="10" t="s">
        <v>64</v>
      </c>
      <c r="Q24" s="10">
        <v>60</v>
      </c>
      <c r="R24" s="10" t="s">
        <v>65</v>
      </c>
      <c r="S24" s="10" t="s">
        <v>65</v>
      </c>
      <c r="T24" s="47" t="s">
        <v>65</v>
      </c>
      <c r="U24" s="15" t="s">
        <v>2</v>
      </c>
      <c r="V24" s="15" t="s">
        <v>2</v>
      </c>
      <c r="W24" s="53" t="s">
        <v>65</v>
      </c>
      <c r="X24" s="10" t="s">
        <v>64</v>
      </c>
      <c r="Y24" s="10" t="s">
        <v>64</v>
      </c>
      <c r="Z24" s="10" t="s">
        <v>65</v>
      </c>
      <c r="AA24" s="10" t="s">
        <v>64</v>
      </c>
      <c r="AB24" s="10" t="s">
        <v>65</v>
      </c>
      <c r="AC24" s="10" t="s">
        <v>65</v>
      </c>
      <c r="AD24" s="10" t="s">
        <v>65</v>
      </c>
      <c r="AE24" s="10" t="s">
        <v>65</v>
      </c>
      <c r="AF24" s="10" t="s">
        <v>65</v>
      </c>
      <c r="AG24" s="10" t="s">
        <v>64</v>
      </c>
      <c r="AH24" s="10" t="s">
        <v>64</v>
      </c>
      <c r="AI24" s="10" t="s">
        <v>65</v>
      </c>
      <c r="AJ24" s="10" t="s">
        <v>65</v>
      </c>
      <c r="AK24" s="10" t="s">
        <v>65</v>
      </c>
      <c r="AL24" s="10" t="s">
        <v>64</v>
      </c>
      <c r="AM24" s="10" t="s">
        <v>64</v>
      </c>
      <c r="AN24" s="10" t="s">
        <v>74</v>
      </c>
      <c r="AO24" s="8">
        <f>SUM(AP24:AS24)</f>
        <v>0</v>
      </c>
      <c r="AP24" s="10" t="s">
        <v>74</v>
      </c>
      <c r="AQ24" s="10" t="s">
        <v>74</v>
      </c>
      <c r="AR24" s="10" t="s">
        <v>74</v>
      </c>
      <c r="AS24" s="10" t="s">
        <v>74</v>
      </c>
      <c r="AT24" s="10" t="s">
        <v>74</v>
      </c>
      <c r="AU24" s="10" t="s">
        <v>64</v>
      </c>
      <c r="AV24" s="10">
        <v>35</v>
      </c>
      <c r="AW24" s="10" t="s">
        <v>65</v>
      </c>
      <c r="AX24" s="10" t="s">
        <v>74</v>
      </c>
      <c r="AY24" s="15" t="s">
        <v>2</v>
      </c>
      <c r="BA24" s="41">
        <v>14</v>
      </c>
      <c r="BB24" s="27">
        <v>723881</v>
      </c>
      <c r="BC24" s="63" t="s">
        <v>148</v>
      </c>
    </row>
    <row r="25" spans="1:55" s="13" customFormat="1" ht="13.5" customHeight="1">
      <c r="A25" s="15"/>
      <c r="B25" s="64"/>
      <c r="C25" s="43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/>
      <c r="O25" s="10"/>
      <c r="P25" s="10"/>
      <c r="Q25" s="10" t="s">
        <v>195</v>
      </c>
      <c r="R25" s="10"/>
      <c r="S25" s="10"/>
      <c r="T25" s="47"/>
      <c r="U25" s="15"/>
      <c r="V25" s="15"/>
      <c r="W25" s="53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8"/>
      <c r="AP25" s="10"/>
      <c r="AQ25" s="10"/>
      <c r="AR25" s="10"/>
      <c r="AS25" s="10"/>
      <c r="AT25" s="72"/>
      <c r="AU25" s="10"/>
      <c r="AV25" s="10"/>
      <c r="AW25" s="10"/>
      <c r="AX25" s="10"/>
      <c r="AY25" s="15"/>
      <c r="BA25" s="41">
        <v>15</v>
      </c>
      <c r="BB25" s="27">
        <v>220840</v>
      </c>
      <c r="BC25" s="63" t="s">
        <v>149</v>
      </c>
    </row>
    <row r="26" spans="1:55" s="13" customFormat="1" ht="12" customHeight="1">
      <c r="A26" s="16"/>
      <c r="B26" s="6" t="s">
        <v>203</v>
      </c>
      <c r="C26" s="57">
        <f>SUM(D26:N26)+SUM(R26:T26)+SUM(W26:AO26)+SUM(AT26:AX26)</f>
        <v>40</v>
      </c>
      <c r="D26" s="19" t="s">
        <v>74</v>
      </c>
      <c r="E26" s="19" t="s">
        <v>64</v>
      </c>
      <c r="F26" s="19" t="s">
        <v>64</v>
      </c>
      <c r="G26" s="19" t="s">
        <v>64</v>
      </c>
      <c r="H26" s="19" t="s">
        <v>64</v>
      </c>
      <c r="I26" s="19" t="s">
        <v>64</v>
      </c>
      <c r="J26" s="19" t="s">
        <v>65</v>
      </c>
      <c r="K26" s="19" t="s">
        <v>65</v>
      </c>
      <c r="L26" s="19" t="s">
        <v>65</v>
      </c>
      <c r="M26" s="19" t="s">
        <v>65</v>
      </c>
      <c r="N26" s="22">
        <f>SUM(O26:Q26)</f>
        <v>25</v>
      </c>
      <c r="O26" s="19" t="s">
        <v>74</v>
      </c>
      <c r="P26" s="19" t="s">
        <v>64</v>
      </c>
      <c r="Q26" s="19">
        <v>25</v>
      </c>
      <c r="R26" s="19" t="s">
        <v>65</v>
      </c>
      <c r="S26" s="19" t="s">
        <v>65</v>
      </c>
      <c r="T26" s="48" t="s">
        <v>65</v>
      </c>
      <c r="U26" s="16"/>
      <c r="V26" s="16"/>
      <c r="W26" s="54" t="s">
        <v>65</v>
      </c>
      <c r="X26" s="19" t="s">
        <v>64</v>
      </c>
      <c r="Y26" s="19" t="s">
        <v>64</v>
      </c>
      <c r="Z26" s="19" t="s">
        <v>65</v>
      </c>
      <c r="AA26" s="19" t="s">
        <v>64</v>
      </c>
      <c r="AB26" s="19" t="s">
        <v>65</v>
      </c>
      <c r="AC26" s="19" t="s">
        <v>65</v>
      </c>
      <c r="AD26" s="19" t="s">
        <v>65</v>
      </c>
      <c r="AE26" s="19" t="s">
        <v>65</v>
      </c>
      <c r="AF26" s="19" t="s">
        <v>65</v>
      </c>
      <c r="AG26" s="19" t="s">
        <v>64</v>
      </c>
      <c r="AH26" s="19">
        <v>0</v>
      </c>
      <c r="AI26" s="19" t="s">
        <v>65</v>
      </c>
      <c r="AJ26" s="19" t="s">
        <v>65</v>
      </c>
      <c r="AK26" s="19" t="s">
        <v>65</v>
      </c>
      <c r="AL26" s="19" t="s">
        <v>64</v>
      </c>
      <c r="AM26" s="19" t="s">
        <v>64</v>
      </c>
      <c r="AN26" s="19" t="s">
        <v>74</v>
      </c>
      <c r="AO26" s="22">
        <f>SUM(AP26:AS26)</f>
        <v>0</v>
      </c>
      <c r="AP26" s="19" t="s">
        <v>74</v>
      </c>
      <c r="AQ26" s="19" t="s">
        <v>74</v>
      </c>
      <c r="AR26" s="19" t="s">
        <v>74</v>
      </c>
      <c r="AS26" s="19" t="s">
        <v>74</v>
      </c>
      <c r="AT26" s="19" t="s">
        <v>64</v>
      </c>
      <c r="AU26" s="19" t="s">
        <v>64</v>
      </c>
      <c r="AV26" s="19">
        <v>15</v>
      </c>
      <c r="AW26" s="19" t="s">
        <v>65</v>
      </c>
      <c r="AX26" s="19" t="s">
        <v>74</v>
      </c>
      <c r="AY26" s="16"/>
      <c r="BA26" s="41">
        <v>16</v>
      </c>
      <c r="BB26" s="27">
        <v>525800</v>
      </c>
      <c r="BC26" s="63" t="s">
        <v>150</v>
      </c>
    </row>
    <row r="27" spans="1:55" s="13" customFormat="1" ht="12.75" hidden="1">
      <c r="A27" s="16">
        <v>6</v>
      </c>
      <c r="B27" s="61" t="s">
        <v>194</v>
      </c>
      <c r="C27" s="57">
        <f>SUM(D27:N27)+SUM(R27:T27)+SUM(W27:AO27)+SUM(AT27:AX27)</f>
        <v>181</v>
      </c>
      <c r="D27" s="19">
        <v>41</v>
      </c>
      <c r="E27" s="19" t="s">
        <v>74</v>
      </c>
      <c r="F27" s="19" t="s">
        <v>74</v>
      </c>
      <c r="G27" s="19">
        <v>12</v>
      </c>
      <c r="H27" s="19" t="s">
        <v>74</v>
      </c>
      <c r="I27" s="19" t="s">
        <v>74</v>
      </c>
      <c r="J27" s="19" t="s">
        <v>74</v>
      </c>
      <c r="K27" s="19" t="s">
        <v>74</v>
      </c>
      <c r="L27" s="19" t="s">
        <v>74</v>
      </c>
      <c r="M27" s="19">
        <v>12</v>
      </c>
      <c r="N27" s="22">
        <f>SUM(O27:Q27)</f>
        <v>13</v>
      </c>
      <c r="O27" s="19">
        <v>13</v>
      </c>
      <c r="P27" s="19" t="s">
        <v>74</v>
      </c>
      <c r="Q27" s="19" t="s">
        <v>74</v>
      </c>
      <c r="R27" s="19" t="s">
        <v>74</v>
      </c>
      <c r="S27" s="19" t="s">
        <v>74</v>
      </c>
      <c r="T27" s="48">
        <v>12</v>
      </c>
      <c r="U27" s="49">
        <v>6</v>
      </c>
      <c r="V27" s="49">
        <v>6</v>
      </c>
      <c r="W27" s="54">
        <v>10</v>
      </c>
      <c r="X27" s="19" t="s">
        <v>74</v>
      </c>
      <c r="Y27" s="19">
        <v>27</v>
      </c>
      <c r="Z27" s="19" t="s">
        <v>74</v>
      </c>
      <c r="AA27" s="19" t="s">
        <v>74</v>
      </c>
      <c r="AB27" s="19" t="s">
        <v>74</v>
      </c>
      <c r="AC27" s="19" t="s">
        <v>74</v>
      </c>
      <c r="AD27" s="19" t="s">
        <v>74</v>
      </c>
      <c r="AE27" s="19" t="s">
        <v>74</v>
      </c>
      <c r="AF27" s="19">
        <v>12</v>
      </c>
      <c r="AG27" s="19">
        <v>12</v>
      </c>
      <c r="AH27" s="19" t="s">
        <v>74</v>
      </c>
      <c r="AI27" s="19" t="s">
        <v>74</v>
      </c>
      <c r="AJ27" s="19" t="s">
        <v>74</v>
      </c>
      <c r="AK27" s="19">
        <v>12</v>
      </c>
      <c r="AL27" s="19" t="s">
        <v>74</v>
      </c>
      <c r="AM27" s="19" t="s">
        <v>74</v>
      </c>
      <c r="AN27" s="19" t="s">
        <v>74</v>
      </c>
      <c r="AO27" s="22">
        <f>SUM(AP27:AS27)</f>
        <v>0</v>
      </c>
      <c r="AP27" s="19" t="s">
        <v>74</v>
      </c>
      <c r="AQ27" s="19" t="s">
        <v>74</v>
      </c>
      <c r="AR27" s="19" t="s">
        <v>74</v>
      </c>
      <c r="AS27" s="19" t="s">
        <v>74</v>
      </c>
      <c r="AT27" s="19" t="s">
        <v>74</v>
      </c>
      <c r="AU27" s="19" t="s">
        <v>74</v>
      </c>
      <c r="AV27" s="19" t="s">
        <v>74</v>
      </c>
      <c r="AW27" s="19">
        <v>15</v>
      </c>
      <c r="AX27" s="19">
        <v>3</v>
      </c>
      <c r="AY27" s="49">
        <v>6</v>
      </c>
      <c r="BA27" s="41">
        <v>17</v>
      </c>
      <c r="BB27" s="27">
        <v>690257</v>
      </c>
      <c r="BC27" s="63" t="s">
        <v>151</v>
      </c>
    </row>
    <row r="28" spans="1:55" s="13" customFormat="1" ht="12.75">
      <c r="A28" s="7"/>
      <c r="B28" s="1"/>
      <c r="C28" s="4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7"/>
      <c r="BA28" s="41">
        <v>18</v>
      </c>
      <c r="BB28" s="27">
        <v>601188</v>
      </c>
      <c r="BC28" s="63" t="s">
        <v>152</v>
      </c>
    </row>
    <row r="29" spans="1:55" s="13" customFormat="1" ht="12.75">
      <c r="A29" s="37"/>
      <c r="B29" s="68"/>
      <c r="C29" s="43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7"/>
      <c r="BA29" s="41">
        <v>19</v>
      </c>
      <c r="BB29" s="27">
        <v>276687</v>
      </c>
      <c r="BC29" s="63" t="s">
        <v>153</v>
      </c>
    </row>
    <row r="30" spans="1:55" s="13" customFormat="1" ht="12.75">
      <c r="A30" s="7"/>
      <c r="H30" s="24"/>
      <c r="Q30" s="24"/>
      <c r="U30" s="38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31"/>
      <c r="AU30" s="24"/>
      <c r="AV30" s="24"/>
      <c r="AW30" s="8"/>
      <c r="AX30" s="8"/>
      <c r="AY30" s="7"/>
      <c r="BA30" s="41">
        <v>20</v>
      </c>
      <c r="BB30" s="27">
        <v>370861</v>
      </c>
      <c r="BC30" s="63" t="s">
        <v>154</v>
      </c>
    </row>
    <row r="31" spans="1:55" s="13" customFormat="1" ht="12.75">
      <c r="A31" s="7"/>
      <c r="B31" s="6" t="s">
        <v>70</v>
      </c>
      <c r="C31" s="24"/>
      <c r="D31" s="24"/>
      <c r="E31" s="24"/>
      <c r="F31" s="24"/>
      <c r="G31" s="24"/>
      <c r="H31" s="24"/>
      <c r="I31" s="1" t="s">
        <v>80</v>
      </c>
      <c r="Q31" s="24"/>
      <c r="U31" s="38"/>
      <c r="V31" s="1" t="s">
        <v>67</v>
      </c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P31" s="31"/>
      <c r="AQ31" s="31"/>
      <c r="AR31" s="31"/>
      <c r="AS31" s="31"/>
      <c r="AU31" s="24"/>
      <c r="AV31" s="24"/>
      <c r="AW31" s="9"/>
      <c r="AX31" s="9"/>
      <c r="AY31" s="7"/>
      <c r="BA31" s="41">
        <v>21</v>
      </c>
      <c r="BB31" s="27">
        <v>322874</v>
      </c>
      <c r="BC31" s="63" t="s">
        <v>155</v>
      </c>
    </row>
    <row r="32" spans="1:55" s="13" customFormat="1" ht="12.75">
      <c r="A32" s="37"/>
      <c r="B32" s="1" t="s">
        <v>207</v>
      </c>
      <c r="C32" s="24"/>
      <c r="D32" s="24"/>
      <c r="E32" s="24"/>
      <c r="F32" s="24"/>
      <c r="G32" s="24"/>
      <c r="H32" s="24"/>
      <c r="I32" s="92" t="s">
        <v>81</v>
      </c>
      <c r="J32" s="92"/>
      <c r="K32" s="92"/>
      <c r="L32" s="92"/>
      <c r="M32" s="92"/>
      <c r="N32" s="92"/>
      <c r="O32" s="92"/>
      <c r="Q32" s="24"/>
      <c r="R32" s="24"/>
      <c r="S32" s="24"/>
      <c r="T32" s="24"/>
      <c r="U32" s="24"/>
      <c r="V32" s="6" t="s">
        <v>68</v>
      </c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4"/>
      <c r="AP32" s="24"/>
      <c r="AQ32" s="24"/>
      <c r="AR32" s="24"/>
      <c r="AS32" s="24"/>
      <c r="AU32" s="24"/>
      <c r="AV32" s="24"/>
      <c r="AW32" s="8"/>
      <c r="AX32" s="8"/>
      <c r="AY32" s="37"/>
      <c r="BA32" s="41">
        <v>22</v>
      </c>
      <c r="BB32" s="27">
        <v>450061</v>
      </c>
      <c r="BC32" s="63" t="s">
        <v>156</v>
      </c>
    </row>
    <row r="33" spans="1:55" s="13" customFormat="1" ht="12.75">
      <c r="A33" s="37"/>
      <c r="B33" s="1" t="s">
        <v>208</v>
      </c>
      <c r="C33" s="24"/>
      <c r="D33" s="24"/>
      <c r="E33" s="24"/>
      <c r="F33" s="24"/>
      <c r="G33" s="24"/>
      <c r="H33" s="24"/>
      <c r="I33" s="73"/>
      <c r="K33" s="1"/>
      <c r="O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P33" s="24"/>
      <c r="AQ33" s="24"/>
      <c r="AR33" s="24"/>
      <c r="AS33" s="24"/>
      <c r="AU33" s="24"/>
      <c r="AV33" s="24"/>
      <c r="AW33" s="10"/>
      <c r="AX33" s="10"/>
      <c r="AY33" s="37"/>
      <c r="BA33" s="41">
        <v>23</v>
      </c>
      <c r="BB33" s="27">
        <v>282561</v>
      </c>
      <c r="BC33" s="63" t="s">
        <v>157</v>
      </c>
    </row>
    <row r="34" spans="1:55" s="13" customFormat="1" ht="12.75">
      <c r="A34" s="11"/>
      <c r="B34" s="1" t="s">
        <v>214</v>
      </c>
      <c r="C34" s="24"/>
      <c r="D34" s="24"/>
      <c r="E34" s="24"/>
      <c r="F34" s="24"/>
      <c r="G34" s="24"/>
      <c r="H34" s="24"/>
      <c r="I34" s="31">
        <v>1</v>
      </c>
      <c r="J34" s="24" t="s">
        <v>205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12"/>
      <c r="AD34" s="24"/>
      <c r="AE34" s="24"/>
      <c r="AF34" s="24"/>
      <c r="AG34" s="24"/>
      <c r="AP34" s="24"/>
      <c r="AQ34" s="24"/>
      <c r="AR34" s="24"/>
      <c r="AS34" s="24"/>
      <c r="AU34" s="24"/>
      <c r="AV34" s="24"/>
      <c r="AW34" s="9"/>
      <c r="AX34" s="9"/>
      <c r="AY34" s="11"/>
      <c r="BA34" s="41">
        <v>24</v>
      </c>
      <c r="BB34" s="27">
        <v>849670</v>
      </c>
      <c r="BC34" s="63" t="s">
        <v>158</v>
      </c>
    </row>
    <row r="35" spans="1:55" s="13" customFormat="1" ht="12.75">
      <c r="A35" s="11"/>
      <c r="B35" s="1" t="s">
        <v>209</v>
      </c>
      <c r="C35" s="24"/>
      <c r="D35" s="24"/>
      <c r="E35" s="24"/>
      <c r="F35" s="24"/>
      <c r="G35" s="24"/>
      <c r="H35" s="24"/>
      <c r="I35" s="31">
        <v>2</v>
      </c>
      <c r="J35" s="24" t="s">
        <v>198</v>
      </c>
      <c r="K35" s="1"/>
      <c r="L35" s="24"/>
      <c r="M35" s="24"/>
      <c r="N35" s="24"/>
      <c r="O35" s="24"/>
      <c r="P35" s="24"/>
      <c r="Q35" s="24"/>
      <c r="R35" s="24"/>
      <c r="S35" s="24"/>
      <c r="T35" s="24"/>
      <c r="U35" s="24"/>
      <c r="AD35" s="24"/>
      <c r="AE35" s="24"/>
      <c r="AF35" s="24"/>
      <c r="AG35" s="24"/>
      <c r="AP35" s="24"/>
      <c r="AQ35" s="24"/>
      <c r="AR35" s="24"/>
      <c r="AS35" s="24"/>
      <c r="AU35" s="24"/>
      <c r="AV35" s="24"/>
      <c r="AW35" s="10"/>
      <c r="AX35" s="10"/>
      <c r="AY35" s="11"/>
      <c r="BA35" s="41">
        <v>25</v>
      </c>
      <c r="BB35" s="27">
        <v>358470</v>
      </c>
      <c r="BC35" s="63" t="s">
        <v>159</v>
      </c>
    </row>
    <row r="36" spans="1:55" s="13" customFormat="1" ht="12.75">
      <c r="A36" s="11"/>
      <c r="B36" s="1" t="s">
        <v>210</v>
      </c>
      <c r="C36" s="24"/>
      <c r="D36" s="24"/>
      <c r="E36" s="24"/>
      <c r="F36" s="24"/>
      <c r="G36" s="24"/>
      <c r="H36" s="24"/>
      <c r="I36" s="31">
        <v>3</v>
      </c>
      <c r="J36" s="24" t="s">
        <v>204</v>
      </c>
      <c r="K36" s="1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6" t="s">
        <v>71</v>
      </c>
      <c r="W36" s="23"/>
      <c r="X36" s="23"/>
      <c r="Y36" s="23"/>
      <c r="Z36" s="23"/>
      <c r="AA36" s="23"/>
      <c r="AB36" s="59"/>
      <c r="AC36" s="13">
        <v>0</v>
      </c>
      <c r="AD36" s="24"/>
      <c r="AE36" s="24"/>
      <c r="AF36" s="24"/>
      <c r="AG36" s="24"/>
      <c r="AP36" s="24"/>
      <c r="AQ36" s="24"/>
      <c r="AR36" s="24"/>
      <c r="AS36" s="24"/>
      <c r="AU36" s="24"/>
      <c r="AV36" s="24"/>
      <c r="AW36" s="10"/>
      <c r="AX36" s="10"/>
      <c r="AY36" s="11"/>
      <c r="BA36" s="41">
        <v>26</v>
      </c>
      <c r="BB36" s="27">
        <v>506258</v>
      </c>
      <c r="BC36" s="63" t="s">
        <v>160</v>
      </c>
    </row>
    <row r="37" spans="1:55" s="13" customFormat="1" ht="12.75">
      <c r="A37" s="11"/>
      <c r="B37" s="1" t="s">
        <v>211</v>
      </c>
      <c r="C37" s="24"/>
      <c r="D37" s="24"/>
      <c r="E37" s="24"/>
      <c r="F37" s="24"/>
      <c r="G37" s="24"/>
      <c r="H37" s="24"/>
      <c r="I37" s="31">
        <v>4</v>
      </c>
      <c r="J37" s="24" t="s">
        <v>199</v>
      </c>
      <c r="K37" s="1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31"/>
      <c r="AD37" s="24"/>
      <c r="AE37" s="24"/>
      <c r="AF37" s="24"/>
      <c r="AG37" s="24"/>
      <c r="AP37" s="24"/>
      <c r="AQ37" s="24"/>
      <c r="AR37" s="24"/>
      <c r="AS37" s="24"/>
      <c r="AU37" s="24"/>
      <c r="AV37" s="24"/>
      <c r="AW37" s="9"/>
      <c r="AX37" s="9"/>
      <c r="AY37" s="37"/>
      <c r="BA37" s="41">
        <v>27</v>
      </c>
      <c r="BB37" s="27">
        <v>284791</v>
      </c>
      <c r="BC37" s="63" t="s">
        <v>161</v>
      </c>
    </row>
    <row r="38" spans="1:55" s="13" customFormat="1" ht="12.75">
      <c r="A38" s="37"/>
      <c r="B38" s="13" t="s">
        <v>215</v>
      </c>
      <c r="C38" s="24"/>
      <c r="D38" s="24"/>
      <c r="E38" s="24"/>
      <c r="F38" s="24"/>
      <c r="G38" s="24"/>
      <c r="H38" s="24"/>
      <c r="O38" s="24"/>
      <c r="P38" s="24"/>
      <c r="Q38" s="24"/>
      <c r="R38" s="24"/>
      <c r="S38" s="24"/>
      <c r="T38" s="24"/>
      <c r="U38" s="24"/>
      <c r="V38" s="6" t="s">
        <v>72</v>
      </c>
      <c r="W38" s="23"/>
      <c r="X38" s="23"/>
      <c r="Y38" s="23"/>
      <c r="Z38" s="23"/>
      <c r="AA38" s="36"/>
      <c r="AB38" s="24"/>
      <c r="AC38" s="39"/>
      <c r="AD38" s="24"/>
      <c r="AE38" s="24"/>
      <c r="AF38" s="24"/>
      <c r="AG38" s="24"/>
      <c r="AP38" s="24"/>
      <c r="AQ38" s="24"/>
      <c r="AR38" s="24"/>
      <c r="AS38" s="24"/>
      <c r="AU38" s="24"/>
      <c r="AV38" s="24"/>
      <c r="AW38" s="9"/>
      <c r="AX38" s="9"/>
      <c r="AY38" s="37"/>
      <c r="BA38" s="41">
        <v>28</v>
      </c>
      <c r="BB38" s="27">
        <v>576417</v>
      </c>
      <c r="BC38" s="63" t="s">
        <v>162</v>
      </c>
    </row>
    <row r="39" spans="1:55" s="13" customFormat="1" ht="12.75">
      <c r="A39" s="7"/>
      <c r="B39" s="1" t="s">
        <v>212</v>
      </c>
      <c r="C39" s="24"/>
      <c r="D39" s="24"/>
      <c r="E39" s="24"/>
      <c r="F39" s="24"/>
      <c r="G39" s="24"/>
      <c r="H39" s="24"/>
      <c r="I39" s="31"/>
      <c r="J39" s="24"/>
      <c r="K39" s="1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60" t="s">
        <v>186</v>
      </c>
      <c r="W39" s="24"/>
      <c r="X39" s="24"/>
      <c r="Y39" s="24"/>
      <c r="AA39" s="31">
        <v>4</v>
      </c>
      <c r="AB39" s="36"/>
      <c r="AC39" s="31"/>
      <c r="AD39" s="24"/>
      <c r="AE39" s="24"/>
      <c r="AF39" s="24"/>
      <c r="AG39" s="24"/>
      <c r="AP39" s="24"/>
      <c r="AQ39" s="24"/>
      <c r="AR39" s="24"/>
      <c r="AS39" s="24"/>
      <c r="AU39" s="24"/>
      <c r="AV39" s="24"/>
      <c r="AW39" s="8"/>
      <c r="AX39" s="8"/>
      <c r="AY39" s="7"/>
      <c r="BA39" s="41">
        <v>29</v>
      </c>
      <c r="BB39" s="27">
        <v>554240</v>
      </c>
      <c r="BC39" s="63" t="s">
        <v>163</v>
      </c>
    </row>
    <row r="40" spans="1:55" s="13" customFormat="1" ht="12.75">
      <c r="A40" s="37"/>
      <c r="B40" s="13" t="s">
        <v>216</v>
      </c>
      <c r="C40" s="24"/>
      <c r="D40" s="24"/>
      <c r="E40" s="24"/>
      <c r="F40" s="24"/>
      <c r="G40" s="24"/>
      <c r="H40" s="24"/>
      <c r="I40" s="31"/>
      <c r="J40" s="24"/>
      <c r="O40" s="24"/>
      <c r="P40" s="24"/>
      <c r="Q40" s="24"/>
      <c r="R40" s="24"/>
      <c r="S40" s="24"/>
      <c r="T40" s="24"/>
      <c r="U40" s="24"/>
      <c r="V40" s="66" t="s">
        <v>187</v>
      </c>
      <c r="AA40" s="31">
        <v>145</v>
      </c>
      <c r="AB40" s="31"/>
      <c r="AC40" s="24"/>
      <c r="AD40" s="24"/>
      <c r="AE40" s="24"/>
      <c r="AF40" s="24"/>
      <c r="AG40" s="24"/>
      <c r="AP40" s="36"/>
      <c r="AQ40" s="36"/>
      <c r="AR40" s="36"/>
      <c r="AS40" s="36"/>
      <c r="AT40" s="24"/>
      <c r="AU40" s="24"/>
      <c r="AV40" s="24"/>
      <c r="AW40" s="8"/>
      <c r="AX40" s="8"/>
      <c r="AY40" s="37"/>
      <c r="BA40" s="41">
        <v>30</v>
      </c>
      <c r="BB40" s="27">
        <v>449565</v>
      </c>
      <c r="BC40" s="63" t="s">
        <v>164</v>
      </c>
    </row>
    <row r="41" spans="1:55" s="13" customFormat="1" ht="12.75">
      <c r="A41" s="37"/>
      <c r="B41" s="1" t="s">
        <v>213</v>
      </c>
      <c r="C41" s="24"/>
      <c r="D41" s="24"/>
      <c r="E41" s="24"/>
      <c r="F41" s="24"/>
      <c r="G41" s="24"/>
      <c r="H41" s="24"/>
      <c r="O41" s="24"/>
      <c r="P41" s="24"/>
      <c r="Q41" s="24"/>
      <c r="R41" s="24"/>
      <c r="S41" s="24"/>
      <c r="T41" s="24"/>
      <c r="U41" s="24"/>
      <c r="V41" s="66" t="s">
        <v>188</v>
      </c>
      <c r="AA41" s="31">
        <v>33</v>
      </c>
      <c r="AB41" s="31"/>
      <c r="AC41" s="24"/>
      <c r="AD41" s="24"/>
      <c r="AE41" s="24"/>
      <c r="AF41" s="24"/>
      <c r="AG41" s="24"/>
      <c r="AT41" s="24"/>
      <c r="AU41" s="24"/>
      <c r="AV41" s="24"/>
      <c r="AW41" s="8"/>
      <c r="AX41" s="8"/>
      <c r="AY41" s="37"/>
      <c r="BA41" s="41">
        <v>31</v>
      </c>
      <c r="BB41" s="27">
        <v>799720</v>
      </c>
      <c r="BC41" s="63" t="s">
        <v>165</v>
      </c>
    </row>
    <row r="42" spans="1:55" s="13" customFormat="1" ht="12.75">
      <c r="A42" s="7"/>
      <c r="C42" s="24"/>
      <c r="D42" s="24"/>
      <c r="E42" s="24"/>
      <c r="F42" s="24"/>
      <c r="G42" s="24"/>
      <c r="H42" s="24"/>
      <c r="O42" s="24"/>
      <c r="P42" s="24"/>
      <c r="Q42" s="24"/>
      <c r="R42" s="24"/>
      <c r="S42" s="24"/>
      <c r="T42" s="24"/>
      <c r="U42" s="24"/>
      <c r="V42" s="66" t="s">
        <v>189</v>
      </c>
      <c r="AA42" s="31">
        <v>6</v>
      </c>
      <c r="AB42" s="31"/>
      <c r="AC42" s="24"/>
      <c r="AD42" s="24"/>
      <c r="AE42" s="24"/>
      <c r="AF42" s="24"/>
      <c r="AG42" s="24"/>
      <c r="AH42" s="24"/>
      <c r="AT42" s="24"/>
      <c r="AU42" s="24"/>
      <c r="AV42" s="24"/>
      <c r="AW42" s="9"/>
      <c r="AX42" s="9"/>
      <c r="AY42" s="7"/>
      <c r="BA42" s="41">
        <v>32</v>
      </c>
      <c r="BB42" s="27">
        <v>361198</v>
      </c>
      <c r="BC42" s="63" t="s">
        <v>166</v>
      </c>
    </row>
    <row r="43" spans="1:55" s="13" customFormat="1" ht="12.75">
      <c r="A43" s="37"/>
      <c r="C43" s="24"/>
      <c r="D43" s="24"/>
      <c r="E43" s="24"/>
      <c r="F43" s="24"/>
      <c r="G43" s="24"/>
      <c r="H43" s="24"/>
      <c r="M43" s="24"/>
      <c r="N43" s="24"/>
      <c r="O43" s="24"/>
      <c r="P43" s="24"/>
      <c r="Q43" s="24"/>
      <c r="R43" s="24"/>
      <c r="S43" s="24"/>
      <c r="T43" s="24"/>
      <c r="U43" s="24"/>
      <c r="V43" s="60" t="s">
        <v>190</v>
      </c>
      <c r="W43" s="24"/>
      <c r="X43" s="24"/>
      <c r="Y43" s="24"/>
      <c r="AA43" s="31">
        <v>7</v>
      </c>
      <c r="AB43" s="31"/>
      <c r="AC43" s="24"/>
      <c r="AD43" s="24"/>
      <c r="AE43" s="24"/>
      <c r="AF43" s="24"/>
      <c r="AG43" s="24"/>
      <c r="AH43" s="24"/>
      <c r="AT43" s="24"/>
      <c r="AU43" s="24"/>
      <c r="AV43" s="24"/>
      <c r="AW43" s="8"/>
      <c r="AX43" s="8"/>
      <c r="AY43" s="37"/>
      <c r="BA43" s="41">
        <v>33</v>
      </c>
      <c r="BB43" s="27">
        <v>238167</v>
      </c>
      <c r="BC43" s="63" t="s">
        <v>167</v>
      </c>
    </row>
    <row r="44" spans="1:55" s="13" customFormat="1" ht="12.75">
      <c r="A44" s="37"/>
      <c r="B44" s="1" t="s">
        <v>2</v>
      </c>
      <c r="C44" s="24"/>
      <c r="D44" s="24"/>
      <c r="E44" s="24"/>
      <c r="F44" s="24"/>
      <c r="G44" s="24"/>
      <c r="H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60" t="s">
        <v>191</v>
      </c>
      <c r="W44" s="24"/>
      <c r="X44" s="24"/>
      <c r="Y44" s="24"/>
      <c r="AA44" s="31">
        <v>0</v>
      </c>
      <c r="AB44" s="31"/>
      <c r="AC44" s="24"/>
      <c r="AD44" s="24"/>
      <c r="AE44" s="24"/>
      <c r="AF44" s="24"/>
      <c r="AG44" s="24"/>
      <c r="AH44" s="24"/>
      <c r="AT44" s="24"/>
      <c r="AU44" s="24"/>
      <c r="AV44" s="24"/>
      <c r="AW44" s="8"/>
      <c r="AX44" s="8"/>
      <c r="AY44" s="37"/>
      <c r="BA44" s="41">
        <v>34</v>
      </c>
      <c r="BB44" s="27">
        <v>425961</v>
      </c>
      <c r="BC44" s="63" t="s">
        <v>168</v>
      </c>
    </row>
    <row r="45" spans="1:55" s="13" customFormat="1" ht="12.75">
      <c r="A45" s="37"/>
      <c r="B45" s="69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60" t="s">
        <v>192</v>
      </c>
      <c r="X45" s="20"/>
      <c r="AA45" s="31">
        <v>23</v>
      </c>
      <c r="AB45" s="31"/>
      <c r="AC45" s="24"/>
      <c r="AD45" s="24"/>
      <c r="AE45" s="24"/>
      <c r="AF45" s="24"/>
      <c r="AG45" s="24"/>
      <c r="AH45" s="24"/>
      <c r="AT45" s="24"/>
      <c r="AU45" s="24"/>
      <c r="AV45" s="24"/>
      <c r="AW45" s="10"/>
      <c r="AX45" s="10"/>
      <c r="AY45" s="37"/>
      <c r="BA45" s="41">
        <v>35</v>
      </c>
      <c r="BB45" s="27">
        <v>708302</v>
      </c>
      <c r="BC45" s="63" t="s">
        <v>169</v>
      </c>
    </row>
    <row r="46" spans="1:55" s="13" customFormat="1" ht="12.75">
      <c r="A46" s="37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60" t="s">
        <v>193</v>
      </c>
      <c r="W46" s="24"/>
      <c r="X46" s="20"/>
      <c r="AA46" s="31">
        <v>42</v>
      </c>
      <c r="AB46" s="31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8"/>
      <c r="AX46" s="8"/>
      <c r="AY46" s="37"/>
      <c r="BA46" s="41">
        <v>36</v>
      </c>
      <c r="BB46" s="27">
        <v>383139</v>
      </c>
      <c r="BC46" s="63" t="s">
        <v>170</v>
      </c>
    </row>
    <row r="47" spans="1:55" s="13" customFormat="1" ht="12.75">
      <c r="A47" s="11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12"/>
      <c r="U47" s="24"/>
      <c r="AB47" s="31"/>
      <c r="AC47" s="24"/>
      <c r="AD47" s="24"/>
      <c r="AE47" s="24"/>
      <c r="AF47" s="24"/>
      <c r="AG47" s="24"/>
      <c r="AH47" s="24"/>
      <c r="AT47" s="24"/>
      <c r="AU47" s="24"/>
      <c r="AV47" s="24"/>
      <c r="AW47" s="8"/>
      <c r="AX47" s="8"/>
      <c r="AY47" s="37"/>
      <c r="BA47" s="41">
        <v>37</v>
      </c>
      <c r="BB47" s="27">
        <v>681732</v>
      </c>
      <c r="BC47" s="63" t="s">
        <v>171</v>
      </c>
    </row>
    <row r="48" spans="1:55" s="13" customFormat="1" ht="12.75">
      <c r="A48" s="37"/>
      <c r="B48" s="2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AB48" s="31"/>
      <c r="AC48" s="36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37"/>
      <c r="BA48" s="41">
        <v>38</v>
      </c>
      <c r="BB48" s="27">
        <v>240671</v>
      </c>
      <c r="BC48" s="63" t="s">
        <v>172</v>
      </c>
    </row>
    <row r="49" spans="1:55" s="13" customFormat="1" ht="12.75">
      <c r="A49" s="40"/>
      <c r="B49" s="62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BA49" s="41">
        <v>39</v>
      </c>
      <c r="BB49" s="27">
        <v>446736</v>
      </c>
      <c r="BC49" s="63" t="s">
        <v>173</v>
      </c>
    </row>
    <row r="50" spans="1:55" s="13" customFormat="1" ht="12.75">
      <c r="A50" s="38"/>
      <c r="C50" s="20"/>
      <c r="D50" s="41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4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7"/>
      <c r="BA50" s="41">
        <v>40</v>
      </c>
      <c r="BB50" s="27">
        <v>401868</v>
      </c>
      <c r="BC50" s="63" t="s">
        <v>174</v>
      </c>
    </row>
    <row r="51" spans="1:55" s="13" customFormat="1" ht="12.75">
      <c r="A51" s="40"/>
      <c r="B51" s="64"/>
      <c r="C51" s="20"/>
      <c r="D51" s="41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40"/>
      <c r="BA51" s="41">
        <v>41</v>
      </c>
      <c r="BB51" s="27">
        <v>385883</v>
      </c>
      <c r="BC51" s="63" t="s">
        <v>175</v>
      </c>
    </row>
    <row r="52" spans="1:55" s="13" customFormat="1" ht="12.75">
      <c r="A52" s="40"/>
      <c r="C52" s="20"/>
      <c r="D52" s="41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40"/>
      <c r="BA52" s="41">
        <v>42</v>
      </c>
      <c r="BB52" s="13">
        <v>1916017</v>
      </c>
      <c r="BC52" s="63" t="s">
        <v>176</v>
      </c>
    </row>
    <row r="53" spans="1:51" s="13" customFormat="1" ht="12.75">
      <c r="A53" s="40"/>
      <c r="B53" s="64"/>
      <c r="C53" s="20"/>
      <c r="D53" s="41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40"/>
    </row>
    <row r="54" spans="1:51" s="13" customFormat="1" ht="12.75">
      <c r="A54" s="40"/>
      <c r="B54" s="64"/>
      <c r="C54" s="20"/>
      <c r="D54" s="41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40"/>
    </row>
    <row r="55" spans="1:55" ht="12.75">
      <c r="A55" s="13"/>
      <c r="B55" s="13"/>
      <c r="D55" s="41"/>
      <c r="BA55" s="27"/>
      <c r="BB55" s="27"/>
      <c r="BC55" s="74"/>
    </row>
    <row r="56" spans="1:55" ht="12.75">
      <c r="A56" s="40"/>
      <c r="B56" s="64"/>
      <c r="D56" s="41"/>
      <c r="BA56" s="27"/>
      <c r="BB56" s="27"/>
      <c r="BC56" s="74"/>
    </row>
    <row r="57" spans="1:4" ht="12.75">
      <c r="A57" s="40"/>
      <c r="B57" s="4"/>
      <c r="D57" s="41"/>
    </row>
    <row r="58" spans="1:4" ht="12.75">
      <c r="A58" s="40"/>
      <c r="B58" s="64"/>
      <c r="D58" s="41"/>
    </row>
    <row r="59" spans="1:4" ht="12.75">
      <c r="A59" s="40"/>
      <c r="B59" s="64"/>
      <c r="D59" s="41"/>
    </row>
    <row r="60" spans="1:4" ht="12.75">
      <c r="A60" s="70"/>
      <c r="B60" s="4"/>
      <c r="D60" s="41"/>
    </row>
    <row r="61" spans="1:4" ht="12.75">
      <c r="A61" s="70"/>
      <c r="B61" s="64"/>
      <c r="D61" s="41"/>
    </row>
    <row r="62" spans="1:4" ht="12.75">
      <c r="A62" s="70"/>
      <c r="B62" s="64"/>
      <c r="D62" s="41"/>
    </row>
    <row r="63" spans="1:4" ht="12.75">
      <c r="A63" s="71"/>
      <c r="B63" s="4"/>
      <c r="D63" s="41"/>
    </row>
    <row r="64" spans="1:4" ht="12.75">
      <c r="A64" s="71"/>
      <c r="B64" s="64"/>
      <c r="D64" s="41"/>
    </row>
    <row r="65" spans="1:2" ht="12.75">
      <c r="A65" s="13"/>
      <c r="B65" s="13"/>
    </row>
    <row r="66" spans="1:2" ht="12.75">
      <c r="A66" s="13"/>
      <c r="B66" s="13"/>
    </row>
    <row r="67" spans="1:2" ht="12.75">
      <c r="A67" s="13"/>
      <c r="B67" s="13"/>
    </row>
    <row r="71" spans="2:50" ht="12.75" hidden="1">
      <c r="B71" s="75" t="s">
        <v>177</v>
      </c>
      <c r="C71" s="89">
        <f>+C72+C73</f>
        <v>1150</v>
      </c>
      <c r="D71" s="89">
        <f>+D72+D73</f>
        <v>132</v>
      </c>
      <c r="E71" s="58">
        <f aca="true" t="shared" si="11" ref="E71:AX71">+E72+E73</f>
        <v>0</v>
      </c>
      <c r="F71" s="58">
        <f t="shared" si="11"/>
        <v>0</v>
      </c>
      <c r="G71" s="89">
        <f t="shared" si="11"/>
        <v>60</v>
      </c>
      <c r="H71" s="89">
        <f t="shared" si="11"/>
        <v>20</v>
      </c>
      <c r="I71" s="89">
        <f t="shared" si="11"/>
        <v>10</v>
      </c>
      <c r="J71" s="89">
        <f t="shared" si="11"/>
        <v>20</v>
      </c>
      <c r="K71" s="58">
        <f t="shared" si="11"/>
        <v>0</v>
      </c>
      <c r="L71" s="89">
        <f t="shared" si="11"/>
        <v>16</v>
      </c>
      <c r="M71" s="89">
        <f t="shared" si="11"/>
        <v>30</v>
      </c>
      <c r="N71" s="58">
        <f t="shared" si="11"/>
        <v>117</v>
      </c>
      <c r="O71" s="89">
        <f t="shared" si="11"/>
        <v>32</v>
      </c>
      <c r="P71" s="89">
        <f t="shared" si="11"/>
        <v>0</v>
      </c>
      <c r="Q71" s="89">
        <f t="shared" si="11"/>
        <v>85</v>
      </c>
      <c r="R71" s="58">
        <f t="shared" si="11"/>
        <v>0</v>
      </c>
      <c r="S71" s="58">
        <f t="shared" si="11"/>
        <v>0</v>
      </c>
      <c r="T71" s="89">
        <f t="shared" si="11"/>
        <v>12</v>
      </c>
      <c r="U71" s="58"/>
      <c r="V71" s="58"/>
      <c r="W71" s="89">
        <f t="shared" si="11"/>
        <v>12</v>
      </c>
      <c r="X71" s="89">
        <f t="shared" si="11"/>
        <v>50</v>
      </c>
      <c r="Y71" s="89">
        <f t="shared" si="11"/>
        <v>99</v>
      </c>
      <c r="Z71" s="89">
        <f t="shared" si="11"/>
        <v>3</v>
      </c>
      <c r="AA71" s="89">
        <f t="shared" si="11"/>
        <v>20</v>
      </c>
      <c r="AB71" s="89">
        <f t="shared" si="11"/>
        <v>11</v>
      </c>
      <c r="AC71" s="58">
        <f t="shared" si="11"/>
        <v>0</v>
      </c>
      <c r="AD71" s="58">
        <f t="shared" si="11"/>
        <v>0</v>
      </c>
      <c r="AE71" s="89">
        <f t="shared" si="11"/>
        <v>15</v>
      </c>
      <c r="AF71" s="89">
        <f t="shared" si="11"/>
        <v>20</v>
      </c>
      <c r="AG71" s="89">
        <f t="shared" si="11"/>
        <v>30</v>
      </c>
      <c r="AH71" s="89">
        <f t="shared" si="11"/>
        <v>96</v>
      </c>
      <c r="AI71" s="58">
        <f t="shared" si="11"/>
        <v>0</v>
      </c>
      <c r="AJ71" s="58">
        <f t="shared" si="11"/>
        <v>0</v>
      </c>
      <c r="AK71" s="89">
        <f t="shared" si="11"/>
        <v>15</v>
      </c>
      <c r="AL71" s="89">
        <f t="shared" si="11"/>
        <v>93</v>
      </c>
      <c r="AM71" s="89">
        <f t="shared" si="11"/>
        <v>45</v>
      </c>
      <c r="AN71" s="89">
        <f t="shared" si="11"/>
        <v>10</v>
      </c>
      <c r="AO71" s="58">
        <f t="shared" si="11"/>
        <v>90</v>
      </c>
      <c r="AP71" s="89">
        <f t="shared" si="11"/>
        <v>28</v>
      </c>
      <c r="AQ71" s="89">
        <f t="shared" si="11"/>
        <v>62</v>
      </c>
      <c r="AR71" s="58">
        <f t="shared" si="11"/>
        <v>0</v>
      </c>
      <c r="AS71" s="58">
        <f t="shared" si="11"/>
        <v>0</v>
      </c>
      <c r="AT71" s="89">
        <f t="shared" si="11"/>
        <v>10</v>
      </c>
      <c r="AU71" s="58">
        <f t="shared" si="11"/>
        <v>0</v>
      </c>
      <c r="AV71" s="89">
        <f t="shared" si="11"/>
        <v>75</v>
      </c>
      <c r="AW71" s="89">
        <f t="shared" si="11"/>
        <v>39</v>
      </c>
      <c r="AX71" s="58">
        <f t="shared" si="11"/>
        <v>0</v>
      </c>
    </row>
    <row r="72" spans="2:50" ht="12.75" hidden="1">
      <c r="B72" s="76" t="s">
        <v>178</v>
      </c>
      <c r="C72" s="90">
        <f>SUM(D72:N72)+SUM(R72:T72)+SUM(W72:AO72)+SUM(AT72:AX72)</f>
        <v>963</v>
      </c>
      <c r="D72" s="91">
        <f>+SUM(D17:D20)</f>
        <v>118</v>
      </c>
      <c r="E72" s="41">
        <f aca="true" t="shared" si="12" ref="E72:T72">+SUM(E17:E20)</f>
        <v>0</v>
      </c>
      <c r="F72" s="41">
        <f t="shared" si="12"/>
        <v>0</v>
      </c>
      <c r="G72" s="91">
        <f t="shared" si="12"/>
        <v>60</v>
      </c>
      <c r="H72" s="41">
        <f t="shared" si="12"/>
        <v>20</v>
      </c>
      <c r="I72" s="41">
        <f t="shared" si="12"/>
        <v>10</v>
      </c>
      <c r="J72" s="41">
        <f t="shared" si="12"/>
        <v>20</v>
      </c>
      <c r="K72" s="41">
        <f t="shared" si="12"/>
        <v>0</v>
      </c>
      <c r="L72" s="41">
        <f t="shared" si="12"/>
        <v>16</v>
      </c>
      <c r="M72" s="41">
        <f t="shared" si="12"/>
        <v>30</v>
      </c>
      <c r="N72" s="41">
        <f t="shared" si="12"/>
        <v>32</v>
      </c>
      <c r="O72" s="41">
        <f t="shared" si="12"/>
        <v>32</v>
      </c>
      <c r="P72" s="41">
        <f t="shared" si="12"/>
        <v>0</v>
      </c>
      <c r="Q72" s="41">
        <f t="shared" si="12"/>
        <v>0</v>
      </c>
      <c r="R72" s="41">
        <f t="shared" si="12"/>
        <v>0</v>
      </c>
      <c r="S72" s="41">
        <f t="shared" si="12"/>
        <v>0</v>
      </c>
      <c r="T72" s="41">
        <f t="shared" si="12"/>
        <v>12</v>
      </c>
      <c r="U72" s="41"/>
      <c r="V72" s="41"/>
      <c r="W72" s="41">
        <f aca="true" t="shared" si="13" ref="W72:AX72">+SUM(W17:W20)</f>
        <v>12</v>
      </c>
      <c r="X72" s="91">
        <f t="shared" si="13"/>
        <v>50</v>
      </c>
      <c r="Y72" s="91">
        <f t="shared" si="13"/>
        <v>89</v>
      </c>
      <c r="Z72" s="41">
        <f t="shared" si="13"/>
        <v>3</v>
      </c>
      <c r="AA72" s="41">
        <f t="shared" si="13"/>
        <v>20</v>
      </c>
      <c r="AB72" s="41">
        <f t="shared" si="13"/>
        <v>11</v>
      </c>
      <c r="AC72" s="41">
        <f t="shared" si="13"/>
        <v>0</v>
      </c>
      <c r="AD72" s="41">
        <f t="shared" si="13"/>
        <v>0</v>
      </c>
      <c r="AE72" s="41">
        <f t="shared" si="13"/>
        <v>15</v>
      </c>
      <c r="AF72" s="41">
        <f t="shared" si="13"/>
        <v>20</v>
      </c>
      <c r="AG72" s="41">
        <f t="shared" si="13"/>
        <v>30</v>
      </c>
      <c r="AH72" s="91">
        <f t="shared" si="13"/>
        <v>90</v>
      </c>
      <c r="AI72" s="41">
        <f t="shared" si="13"/>
        <v>0</v>
      </c>
      <c r="AJ72" s="41">
        <f t="shared" si="13"/>
        <v>0</v>
      </c>
      <c r="AK72" s="41">
        <f t="shared" si="13"/>
        <v>15</v>
      </c>
      <c r="AL72" s="91">
        <f t="shared" si="13"/>
        <v>87</v>
      </c>
      <c r="AM72" s="91">
        <f t="shared" si="13"/>
        <v>41</v>
      </c>
      <c r="AN72" s="91">
        <f t="shared" si="13"/>
        <v>10</v>
      </c>
      <c r="AO72" s="41">
        <f t="shared" si="13"/>
        <v>90</v>
      </c>
      <c r="AP72" s="41">
        <f t="shared" si="13"/>
        <v>28</v>
      </c>
      <c r="AQ72" s="41">
        <f t="shared" si="13"/>
        <v>62</v>
      </c>
      <c r="AR72" s="41">
        <f t="shared" si="13"/>
        <v>0</v>
      </c>
      <c r="AS72" s="41">
        <f t="shared" si="13"/>
        <v>0</v>
      </c>
      <c r="AT72" s="41">
        <f t="shared" si="13"/>
        <v>10</v>
      </c>
      <c r="AU72" s="41">
        <f t="shared" si="13"/>
        <v>0</v>
      </c>
      <c r="AV72" s="91">
        <f t="shared" si="13"/>
        <v>15</v>
      </c>
      <c r="AW72" s="91">
        <f t="shared" si="13"/>
        <v>37</v>
      </c>
      <c r="AX72" s="41">
        <f t="shared" si="13"/>
        <v>0</v>
      </c>
    </row>
    <row r="73" spans="2:50" ht="12.75" hidden="1">
      <c r="B73" s="55" t="s">
        <v>179</v>
      </c>
      <c r="C73" s="90">
        <f>SUM(D73:N73)+SUM(R73:T73)+SUM(W73:AO73)+SUM(AT73:AX73)</f>
        <v>187</v>
      </c>
      <c r="D73" s="91">
        <f>+SUM(D21:D22)</f>
        <v>14</v>
      </c>
      <c r="E73" s="41">
        <f aca="true" t="shared" si="14" ref="E73:T73">+SUM(E21:E22)</f>
        <v>0</v>
      </c>
      <c r="F73" s="41">
        <f t="shared" si="14"/>
        <v>0</v>
      </c>
      <c r="G73" s="41">
        <f t="shared" si="14"/>
        <v>0</v>
      </c>
      <c r="H73" s="41">
        <f t="shared" si="14"/>
        <v>0</v>
      </c>
      <c r="I73" s="41">
        <f t="shared" si="14"/>
        <v>0</v>
      </c>
      <c r="J73" s="41">
        <f t="shared" si="14"/>
        <v>0</v>
      </c>
      <c r="K73" s="41">
        <f t="shared" si="14"/>
        <v>0</v>
      </c>
      <c r="L73" s="41">
        <f t="shared" si="14"/>
        <v>0</v>
      </c>
      <c r="M73" s="41">
        <f t="shared" si="14"/>
        <v>0</v>
      </c>
      <c r="N73" s="41">
        <f t="shared" si="14"/>
        <v>85</v>
      </c>
      <c r="O73" s="41">
        <f t="shared" si="14"/>
        <v>0</v>
      </c>
      <c r="P73" s="41">
        <f t="shared" si="14"/>
        <v>0</v>
      </c>
      <c r="Q73" s="41">
        <f t="shared" si="14"/>
        <v>85</v>
      </c>
      <c r="R73" s="41">
        <f t="shared" si="14"/>
        <v>0</v>
      </c>
      <c r="S73" s="41">
        <f t="shared" si="14"/>
        <v>0</v>
      </c>
      <c r="T73" s="41">
        <f t="shared" si="14"/>
        <v>0</v>
      </c>
      <c r="W73" s="41">
        <f aca="true" t="shared" si="15" ref="W73:AX73">+SUM(W21:W22)</f>
        <v>0</v>
      </c>
      <c r="X73" s="41">
        <f t="shared" si="15"/>
        <v>0</v>
      </c>
      <c r="Y73" s="91">
        <f t="shared" si="15"/>
        <v>10</v>
      </c>
      <c r="Z73" s="41">
        <f t="shared" si="15"/>
        <v>0</v>
      </c>
      <c r="AA73" s="41">
        <f t="shared" si="15"/>
        <v>0</v>
      </c>
      <c r="AB73" s="41">
        <f t="shared" si="15"/>
        <v>0</v>
      </c>
      <c r="AC73" s="41">
        <f t="shared" si="15"/>
        <v>0</v>
      </c>
      <c r="AD73" s="41">
        <f t="shared" si="15"/>
        <v>0</v>
      </c>
      <c r="AE73" s="41">
        <f t="shared" si="15"/>
        <v>0</v>
      </c>
      <c r="AF73" s="41">
        <f t="shared" si="15"/>
        <v>0</v>
      </c>
      <c r="AG73" s="41">
        <f t="shared" si="15"/>
        <v>0</v>
      </c>
      <c r="AH73" s="91">
        <f t="shared" si="15"/>
        <v>6</v>
      </c>
      <c r="AI73" s="41">
        <f t="shared" si="15"/>
        <v>0</v>
      </c>
      <c r="AJ73" s="41">
        <f t="shared" si="15"/>
        <v>0</v>
      </c>
      <c r="AK73" s="41">
        <f t="shared" si="15"/>
        <v>0</v>
      </c>
      <c r="AL73" s="91">
        <f t="shared" si="15"/>
        <v>6</v>
      </c>
      <c r="AM73" s="91">
        <f t="shared" si="15"/>
        <v>4</v>
      </c>
      <c r="AN73" s="91">
        <f t="shared" si="15"/>
        <v>0</v>
      </c>
      <c r="AO73" s="41">
        <f t="shared" si="15"/>
        <v>0</v>
      </c>
      <c r="AP73" s="41">
        <f t="shared" si="15"/>
        <v>0</v>
      </c>
      <c r="AQ73" s="41">
        <f t="shared" si="15"/>
        <v>0</v>
      </c>
      <c r="AR73" s="41">
        <f t="shared" si="15"/>
        <v>0</v>
      </c>
      <c r="AS73" s="41">
        <f t="shared" si="15"/>
        <v>0</v>
      </c>
      <c r="AT73" s="41">
        <f t="shared" si="15"/>
        <v>0</v>
      </c>
      <c r="AU73" s="41">
        <f t="shared" si="15"/>
        <v>0</v>
      </c>
      <c r="AV73" s="91">
        <f t="shared" si="15"/>
        <v>60</v>
      </c>
      <c r="AW73" s="91">
        <f t="shared" si="15"/>
        <v>2</v>
      </c>
      <c r="AX73" s="41">
        <f t="shared" si="15"/>
        <v>0</v>
      </c>
    </row>
    <row r="74" spans="2:3" ht="12.75" hidden="1">
      <c r="B74" s="55"/>
      <c r="C74" s="20"/>
    </row>
    <row r="75" spans="2:50" ht="12.75" hidden="1">
      <c r="B75" s="24" t="s">
        <v>180</v>
      </c>
      <c r="C75" s="43">
        <f>SUM(D75:N75)+SUM(R75:T75)+SUM(W75:AO75)+SUM(AT75:AX75)</f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41">
        <v>0</v>
      </c>
      <c r="M75" s="41">
        <v>0</v>
      </c>
      <c r="N75" s="41">
        <v>0</v>
      </c>
      <c r="O75" s="41">
        <v>0</v>
      </c>
      <c r="P75" s="41">
        <v>0</v>
      </c>
      <c r="Q75" s="41">
        <v>0</v>
      </c>
      <c r="R75" s="41">
        <v>0</v>
      </c>
      <c r="S75" s="41">
        <v>0</v>
      </c>
      <c r="T75" s="41">
        <v>0</v>
      </c>
      <c r="W75" s="41">
        <v>0</v>
      </c>
      <c r="X75" s="41">
        <v>0</v>
      </c>
      <c r="Y75" s="41">
        <v>0</v>
      </c>
      <c r="Z75" s="41">
        <v>0</v>
      </c>
      <c r="AA75" s="41">
        <v>0</v>
      </c>
      <c r="AB75" s="41">
        <v>0</v>
      </c>
      <c r="AC75" s="41">
        <v>0</v>
      </c>
      <c r="AD75" s="41">
        <v>0</v>
      </c>
      <c r="AE75" s="41">
        <v>0</v>
      </c>
      <c r="AF75" s="41">
        <v>0</v>
      </c>
      <c r="AG75" s="41">
        <v>0</v>
      </c>
      <c r="AH75" s="41">
        <v>0</v>
      </c>
      <c r="AI75" s="41">
        <v>0</v>
      </c>
      <c r="AJ75" s="41">
        <v>0</v>
      </c>
      <c r="AK75" s="41">
        <v>0</v>
      </c>
      <c r="AL75" s="41">
        <v>0</v>
      </c>
      <c r="AM75" s="41">
        <v>0</v>
      </c>
      <c r="AN75" s="41">
        <v>0</v>
      </c>
      <c r="AO75" s="41">
        <v>0</v>
      </c>
      <c r="AP75" s="41">
        <v>0</v>
      </c>
      <c r="AQ75" s="41">
        <v>0</v>
      </c>
      <c r="AR75" s="41">
        <v>0</v>
      </c>
      <c r="AS75" s="41">
        <v>0</v>
      </c>
      <c r="AT75" s="41">
        <v>0</v>
      </c>
      <c r="AU75" s="41">
        <v>0</v>
      </c>
      <c r="AV75" s="41">
        <v>0</v>
      </c>
      <c r="AW75" s="41">
        <v>0</v>
      </c>
      <c r="AX75" s="41">
        <v>0</v>
      </c>
    </row>
    <row r="77" ht="12.75">
      <c r="D77" s="41"/>
    </row>
    <row r="78" ht="12.75">
      <c r="D78" s="41"/>
    </row>
  </sheetData>
  <sheetProtection/>
  <mergeCells count="54">
    <mergeCell ref="AX4:AX10"/>
    <mergeCell ref="O5:O10"/>
    <mergeCell ref="P5:P10"/>
    <mergeCell ref="Q5:Q10"/>
    <mergeCell ref="AP5:AP10"/>
    <mergeCell ref="AQ5:AQ10"/>
    <mergeCell ref="AR5:AR10"/>
    <mergeCell ref="AS5:AS10"/>
    <mergeCell ref="AT4:AT10"/>
    <mergeCell ref="AU4:AU10"/>
    <mergeCell ref="AI4:AI10"/>
    <mergeCell ref="AL4:AL10"/>
    <mergeCell ref="AV4:AV10"/>
    <mergeCell ref="AW4:AW10"/>
    <mergeCell ref="AM4:AM10"/>
    <mergeCell ref="AN4:AN10"/>
    <mergeCell ref="AO4:AO10"/>
    <mergeCell ref="AP4:AS4"/>
    <mergeCell ref="Y4:Y10"/>
    <mergeCell ref="AF4:AF10"/>
    <mergeCell ref="AG4:AG10"/>
    <mergeCell ref="AJ4:AJ10"/>
    <mergeCell ref="AK4:AK10"/>
    <mergeCell ref="AB4:AB10"/>
    <mergeCell ref="AC4:AC10"/>
    <mergeCell ref="AD4:AD10"/>
    <mergeCell ref="AE4:AE10"/>
    <mergeCell ref="AH4:AH10"/>
    <mergeCell ref="T4:T10"/>
    <mergeCell ref="W4:W10"/>
    <mergeCell ref="U3:U11"/>
    <mergeCell ref="V3:V11"/>
    <mergeCell ref="X4:X10"/>
    <mergeCell ref="N4:N10"/>
    <mergeCell ref="R4:R10"/>
    <mergeCell ref="S4:S10"/>
    <mergeCell ref="Z4:Z10"/>
    <mergeCell ref="AA4:AA10"/>
    <mergeCell ref="AY3:AY11"/>
    <mergeCell ref="D4:D10"/>
    <mergeCell ref="E4:E10"/>
    <mergeCell ref="F4:F10"/>
    <mergeCell ref="G4:G10"/>
    <mergeCell ref="H4:H10"/>
    <mergeCell ref="I4:I10"/>
    <mergeCell ref="O4:Q4"/>
    <mergeCell ref="I32:O32"/>
    <mergeCell ref="A3:A11"/>
    <mergeCell ref="B3:B10"/>
    <mergeCell ref="C3:C10"/>
    <mergeCell ref="K4:K10"/>
    <mergeCell ref="L4:L10"/>
    <mergeCell ref="M4:M10"/>
    <mergeCell ref="J4:J10"/>
  </mergeCells>
  <printOptions/>
  <pageMargins left="0.748031496062992" right="0.748031496062992" top="0.866141732283465" bottom="0.866141732283465" header="0.511811023622047" footer="0.511811023622047"/>
  <pageSetup firstPageNumber="204" useFirstPageNumber="1" horizontalDpi="600" verticalDpi="600" orientation="portrait" pageOrder="overThenDown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C.C.S.S.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C.C.S.S.</dc:creator>
  <cp:keywords/>
  <dc:description/>
  <cp:lastModifiedBy>Lucia</cp:lastModifiedBy>
  <cp:lastPrinted>2014-05-13T10:01:34Z</cp:lastPrinted>
  <dcterms:created xsi:type="dcterms:W3CDTF">2001-04-24T10:44:54Z</dcterms:created>
  <dcterms:modified xsi:type="dcterms:W3CDTF">2014-06-23T08:35:50Z</dcterms:modified>
  <cp:category/>
  <cp:version/>
  <cp:contentType/>
  <cp:contentStatus/>
</cp:coreProperties>
</file>