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212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<sst xmlns="http://schemas.openxmlformats.org/spreadsheetml/2006/main" count="177" uniqueCount="76">
  <si>
    <t>CAPITOLUL III - ACTIVITATE</t>
  </si>
  <si>
    <t>Nr.</t>
  </si>
  <si>
    <t>crt.</t>
  </si>
  <si>
    <t>Specificare</t>
  </si>
  <si>
    <t>Consultaţii (în mii)</t>
  </si>
  <si>
    <t xml:space="preserve"> -Ptr.1 locuitor-</t>
  </si>
  <si>
    <t>Tratamente (în mii)</t>
  </si>
  <si>
    <t>Vaccinări şi re-</t>
  </si>
  <si>
    <t>vaccinări (în mii)</t>
  </si>
  <si>
    <t>Radiografii (în mii)</t>
  </si>
  <si>
    <t>Rontgenterapie</t>
  </si>
  <si>
    <t>nr.şedinţe (în mii)</t>
  </si>
  <si>
    <t>Analize laborator</t>
  </si>
  <si>
    <t xml:space="preserve"> (total) - în mii</t>
  </si>
  <si>
    <t>Transfuzii (în mii)</t>
  </si>
  <si>
    <t>Vizite la domici-</t>
  </si>
  <si>
    <t>liu efectuate de</t>
  </si>
  <si>
    <t>personal mediu</t>
  </si>
  <si>
    <t>sanitar (în mii)</t>
  </si>
  <si>
    <t>Internări în spi-</t>
  </si>
  <si>
    <t>tale (în mii)</t>
  </si>
  <si>
    <t xml:space="preserve"> La 1oo locuitori</t>
  </si>
  <si>
    <t>Om-zile spitali-</t>
  </si>
  <si>
    <t>zare (în mii)</t>
  </si>
  <si>
    <t>Utilizarea paturi-</t>
  </si>
  <si>
    <t xml:space="preserve">Durata medie de </t>
  </si>
  <si>
    <t>spitalizare (zile)</t>
  </si>
  <si>
    <t>TOTAL</t>
  </si>
  <si>
    <t>Specialitatea</t>
  </si>
  <si>
    <t xml:space="preserve"> </t>
  </si>
  <si>
    <t>din care:</t>
  </si>
  <si>
    <t>Cardiologie</t>
  </si>
  <si>
    <t>Chirurgie</t>
  </si>
  <si>
    <t>Dermato-venerice</t>
  </si>
  <si>
    <t>Endocrinologie</t>
  </si>
  <si>
    <t>Gastroenterologie</t>
  </si>
  <si>
    <t>Interne*/</t>
  </si>
  <si>
    <t>800.3.</t>
  </si>
  <si>
    <t>Neuropsihiatrie**/</t>
  </si>
  <si>
    <t>Obstetrică ginec.</t>
  </si>
  <si>
    <t>Oftalmologie</t>
  </si>
  <si>
    <t>Oncologie</t>
  </si>
  <si>
    <t>O.R.L.</t>
  </si>
  <si>
    <t>Ortopedie</t>
  </si>
  <si>
    <t>Pediatrie</t>
  </si>
  <si>
    <t>Urologie</t>
  </si>
  <si>
    <t xml:space="preserve"> ** Neuropsihiatrie, neurologie şi psihiatrie</t>
  </si>
  <si>
    <t>Interne</t>
  </si>
  <si>
    <t>Neuropsihiatrie</t>
  </si>
  <si>
    <t>Stomatologie</t>
  </si>
  <si>
    <t>…</t>
  </si>
  <si>
    <t>Sursa: CNSISP - INSP</t>
  </si>
  <si>
    <t>Sursa: Institutul Naţional de Statistică şi CNSISP - INSP</t>
  </si>
  <si>
    <t>Obstetrică</t>
  </si>
  <si>
    <t>ginecologie</t>
  </si>
  <si>
    <r>
      <t xml:space="preserve">lor (zile) - </t>
    </r>
    <r>
      <rPr>
        <b/>
        <sz val="10"/>
        <color indexed="8"/>
        <rFont val="Times New (WE)"/>
        <family val="0"/>
      </rPr>
      <t>TOTAL</t>
    </r>
  </si>
  <si>
    <t>medicină internă, medicina muncii, nefrologie si reumatologie</t>
  </si>
  <si>
    <t xml:space="preserve">* Sunt incluse: alergologie si imunologie clinica, diabet zaharat, nutritie si boli metabolice,geriatrie si gerontologie, hematologie, </t>
  </si>
  <si>
    <t>- număr consultaţii şi tratamente (în mii) -</t>
  </si>
  <si>
    <t>- număr consultaţii şi tratamente ce revin pentru un locuitor -</t>
  </si>
  <si>
    <t>Pneumologie tbc</t>
  </si>
  <si>
    <t xml:space="preserve">Recuperare, </t>
  </si>
  <si>
    <t xml:space="preserve">medicină fizică </t>
  </si>
  <si>
    <t>şi balneologie</t>
  </si>
  <si>
    <t>ÎN ANII 1970,1980,1989,1990,1995-2013</t>
  </si>
  <si>
    <t>IN 1970,1980,1989,1990,1995-2013</t>
  </si>
  <si>
    <t xml:space="preserve">Ecografii (în mii) </t>
  </si>
  <si>
    <t>Tomografii (in mii)</t>
  </si>
  <si>
    <t>Angiografii (in mii)</t>
  </si>
  <si>
    <t>RMN (in mii)</t>
  </si>
  <si>
    <t xml:space="preserve">57. ACTIVITATEA SANITARĂ ÎN ROMÂNIA, </t>
  </si>
  <si>
    <t xml:space="preserve">57. HEALTH ACTIVITY IN ROMANIA </t>
  </si>
  <si>
    <t xml:space="preserve">58. CONSULTAŢII ŞI TRATAMENTE PE UNELE SPECIALTĂŢI ÎN ROMÂNIA, </t>
  </si>
  <si>
    <t>58.CONSULTATIONS AND TREATMENTS BY CERTAIN SPECIALTIES IN  ROMANIA</t>
  </si>
  <si>
    <t>59. CONSULTAŢII ŞI TRATAMENTE PE UNELE SPECIALITĂŢI ÎN ROMÂNIA,</t>
  </si>
  <si>
    <t xml:space="preserve">59. CONSULTATIONS AND TREATMENTS BY CERTAIN SPECIALTIES PER INHABITANT IN ROMANIA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</si>
</sst>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_)"/>
    <numFmt numFmtId="165" formatCode="0.0"/>
    <numFmt numFmtId="166" formatCode="0.00_)"/>
    <numFmt numFmtId="167" formatCode="0.000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b/>
      <sz val="11"/>
      <name val="Times New (WE)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(WE)"/>
      <family val="1"/>
    </font>
    <font>
      <sz val="8"/>
      <name val="Times New (WE)"/>
      <family val="0"/>
    </font>
    <font>
      <sz val="9"/>
      <name val="Times New (WE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 quotePrefix="1">
      <alignment horizontal="centerContinuous"/>
      <protection/>
    </xf>
    <xf numFmtId="0" fontId="3" fillId="0" borderId="0" xfId="0" applyFont="1" applyAlignment="1">
      <alignment horizontal="centerContinuous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165" fontId="5" fillId="0" borderId="11" xfId="0" applyNumberFormat="1" applyFont="1" applyFill="1" applyBorder="1" applyAlignment="1" applyProtection="1">
      <alignment/>
      <protection/>
    </xf>
    <xf numFmtId="165" fontId="2" fillId="0" borderId="11" xfId="0" applyNumberFormat="1" applyFont="1" applyBorder="1" applyAlignment="1">
      <alignment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5" fontId="2" fillId="0" borderId="14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166" fontId="3" fillId="0" borderId="19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>
      <alignment/>
    </xf>
    <xf numFmtId="166" fontId="2" fillId="0" borderId="19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67" fontId="2" fillId="0" borderId="19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19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Continuous"/>
    </xf>
    <xf numFmtId="165" fontId="2" fillId="0" borderId="1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20" xfId="0" applyFont="1" applyFill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5" fontId="10" fillId="0" borderId="0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3" fillId="0" borderId="15" xfId="0" applyFont="1" applyBorder="1" applyAlignment="1">
      <alignment horizontal="right"/>
    </xf>
    <xf numFmtId="0" fontId="2" fillId="0" borderId="20" xfId="0" applyFont="1" applyBorder="1" applyAlignment="1">
      <alignment/>
    </xf>
    <xf numFmtId="165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65" fontId="5" fillId="0" borderId="2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2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3" fillId="0" borderId="0" xfId="0" applyNumberFormat="1" applyFont="1" applyAlignment="1" quotePrefix="1">
      <alignment horizontal="right"/>
    </xf>
    <xf numFmtId="2" fontId="2" fillId="0" borderId="0" xfId="0" applyNumberFormat="1" applyFont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21" xfId="0" applyFont="1" applyBorder="1" applyAlignment="1" quotePrefix="1">
      <alignment horizontal="right"/>
    </xf>
    <xf numFmtId="165" fontId="2" fillId="0" borderId="0" xfId="0" applyNumberFormat="1" applyFont="1" applyAlignment="1">
      <alignment/>
    </xf>
    <xf numFmtId="165" fontId="11" fillId="0" borderId="21" xfId="0" applyNumberFormat="1" applyFont="1" applyBorder="1" applyAlignment="1" quotePrefix="1">
      <alignment horizontal="right"/>
    </xf>
    <xf numFmtId="165" fontId="11" fillId="0" borderId="21" xfId="0" applyNumberFormat="1" applyFont="1" applyFill="1" applyBorder="1" applyAlignment="1" quotePrefix="1">
      <alignment horizontal="righ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6"/>
  <sheetViews>
    <sheetView tabSelected="1" view="pageLayout" workbookViewId="0" topLeftCell="A1">
      <selection activeCell="F171" sqref="F171"/>
    </sheetView>
  </sheetViews>
  <sheetFormatPr defaultColWidth="9.140625" defaultRowHeight="12.75"/>
  <cols>
    <col min="1" max="1" width="3.7109375" style="1" customWidth="1"/>
    <col min="2" max="2" width="14.7109375" style="1" customWidth="1"/>
    <col min="3" max="3" width="7.57421875" style="1" customWidth="1"/>
    <col min="4" max="9" width="8.421875" style="1" customWidth="1"/>
    <col min="10" max="10" width="7.8515625" style="36" customWidth="1"/>
    <col min="11" max="12" width="7.8515625" style="1" customWidth="1"/>
    <col min="13" max="13" width="6.8515625" style="1" customWidth="1"/>
    <col min="14" max="14" width="8.421875" style="1" customWidth="1"/>
    <col min="15" max="16" width="8.00390625" style="1" customWidth="1"/>
    <col min="17" max="17" width="8.140625" style="150" customWidth="1"/>
    <col min="18" max="18" width="8.140625" style="1" customWidth="1"/>
    <col min="19" max="19" width="8.421875" style="36" customWidth="1"/>
    <col min="20" max="25" width="8.140625" style="36" customWidth="1"/>
    <col min="26" max="26" width="4.140625" style="1" customWidth="1"/>
    <col min="27" max="28" width="9.140625" style="1" customWidth="1"/>
    <col min="29" max="29" width="9.8515625" style="1" bestFit="1" customWidth="1"/>
    <col min="30" max="16384" width="9.140625" style="1" customWidth="1"/>
  </cols>
  <sheetData>
    <row r="1" spans="1:26" ht="14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P1" s="3"/>
      <c r="Q1" s="149"/>
      <c r="R1" s="3"/>
      <c r="S1" s="58"/>
      <c r="T1" s="58"/>
      <c r="U1" s="58"/>
      <c r="V1" s="58"/>
      <c r="W1" s="58"/>
      <c r="X1" s="58"/>
      <c r="Y1" s="58"/>
      <c r="Z1" s="3"/>
    </row>
    <row r="2" spans="1:22" ht="13.5" customHeight="1">
      <c r="A2" s="2"/>
      <c r="B2" s="2"/>
      <c r="C2" s="2"/>
      <c r="D2" s="2"/>
      <c r="E2" s="2"/>
      <c r="F2" s="2"/>
      <c r="G2" s="2"/>
      <c r="H2" s="2"/>
      <c r="V2" s="35"/>
    </row>
    <row r="3" spans="1:10" ht="13.5" customHeight="1">
      <c r="A3" s="2"/>
      <c r="B3" s="2"/>
      <c r="C3" s="2"/>
      <c r="D3" s="2"/>
      <c r="E3" s="2"/>
      <c r="F3" s="2"/>
      <c r="G3" s="2"/>
      <c r="H3" s="2"/>
      <c r="J3" s="58"/>
    </row>
    <row r="4" spans="1:27" ht="13.5" customHeight="1">
      <c r="A4" s="172" t="s">
        <v>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4" t="s">
        <v>64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70"/>
    </row>
    <row r="5" spans="1:27" ht="13.5" customHeight="1">
      <c r="A5" s="172" t="s">
        <v>71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4" t="s">
        <v>65</v>
      </c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70"/>
    </row>
    <row r="6" spans="3:25" ht="13.5" customHeight="1">
      <c r="C6" s="4"/>
      <c r="D6" s="5"/>
      <c r="E6" s="3"/>
      <c r="F6" s="5"/>
      <c r="G6" s="6"/>
      <c r="H6" s="6"/>
      <c r="I6" s="6"/>
      <c r="J6" s="59"/>
      <c r="K6" s="6"/>
      <c r="N6" s="3"/>
      <c r="O6" s="6"/>
      <c r="P6" s="6"/>
      <c r="Q6" s="151"/>
      <c r="R6" s="6"/>
      <c r="S6" s="59"/>
      <c r="T6" s="59"/>
      <c r="U6" s="59"/>
      <c r="V6" s="59"/>
      <c r="W6" s="59"/>
      <c r="X6" s="59"/>
      <c r="Y6" s="59"/>
    </row>
    <row r="7" spans="8:11" ht="13.5" customHeight="1" thickBot="1">
      <c r="H7" s="36"/>
      <c r="I7" s="36"/>
      <c r="K7" s="36"/>
    </row>
    <row r="8" spans="1:26" ht="13.5" customHeight="1">
      <c r="A8" s="7" t="s">
        <v>1</v>
      </c>
      <c r="B8" s="170" t="s">
        <v>3</v>
      </c>
      <c r="C8" s="8"/>
      <c r="D8" s="9"/>
      <c r="E8" s="9"/>
      <c r="F8" s="9"/>
      <c r="G8" s="10"/>
      <c r="H8" s="10"/>
      <c r="I8" s="10"/>
      <c r="J8" s="10"/>
      <c r="K8" s="10"/>
      <c r="L8" s="10"/>
      <c r="M8" s="140"/>
      <c r="N8" s="126"/>
      <c r="O8" s="13"/>
      <c r="P8" s="10"/>
      <c r="Q8" s="152"/>
      <c r="R8" s="10"/>
      <c r="S8" s="10"/>
      <c r="T8" s="10"/>
      <c r="U8" s="10"/>
      <c r="V8" s="10"/>
      <c r="W8" s="10"/>
      <c r="X8" s="10"/>
      <c r="Y8" s="11"/>
      <c r="Z8" s="14" t="s">
        <v>1</v>
      </c>
    </row>
    <row r="9" spans="1:26" ht="13.5" customHeight="1" thickBot="1">
      <c r="A9" s="15" t="s">
        <v>2</v>
      </c>
      <c r="B9" s="171"/>
      <c r="C9" s="16">
        <v>1970</v>
      </c>
      <c r="D9" s="17">
        <v>1980</v>
      </c>
      <c r="E9" s="17">
        <v>1989</v>
      </c>
      <c r="F9" s="17">
        <v>1990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9">
        <v>2001</v>
      </c>
      <c r="N9" s="20">
        <v>2002</v>
      </c>
      <c r="O9" s="18">
        <v>2003</v>
      </c>
      <c r="P9" s="18">
        <v>2004</v>
      </c>
      <c r="Q9" s="153">
        <v>2005</v>
      </c>
      <c r="R9" s="88">
        <v>2006</v>
      </c>
      <c r="S9" s="88">
        <v>2007</v>
      </c>
      <c r="T9" s="88">
        <v>2008</v>
      </c>
      <c r="U9" s="88">
        <v>2009</v>
      </c>
      <c r="V9" s="88">
        <v>2010</v>
      </c>
      <c r="W9" s="134">
        <v>2011</v>
      </c>
      <c r="X9" s="134">
        <v>2012</v>
      </c>
      <c r="Y9" s="130">
        <v>2013</v>
      </c>
      <c r="Z9" s="21" t="s">
        <v>2</v>
      </c>
    </row>
    <row r="10" spans="1:26" ht="13.5" customHeight="1">
      <c r="A10" s="22">
        <v>1</v>
      </c>
      <c r="B10" s="23" t="s">
        <v>4</v>
      </c>
      <c r="C10" s="24">
        <v>85738.9</v>
      </c>
      <c r="D10" s="25">
        <v>109482.9</v>
      </c>
      <c r="E10" s="25">
        <v>125090.4</v>
      </c>
      <c r="F10" s="26">
        <v>106597.5</v>
      </c>
      <c r="G10" s="27">
        <v>101536.9</v>
      </c>
      <c r="H10" s="27">
        <v>101089.5</v>
      </c>
      <c r="I10" s="27">
        <v>95284.3</v>
      </c>
      <c r="J10" s="25">
        <v>89603.6</v>
      </c>
      <c r="K10" s="27">
        <v>85646.332</v>
      </c>
      <c r="L10" s="27">
        <v>80488.505</v>
      </c>
      <c r="M10" s="11">
        <v>86028.2</v>
      </c>
      <c r="N10" s="109">
        <v>91106.9</v>
      </c>
      <c r="O10" s="27">
        <v>88536.8</v>
      </c>
      <c r="P10" s="10">
        <v>97113.2</v>
      </c>
      <c r="Q10" s="152">
        <v>100428.2</v>
      </c>
      <c r="R10" s="10">
        <v>97441.6</v>
      </c>
      <c r="S10" s="10">
        <v>97267.1</v>
      </c>
      <c r="T10" s="10">
        <v>92935.8</v>
      </c>
      <c r="U10" s="10">
        <v>78986.3</v>
      </c>
      <c r="V10" s="10">
        <v>81881.8</v>
      </c>
      <c r="W10" s="27">
        <v>80683.554</v>
      </c>
      <c r="X10" s="27">
        <v>81685.4</v>
      </c>
      <c r="Y10" s="117">
        <v>79910.666</v>
      </c>
      <c r="Z10" s="102">
        <v>1</v>
      </c>
    </row>
    <row r="11" spans="1:26" ht="13.5" customHeight="1">
      <c r="A11" s="29"/>
      <c r="B11" s="30" t="s">
        <v>5</v>
      </c>
      <c r="C11" s="31">
        <v>4.1</v>
      </c>
      <c r="D11" s="32">
        <v>4.9</v>
      </c>
      <c r="E11" s="32">
        <v>5.4</v>
      </c>
      <c r="F11" s="32">
        <v>4.6</v>
      </c>
      <c r="G11" s="33">
        <v>4.5</v>
      </c>
      <c r="H11" s="33">
        <v>4.5</v>
      </c>
      <c r="I11" s="33">
        <v>4.2</v>
      </c>
      <c r="J11" s="34">
        <v>4</v>
      </c>
      <c r="K11" s="35">
        <v>3.8</v>
      </c>
      <c r="L11" s="35">
        <v>3.6</v>
      </c>
      <c r="M11" s="40">
        <v>3.9</v>
      </c>
      <c r="N11" s="95">
        <v>4.2</v>
      </c>
      <c r="O11" s="35">
        <v>4.1</v>
      </c>
      <c r="P11" s="36">
        <v>4.5</v>
      </c>
      <c r="Q11" s="136">
        <v>4.6</v>
      </c>
      <c r="R11" s="36">
        <v>4.5</v>
      </c>
      <c r="S11" s="36">
        <v>4.5</v>
      </c>
      <c r="T11" s="36">
        <v>4.3</v>
      </c>
      <c r="U11" s="36">
        <v>3.7</v>
      </c>
      <c r="V11" s="36">
        <v>3.8</v>
      </c>
      <c r="W11" s="163">
        <v>3.8</v>
      </c>
      <c r="X11" s="163">
        <v>3.8</v>
      </c>
      <c r="Y11" s="164">
        <v>3.8</v>
      </c>
      <c r="Z11" s="103"/>
    </row>
    <row r="12" spans="1:26" ht="13.5" customHeight="1">
      <c r="A12" s="29"/>
      <c r="B12" s="38"/>
      <c r="C12" s="39"/>
      <c r="D12" s="36"/>
      <c r="E12" s="36"/>
      <c r="F12" s="36"/>
      <c r="G12" s="36"/>
      <c r="H12" s="36"/>
      <c r="I12" s="36"/>
      <c r="K12" s="35"/>
      <c r="L12" s="35"/>
      <c r="M12" s="40"/>
      <c r="N12" s="95"/>
      <c r="O12" s="35"/>
      <c r="P12" s="36"/>
      <c r="Q12" s="136"/>
      <c r="R12" s="36"/>
      <c r="Y12" s="90"/>
      <c r="Z12" s="103"/>
    </row>
    <row r="13" spans="1:26" ht="13.5" customHeight="1">
      <c r="A13" s="41">
        <v>2</v>
      </c>
      <c r="B13" s="30" t="s">
        <v>6</v>
      </c>
      <c r="C13" s="31">
        <v>50154.9</v>
      </c>
      <c r="D13" s="32">
        <v>84688.5</v>
      </c>
      <c r="E13" s="32">
        <v>96319.5</v>
      </c>
      <c r="F13" s="32">
        <v>84986.7</v>
      </c>
      <c r="G13" s="35">
        <v>77611.2</v>
      </c>
      <c r="H13" s="35">
        <v>74944.6</v>
      </c>
      <c r="I13" s="35">
        <v>68516.4</v>
      </c>
      <c r="J13" s="36">
        <v>62826.8</v>
      </c>
      <c r="K13" s="35">
        <v>57542.391</v>
      </c>
      <c r="L13" s="35">
        <v>34725.388</v>
      </c>
      <c r="M13" s="40">
        <v>35366.7</v>
      </c>
      <c r="N13" s="95">
        <v>32696.8</v>
      </c>
      <c r="O13" s="35">
        <v>31880.9</v>
      </c>
      <c r="P13" s="36">
        <v>29036.5</v>
      </c>
      <c r="Q13" s="136">
        <v>27779.1</v>
      </c>
      <c r="R13" s="36">
        <v>24193.4</v>
      </c>
      <c r="S13" s="36">
        <v>24224.8</v>
      </c>
      <c r="T13" s="35">
        <v>23171</v>
      </c>
      <c r="U13" s="35">
        <v>22132.2</v>
      </c>
      <c r="V13" s="35">
        <v>19144.8</v>
      </c>
      <c r="W13" s="35">
        <v>16680.05</v>
      </c>
      <c r="X13" s="35">
        <v>17248.9</v>
      </c>
      <c r="Y13" s="162">
        <v>15896.64</v>
      </c>
      <c r="Z13" s="104">
        <v>2</v>
      </c>
    </row>
    <row r="14" spans="1:26" ht="13.5" customHeight="1">
      <c r="A14" s="29"/>
      <c r="B14" s="30" t="s">
        <v>5</v>
      </c>
      <c r="C14" s="31">
        <v>2.5</v>
      </c>
      <c r="D14" s="32">
        <v>3.8</v>
      </c>
      <c r="E14" s="32">
        <v>4.2</v>
      </c>
      <c r="F14" s="32">
        <v>3.7</v>
      </c>
      <c r="G14" s="33">
        <v>3.4</v>
      </c>
      <c r="H14" s="33">
        <v>3.3</v>
      </c>
      <c r="I14" s="34">
        <v>3</v>
      </c>
      <c r="J14" s="36">
        <v>2.8</v>
      </c>
      <c r="K14" s="35">
        <v>2.6</v>
      </c>
      <c r="L14" s="35">
        <v>1.5</v>
      </c>
      <c r="M14" s="40">
        <v>1.6</v>
      </c>
      <c r="N14" s="95">
        <v>1.5</v>
      </c>
      <c r="O14" s="35">
        <v>1.5</v>
      </c>
      <c r="P14" s="36">
        <v>1.5</v>
      </c>
      <c r="Q14" s="136">
        <v>1.3</v>
      </c>
      <c r="R14" s="36">
        <v>1.1</v>
      </c>
      <c r="S14" s="36">
        <v>1.1</v>
      </c>
      <c r="T14" s="36">
        <v>1.1</v>
      </c>
      <c r="U14" s="35">
        <v>1</v>
      </c>
      <c r="V14" s="35">
        <v>0.9</v>
      </c>
      <c r="W14" s="163">
        <v>0.8</v>
      </c>
      <c r="X14" s="163">
        <v>0.8</v>
      </c>
      <c r="Y14" s="164">
        <v>0.7</v>
      </c>
      <c r="Z14" s="103"/>
    </row>
    <row r="15" spans="1:26" ht="13.5" customHeight="1">
      <c r="A15" s="29"/>
      <c r="B15" s="38"/>
      <c r="C15" s="39"/>
      <c r="D15" s="36"/>
      <c r="E15" s="36"/>
      <c r="F15" s="36"/>
      <c r="G15" s="36"/>
      <c r="H15" s="36"/>
      <c r="I15" s="36"/>
      <c r="K15" s="35"/>
      <c r="L15" s="35"/>
      <c r="M15" s="40"/>
      <c r="N15" s="95"/>
      <c r="O15" s="35"/>
      <c r="P15" s="36"/>
      <c r="Q15" s="136"/>
      <c r="R15" s="36"/>
      <c r="Y15" s="40"/>
      <c r="Z15" s="103"/>
    </row>
    <row r="16" spans="1:26" ht="13.5" customHeight="1">
      <c r="A16" s="41">
        <v>3</v>
      </c>
      <c r="B16" s="30" t="s">
        <v>7</v>
      </c>
      <c r="C16" s="44"/>
      <c r="D16" s="45"/>
      <c r="E16" s="45"/>
      <c r="F16" s="45"/>
      <c r="G16" s="36"/>
      <c r="H16" s="36"/>
      <c r="I16" s="36"/>
      <c r="K16" s="35"/>
      <c r="L16" s="35"/>
      <c r="M16" s="40"/>
      <c r="N16" s="95"/>
      <c r="O16" s="35"/>
      <c r="P16" s="36"/>
      <c r="Q16" s="136"/>
      <c r="R16" s="36"/>
      <c r="Y16" s="40"/>
      <c r="Z16" s="103"/>
    </row>
    <row r="17" spans="1:26" ht="13.5" customHeight="1">
      <c r="A17" s="29"/>
      <c r="B17" s="30" t="s">
        <v>8</v>
      </c>
      <c r="C17" s="31">
        <v>17178.1</v>
      </c>
      <c r="D17" s="32">
        <v>8681.1</v>
      </c>
      <c r="E17" s="32">
        <v>6020.3</v>
      </c>
      <c r="F17" s="32">
        <v>5155.5</v>
      </c>
      <c r="G17" s="36">
        <v>4194.6</v>
      </c>
      <c r="H17" s="36">
        <v>5185.2</v>
      </c>
      <c r="I17" s="36">
        <v>4705.1</v>
      </c>
      <c r="J17" s="36">
        <v>4161.3</v>
      </c>
      <c r="K17" s="35">
        <v>4003.8</v>
      </c>
      <c r="L17" s="35">
        <v>3923.5</v>
      </c>
      <c r="M17" s="40">
        <v>4656.4</v>
      </c>
      <c r="N17" s="95">
        <v>4163.9</v>
      </c>
      <c r="O17" s="35">
        <v>3378.8</v>
      </c>
      <c r="P17" s="36">
        <v>4873.4</v>
      </c>
      <c r="Q17" s="136">
        <v>4778.5</v>
      </c>
      <c r="R17" s="35">
        <v>5393.894</v>
      </c>
      <c r="S17" s="35">
        <v>7123.185</v>
      </c>
      <c r="T17" s="35">
        <v>6818.4</v>
      </c>
      <c r="U17" s="35">
        <f>3564.56</f>
        <v>3564.56</v>
      </c>
      <c r="V17" s="35">
        <v>4880.3</v>
      </c>
      <c r="W17" s="35">
        <v>3263.4</v>
      </c>
      <c r="X17" s="35">
        <v>3131.6</v>
      </c>
      <c r="Y17" s="110">
        <v>3174.2</v>
      </c>
      <c r="Z17" s="104">
        <v>3</v>
      </c>
    </row>
    <row r="18" spans="1:26" ht="13.5" customHeight="1">
      <c r="A18" s="29"/>
      <c r="B18" s="38"/>
      <c r="C18" s="39"/>
      <c r="D18" s="36"/>
      <c r="E18" s="36"/>
      <c r="F18" s="36"/>
      <c r="G18" s="36"/>
      <c r="H18" s="36"/>
      <c r="I18" s="36"/>
      <c r="K18" s="35"/>
      <c r="L18" s="35"/>
      <c r="M18" s="40"/>
      <c r="N18" s="95"/>
      <c r="O18" s="35"/>
      <c r="P18" s="36"/>
      <c r="Q18" s="136"/>
      <c r="R18" s="36"/>
      <c r="Y18" s="40"/>
      <c r="Z18" s="103"/>
    </row>
    <row r="19" spans="1:26" ht="13.5" customHeight="1">
      <c r="A19" s="41">
        <v>4</v>
      </c>
      <c r="B19" s="30" t="s">
        <v>66</v>
      </c>
      <c r="C19" s="43" t="s">
        <v>50</v>
      </c>
      <c r="D19" s="91" t="s">
        <v>50</v>
      </c>
      <c r="E19" s="91" t="s">
        <v>50</v>
      </c>
      <c r="F19" s="91" t="s">
        <v>50</v>
      </c>
      <c r="G19" s="91" t="s">
        <v>50</v>
      </c>
      <c r="H19" s="91" t="s">
        <v>50</v>
      </c>
      <c r="I19" s="91" t="s">
        <v>50</v>
      </c>
      <c r="J19" s="91" t="s">
        <v>50</v>
      </c>
      <c r="K19" s="91" t="s">
        <v>50</v>
      </c>
      <c r="L19" s="91" t="s">
        <v>50</v>
      </c>
      <c r="M19" s="90" t="s">
        <v>50</v>
      </c>
      <c r="N19" s="142" t="s">
        <v>50</v>
      </c>
      <c r="O19" s="91" t="s">
        <v>50</v>
      </c>
      <c r="P19" s="91" t="s">
        <v>50</v>
      </c>
      <c r="Q19" s="154" t="s">
        <v>50</v>
      </c>
      <c r="R19" s="91" t="s">
        <v>50</v>
      </c>
      <c r="S19" s="91" t="s">
        <v>50</v>
      </c>
      <c r="T19" s="91" t="s">
        <v>50</v>
      </c>
      <c r="U19" s="85">
        <v>1690.367</v>
      </c>
      <c r="V19" s="85">
        <v>1680.307</v>
      </c>
      <c r="W19" s="85">
        <v>1587.912</v>
      </c>
      <c r="X19" s="85">
        <v>1568.96</v>
      </c>
      <c r="Y19" s="162">
        <v>1641.6</v>
      </c>
      <c r="Z19" s="104">
        <v>4</v>
      </c>
    </row>
    <row r="20" spans="1:26" ht="13.5" customHeight="1">
      <c r="A20" s="29"/>
      <c r="B20" s="38"/>
      <c r="C20" s="39"/>
      <c r="D20" s="36"/>
      <c r="E20" s="36"/>
      <c r="F20" s="36"/>
      <c r="G20" s="36"/>
      <c r="H20" s="36"/>
      <c r="I20" s="36"/>
      <c r="K20" s="35"/>
      <c r="L20" s="35"/>
      <c r="M20" s="40"/>
      <c r="N20" s="95"/>
      <c r="O20" s="35"/>
      <c r="P20" s="36"/>
      <c r="Q20" s="135"/>
      <c r="R20" s="91"/>
      <c r="S20" s="91"/>
      <c r="T20" s="91"/>
      <c r="U20" s="91"/>
      <c r="V20" s="91"/>
      <c r="W20" s="91"/>
      <c r="X20" s="91"/>
      <c r="Y20" s="90"/>
      <c r="Z20" s="103"/>
    </row>
    <row r="21" spans="1:26" ht="13.5" customHeight="1">
      <c r="A21" s="41">
        <v>5</v>
      </c>
      <c r="B21" s="30" t="s">
        <v>9</v>
      </c>
      <c r="C21" s="31">
        <v>4040.2</v>
      </c>
      <c r="D21" s="32">
        <v>5357.4</v>
      </c>
      <c r="E21" s="32">
        <v>6700.5</v>
      </c>
      <c r="F21" s="32">
        <v>6194.8</v>
      </c>
      <c r="G21" s="36">
        <v>8749.7</v>
      </c>
      <c r="H21" s="36">
        <v>7487.2</v>
      </c>
      <c r="I21" s="36">
        <v>7346.4</v>
      </c>
      <c r="J21" s="36">
        <v>7225.3</v>
      </c>
      <c r="K21" s="35">
        <v>6718.6</v>
      </c>
      <c r="L21" s="35">
        <v>6744</v>
      </c>
      <c r="M21" s="40">
        <v>6877.2</v>
      </c>
      <c r="N21" s="95">
        <v>6755.633</v>
      </c>
      <c r="O21" s="35">
        <v>6626.3</v>
      </c>
      <c r="P21" s="36">
        <v>6501.7</v>
      </c>
      <c r="Q21" s="135">
        <v>2319.668</v>
      </c>
      <c r="R21" s="85">
        <v>2681.88</v>
      </c>
      <c r="S21" s="85">
        <v>2493.276</v>
      </c>
      <c r="T21" s="85">
        <v>2572.616</v>
      </c>
      <c r="U21" s="85">
        <v>2584.73</v>
      </c>
      <c r="V21" s="85">
        <v>2409.773</v>
      </c>
      <c r="W21" s="85">
        <v>2115.685</v>
      </c>
      <c r="X21" s="85">
        <v>2057.706</v>
      </c>
      <c r="Y21" s="162">
        <v>2078</v>
      </c>
      <c r="Z21" s="104">
        <v>5</v>
      </c>
    </row>
    <row r="22" spans="1:26" ht="13.5" customHeight="1">
      <c r="A22" s="29"/>
      <c r="B22" s="38"/>
      <c r="C22" s="39"/>
      <c r="D22" s="36"/>
      <c r="E22" s="36"/>
      <c r="F22" s="36"/>
      <c r="G22" s="36"/>
      <c r="H22" s="36"/>
      <c r="I22" s="36"/>
      <c r="K22" s="35"/>
      <c r="L22" s="35"/>
      <c r="M22" s="40"/>
      <c r="N22" s="95"/>
      <c r="O22" s="35"/>
      <c r="P22" s="36"/>
      <c r="Q22" s="135"/>
      <c r="R22" s="91"/>
      <c r="S22" s="91"/>
      <c r="T22" s="91"/>
      <c r="U22" s="91"/>
      <c r="V22" s="91"/>
      <c r="W22" s="91"/>
      <c r="X22" s="91"/>
      <c r="Y22" s="90"/>
      <c r="Z22" s="103"/>
    </row>
    <row r="23" spans="1:26" ht="13.5" customHeight="1">
      <c r="A23" s="29">
        <v>6</v>
      </c>
      <c r="B23" s="38" t="s">
        <v>67</v>
      </c>
      <c r="C23" s="43" t="s">
        <v>50</v>
      </c>
      <c r="D23" s="91" t="s">
        <v>50</v>
      </c>
      <c r="E23" s="91" t="s">
        <v>50</v>
      </c>
      <c r="F23" s="91" t="s">
        <v>50</v>
      </c>
      <c r="G23" s="91" t="s">
        <v>50</v>
      </c>
      <c r="H23" s="91" t="s">
        <v>50</v>
      </c>
      <c r="I23" s="91" t="s">
        <v>50</v>
      </c>
      <c r="J23" s="91" t="s">
        <v>50</v>
      </c>
      <c r="K23" s="91" t="s">
        <v>50</v>
      </c>
      <c r="L23" s="91" t="s">
        <v>50</v>
      </c>
      <c r="M23" s="90" t="s">
        <v>50</v>
      </c>
      <c r="N23" s="142" t="s">
        <v>50</v>
      </c>
      <c r="O23" s="91" t="s">
        <v>50</v>
      </c>
      <c r="P23" s="91" t="s">
        <v>50</v>
      </c>
      <c r="Q23" s="154" t="s">
        <v>50</v>
      </c>
      <c r="R23" s="91">
        <v>154.9</v>
      </c>
      <c r="S23" s="91">
        <v>202.4</v>
      </c>
      <c r="T23" s="91">
        <v>222.6</v>
      </c>
      <c r="U23" s="85">
        <v>239.595</v>
      </c>
      <c r="V23" s="85">
        <v>229.963</v>
      </c>
      <c r="W23" s="85">
        <v>238.656</v>
      </c>
      <c r="X23" s="85">
        <v>269.733</v>
      </c>
      <c r="Y23" s="90">
        <v>291.2</v>
      </c>
      <c r="Z23" s="103">
        <v>6</v>
      </c>
    </row>
    <row r="24" spans="1:26" ht="13.5" customHeight="1">
      <c r="A24" s="29"/>
      <c r="B24" s="38"/>
      <c r="C24" s="39"/>
      <c r="D24" s="36"/>
      <c r="E24" s="36"/>
      <c r="F24" s="36"/>
      <c r="G24" s="36"/>
      <c r="H24" s="36"/>
      <c r="I24" s="36"/>
      <c r="K24" s="35"/>
      <c r="L24" s="35"/>
      <c r="M24" s="40"/>
      <c r="N24" s="95"/>
      <c r="O24" s="35"/>
      <c r="P24" s="36"/>
      <c r="Q24" s="135"/>
      <c r="R24" s="91"/>
      <c r="S24" s="91"/>
      <c r="T24" s="91"/>
      <c r="U24" s="91"/>
      <c r="V24" s="91"/>
      <c r="W24" s="91"/>
      <c r="X24" s="91"/>
      <c r="Y24" s="90"/>
      <c r="Z24" s="103"/>
    </row>
    <row r="25" spans="1:26" ht="13.5" customHeight="1">
      <c r="A25" s="29">
        <v>7</v>
      </c>
      <c r="B25" s="38" t="s">
        <v>68</v>
      </c>
      <c r="C25" s="43" t="s">
        <v>50</v>
      </c>
      <c r="D25" s="91" t="s">
        <v>50</v>
      </c>
      <c r="E25" s="91" t="s">
        <v>50</v>
      </c>
      <c r="F25" s="91" t="s">
        <v>50</v>
      </c>
      <c r="G25" s="91" t="s">
        <v>50</v>
      </c>
      <c r="H25" s="91" t="s">
        <v>50</v>
      </c>
      <c r="I25" s="91" t="s">
        <v>50</v>
      </c>
      <c r="J25" s="91" t="s">
        <v>50</v>
      </c>
      <c r="K25" s="91" t="s">
        <v>50</v>
      </c>
      <c r="L25" s="91" t="s">
        <v>50</v>
      </c>
      <c r="M25" s="90" t="s">
        <v>50</v>
      </c>
      <c r="N25" s="142" t="s">
        <v>50</v>
      </c>
      <c r="O25" s="91" t="s">
        <v>50</v>
      </c>
      <c r="P25" s="91" t="s">
        <v>50</v>
      </c>
      <c r="Q25" s="154" t="s">
        <v>50</v>
      </c>
      <c r="R25" s="91">
        <v>18.7</v>
      </c>
      <c r="S25" s="91">
        <v>16.4</v>
      </c>
      <c r="T25" s="91">
        <v>18.5</v>
      </c>
      <c r="U25" s="85">
        <v>18.445</v>
      </c>
      <c r="V25" s="85">
        <v>15.902</v>
      </c>
      <c r="W25" s="85">
        <v>13.65</v>
      </c>
      <c r="X25" s="85">
        <v>15.676</v>
      </c>
      <c r="Y25" s="90">
        <v>17.9</v>
      </c>
      <c r="Z25" s="103">
        <v>7</v>
      </c>
    </row>
    <row r="26" spans="1:26" ht="13.5" customHeight="1">
      <c r="A26" s="29"/>
      <c r="B26" s="38"/>
      <c r="C26" s="39"/>
      <c r="D26" s="36"/>
      <c r="E26" s="36"/>
      <c r="F26" s="36"/>
      <c r="G26" s="36"/>
      <c r="H26" s="36"/>
      <c r="I26" s="36"/>
      <c r="K26" s="35"/>
      <c r="L26" s="35"/>
      <c r="M26" s="40"/>
      <c r="N26" s="95"/>
      <c r="O26" s="35"/>
      <c r="P26" s="36"/>
      <c r="Q26" s="135"/>
      <c r="R26" s="91"/>
      <c r="S26" s="91"/>
      <c r="T26" s="91"/>
      <c r="U26" s="91"/>
      <c r="V26" s="91"/>
      <c r="W26" s="91"/>
      <c r="X26" s="91"/>
      <c r="Y26" s="90"/>
      <c r="Z26" s="103"/>
    </row>
    <row r="27" spans="1:26" ht="13.5" customHeight="1">
      <c r="A27" s="29">
        <v>8</v>
      </c>
      <c r="B27" s="38" t="s">
        <v>69</v>
      </c>
      <c r="C27" s="43" t="s">
        <v>50</v>
      </c>
      <c r="D27" s="91" t="s">
        <v>50</v>
      </c>
      <c r="E27" s="91" t="s">
        <v>50</v>
      </c>
      <c r="F27" s="91" t="s">
        <v>50</v>
      </c>
      <c r="G27" s="91" t="s">
        <v>50</v>
      </c>
      <c r="H27" s="91" t="s">
        <v>50</v>
      </c>
      <c r="I27" s="91" t="s">
        <v>50</v>
      </c>
      <c r="J27" s="91" t="s">
        <v>50</v>
      </c>
      <c r="K27" s="91" t="s">
        <v>50</v>
      </c>
      <c r="L27" s="91" t="s">
        <v>50</v>
      </c>
      <c r="M27" s="90" t="s">
        <v>50</v>
      </c>
      <c r="N27" s="142" t="s">
        <v>50</v>
      </c>
      <c r="O27" s="91" t="s">
        <v>50</v>
      </c>
      <c r="P27" s="91" t="s">
        <v>50</v>
      </c>
      <c r="Q27" s="154" t="s">
        <v>50</v>
      </c>
      <c r="R27" s="91">
        <v>19.7</v>
      </c>
      <c r="S27" s="91">
        <v>25.2</v>
      </c>
      <c r="T27" s="91">
        <v>30.4</v>
      </c>
      <c r="U27" s="85">
        <v>37.278</v>
      </c>
      <c r="V27" s="85">
        <v>32.539</v>
      </c>
      <c r="W27" s="85">
        <v>31.738</v>
      </c>
      <c r="X27" s="85">
        <v>33.47</v>
      </c>
      <c r="Y27" s="90">
        <v>38.4</v>
      </c>
      <c r="Z27" s="103">
        <v>8</v>
      </c>
    </row>
    <row r="28" spans="1:26" ht="13.5" customHeight="1">
      <c r="A28" s="29"/>
      <c r="B28" s="38"/>
      <c r="C28" s="39"/>
      <c r="D28" s="36"/>
      <c r="E28" s="36"/>
      <c r="F28" s="36"/>
      <c r="G28" s="36"/>
      <c r="H28" s="36"/>
      <c r="I28" s="36"/>
      <c r="K28" s="35"/>
      <c r="L28" s="35"/>
      <c r="M28" s="40"/>
      <c r="N28" s="95"/>
      <c r="O28" s="35"/>
      <c r="P28" s="36"/>
      <c r="Q28" s="135"/>
      <c r="R28" s="91"/>
      <c r="S28" s="91"/>
      <c r="T28" s="91"/>
      <c r="U28" s="91"/>
      <c r="V28" s="91"/>
      <c r="W28" s="91"/>
      <c r="X28" s="91"/>
      <c r="Y28" s="90"/>
      <c r="Z28" s="103"/>
    </row>
    <row r="29" spans="1:26" ht="13.5" customHeight="1">
      <c r="A29" s="41">
        <v>9</v>
      </c>
      <c r="B29" s="30" t="s">
        <v>10</v>
      </c>
      <c r="C29" s="44"/>
      <c r="D29" s="45"/>
      <c r="E29" s="45"/>
      <c r="F29" s="45"/>
      <c r="G29" s="36"/>
      <c r="H29" s="36"/>
      <c r="I29" s="36"/>
      <c r="K29" s="35"/>
      <c r="L29" s="35"/>
      <c r="M29" s="40"/>
      <c r="N29" s="95"/>
      <c r="O29" s="35"/>
      <c r="P29" s="36"/>
      <c r="Q29" s="135"/>
      <c r="R29" s="91"/>
      <c r="S29" s="91"/>
      <c r="T29" s="91"/>
      <c r="U29" s="91"/>
      <c r="V29" s="91"/>
      <c r="W29" s="91"/>
      <c r="X29" s="91"/>
      <c r="Y29" s="90"/>
      <c r="Z29" s="103"/>
    </row>
    <row r="30" spans="1:26" ht="13.5" customHeight="1">
      <c r="A30" s="29"/>
      <c r="B30" s="30" t="s">
        <v>11</v>
      </c>
      <c r="C30" s="31">
        <v>1055.1</v>
      </c>
      <c r="D30" s="32">
        <v>533.6</v>
      </c>
      <c r="E30" s="32">
        <v>611.7</v>
      </c>
      <c r="F30" s="32">
        <v>546.6</v>
      </c>
      <c r="G30" s="36">
        <v>561.7</v>
      </c>
      <c r="H30" s="36">
        <v>603.6</v>
      </c>
      <c r="I30" s="36">
        <v>672.9</v>
      </c>
      <c r="J30" s="36">
        <v>760.5</v>
      </c>
      <c r="K30" s="35">
        <v>746.4</v>
      </c>
      <c r="L30" s="35">
        <v>527.3</v>
      </c>
      <c r="M30" s="40">
        <v>497.8</v>
      </c>
      <c r="N30" s="95">
        <v>576.769</v>
      </c>
      <c r="O30" s="35">
        <v>624.2</v>
      </c>
      <c r="P30" s="36">
        <v>685.3</v>
      </c>
      <c r="Q30" s="135">
        <v>178.305</v>
      </c>
      <c r="R30" s="91">
        <v>197.656</v>
      </c>
      <c r="S30" s="91">
        <v>293.898</v>
      </c>
      <c r="T30" s="91">
        <v>316.604</v>
      </c>
      <c r="U30" s="91">
        <v>296.243</v>
      </c>
      <c r="V30" s="91">
        <v>340.7</v>
      </c>
      <c r="W30" s="91">
        <v>322.2</v>
      </c>
      <c r="X30" s="91">
        <v>308.3</v>
      </c>
      <c r="Y30" s="90">
        <v>282.8</v>
      </c>
      <c r="Z30" s="104">
        <v>9</v>
      </c>
    </row>
    <row r="31" spans="1:26" ht="13.5" customHeight="1">
      <c r="A31" s="29"/>
      <c r="B31" s="38"/>
      <c r="C31" s="39"/>
      <c r="D31" s="36"/>
      <c r="E31" s="36"/>
      <c r="F31" s="36"/>
      <c r="G31" s="36"/>
      <c r="H31" s="36"/>
      <c r="I31" s="36"/>
      <c r="K31" s="35"/>
      <c r="L31" s="35"/>
      <c r="M31" s="40"/>
      <c r="N31" s="95"/>
      <c r="O31" s="35"/>
      <c r="P31" s="36"/>
      <c r="Q31" s="136"/>
      <c r="R31" s="36"/>
      <c r="Y31" s="40"/>
      <c r="Z31" s="103"/>
    </row>
    <row r="32" spans="1:26" ht="13.5" customHeight="1">
      <c r="A32" s="41">
        <v>10</v>
      </c>
      <c r="B32" s="30" t="s">
        <v>12</v>
      </c>
      <c r="C32" s="44"/>
      <c r="D32" s="45"/>
      <c r="E32" s="45"/>
      <c r="F32" s="45"/>
      <c r="G32" s="36"/>
      <c r="H32" s="36"/>
      <c r="I32" s="36"/>
      <c r="K32" s="35"/>
      <c r="L32" s="35"/>
      <c r="M32" s="40"/>
      <c r="N32" s="95"/>
      <c r="O32" s="35"/>
      <c r="P32" s="36"/>
      <c r="Q32" s="136"/>
      <c r="R32" s="36"/>
      <c r="X32" s="35"/>
      <c r="Y32" s="110"/>
      <c r="Z32" s="138"/>
    </row>
    <row r="33" spans="1:28" ht="13.5" customHeight="1">
      <c r="A33" s="29"/>
      <c r="B33" s="30" t="s">
        <v>13</v>
      </c>
      <c r="C33" s="43">
        <v>58404.9</v>
      </c>
      <c r="D33" s="34">
        <v>99783.5</v>
      </c>
      <c r="E33" s="34">
        <v>124360.9</v>
      </c>
      <c r="F33" s="34">
        <v>109056.7</v>
      </c>
      <c r="G33" s="34">
        <v>135797.3</v>
      </c>
      <c r="H33" s="34">
        <v>144986</v>
      </c>
      <c r="I33" s="34">
        <v>150347.6</v>
      </c>
      <c r="J33" s="36">
        <v>151316.7</v>
      </c>
      <c r="K33" s="35">
        <v>141151</v>
      </c>
      <c r="L33" s="35">
        <v>126782.853</v>
      </c>
      <c r="M33" s="40">
        <v>139665.4</v>
      </c>
      <c r="N33" s="95">
        <v>121008.2</v>
      </c>
      <c r="O33" s="35">
        <v>106654.5</v>
      </c>
      <c r="P33" s="35">
        <v>110161</v>
      </c>
      <c r="Q33" s="136">
        <v>89972.6</v>
      </c>
      <c r="R33" s="36">
        <v>95057.5</v>
      </c>
      <c r="S33" s="36">
        <v>104906.7</v>
      </c>
      <c r="T33" s="36">
        <v>97351.3</v>
      </c>
      <c r="U33" s="35">
        <v>99638.729</v>
      </c>
      <c r="V33" s="35">
        <v>95573</v>
      </c>
      <c r="W33" s="35">
        <v>89928</v>
      </c>
      <c r="X33" s="35">
        <v>93201.1</v>
      </c>
      <c r="Y33" s="110">
        <v>100280.1</v>
      </c>
      <c r="Z33" s="104">
        <v>10</v>
      </c>
      <c r="AB33" s="165"/>
    </row>
    <row r="34" spans="1:26" ht="13.5" customHeight="1">
      <c r="A34" s="29"/>
      <c r="B34" s="38"/>
      <c r="C34" s="39"/>
      <c r="D34" s="36"/>
      <c r="E34" s="36"/>
      <c r="F34" s="36"/>
      <c r="G34" s="36"/>
      <c r="H34" s="36"/>
      <c r="I34" s="36"/>
      <c r="K34" s="35"/>
      <c r="L34" s="35"/>
      <c r="M34" s="40"/>
      <c r="N34" s="95"/>
      <c r="O34" s="35"/>
      <c r="P34" s="36"/>
      <c r="Q34" s="136"/>
      <c r="R34" s="36"/>
      <c r="Y34" s="40"/>
      <c r="Z34" s="103"/>
    </row>
    <row r="35" spans="1:28" ht="13.5" customHeight="1">
      <c r="A35" s="41">
        <v>11</v>
      </c>
      <c r="B35" s="30" t="s">
        <v>14</v>
      </c>
      <c r="C35" s="43">
        <v>296.2</v>
      </c>
      <c r="D35" s="34">
        <v>324.8</v>
      </c>
      <c r="E35" s="34">
        <v>333.2</v>
      </c>
      <c r="F35" s="34">
        <v>266.7</v>
      </c>
      <c r="G35" s="46">
        <v>299</v>
      </c>
      <c r="H35" s="46">
        <v>326.8</v>
      </c>
      <c r="I35" s="46">
        <v>363.4</v>
      </c>
      <c r="J35" s="36">
        <v>369.6</v>
      </c>
      <c r="K35" s="35">
        <v>534.3</v>
      </c>
      <c r="L35" s="35">
        <v>329.9</v>
      </c>
      <c r="M35" s="40">
        <v>389.4</v>
      </c>
      <c r="N35" s="95">
        <v>484.542</v>
      </c>
      <c r="O35" s="35">
        <v>466.5</v>
      </c>
      <c r="P35" s="36">
        <v>473.7</v>
      </c>
      <c r="Q35" s="136">
        <v>485.3</v>
      </c>
      <c r="R35" s="35">
        <v>453.839</v>
      </c>
      <c r="S35" s="35">
        <v>534.374</v>
      </c>
      <c r="T35" s="35">
        <v>456.9</v>
      </c>
      <c r="U35" s="35">
        <v>489.833</v>
      </c>
      <c r="V35" s="35">
        <v>520</v>
      </c>
      <c r="W35" s="35">
        <v>555.1</v>
      </c>
      <c r="X35" s="35">
        <v>556.1</v>
      </c>
      <c r="Y35" s="110">
        <v>590.2</v>
      </c>
      <c r="Z35" s="104">
        <v>11</v>
      </c>
      <c r="AB35" s="101"/>
    </row>
    <row r="36" spans="1:26" ht="13.5" customHeight="1">
      <c r="A36" s="41">
        <v>12</v>
      </c>
      <c r="B36" s="30" t="s">
        <v>15</v>
      </c>
      <c r="C36" s="44"/>
      <c r="D36" s="45"/>
      <c r="E36" s="45"/>
      <c r="F36" s="45"/>
      <c r="G36" s="36"/>
      <c r="H36" s="36"/>
      <c r="I36" s="36"/>
      <c r="K36" s="35"/>
      <c r="L36" s="35"/>
      <c r="M36" s="40"/>
      <c r="N36" s="95"/>
      <c r="O36" s="35"/>
      <c r="P36" s="36"/>
      <c r="Q36" s="136"/>
      <c r="R36" s="36"/>
      <c r="Y36" s="40"/>
      <c r="Z36" s="103"/>
    </row>
    <row r="37" spans="1:26" ht="13.5" customHeight="1">
      <c r="A37" s="29"/>
      <c r="B37" s="30" t="s">
        <v>16</v>
      </c>
      <c r="C37" s="44"/>
      <c r="D37" s="45"/>
      <c r="E37" s="45"/>
      <c r="F37" s="45"/>
      <c r="G37" s="36"/>
      <c r="H37" s="36"/>
      <c r="I37" s="36"/>
      <c r="K37" s="35"/>
      <c r="L37" s="35"/>
      <c r="M37" s="40"/>
      <c r="N37" s="95"/>
      <c r="O37" s="35"/>
      <c r="P37" s="36"/>
      <c r="Q37" s="136"/>
      <c r="R37" s="36"/>
      <c r="Y37" s="40"/>
      <c r="Z37" s="103"/>
    </row>
    <row r="38" spans="1:26" ht="13.5" customHeight="1">
      <c r="A38" s="29"/>
      <c r="B38" s="30" t="s">
        <v>17</v>
      </c>
      <c r="C38" s="44"/>
      <c r="D38" s="45"/>
      <c r="E38" s="45"/>
      <c r="F38" s="45"/>
      <c r="G38" s="36"/>
      <c r="H38" s="36"/>
      <c r="I38" s="36"/>
      <c r="K38" s="35"/>
      <c r="L38" s="35"/>
      <c r="M38" s="40"/>
      <c r="N38" s="95"/>
      <c r="O38" s="35"/>
      <c r="P38" s="36"/>
      <c r="Q38" s="136"/>
      <c r="R38" s="36"/>
      <c r="Y38" s="40"/>
      <c r="Z38" s="103"/>
    </row>
    <row r="39" spans="1:26" ht="13.5" customHeight="1">
      <c r="A39" s="29"/>
      <c r="B39" s="30" t="s">
        <v>18</v>
      </c>
      <c r="C39" s="43">
        <v>34978.1</v>
      </c>
      <c r="D39" s="34">
        <v>33243.8</v>
      </c>
      <c r="E39" s="34">
        <v>39084.1</v>
      </c>
      <c r="F39" s="34">
        <v>30027.1</v>
      </c>
      <c r="G39" s="36">
        <v>22113.2</v>
      </c>
      <c r="H39" s="36">
        <v>21321.4</v>
      </c>
      <c r="I39" s="36">
        <v>19494.1</v>
      </c>
      <c r="J39" s="36">
        <v>17895.3</v>
      </c>
      <c r="K39" s="35">
        <v>15063.3</v>
      </c>
      <c r="L39" s="35">
        <v>8023.18</v>
      </c>
      <c r="M39" s="40">
        <v>7836.6</v>
      </c>
      <c r="N39" s="95">
        <v>6461.618</v>
      </c>
      <c r="O39" s="35">
        <v>5220.2</v>
      </c>
      <c r="P39" s="36">
        <v>4668.9</v>
      </c>
      <c r="Q39" s="136">
        <v>4670.3</v>
      </c>
      <c r="R39" s="35">
        <v>4136.82</v>
      </c>
      <c r="S39" s="35">
        <v>3298.408</v>
      </c>
      <c r="T39" s="35">
        <v>3020.288</v>
      </c>
      <c r="U39" s="35">
        <v>2699.147</v>
      </c>
      <c r="V39" s="35">
        <v>1833.8</v>
      </c>
      <c r="W39" s="35">
        <v>1990</v>
      </c>
      <c r="X39" s="35">
        <v>1635.6</v>
      </c>
      <c r="Y39" s="110">
        <v>1531.4</v>
      </c>
      <c r="Z39" s="104">
        <v>12</v>
      </c>
    </row>
    <row r="40" spans="1:26" ht="13.5" customHeight="1">
      <c r="A40" s="29"/>
      <c r="B40" s="38"/>
      <c r="C40" s="39"/>
      <c r="D40" s="36"/>
      <c r="E40" s="36"/>
      <c r="F40" s="36"/>
      <c r="G40" s="36"/>
      <c r="H40" s="36"/>
      <c r="I40" s="36"/>
      <c r="K40" s="35"/>
      <c r="L40" s="35"/>
      <c r="M40" s="40"/>
      <c r="N40" s="95"/>
      <c r="O40" s="35"/>
      <c r="P40" s="36"/>
      <c r="Q40" s="136"/>
      <c r="R40" s="36"/>
      <c r="Y40" s="40"/>
      <c r="Z40" s="103"/>
    </row>
    <row r="41" spans="1:26" ht="13.5" customHeight="1">
      <c r="A41" s="41">
        <v>13</v>
      </c>
      <c r="B41" s="30" t="s">
        <v>19</v>
      </c>
      <c r="C41" s="44"/>
      <c r="D41" s="45"/>
      <c r="E41" s="45"/>
      <c r="F41" s="45"/>
      <c r="G41" s="36"/>
      <c r="H41" s="36"/>
      <c r="I41" s="36"/>
      <c r="K41" s="35"/>
      <c r="L41" s="35"/>
      <c r="M41" s="40"/>
      <c r="N41" s="95"/>
      <c r="O41" s="35"/>
      <c r="P41" s="36"/>
      <c r="Q41" s="136"/>
      <c r="R41" s="36"/>
      <c r="Y41" s="40"/>
      <c r="Z41" s="103"/>
    </row>
    <row r="42" spans="1:26" ht="13.5" customHeight="1">
      <c r="A42" s="29"/>
      <c r="B42" s="30" t="s">
        <v>20</v>
      </c>
      <c r="C42" s="43">
        <v>3794</v>
      </c>
      <c r="D42" s="34">
        <v>5103.3</v>
      </c>
      <c r="E42" s="34">
        <v>5228.2</v>
      </c>
      <c r="F42" s="34">
        <v>4671</v>
      </c>
      <c r="G42" s="36">
        <v>4664.8</v>
      </c>
      <c r="H42" s="36">
        <v>4863.6</v>
      </c>
      <c r="I42" s="36">
        <v>4718.2</v>
      </c>
      <c r="J42" s="36">
        <v>4577.8</v>
      </c>
      <c r="K42" s="35">
        <v>4653.4</v>
      </c>
      <c r="L42" s="35">
        <v>5024.995</v>
      </c>
      <c r="M42" s="40">
        <v>5458.7</v>
      </c>
      <c r="N42" s="95">
        <v>5832.1</v>
      </c>
      <c r="O42" s="35">
        <v>5415.1</v>
      </c>
      <c r="P42" s="36">
        <v>5299.7</v>
      </c>
      <c r="Q42" s="135">
        <v>5314.224</v>
      </c>
      <c r="R42" s="35">
        <v>5209.941</v>
      </c>
      <c r="S42" s="35">
        <v>5179.045</v>
      </c>
      <c r="T42" s="35">
        <v>5333.438</v>
      </c>
      <c r="U42" s="35">
        <v>5348.287</v>
      </c>
      <c r="V42" s="35">
        <v>5051.625</v>
      </c>
      <c r="W42" s="135">
        <v>4549</v>
      </c>
      <c r="X42" s="135">
        <v>4380.1</v>
      </c>
      <c r="Y42" s="132">
        <v>4385.971</v>
      </c>
      <c r="Z42" s="104">
        <v>13</v>
      </c>
    </row>
    <row r="43" spans="1:26" ht="13.5" customHeight="1">
      <c r="A43" s="29"/>
      <c r="B43" s="30" t="s">
        <v>21</v>
      </c>
      <c r="C43" s="43">
        <v>18.7</v>
      </c>
      <c r="D43" s="34">
        <v>23</v>
      </c>
      <c r="E43" s="34">
        <v>22.6</v>
      </c>
      <c r="F43" s="34">
        <v>20.1</v>
      </c>
      <c r="G43" s="36">
        <v>20.6</v>
      </c>
      <c r="H43" s="36">
        <v>21.5</v>
      </c>
      <c r="I43" s="36">
        <v>20.9</v>
      </c>
      <c r="J43" s="36">
        <v>20.3</v>
      </c>
      <c r="K43" s="35">
        <v>20.7</v>
      </c>
      <c r="L43" s="35">
        <v>22.4</v>
      </c>
      <c r="M43" s="40">
        <v>24.4</v>
      </c>
      <c r="N43" s="95">
        <v>26.8</v>
      </c>
      <c r="O43" s="35">
        <v>24.9</v>
      </c>
      <c r="P43" s="36">
        <v>24.5</v>
      </c>
      <c r="Q43" s="135">
        <v>24.575754297951303</v>
      </c>
      <c r="R43" s="35">
        <v>24.13756902276254</v>
      </c>
      <c r="S43" s="35">
        <v>24.046569242769017</v>
      </c>
      <c r="T43" s="35">
        <v>24.801564253562123</v>
      </c>
      <c r="U43" s="35">
        <v>24.910559913039425</v>
      </c>
      <c r="V43" s="35">
        <v>23.571250794049</v>
      </c>
      <c r="W43" s="147">
        <v>21.3</v>
      </c>
      <c r="X43" s="147">
        <v>20.5</v>
      </c>
      <c r="Y43" s="167">
        <v>20.623204832425948</v>
      </c>
      <c r="Z43" s="103"/>
    </row>
    <row r="44" spans="1:26" ht="13.5" customHeight="1">
      <c r="A44" s="29"/>
      <c r="B44" s="38"/>
      <c r="C44" s="39"/>
      <c r="D44" s="36"/>
      <c r="E44" s="36"/>
      <c r="F44" s="36"/>
      <c r="G44" s="36"/>
      <c r="H44" s="36"/>
      <c r="I44" s="36"/>
      <c r="K44" s="35"/>
      <c r="L44" s="35"/>
      <c r="M44" s="40"/>
      <c r="N44" s="95"/>
      <c r="O44" s="35"/>
      <c r="P44" s="36"/>
      <c r="Q44" s="136"/>
      <c r="R44" s="36"/>
      <c r="W44" s="136"/>
      <c r="X44" s="136"/>
      <c r="Y44" s="133"/>
      <c r="Z44" s="103"/>
    </row>
    <row r="45" spans="1:26" ht="13.5" customHeight="1">
      <c r="A45" s="41">
        <v>14</v>
      </c>
      <c r="B45" s="30" t="s">
        <v>22</v>
      </c>
      <c r="C45" s="44"/>
      <c r="D45" s="45"/>
      <c r="E45" s="45"/>
      <c r="F45" s="45"/>
      <c r="G45" s="36"/>
      <c r="H45" s="36"/>
      <c r="I45" s="36"/>
      <c r="K45" s="35"/>
      <c r="L45" s="35"/>
      <c r="M45" s="40"/>
      <c r="N45" s="95"/>
      <c r="O45" s="35"/>
      <c r="P45" s="36"/>
      <c r="Q45" s="136"/>
      <c r="R45" s="36"/>
      <c r="W45" s="136"/>
      <c r="X45" s="136"/>
      <c r="Y45" s="133"/>
      <c r="Z45" s="103"/>
    </row>
    <row r="46" spans="1:26" ht="13.5" customHeight="1">
      <c r="A46" s="29"/>
      <c r="B46" s="30" t="s">
        <v>23</v>
      </c>
      <c r="C46" s="43">
        <v>43833</v>
      </c>
      <c r="D46" s="34">
        <v>56253.1</v>
      </c>
      <c r="E46" s="34">
        <v>56937.5</v>
      </c>
      <c r="F46" s="34">
        <v>52392.5</v>
      </c>
      <c r="G46" s="36">
        <v>49772.8</v>
      </c>
      <c r="H46" s="36">
        <v>49631.4</v>
      </c>
      <c r="I46" s="36">
        <v>47496.9</v>
      </c>
      <c r="J46" s="36">
        <v>45769.1</v>
      </c>
      <c r="K46" s="35">
        <v>44214.1</v>
      </c>
      <c r="L46" s="35">
        <v>44816.876</v>
      </c>
      <c r="M46" s="110">
        <v>47582</v>
      </c>
      <c r="N46" s="95">
        <v>47762.4</v>
      </c>
      <c r="O46" s="35">
        <v>43559.4</v>
      </c>
      <c r="P46" s="36">
        <v>42647.8</v>
      </c>
      <c r="Q46" s="135">
        <v>42419.025</v>
      </c>
      <c r="R46" s="35">
        <v>40635.198</v>
      </c>
      <c r="S46" s="35">
        <v>39354.711</v>
      </c>
      <c r="T46" s="35">
        <v>40396.32</v>
      </c>
      <c r="U46" s="35">
        <v>39749.123</v>
      </c>
      <c r="V46" s="35">
        <v>37343.843</v>
      </c>
      <c r="W46" s="135">
        <v>34283.3</v>
      </c>
      <c r="X46" s="135">
        <v>33213.5</v>
      </c>
      <c r="Y46" s="132">
        <v>32592.687</v>
      </c>
      <c r="Z46" s="104">
        <v>14</v>
      </c>
    </row>
    <row r="47" spans="1:26" ht="13.5" customHeight="1">
      <c r="A47" s="29"/>
      <c r="B47" s="30" t="s">
        <v>21</v>
      </c>
      <c r="C47" s="43">
        <v>216.4</v>
      </c>
      <c r="D47" s="34">
        <v>253.4</v>
      </c>
      <c r="E47" s="34">
        <v>245.9</v>
      </c>
      <c r="F47" s="34">
        <v>225.8</v>
      </c>
      <c r="G47" s="36">
        <v>219.4</v>
      </c>
      <c r="H47" s="36">
        <v>219.5</v>
      </c>
      <c r="I47" s="36">
        <v>210.7</v>
      </c>
      <c r="J47" s="36">
        <v>203.4</v>
      </c>
      <c r="K47" s="35">
        <v>196.9</v>
      </c>
      <c r="L47" s="35">
        <v>199.8</v>
      </c>
      <c r="M47" s="40">
        <v>212.3</v>
      </c>
      <c r="N47" s="95">
        <v>219.1</v>
      </c>
      <c r="O47" s="35">
        <v>200.4</v>
      </c>
      <c r="P47" s="36">
        <v>196.8</v>
      </c>
      <c r="Q47" s="135">
        <v>196.1677821557115</v>
      </c>
      <c r="R47" s="35">
        <v>188.26218885753647</v>
      </c>
      <c r="S47" s="35">
        <v>182.7259240054225</v>
      </c>
      <c r="T47" s="35">
        <v>187.85104956455044</v>
      </c>
      <c r="U47" s="35">
        <v>185.13832746490107</v>
      </c>
      <c r="V47" s="35">
        <v>174.24909587837377</v>
      </c>
      <c r="W47" s="148">
        <v>160.5</v>
      </c>
      <c r="X47" s="148">
        <v>155.8</v>
      </c>
      <c r="Y47" s="166">
        <v>153.2535577732152</v>
      </c>
      <c r="Z47" s="103"/>
    </row>
    <row r="48" spans="1:26" ht="13.5" customHeight="1">
      <c r="A48" s="29"/>
      <c r="B48" s="38"/>
      <c r="C48" s="39"/>
      <c r="D48" s="36"/>
      <c r="E48" s="36"/>
      <c r="F48" s="36"/>
      <c r="G48" s="36"/>
      <c r="H48" s="36"/>
      <c r="I48" s="36"/>
      <c r="K48" s="35"/>
      <c r="L48" s="35"/>
      <c r="M48" s="40"/>
      <c r="N48" s="95"/>
      <c r="O48" s="35"/>
      <c r="P48" s="36"/>
      <c r="Q48" s="136"/>
      <c r="R48" s="36"/>
      <c r="Y48" s="40"/>
      <c r="Z48" s="103"/>
    </row>
    <row r="49" spans="1:26" ht="13.5" customHeight="1">
      <c r="A49" s="41">
        <v>15</v>
      </c>
      <c r="B49" s="30" t="s">
        <v>24</v>
      </c>
      <c r="C49" s="44"/>
      <c r="D49" s="45"/>
      <c r="E49" s="45"/>
      <c r="F49" s="45"/>
      <c r="G49" s="36"/>
      <c r="H49" s="36"/>
      <c r="I49" s="36"/>
      <c r="K49" s="35"/>
      <c r="L49" s="35"/>
      <c r="M49" s="40"/>
      <c r="N49" s="95"/>
      <c r="O49" s="35"/>
      <c r="P49" s="36"/>
      <c r="Q49" s="136"/>
      <c r="R49" s="36"/>
      <c r="Y49" s="40"/>
      <c r="Z49" s="103"/>
    </row>
    <row r="50" spans="1:26" ht="13.5" customHeight="1">
      <c r="A50" s="29"/>
      <c r="B50" s="30" t="s">
        <v>55</v>
      </c>
      <c r="C50" s="43">
        <v>304.4</v>
      </c>
      <c r="D50" s="34">
        <v>283.5</v>
      </c>
      <c r="E50" s="34">
        <v>266.6</v>
      </c>
      <c r="F50" s="34">
        <v>247.1</v>
      </c>
      <c r="G50" s="46">
        <v>283</v>
      </c>
      <c r="H50" s="46">
        <v>284.7</v>
      </c>
      <c r="I50" s="46">
        <v>287.4</v>
      </c>
      <c r="J50" s="36">
        <v>285.5</v>
      </c>
      <c r="K50" s="35">
        <v>276.9</v>
      </c>
      <c r="L50" s="35">
        <v>275.5</v>
      </c>
      <c r="M50" s="40">
        <v>290.7</v>
      </c>
      <c r="N50" s="95">
        <v>296</v>
      </c>
      <c r="O50" s="35">
        <v>298.4</v>
      </c>
      <c r="P50" s="36">
        <v>307.9</v>
      </c>
      <c r="Q50" s="136">
        <v>305.1</v>
      </c>
      <c r="R50" s="36">
        <v>291.7</v>
      </c>
      <c r="S50" s="36">
        <v>291.8</v>
      </c>
      <c r="T50" s="36">
        <v>299.2</v>
      </c>
      <c r="U50" s="36">
        <v>294.7</v>
      </c>
      <c r="V50" s="36">
        <v>287.2</v>
      </c>
      <c r="W50" s="36">
        <v>277.7</v>
      </c>
      <c r="X50" s="36">
        <v>273.1</v>
      </c>
      <c r="Y50" s="40">
        <v>267.7</v>
      </c>
      <c r="Z50" s="104">
        <v>15</v>
      </c>
    </row>
    <row r="51" spans="1:26" ht="13.5" customHeight="1">
      <c r="A51" s="29"/>
      <c r="B51" s="38"/>
      <c r="C51" s="39"/>
      <c r="D51" s="36"/>
      <c r="E51" s="36"/>
      <c r="F51" s="36"/>
      <c r="G51" s="36"/>
      <c r="H51" s="36"/>
      <c r="I51" s="36"/>
      <c r="K51" s="35"/>
      <c r="L51" s="35"/>
      <c r="M51" s="40"/>
      <c r="N51" s="95"/>
      <c r="O51" s="35"/>
      <c r="P51" s="36"/>
      <c r="Q51" s="136"/>
      <c r="R51" s="36"/>
      <c r="Y51" s="40"/>
      <c r="Z51" s="103"/>
    </row>
    <row r="52" spans="1:26" ht="13.5" customHeight="1">
      <c r="A52" s="41">
        <v>16</v>
      </c>
      <c r="B52" s="30" t="s">
        <v>25</v>
      </c>
      <c r="C52" s="44"/>
      <c r="D52" s="45"/>
      <c r="E52" s="45"/>
      <c r="F52" s="45"/>
      <c r="G52" s="36"/>
      <c r="H52" s="36"/>
      <c r="I52" s="36"/>
      <c r="K52" s="35"/>
      <c r="L52" s="35"/>
      <c r="M52" s="40"/>
      <c r="N52" s="95"/>
      <c r="O52" s="35"/>
      <c r="P52" s="36"/>
      <c r="Q52" s="136"/>
      <c r="R52" s="36"/>
      <c r="Y52" s="40"/>
      <c r="Z52" s="103"/>
    </row>
    <row r="53" spans="1:26" ht="13.5" customHeight="1">
      <c r="A53" s="29"/>
      <c r="B53" s="30" t="s">
        <v>26</v>
      </c>
      <c r="C53" s="44"/>
      <c r="D53" s="45"/>
      <c r="E53" s="45"/>
      <c r="F53" s="45"/>
      <c r="G53" s="36"/>
      <c r="H53" s="36"/>
      <c r="I53" s="36"/>
      <c r="K53" s="35"/>
      <c r="L53" s="35"/>
      <c r="M53" s="40"/>
      <c r="N53" s="95"/>
      <c r="O53" s="35"/>
      <c r="P53" s="36"/>
      <c r="Q53" s="136"/>
      <c r="R53" s="36"/>
      <c r="Y53" s="40"/>
      <c r="Z53" s="103"/>
    </row>
    <row r="54" spans="1:26" ht="13.5" customHeight="1">
      <c r="A54" s="29"/>
      <c r="B54" s="119" t="s">
        <v>27</v>
      </c>
      <c r="C54" s="43">
        <v>11.8</v>
      </c>
      <c r="D54" s="34">
        <v>11.1</v>
      </c>
      <c r="E54" s="34">
        <v>11.1</v>
      </c>
      <c r="F54" s="34">
        <v>11.4</v>
      </c>
      <c r="G54" s="36">
        <v>10.9</v>
      </c>
      <c r="H54" s="36">
        <v>10.4</v>
      </c>
      <c r="I54" s="36">
        <v>10.1</v>
      </c>
      <c r="J54" s="46">
        <v>10</v>
      </c>
      <c r="K54" s="35">
        <v>9.5</v>
      </c>
      <c r="L54" s="35">
        <v>8.9</v>
      </c>
      <c r="M54" s="40">
        <v>8.6</v>
      </c>
      <c r="N54" s="95">
        <v>8.1</v>
      </c>
      <c r="O54" s="35">
        <v>8.04</v>
      </c>
      <c r="P54" s="36">
        <v>8.1</v>
      </c>
      <c r="Q54" s="135">
        <v>8</v>
      </c>
      <c r="R54" s="36">
        <v>7.8</v>
      </c>
      <c r="S54" s="36">
        <v>7.6</v>
      </c>
      <c r="T54" s="36">
        <v>7.6</v>
      </c>
      <c r="U54" s="36">
        <v>7.4</v>
      </c>
      <c r="V54" s="36">
        <v>7.4</v>
      </c>
      <c r="W54" s="36">
        <v>7.5</v>
      </c>
      <c r="X54" s="36">
        <v>7.6</v>
      </c>
      <c r="Y54" s="40">
        <v>7.5</v>
      </c>
      <c r="Z54" s="104">
        <v>16</v>
      </c>
    </row>
    <row r="55" spans="1:26" ht="13.5" customHeight="1" thickBot="1">
      <c r="A55" s="48"/>
      <c r="B55" s="49"/>
      <c r="C55" s="50"/>
      <c r="D55" s="51"/>
      <c r="E55" s="51"/>
      <c r="F55" s="51"/>
      <c r="G55" s="51"/>
      <c r="H55" s="51"/>
      <c r="I55" s="51"/>
      <c r="J55" s="51"/>
      <c r="K55" s="53"/>
      <c r="L55" s="53"/>
      <c r="M55" s="52"/>
      <c r="N55" s="96"/>
      <c r="O55" s="53"/>
      <c r="P55" s="51"/>
      <c r="Q55" s="155"/>
      <c r="R55" s="51"/>
      <c r="S55" s="51"/>
      <c r="T55" s="51"/>
      <c r="U55" s="51"/>
      <c r="V55" s="51"/>
      <c r="W55" s="51"/>
      <c r="X55" s="51"/>
      <c r="Y55" s="52"/>
      <c r="Z55" s="105"/>
    </row>
    <row r="56" spans="1:25" ht="13.5" customHeight="1">
      <c r="A56" s="55" t="s">
        <v>52</v>
      </c>
      <c r="C56" s="56"/>
      <c r="D56" s="56"/>
      <c r="E56" s="56"/>
      <c r="F56" s="56"/>
      <c r="G56" s="56"/>
      <c r="H56" s="56"/>
      <c r="I56" s="3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ht="13.5" customHeight="1">
      <c r="A57" s="137"/>
      <c r="C57" s="56"/>
      <c r="D57" s="56"/>
      <c r="E57" s="56"/>
      <c r="F57" s="56"/>
      <c r="G57" s="56"/>
      <c r="H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3:25" ht="13.5" customHeight="1">
      <c r="C58" s="56"/>
      <c r="D58" s="56"/>
      <c r="E58" s="56"/>
      <c r="F58" s="56"/>
      <c r="G58" s="56"/>
      <c r="H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3:25" ht="13.5" customHeight="1">
      <c r="C59" s="56"/>
      <c r="D59" s="56"/>
      <c r="E59" s="56"/>
      <c r="F59" s="56"/>
      <c r="G59" s="56"/>
      <c r="H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3:25" ht="13.5" customHeight="1">
      <c r="C60" s="56"/>
      <c r="D60" s="56"/>
      <c r="E60" s="56"/>
      <c r="F60" s="56"/>
      <c r="G60" s="56"/>
      <c r="H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3:25" ht="13.5" customHeight="1">
      <c r="C61" s="56"/>
      <c r="D61" s="56"/>
      <c r="E61" s="56"/>
      <c r="F61" s="56"/>
      <c r="G61" s="56"/>
      <c r="H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7" ht="13.5" customHeight="1">
      <c r="A62" s="172" t="s">
        <v>72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4" t="s">
        <v>64</v>
      </c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70"/>
    </row>
    <row r="63" spans="1:27" ht="13.5" customHeight="1">
      <c r="A63" s="173" t="s">
        <v>73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4" t="s">
        <v>65</v>
      </c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70"/>
    </row>
    <row r="64" spans="2:25" ht="13.5" customHeight="1">
      <c r="B64" s="4"/>
      <c r="C64" s="3"/>
      <c r="D64" s="6"/>
      <c r="E64" s="6"/>
      <c r="F64" s="6"/>
      <c r="G64" s="6"/>
      <c r="H64" s="6"/>
      <c r="I64" s="6"/>
      <c r="J64" s="59"/>
      <c r="K64" s="6"/>
      <c r="L64" s="6"/>
      <c r="M64" s="6"/>
      <c r="N64" s="6"/>
      <c r="O64" s="6"/>
      <c r="P64" s="59"/>
      <c r="Q64" s="156"/>
      <c r="R64" s="59"/>
      <c r="S64" s="59"/>
      <c r="T64" s="59"/>
      <c r="U64" s="59"/>
      <c r="V64" s="59"/>
      <c r="W64" s="59"/>
      <c r="X64" s="59"/>
      <c r="Y64" s="59"/>
    </row>
    <row r="65" spans="8:25" ht="13.5" customHeight="1" thickBot="1">
      <c r="H65" s="36"/>
      <c r="I65" s="36"/>
      <c r="K65" s="36"/>
      <c r="L65" s="36"/>
      <c r="M65" s="47"/>
      <c r="P65" s="58"/>
      <c r="Q65" s="157" t="s">
        <v>29</v>
      </c>
      <c r="R65" s="58"/>
      <c r="S65" s="58"/>
      <c r="U65" s="111"/>
      <c r="V65" s="58"/>
      <c r="W65" s="128" t="s">
        <v>58</v>
      </c>
      <c r="X65" s="58"/>
      <c r="Y65" s="58"/>
    </row>
    <row r="66" spans="1:26" ht="13.5" customHeight="1">
      <c r="A66" s="7" t="s">
        <v>1</v>
      </c>
      <c r="B66" s="170" t="s">
        <v>28</v>
      </c>
      <c r="C66" s="8"/>
      <c r="D66" s="9"/>
      <c r="E66" s="9"/>
      <c r="F66" s="9"/>
      <c r="G66" s="10"/>
      <c r="H66" s="10"/>
      <c r="I66" s="10"/>
      <c r="J66" s="10"/>
      <c r="K66" s="10"/>
      <c r="L66" s="10"/>
      <c r="M66" s="11"/>
      <c r="N66" s="12"/>
      <c r="O66" s="10"/>
      <c r="P66" s="10"/>
      <c r="Q66" s="152"/>
      <c r="R66" s="10"/>
      <c r="S66" s="10"/>
      <c r="T66" s="10"/>
      <c r="V66" s="10"/>
      <c r="W66" s="10"/>
      <c r="X66" s="10"/>
      <c r="Y66" s="11"/>
      <c r="Z66" s="14" t="s">
        <v>1</v>
      </c>
    </row>
    <row r="67" spans="1:26" ht="13.5" customHeight="1" thickBot="1">
      <c r="A67" s="15" t="s">
        <v>2</v>
      </c>
      <c r="B67" s="171"/>
      <c r="C67" s="16">
        <v>1970</v>
      </c>
      <c r="D67" s="17">
        <v>1980</v>
      </c>
      <c r="E67" s="17">
        <v>1989</v>
      </c>
      <c r="F67" s="17">
        <v>1990</v>
      </c>
      <c r="G67" s="18">
        <v>1995</v>
      </c>
      <c r="H67" s="18">
        <v>1996</v>
      </c>
      <c r="I67" s="18">
        <v>1997</v>
      </c>
      <c r="J67" s="18">
        <v>1998</v>
      </c>
      <c r="K67" s="18">
        <v>1999</v>
      </c>
      <c r="L67" s="18">
        <v>2000</v>
      </c>
      <c r="M67" s="143">
        <v>2001</v>
      </c>
      <c r="N67" s="20">
        <v>2002</v>
      </c>
      <c r="O67" s="18">
        <v>2003</v>
      </c>
      <c r="P67" s="18">
        <v>2004</v>
      </c>
      <c r="Q67" s="153">
        <v>2005</v>
      </c>
      <c r="R67" s="88">
        <v>2006</v>
      </c>
      <c r="S67" s="88">
        <v>2007</v>
      </c>
      <c r="T67" s="88">
        <v>2008</v>
      </c>
      <c r="U67" s="88">
        <v>2009</v>
      </c>
      <c r="V67" s="88">
        <v>2010</v>
      </c>
      <c r="W67" s="88">
        <v>2011</v>
      </c>
      <c r="X67" s="88">
        <v>2012</v>
      </c>
      <c r="Y67" s="108">
        <v>2013</v>
      </c>
      <c r="Z67" s="21" t="s">
        <v>2</v>
      </c>
    </row>
    <row r="68" spans="1:26" ht="13.5" customHeight="1">
      <c r="A68" s="28" t="s">
        <v>29</v>
      </c>
      <c r="B68" s="60"/>
      <c r="C68" s="61"/>
      <c r="D68" s="62"/>
      <c r="E68" s="62"/>
      <c r="F68" s="62"/>
      <c r="G68" s="10"/>
      <c r="H68" s="10"/>
      <c r="I68" s="10"/>
      <c r="J68" s="10"/>
      <c r="K68" s="10"/>
      <c r="L68" s="10"/>
      <c r="M68" s="117"/>
      <c r="N68" s="12"/>
      <c r="O68" s="10"/>
      <c r="P68" s="10"/>
      <c r="Q68" s="152"/>
      <c r="R68" s="10"/>
      <c r="S68" s="10"/>
      <c r="T68" s="10"/>
      <c r="U68" s="10"/>
      <c r="V68" s="10"/>
      <c r="W68" s="10"/>
      <c r="X68" s="10"/>
      <c r="Y68" s="11"/>
      <c r="Z68" s="106"/>
    </row>
    <row r="69" spans="1:30" ht="13.5" customHeight="1">
      <c r="A69" s="63"/>
      <c r="B69" s="64" t="s">
        <v>27</v>
      </c>
      <c r="C69" s="120">
        <v>135893.8</v>
      </c>
      <c r="D69" s="121">
        <v>194171.4</v>
      </c>
      <c r="E69" s="121">
        <v>221409.9</v>
      </c>
      <c r="F69" s="121">
        <v>191584.2</v>
      </c>
      <c r="G69" s="122">
        <v>179148.1</v>
      </c>
      <c r="H69" s="122">
        <v>176034.1</v>
      </c>
      <c r="I69" s="122">
        <v>163800.7</v>
      </c>
      <c r="J69" s="122">
        <v>152430.4</v>
      </c>
      <c r="K69" s="122">
        <v>143188.7</v>
      </c>
      <c r="L69" s="122">
        <v>115213.893</v>
      </c>
      <c r="M69" s="123">
        <v>121394.9</v>
      </c>
      <c r="N69" s="124">
        <v>123803.718</v>
      </c>
      <c r="O69" s="122">
        <v>120417.7</v>
      </c>
      <c r="P69" s="125">
        <v>126149.7</v>
      </c>
      <c r="Q69" s="158">
        <v>128207.4</v>
      </c>
      <c r="R69" s="122">
        <v>121635.05</v>
      </c>
      <c r="S69" s="122">
        <f>97267.118+24224.791</f>
        <v>121491.909</v>
      </c>
      <c r="T69" s="122">
        <v>116106.7118</v>
      </c>
      <c r="U69" s="122">
        <v>101118.471</v>
      </c>
      <c r="V69" s="122">
        <v>101026.6</v>
      </c>
      <c r="W69" s="122">
        <v>97363.604</v>
      </c>
      <c r="X69" s="122">
        <v>98934.26500000001</v>
      </c>
      <c r="Y69" s="123">
        <v>95807.306</v>
      </c>
      <c r="Z69" s="107"/>
      <c r="AB69" s="97"/>
      <c r="AC69" s="100"/>
      <c r="AD69" s="87"/>
    </row>
    <row r="70" spans="1:30" ht="13.5" customHeight="1">
      <c r="A70" s="37"/>
      <c r="B70" s="30" t="s">
        <v>30</v>
      </c>
      <c r="C70" s="39"/>
      <c r="D70" s="36"/>
      <c r="E70" s="36"/>
      <c r="F70" s="36"/>
      <c r="G70" s="36"/>
      <c r="H70" s="36"/>
      <c r="I70" s="36"/>
      <c r="K70" s="36"/>
      <c r="L70" s="35"/>
      <c r="M70" s="110"/>
      <c r="N70" s="39"/>
      <c r="O70" s="36"/>
      <c r="P70" s="36"/>
      <c r="Q70" s="136"/>
      <c r="R70" s="35"/>
      <c r="S70" s="35"/>
      <c r="T70" s="35"/>
      <c r="U70" s="35"/>
      <c r="V70" s="35"/>
      <c r="W70" s="35"/>
      <c r="X70" s="35"/>
      <c r="Y70" s="110"/>
      <c r="Z70" s="103"/>
      <c r="AB70" s="98"/>
      <c r="AC70" s="100"/>
      <c r="AD70" s="87"/>
    </row>
    <row r="71" spans="1:29" ht="13.5" customHeight="1">
      <c r="A71" s="42">
        <v>1</v>
      </c>
      <c r="B71" s="30" t="s">
        <v>31</v>
      </c>
      <c r="C71" s="43">
        <v>532.4</v>
      </c>
      <c r="D71" s="34">
        <v>618.1</v>
      </c>
      <c r="E71" s="34">
        <v>918.5</v>
      </c>
      <c r="F71" s="34">
        <v>771.7</v>
      </c>
      <c r="G71" s="36">
        <v>933.2</v>
      </c>
      <c r="H71" s="36">
        <v>959.8</v>
      </c>
      <c r="I71" s="36">
        <v>991.7</v>
      </c>
      <c r="J71" s="36">
        <v>972.4</v>
      </c>
      <c r="K71" s="36">
        <v>1083.6</v>
      </c>
      <c r="L71" s="35">
        <v>900.227</v>
      </c>
      <c r="M71" s="110">
        <v>910.4</v>
      </c>
      <c r="N71" s="95">
        <v>921.8</v>
      </c>
      <c r="O71" s="35">
        <v>972.1</v>
      </c>
      <c r="P71" s="36">
        <v>857.3</v>
      </c>
      <c r="Q71" s="136">
        <v>974.4</v>
      </c>
      <c r="R71" s="35">
        <v>845.672</v>
      </c>
      <c r="S71" s="35">
        <v>849.811</v>
      </c>
      <c r="T71" s="35">
        <v>707.239</v>
      </c>
      <c r="U71" s="35">
        <v>692.887</v>
      </c>
      <c r="V71" s="35">
        <v>714.1</v>
      </c>
      <c r="W71" s="36">
        <v>493.8</v>
      </c>
      <c r="X71" s="36">
        <v>491.9</v>
      </c>
      <c r="Y71" s="40">
        <v>506.1</v>
      </c>
      <c r="Z71" s="104">
        <v>1</v>
      </c>
      <c r="AB71" s="98"/>
      <c r="AC71" s="100"/>
    </row>
    <row r="72" spans="1:29" ht="13.5" customHeight="1">
      <c r="A72" s="37"/>
      <c r="B72" s="38"/>
      <c r="C72" s="39"/>
      <c r="D72" s="36"/>
      <c r="E72" s="36"/>
      <c r="F72" s="36"/>
      <c r="G72" s="36"/>
      <c r="H72" s="36"/>
      <c r="I72" s="36"/>
      <c r="K72" s="36"/>
      <c r="L72" s="35"/>
      <c r="M72" s="110"/>
      <c r="N72" s="95"/>
      <c r="O72" s="35"/>
      <c r="P72" s="36"/>
      <c r="Q72" s="136"/>
      <c r="R72" s="35"/>
      <c r="S72" s="35"/>
      <c r="T72" s="35"/>
      <c r="U72" s="35"/>
      <c r="V72" s="35"/>
      <c r="W72" s="35"/>
      <c r="X72" s="35"/>
      <c r="Y72" s="110"/>
      <c r="Z72" s="103"/>
      <c r="AB72" s="98"/>
      <c r="AC72" s="100"/>
    </row>
    <row r="73" spans="1:29" ht="13.5" customHeight="1">
      <c r="A73" s="42">
        <v>2</v>
      </c>
      <c r="B73" s="30" t="s">
        <v>32</v>
      </c>
      <c r="C73" s="43">
        <v>4622.8</v>
      </c>
      <c r="D73" s="34">
        <v>5531.9</v>
      </c>
      <c r="E73" s="34">
        <v>5788</v>
      </c>
      <c r="F73" s="34">
        <v>5451.3</v>
      </c>
      <c r="G73" s="36">
        <v>4437.8</v>
      </c>
      <c r="H73" s="36">
        <v>4422.7</v>
      </c>
      <c r="I73" s="34">
        <v>4235</v>
      </c>
      <c r="J73" s="36">
        <v>3885.5</v>
      </c>
      <c r="K73" s="36">
        <v>3679.4</v>
      </c>
      <c r="L73" s="35">
        <v>3345.362</v>
      </c>
      <c r="M73" s="110">
        <v>3129.8</v>
      </c>
      <c r="N73" s="142">
        <v>3305.179</v>
      </c>
      <c r="O73" s="85">
        <v>2951.9</v>
      </c>
      <c r="P73" s="36">
        <v>2691.4</v>
      </c>
      <c r="Q73" s="136">
        <v>2714.6</v>
      </c>
      <c r="R73" s="35">
        <v>2616.805</v>
      </c>
      <c r="S73" s="35">
        <v>2572.748</v>
      </c>
      <c r="T73" s="35">
        <v>2376.734</v>
      </c>
      <c r="U73" s="35">
        <v>2101.205</v>
      </c>
      <c r="V73" s="35">
        <v>1924.8</v>
      </c>
      <c r="W73" s="35">
        <v>1539</v>
      </c>
      <c r="X73" s="35">
        <v>1435.9</v>
      </c>
      <c r="Y73" s="110">
        <v>1454</v>
      </c>
      <c r="Z73" s="104">
        <v>2</v>
      </c>
      <c r="AB73" s="98"/>
      <c r="AC73" s="100"/>
    </row>
    <row r="74" spans="1:29" ht="13.5" customHeight="1">
      <c r="A74" s="37"/>
      <c r="B74" s="38"/>
      <c r="C74" s="39"/>
      <c r="D74" s="36"/>
      <c r="E74" s="36"/>
      <c r="F74" s="36"/>
      <c r="G74" s="36"/>
      <c r="H74" s="36"/>
      <c r="I74" s="36"/>
      <c r="K74" s="36"/>
      <c r="L74" s="35"/>
      <c r="M74" s="110"/>
      <c r="N74" s="39"/>
      <c r="O74" s="36"/>
      <c r="P74" s="36"/>
      <c r="Q74" s="136"/>
      <c r="R74" s="35"/>
      <c r="S74" s="35"/>
      <c r="T74" s="35"/>
      <c r="U74" s="35"/>
      <c r="V74" s="35"/>
      <c r="W74" s="35"/>
      <c r="X74" s="35"/>
      <c r="Y74" s="110"/>
      <c r="Z74" s="103"/>
      <c r="AB74" s="98"/>
      <c r="AC74" s="100"/>
    </row>
    <row r="75" spans="1:29" ht="13.5" customHeight="1">
      <c r="A75" s="42">
        <v>3</v>
      </c>
      <c r="B75" s="30" t="s">
        <v>33</v>
      </c>
      <c r="C75" s="43">
        <v>2708.9</v>
      </c>
      <c r="D75" s="34">
        <v>2460.3</v>
      </c>
      <c r="E75" s="34">
        <v>2085.2</v>
      </c>
      <c r="F75" s="34">
        <v>1931.9</v>
      </c>
      <c r="G75" s="36">
        <v>1992.1</v>
      </c>
      <c r="H75" s="36">
        <v>1802.1</v>
      </c>
      <c r="I75" s="36">
        <v>1765.1</v>
      </c>
      <c r="J75" s="36">
        <v>1688.9</v>
      </c>
      <c r="K75" s="36">
        <v>1671.9</v>
      </c>
      <c r="L75" s="35">
        <v>1803.685</v>
      </c>
      <c r="M75" s="110">
        <v>1518.7</v>
      </c>
      <c r="N75" s="95">
        <v>1421.318</v>
      </c>
      <c r="O75" s="35">
        <v>1333.2</v>
      </c>
      <c r="P75" s="36">
        <v>1219.4</v>
      </c>
      <c r="Q75" s="136">
        <v>1448.5</v>
      </c>
      <c r="R75" s="35">
        <v>1321.499</v>
      </c>
      <c r="S75" s="35">
        <v>1219.055</v>
      </c>
      <c r="T75" s="35">
        <v>1035.206</v>
      </c>
      <c r="U75" s="35">
        <v>1113.804</v>
      </c>
      <c r="V75" s="35">
        <v>925</v>
      </c>
      <c r="W75" s="35">
        <v>686.7</v>
      </c>
      <c r="X75" s="35">
        <v>599.4</v>
      </c>
      <c r="Y75" s="110">
        <v>582.7</v>
      </c>
      <c r="Z75" s="104">
        <v>3</v>
      </c>
      <c r="AB75" s="98"/>
      <c r="AC75" s="100"/>
    </row>
    <row r="76" spans="1:29" ht="13.5" customHeight="1">
      <c r="A76" s="37"/>
      <c r="B76" s="38"/>
      <c r="C76" s="39"/>
      <c r="D76" s="36"/>
      <c r="E76" s="36"/>
      <c r="F76" s="36"/>
      <c r="G76" s="36"/>
      <c r="H76" s="36"/>
      <c r="I76" s="36"/>
      <c r="K76" s="36"/>
      <c r="L76" s="35"/>
      <c r="M76" s="110"/>
      <c r="N76" s="39"/>
      <c r="O76" s="36"/>
      <c r="P76" s="36"/>
      <c r="Q76" s="136"/>
      <c r="R76" s="35"/>
      <c r="S76" s="35"/>
      <c r="T76" s="35"/>
      <c r="U76" s="35"/>
      <c r="V76" s="35"/>
      <c r="W76" s="35"/>
      <c r="X76" s="35"/>
      <c r="Y76" s="110"/>
      <c r="Z76" s="103"/>
      <c r="AB76" s="98"/>
      <c r="AC76" s="100"/>
    </row>
    <row r="77" spans="1:29" ht="13.5" customHeight="1">
      <c r="A77" s="42">
        <v>4</v>
      </c>
      <c r="B77" s="30" t="s">
        <v>34</v>
      </c>
      <c r="C77" s="43">
        <v>454.9</v>
      </c>
      <c r="D77" s="34">
        <v>436.5</v>
      </c>
      <c r="E77" s="34">
        <v>433.2</v>
      </c>
      <c r="F77" s="34">
        <v>358.7</v>
      </c>
      <c r="G77" s="36">
        <v>505.2</v>
      </c>
      <c r="H77" s="36">
        <v>494.2</v>
      </c>
      <c r="I77" s="36">
        <v>496.4</v>
      </c>
      <c r="J77" s="36">
        <v>446.1</v>
      </c>
      <c r="K77" s="36">
        <v>481.3</v>
      </c>
      <c r="L77" s="35">
        <v>494.241</v>
      </c>
      <c r="M77" s="110">
        <v>573.6</v>
      </c>
      <c r="N77" s="95">
        <v>500.097</v>
      </c>
      <c r="O77" s="35">
        <v>433.8</v>
      </c>
      <c r="P77" s="36">
        <v>439.9</v>
      </c>
      <c r="Q77" s="136">
        <v>646.2</v>
      </c>
      <c r="R77" s="35">
        <v>574.398</v>
      </c>
      <c r="S77" s="35">
        <v>588.52</v>
      </c>
      <c r="T77" s="35">
        <v>480.812</v>
      </c>
      <c r="U77" s="35">
        <v>494.161</v>
      </c>
      <c r="V77" s="35">
        <v>429.6</v>
      </c>
      <c r="W77" s="35">
        <v>337.5</v>
      </c>
      <c r="X77" s="35">
        <v>344.5</v>
      </c>
      <c r="Y77" s="110">
        <v>345</v>
      </c>
      <c r="Z77" s="104">
        <v>4</v>
      </c>
      <c r="AB77" s="98"/>
      <c r="AC77" s="100"/>
    </row>
    <row r="78" spans="1:29" ht="13.5" customHeight="1">
      <c r="A78" s="37"/>
      <c r="B78" s="38"/>
      <c r="C78" s="39"/>
      <c r="D78" s="36"/>
      <c r="E78" s="36"/>
      <c r="F78" s="36"/>
      <c r="G78" s="36"/>
      <c r="H78" s="36"/>
      <c r="I78" s="36"/>
      <c r="K78" s="36"/>
      <c r="L78" s="35"/>
      <c r="M78" s="110"/>
      <c r="N78" s="39"/>
      <c r="O78" s="36"/>
      <c r="P78" s="36"/>
      <c r="Q78" s="136"/>
      <c r="R78" s="35"/>
      <c r="S78" s="35"/>
      <c r="T78" s="35"/>
      <c r="U78" s="35"/>
      <c r="V78" s="35"/>
      <c r="W78" s="35"/>
      <c r="X78" s="35"/>
      <c r="Y78" s="110"/>
      <c r="Z78" s="103"/>
      <c r="AB78" s="98"/>
      <c r="AC78" s="100"/>
    </row>
    <row r="79" spans="1:29" ht="13.5" customHeight="1">
      <c r="A79" s="42">
        <v>5</v>
      </c>
      <c r="B79" s="30" t="s">
        <v>60</v>
      </c>
      <c r="C79" s="43">
        <v>2735.4</v>
      </c>
      <c r="D79" s="34">
        <v>2226</v>
      </c>
      <c r="E79" s="34">
        <v>2176.8</v>
      </c>
      <c r="F79" s="34">
        <v>1977</v>
      </c>
      <c r="G79" s="36">
        <v>2882.4</v>
      </c>
      <c r="H79" s="36">
        <v>2727.2</v>
      </c>
      <c r="I79" s="36">
        <v>2606.7</v>
      </c>
      <c r="J79" s="36">
        <v>2693.7</v>
      </c>
      <c r="K79" s="36">
        <v>2589.6</v>
      </c>
      <c r="L79" s="35">
        <v>2941.334</v>
      </c>
      <c r="M79" s="110">
        <v>3103.9</v>
      </c>
      <c r="N79" s="95">
        <v>2789.601</v>
      </c>
      <c r="O79" s="35">
        <v>2573.8</v>
      </c>
      <c r="P79" s="36">
        <v>1997.6</v>
      </c>
      <c r="Q79" s="136">
        <v>1860.7</v>
      </c>
      <c r="R79" s="35">
        <v>1714.953</v>
      </c>
      <c r="S79" s="35">
        <v>1699.647</v>
      </c>
      <c r="T79" s="35">
        <v>1521.725</v>
      </c>
      <c r="U79" s="35">
        <v>1415.67</v>
      </c>
      <c r="V79" s="35">
        <v>1169.8</v>
      </c>
      <c r="W79" s="35">
        <v>1229</v>
      </c>
      <c r="X79" s="35">
        <v>1306.7</v>
      </c>
      <c r="Y79" s="110">
        <v>1282.4</v>
      </c>
      <c r="Z79" s="104">
        <v>5</v>
      </c>
      <c r="AB79" s="98"/>
      <c r="AC79" s="100"/>
    </row>
    <row r="80" spans="1:29" ht="13.5" customHeight="1">
      <c r="A80" s="37"/>
      <c r="B80" s="38"/>
      <c r="C80" s="39"/>
      <c r="D80" s="36"/>
      <c r="E80" s="36"/>
      <c r="F80" s="36"/>
      <c r="G80" s="36"/>
      <c r="H80" s="36"/>
      <c r="I80" s="36"/>
      <c r="K80" s="36"/>
      <c r="L80" s="35"/>
      <c r="M80" s="110"/>
      <c r="N80" s="39"/>
      <c r="O80" s="36"/>
      <c r="P80" s="36"/>
      <c r="Q80" s="136"/>
      <c r="R80" s="35"/>
      <c r="S80" s="35"/>
      <c r="T80" s="35"/>
      <c r="U80" s="35"/>
      <c r="V80" s="35"/>
      <c r="W80" s="35"/>
      <c r="X80" s="35"/>
      <c r="Y80" s="110"/>
      <c r="Z80" s="103"/>
      <c r="AB80" s="98"/>
      <c r="AC80" s="100"/>
    </row>
    <row r="81" spans="1:29" ht="13.5" customHeight="1">
      <c r="A81" s="42">
        <v>6</v>
      </c>
      <c r="B81" s="30" t="s">
        <v>35</v>
      </c>
      <c r="C81" s="43">
        <v>64</v>
      </c>
      <c r="D81" s="34">
        <v>41.6</v>
      </c>
      <c r="E81" s="34">
        <v>70.8</v>
      </c>
      <c r="F81" s="34">
        <v>70.8</v>
      </c>
      <c r="G81" s="36">
        <v>140.8</v>
      </c>
      <c r="H81" s="36">
        <v>126.8</v>
      </c>
      <c r="I81" s="34">
        <v>132</v>
      </c>
      <c r="J81" s="36">
        <v>146.1</v>
      </c>
      <c r="K81" s="36">
        <v>113.5</v>
      </c>
      <c r="L81" s="35">
        <v>236.099</v>
      </c>
      <c r="M81" s="110">
        <v>149.3</v>
      </c>
      <c r="N81" s="95">
        <v>174.049</v>
      </c>
      <c r="O81" s="35">
        <v>144.6</v>
      </c>
      <c r="P81" s="36">
        <v>166.5</v>
      </c>
      <c r="Q81" s="136">
        <v>199.6</v>
      </c>
      <c r="R81" s="35">
        <v>298.678</v>
      </c>
      <c r="S81" s="35">
        <v>241.413</v>
      </c>
      <c r="T81" s="35">
        <v>208.718</v>
      </c>
      <c r="U81" s="35">
        <v>216.745</v>
      </c>
      <c r="V81" s="35">
        <v>214.4</v>
      </c>
      <c r="W81" s="35">
        <v>173.2</v>
      </c>
      <c r="X81" s="35">
        <v>194.4</v>
      </c>
      <c r="Y81" s="110">
        <v>211.1</v>
      </c>
      <c r="Z81" s="104">
        <v>6</v>
      </c>
      <c r="AB81" s="98"/>
      <c r="AC81" s="100"/>
    </row>
    <row r="82" spans="1:29" ht="13.5" customHeight="1">
      <c r="A82" s="37"/>
      <c r="B82" s="38"/>
      <c r="C82" s="39"/>
      <c r="D82" s="36"/>
      <c r="E82" s="36"/>
      <c r="F82" s="36"/>
      <c r="G82" s="36"/>
      <c r="H82" s="36"/>
      <c r="I82" s="36"/>
      <c r="K82" s="36"/>
      <c r="L82" s="35"/>
      <c r="M82" s="110"/>
      <c r="N82" s="39"/>
      <c r="O82" s="36"/>
      <c r="P82" s="36"/>
      <c r="Q82" s="136"/>
      <c r="R82" s="35"/>
      <c r="S82" s="35"/>
      <c r="T82" s="35"/>
      <c r="U82" s="35"/>
      <c r="V82" s="35"/>
      <c r="W82" s="35"/>
      <c r="X82" s="35"/>
      <c r="Y82" s="110"/>
      <c r="Z82" s="103"/>
      <c r="AB82" s="98"/>
      <c r="AC82" s="100"/>
    </row>
    <row r="83" spans="1:29" ht="13.5" customHeight="1">
      <c r="A83" s="42">
        <v>7</v>
      </c>
      <c r="B83" s="30" t="s">
        <v>36</v>
      </c>
      <c r="C83" s="43">
        <v>4421.2</v>
      </c>
      <c r="D83" s="34">
        <v>4884.6</v>
      </c>
      <c r="E83" s="34">
        <v>4196.5</v>
      </c>
      <c r="F83" s="34">
        <v>4546.9</v>
      </c>
      <c r="G83" s="36">
        <v>4740.7</v>
      </c>
      <c r="H83" s="36">
        <v>4765.8</v>
      </c>
      <c r="I83" s="36">
        <v>4721.1</v>
      </c>
      <c r="J83" s="36">
        <v>4426.8</v>
      </c>
      <c r="K83" s="36">
        <v>4539.7</v>
      </c>
      <c r="L83" s="35">
        <v>4002.391</v>
      </c>
      <c r="M83" s="110">
        <v>4165.7</v>
      </c>
      <c r="N83" s="95">
        <v>4310.043</v>
      </c>
      <c r="O83" s="35">
        <v>4254.8</v>
      </c>
      <c r="P83" s="36">
        <v>4429.5</v>
      </c>
      <c r="Q83" s="136">
        <v>4501.1</v>
      </c>
      <c r="R83" s="35">
        <v>4521.492</v>
      </c>
      <c r="S83" s="35">
        <v>3683.271</v>
      </c>
      <c r="T83" s="35">
        <v>3626.995</v>
      </c>
      <c r="U83" s="35">
        <v>3828.022</v>
      </c>
      <c r="V83" s="35">
        <v>2909.3</v>
      </c>
      <c r="W83" s="35">
        <v>2694.5</v>
      </c>
      <c r="X83" s="35">
        <v>2585.7</v>
      </c>
      <c r="Y83" s="110">
        <v>2861.6</v>
      </c>
      <c r="Z83" s="104">
        <v>7</v>
      </c>
      <c r="AB83" s="98"/>
      <c r="AC83" s="100"/>
    </row>
    <row r="84" spans="1:29" ht="13.5" customHeight="1">
      <c r="A84" s="37"/>
      <c r="B84" s="38"/>
      <c r="C84" s="43"/>
      <c r="D84" s="34"/>
      <c r="E84" s="34"/>
      <c r="F84" s="34"/>
      <c r="G84" s="36"/>
      <c r="H84" s="36"/>
      <c r="I84" s="36"/>
      <c r="K84" s="36"/>
      <c r="L84" s="35"/>
      <c r="M84" s="110"/>
      <c r="N84" s="39"/>
      <c r="O84" s="36"/>
      <c r="P84" s="36"/>
      <c r="Q84" s="136"/>
      <c r="R84" s="35"/>
      <c r="S84" s="35"/>
      <c r="T84" s="35"/>
      <c r="U84" s="35"/>
      <c r="V84" s="35"/>
      <c r="W84" s="35"/>
      <c r="X84" s="35"/>
      <c r="Y84" s="110"/>
      <c r="Z84" s="103"/>
      <c r="AB84" s="98"/>
      <c r="AC84" s="100"/>
    </row>
    <row r="85" spans="1:35" ht="13.5" customHeight="1">
      <c r="A85" s="42">
        <v>8</v>
      </c>
      <c r="B85" s="30" t="s">
        <v>61</v>
      </c>
      <c r="L85" s="36"/>
      <c r="M85" s="40"/>
      <c r="N85" s="39"/>
      <c r="Y85" s="40"/>
      <c r="Z85" s="131"/>
      <c r="AB85" s="98"/>
      <c r="AC85" s="100"/>
      <c r="AD85" s="98"/>
      <c r="AE85" s="98"/>
      <c r="AF85" s="98"/>
      <c r="AG85" s="98"/>
      <c r="AH85" s="98"/>
      <c r="AI85" s="98"/>
    </row>
    <row r="86" spans="1:36" ht="13.5" customHeight="1">
      <c r="A86" s="37"/>
      <c r="B86" s="38" t="s">
        <v>62</v>
      </c>
      <c r="C86" s="43">
        <v>989.4</v>
      </c>
      <c r="D86" s="34">
        <v>1078.4</v>
      </c>
      <c r="E86" s="34">
        <v>1091</v>
      </c>
      <c r="F86" s="34">
        <v>829.4</v>
      </c>
      <c r="G86" s="36">
        <v>947.3</v>
      </c>
      <c r="H86" s="36">
        <v>1000.1</v>
      </c>
      <c r="I86" s="36">
        <v>916.7</v>
      </c>
      <c r="J86" s="91" t="s">
        <v>37</v>
      </c>
      <c r="K86" s="36">
        <v>793.6</v>
      </c>
      <c r="L86" s="35">
        <v>651.868</v>
      </c>
      <c r="M86" s="110">
        <v>565.7</v>
      </c>
      <c r="N86" s="95">
        <v>569.92</v>
      </c>
      <c r="O86" s="35">
        <v>483.5</v>
      </c>
      <c r="P86" s="36">
        <v>504.8</v>
      </c>
      <c r="Q86" s="136">
        <v>480.4</v>
      </c>
      <c r="R86" s="35">
        <v>771.515</v>
      </c>
      <c r="S86" s="35">
        <v>1505.553</v>
      </c>
      <c r="T86" s="35">
        <v>1460.772</v>
      </c>
      <c r="U86" s="35">
        <v>2775.117</v>
      </c>
      <c r="V86" s="35">
        <v>2020.3</v>
      </c>
      <c r="W86" s="35">
        <v>1556.7</v>
      </c>
      <c r="X86" s="35">
        <v>1523.683</v>
      </c>
      <c r="Y86" s="110">
        <v>1987.7</v>
      </c>
      <c r="Z86" s="104">
        <v>8</v>
      </c>
      <c r="AB86" s="98"/>
      <c r="AC86" s="100"/>
      <c r="AJ86" s="165"/>
    </row>
    <row r="87" spans="1:29" ht="13.5" customHeight="1">
      <c r="A87" s="37"/>
      <c r="B87" s="38" t="s">
        <v>63</v>
      </c>
      <c r="C87" s="39"/>
      <c r="D87" s="36"/>
      <c r="E87" s="36"/>
      <c r="F87" s="36"/>
      <c r="G87" s="36"/>
      <c r="H87" s="36"/>
      <c r="I87" s="36"/>
      <c r="K87" s="36"/>
      <c r="L87" s="35"/>
      <c r="M87" s="110"/>
      <c r="N87" s="39"/>
      <c r="O87" s="36"/>
      <c r="P87" s="36"/>
      <c r="Q87" s="136"/>
      <c r="R87" s="35"/>
      <c r="S87" s="35"/>
      <c r="T87" s="35"/>
      <c r="U87" s="35"/>
      <c r="V87" s="35"/>
      <c r="Y87" s="40"/>
      <c r="Z87" s="103"/>
      <c r="AB87" s="98"/>
      <c r="AC87" s="100"/>
    </row>
    <row r="88" spans="1:29" ht="13.5" customHeight="1">
      <c r="A88" s="37"/>
      <c r="B88" s="38"/>
      <c r="C88" s="39"/>
      <c r="D88" s="36"/>
      <c r="E88" s="36"/>
      <c r="F88" s="36"/>
      <c r="G88" s="36"/>
      <c r="H88" s="36"/>
      <c r="I88" s="36"/>
      <c r="K88" s="36"/>
      <c r="L88" s="35"/>
      <c r="M88" s="110"/>
      <c r="N88" s="39"/>
      <c r="O88" s="36"/>
      <c r="P88" s="36"/>
      <c r="Q88" s="136"/>
      <c r="R88" s="35"/>
      <c r="S88" s="35"/>
      <c r="T88" s="35"/>
      <c r="U88" s="35"/>
      <c r="V88" s="35"/>
      <c r="Y88" s="40"/>
      <c r="Z88" s="103"/>
      <c r="AB88" s="98"/>
      <c r="AC88" s="100"/>
    </row>
    <row r="89" spans="1:29" ht="13.5" customHeight="1">
      <c r="A89" s="42">
        <v>9</v>
      </c>
      <c r="B89" s="30" t="s">
        <v>38</v>
      </c>
      <c r="C89" s="43">
        <v>2457.4</v>
      </c>
      <c r="D89" s="34">
        <v>3277.9</v>
      </c>
      <c r="E89" s="34">
        <v>3923.5</v>
      </c>
      <c r="F89" s="34">
        <v>3670.6</v>
      </c>
      <c r="G89" s="36">
        <v>3727.1</v>
      </c>
      <c r="H89" s="36">
        <v>3853.9</v>
      </c>
      <c r="I89" s="36">
        <v>3997.8</v>
      </c>
      <c r="J89" s="36">
        <v>3519.8</v>
      </c>
      <c r="K89" s="36">
        <v>3465.2</v>
      </c>
      <c r="L89" s="35">
        <v>3106.212</v>
      </c>
      <c r="M89" s="110">
        <v>2993.3</v>
      </c>
      <c r="N89" s="95">
        <v>3224.002</v>
      </c>
      <c r="O89" s="35">
        <v>3542.1</v>
      </c>
      <c r="P89" s="36">
        <v>3140.6</v>
      </c>
      <c r="Q89" s="136">
        <v>3297.5</v>
      </c>
      <c r="R89" s="35">
        <v>2992.809</v>
      </c>
      <c r="S89" s="35">
        <v>2895.597</v>
      </c>
      <c r="T89" s="35">
        <v>2711.547</v>
      </c>
      <c r="U89" s="35">
        <v>2456.074</v>
      </c>
      <c r="V89" s="35">
        <v>1757.9</v>
      </c>
      <c r="W89" s="35">
        <v>1338.1</v>
      </c>
      <c r="X89" s="35">
        <v>1336.9</v>
      </c>
      <c r="Y89" s="110">
        <v>1475.4</v>
      </c>
      <c r="Z89" s="104">
        <v>9</v>
      </c>
      <c r="AB89" s="98"/>
      <c r="AC89" s="100"/>
    </row>
    <row r="90" spans="1:29" ht="13.5" customHeight="1">
      <c r="A90" s="37"/>
      <c r="B90" s="38"/>
      <c r="C90" s="43"/>
      <c r="D90" s="34"/>
      <c r="E90" s="34"/>
      <c r="F90" s="34"/>
      <c r="G90" s="36"/>
      <c r="H90" s="36"/>
      <c r="I90" s="36"/>
      <c r="K90" s="36"/>
      <c r="L90" s="35"/>
      <c r="M90" s="110"/>
      <c r="N90" s="39"/>
      <c r="O90" s="36"/>
      <c r="P90" s="36"/>
      <c r="Q90" s="136"/>
      <c r="R90" s="35"/>
      <c r="S90" s="35"/>
      <c r="T90" s="35"/>
      <c r="U90" s="35"/>
      <c r="V90" s="35"/>
      <c r="Y90" s="40"/>
      <c r="Z90" s="103"/>
      <c r="AB90" s="98"/>
      <c r="AC90" s="100"/>
    </row>
    <row r="91" spans="1:29" ht="13.5" customHeight="1">
      <c r="A91" s="42">
        <v>10</v>
      </c>
      <c r="B91" s="30" t="s">
        <v>39</v>
      </c>
      <c r="C91" s="43">
        <v>3620.3</v>
      </c>
      <c r="D91" s="34">
        <v>4584.1</v>
      </c>
      <c r="E91" s="34">
        <v>4556.6</v>
      </c>
      <c r="F91" s="34">
        <v>3681.5</v>
      </c>
      <c r="G91" s="46">
        <v>2612</v>
      </c>
      <c r="H91" s="46">
        <v>2513</v>
      </c>
      <c r="I91" s="46">
        <v>2489.2</v>
      </c>
      <c r="J91" s="36">
        <v>2170.9</v>
      </c>
      <c r="K91" s="36">
        <v>2040.7</v>
      </c>
      <c r="L91" s="35">
        <v>1930.792</v>
      </c>
      <c r="M91" s="110">
        <v>1835.1</v>
      </c>
      <c r="N91" s="95">
        <v>1905.635</v>
      </c>
      <c r="O91" s="35">
        <v>1821.8</v>
      </c>
      <c r="P91" s="36">
        <v>1750.2</v>
      </c>
      <c r="Q91" s="136">
        <v>1960.9</v>
      </c>
      <c r="R91" s="35">
        <v>1614.183</v>
      </c>
      <c r="S91" s="35">
        <v>1446.11</v>
      </c>
      <c r="T91" s="35">
        <v>1614.66</v>
      </c>
      <c r="U91" s="35">
        <v>1575.558</v>
      </c>
      <c r="V91" s="35">
        <v>1193.5</v>
      </c>
      <c r="W91" s="35">
        <v>830.3</v>
      </c>
      <c r="X91" s="35">
        <v>813.3</v>
      </c>
      <c r="Y91" s="110">
        <v>795.3</v>
      </c>
      <c r="Z91" s="104">
        <v>10</v>
      </c>
      <c r="AB91" s="98"/>
      <c r="AC91" s="100"/>
    </row>
    <row r="92" spans="1:29" ht="13.5" customHeight="1">
      <c r="A92" s="37"/>
      <c r="B92" s="38"/>
      <c r="C92" s="39"/>
      <c r="D92" s="36"/>
      <c r="E92" s="36"/>
      <c r="F92" s="36"/>
      <c r="G92" s="36"/>
      <c r="H92" s="36"/>
      <c r="I92" s="36"/>
      <c r="K92" s="36"/>
      <c r="L92" s="35"/>
      <c r="M92" s="110"/>
      <c r="N92" s="39"/>
      <c r="O92" s="36"/>
      <c r="P92" s="36"/>
      <c r="Q92" s="136"/>
      <c r="R92" s="35"/>
      <c r="S92" s="35"/>
      <c r="T92" s="35"/>
      <c r="U92" s="35"/>
      <c r="V92" s="35"/>
      <c r="Y92" s="40"/>
      <c r="Z92" s="103"/>
      <c r="AB92" s="98"/>
      <c r="AC92" s="100"/>
    </row>
    <row r="93" spans="1:29" ht="13.5" customHeight="1">
      <c r="A93" s="42">
        <v>11</v>
      </c>
      <c r="B93" s="30" t="s">
        <v>40</v>
      </c>
      <c r="C93" s="43">
        <v>3466.1</v>
      </c>
      <c r="D93" s="34">
        <v>3962.7</v>
      </c>
      <c r="E93" s="34">
        <v>4279.8</v>
      </c>
      <c r="F93" s="34">
        <v>3857</v>
      </c>
      <c r="G93" s="36">
        <v>3757.1</v>
      </c>
      <c r="H93" s="36">
        <v>3711.7</v>
      </c>
      <c r="I93" s="36">
        <v>3729.2</v>
      </c>
      <c r="J93" s="36">
        <v>3339.9</v>
      </c>
      <c r="K93" s="36">
        <v>3308.2</v>
      </c>
      <c r="L93" s="35">
        <v>2727.521</v>
      </c>
      <c r="M93" s="110">
        <v>2834.4</v>
      </c>
      <c r="N93" s="95">
        <v>2769.873</v>
      </c>
      <c r="O93" s="35">
        <v>2705.1</v>
      </c>
      <c r="P93" s="35">
        <v>2354</v>
      </c>
      <c r="Q93" s="136">
        <v>2308.7</v>
      </c>
      <c r="R93" s="35">
        <v>2242.864</v>
      </c>
      <c r="S93" s="35">
        <v>2181.146</v>
      </c>
      <c r="T93" s="35">
        <v>2034.397</v>
      </c>
      <c r="U93" s="35">
        <v>1864.419</v>
      </c>
      <c r="V93" s="35">
        <v>1641.5</v>
      </c>
      <c r="W93" s="35">
        <v>1276.4</v>
      </c>
      <c r="X93" s="35">
        <v>1136.1</v>
      </c>
      <c r="Y93" s="110">
        <v>1143.3</v>
      </c>
      <c r="Z93" s="104">
        <v>11</v>
      </c>
      <c r="AB93" s="98"/>
      <c r="AC93" s="100"/>
    </row>
    <row r="94" spans="1:29" ht="13.5" customHeight="1">
      <c r="A94" s="37"/>
      <c r="B94" s="38"/>
      <c r="C94" s="39"/>
      <c r="D94" s="36"/>
      <c r="E94" s="36"/>
      <c r="F94" s="36"/>
      <c r="G94" s="36"/>
      <c r="H94" s="36"/>
      <c r="I94" s="36"/>
      <c r="K94" s="36"/>
      <c r="L94" s="35"/>
      <c r="M94" s="110"/>
      <c r="N94" s="39"/>
      <c r="O94" s="36"/>
      <c r="P94" s="36"/>
      <c r="Q94" s="136"/>
      <c r="R94" s="35"/>
      <c r="S94" s="35"/>
      <c r="T94" s="35"/>
      <c r="U94" s="35"/>
      <c r="V94" s="35"/>
      <c r="Y94" s="40"/>
      <c r="Z94" s="103"/>
      <c r="AB94" s="98"/>
      <c r="AC94" s="100"/>
    </row>
    <row r="95" spans="1:29" ht="13.5" customHeight="1">
      <c r="A95" s="42">
        <v>12</v>
      </c>
      <c r="B95" s="30" t="s">
        <v>41</v>
      </c>
      <c r="C95" s="43">
        <v>343</v>
      </c>
      <c r="D95" s="34">
        <v>411.4</v>
      </c>
      <c r="E95" s="34">
        <v>538.3</v>
      </c>
      <c r="F95" s="34">
        <v>468.2</v>
      </c>
      <c r="G95" s="46">
        <v>565</v>
      </c>
      <c r="H95" s="46">
        <v>568</v>
      </c>
      <c r="I95" s="46">
        <v>595.8</v>
      </c>
      <c r="J95" s="36">
        <v>618.1</v>
      </c>
      <c r="K95" s="36">
        <v>690.9</v>
      </c>
      <c r="L95" s="35">
        <v>647.782</v>
      </c>
      <c r="M95" s="110">
        <v>644.7</v>
      </c>
      <c r="N95" s="95">
        <v>685.623</v>
      </c>
      <c r="O95" s="35">
        <v>702.1</v>
      </c>
      <c r="P95" s="36">
        <v>700.7</v>
      </c>
      <c r="Q95" s="136">
        <v>909.4</v>
      </c>
      <c r="R95" s="35">
        <v>879.442</v>
      </c>
      <c r="S95" s="35">
        <v>821.496</v>
      </c>
      <c r="T95" s="35">
        <v>716.189</v>
      </c>
      <c r="U95" s="35">
        <v>830.49</v>
      </c>
      <c r="V95" s="35">
        <v>745.3</v>
      </c>
      <c r="W95" s="35">
        <v>645</v>
      </c>
      <c r="X95" s="35">
        <v>695.5</v>
      </c>
      <c r="Y95" s="110">
        <v>681.5</v>
      </c>
      <c r="Z95" s="104">
        <v>12</v>
      </c>
      <c r="AB95" s="98"/>
      <c r="AC95" s="100"/>
    </row>
    <row r="96" spans="1:29" ht="13.5" customHeight="1">
      <c r="A96" s="37"/>
      <c r="B96" s="38"/>
      <c r="C96" s="39"/>
      <c r="D96" s="36"/>
      <c r="E96" s="36"/>
      <c r="F96" s="36"/>
      <c r="G96" s="36"/>
      <c r="H96" s="36"/>
      <c r="I96" s="36"/>
      <c r="K96" s="36"/>
      <c r="L96" s="35"/>
      <c r="M96" s="110"/>
      <c r="N96" s="39"/>
      <c r="O96" s="36"/>
      <c r="P96" s="36"/>
      <c r="Q96" s="136"/>
      <c r="R96" s="35"/>
      <c r="S96" s="35"/>
      <c r="T96" s="35"/>
      <c r="U96" s="35"/>
      <c r="V96" s="35"/>
      <c r="Y96" s="40"/>
      <c r="Z96" s="103"/>
      <c r="AB96" s="98"/>
      <c r="AC96" s="100"/>
    </row>
    <row r="97" spans="1:29" ht="13.5" customHeight="1">
      <c r="A97" s="42">
        <v>13</v>
      </c>
      <c r="B97" s="30" t="s">
        <v>42</v>
      </c>
      <c r="C97" s="43">
        <v>3693.4</v>
      </c>
      <c r="D97" s="34">
        <v>3920.4</v>
      </c>
      <c r="E97" s="34">
        <v>3977.1</v>
      </c>
      <c r="F97" s="34">
        <v>3519.2</v>
      </c>
      <c r="G97" s="36">
        <v>3487.5</v>
      </c>
      <c r="H97" s="36">
        <v>3371.2</v>
      </c>
      <c r="I97" s="36">
        <v>3523.8</v>
      </c>
      <c r="J97" s="46">
        <v>3125</v>
      </c>
      <c r="K97" s="36">
        <v>3098.8</v>
      </c>
      <c r="L97" s="35">
        <v>2601.053</v>
      </c>
      <c r="M97" s="110">
        <v>2745.2</v>
      </c>
      <c r="N97" s="95">
        <v>2489.446</v>
      </c>
      <c r="O97" s="35">
        <v>2324.6</v>
      </c>
      <c r="P97" s="36">
        <v>2152.7</v>
      </c>
      <c r="Q97" s="136">
        <v>2287.7</v>
      </c>
      <c r="R97" s="35">
        <v>2185.253</v>
      </c>
      <c r="S97" s="35">
        <v>2119.237</v>
      </c>
      <c r="T97" s="35">
        <v>2105.587</v>
      </c>
      <c r="U97" s="35">
        <v>1704.856</v>
      </c>
      <c r="V97" s="35">
        <v>1450.9</v>
      </c>
      <c r="W97" s="35">
        <v>1128.3</v>
      </c>
      <c r="X97" s="35">
        <v>1030.9</v>
      </c>
      <c r="Y97" s="110">
        <v>1024</v>
      </c>
      <c r="Z97" s="104">
        <v>13</v>
      </c>
      <c r="AB97" s="98"/>
      <c r="AC97" s="100"/>
    </row>
    <row r="98" spans="1:29" ht="13.5" customHeight="1">
      <c r="A98" s="37"/>
      <c r="B98" s="38"/>
      <c r="C98" s="39"/>
      <c r="D98" s="36"/>
      <c r="E98" s="36"/>
      <c r="F98" s="36"/>
      <c r="G98" s="36"/>
      <c r="H98" s="36"/>
      <c r="I98" s="36"/>
      <c r="K98" s="36"/>
      <c r="L98" s="35"/>
      <c r="M98" s="110"/>
      <c r="N98" s="39"/>
      <c r="O98" s="36"/>
      <c r="P98" s="36"/>
      <c r="Q98" s="136"/>
      <c r="R98" s="35"/>
      <c r="S98" s="35"/>
      <c r="T98" s="35"/>
      <c r="U98" s="35"/>
      <c r="V98" s="35"/>
      <c r="Y98" s="40"/>
      <c r="Z98" s="103"/>
      <c r="AB98" s="98"/>
      <c r="AC98" s="100"/>
    </row>
    <row r="99" spans="1:29" ht="13.5" customHeight="1">
      <c r="A99" s="42">
        <v>14</v>
      </c>
      <c r="B99" s="30" t="s">
        <v>43</v>
      </c>
      <c r="C99" s="43">
        <v>398</v>
      </c>
      <c r="D99" s="34">
        <v>1048.6</v>
      </c>
      <c r="E99" s="34">
        <v>1554.1</v>
      </c>
      <c r="F99" s="34">
        <v>1474.9</v>
      </c>
      <c r="G99" s="36">
        <v>1533.6</v>
      </c>
      <c r="H99" s="36">
        <v>1512.8</v>
      </c>
      <c r="I99" s="36">
        <v>1494.4</v>
      </c>
      <c r="J99" s="36">
        <v>1423.8</v>
      </c>
      <c r="K99" s="36">
        <v>1417.5</v>
      </c>
      <c r="L99" s="35">
        <v>1302.018</v>
      </c>
      <c r="M99" s="110">
        <v>1305.6</v>
      </c>
      <c r="N99" s="95">
        <v>1366.893</v>
      </c>
      <c r="O99" s="35">
        <v>1566.6</v>
      </c>
      <c r="P99" s="35">
        <v>1267</v>
      </c>
      <c r="Q99" s="136">
        <v>1239.5</v>
      </c>
      <c r="R99" s="35">
        <v>1186.614</v>
      </c>
      <c r="S99" s="35">
        <v>1224.506</v>
      </c>
      <c r="T99" s="35">
        <v>1194.23</v>
      </c>
      <c r="U99" s="35">
        <v>1046.501</v>
      </c>
      <c r="V99" s="35">
        <v>1057.1</v>
      </c>
      <c r="W99" s="35">
        <v>798.6</v>
      </c>
      <c r="X99" s="35">
        <v>791.2</v>
      </c>
      <c r="Y99" s="110">
        <v>872.7</v>
      </c>
      <c r="Z99" s="104">
        <v>14</v>
      </c>
      <c r="AB99" s="98"/>
      <c r="AC99" s="100"/>
    </row>
    <row r="100" spans="1:29" ht="13.5" customHeight="1">
      <c r="A100" s="37"/>
      <c r="B100" s="38"/>
      <c r="C100" s="39"/>
      <c r="D100" s="36"/>
      <c r="E100" s="36"/>
      <c r="F100" s="36"/>
      <c r="G100" s="36"/>
      <c r="H100" s="36"/>
      <c r="I100" s="36"/>
      <c r="K100" s="36"/>
      <c r="L100" s="35"/>
      <c r="M100" s="110"/>
      <c r="N100" s="39"/>
      <c r="O100" s="36"/>
      <c r="P100" s="36"/>
      <c r="Q100" s="136"/>
      <c r="R100" s="35"/>
      <c r="S100" s="35"/>
      <c r="T100" s="35"/>
      <c r="U100" s="35"/>
      <c r="V100" s="35"/>
      <c r="Y100" s="40"/>
      <c r="Z100" s="103"/>
      <c r="AB100" s="98"/>
      <c r="AC100" s="100"/>
    </row>
    <row r="101" spans="1:29" ht="13.5" customHeight="1">
      <c r="A101" s="42">
        <v>15</v>
      </c>
      <c r="B101" s="30" t="s">
        <v>44</v>
      </c>
      <c r="C101" s="43">
        <v>3015.8</v>
      </c>
      <c r="D101" s="34">
        <v>4186.6</v>
      </c>
      <c r="E101" s="34">
        <v>3809.4</v>
      </c>
      <c r="F101" s="34">
        <v>3268.1</v>
      </c>
      <c r="G101" s="36">
        <v>3151.7</v>
      </c>
      <c r="H101" s="36">
        <v>2989.7</v>
      </c>
      <c r="I101" s="36">
        <v>3034.3</v>
      </c>
      <c r="J101" s="46">
        <v>2636</v>
      </c>
      <c r="K101" s="36">
        <v>2621.4</v>
      </c>
      <c r="L101" s="35">
        <v>2287.225</v>
      </c>
      <c r="M101" s="110">
        <v>2136.8</v>
      </c>
      <c r="N101" s="95">
        <v>2182.743</v>
      </c>
      <c r="O101" s="35">
        <v>1959.2</v>
      </c>
      <c r="P101" s="36">
        <v>1889.5</v>
      </c>
      <c r="Q101" s="136">
        <v>2112.8</v>
      </c>
      <c r="R101" s="35">
        <v>1868.078</v>
      </c>
      <c r="S101" s="35">
        <v>1687.89</v>
      </c>
      <c r="T101" s="35">
        <v>1635.484</v>
      </c>
      <c r="U101" s="35">
        <v>1537.424</v>
      </c>
      <c r="V101" s="35">
        <v>1347.1</v>
      </c>
      <c r="W101" s="35">
        <v>923.1</v>
      </c>
      <c r="X101" s="35">
        <v>821.1</v>
      </c>
      <c r="Y101" s="110">
        <v>917.9</v>
      </c>
      <c r="Z101" s="104">
        <v>15</v>
      </c>
      <c r="AB101" s="98"/>
      <c r="AC101" s="100"/>
    </row>
    <row r="102" spans="1:29" ht="13.5" customHeight="1">
      <c r="A102" s="37"/>
      <c r="B102" s="38"/>
      <c r="C102" s="39"/>
      <c r="D102" s="36"/>
      <c r="E102" s="36"/>
      <c r="F102" s="36"/>
      <c r="G102" s="36"/>
      <c r="H102" s="36"/>
      <c r="I102" s="36"/>
      <c r="K102" s="36"/>
      <c r="L102" s="35"/>
      <c r="M102" s="110"/>
      <c r="N102" s="39"/>
      <c r="O102" s="36"/>
      <c r="P102" s="36"/>
      <c r="Q102" s="136"/>
      <c r="R102" s="35"/>
      <c r="S102" s="35"/>
      <c r="T102" s="35"/>
      <c r="U102" s="35"/>
      <c r="V102" s="35"/>
      <c r="Y102" s="40"/>
      <c r="Z102" s="103"/>
      <c r="AB102" s="98"/>
      <c r="AC102" s="100"/>
    </row>
    <row r="103" spans="1:29" ht="13.5" customHeight="1">
      <c r="A103" s="42">
        <v>16</v>
      </c>
      <c r="B103" s="30" t="s">
        <v>49</v>
      </c>
      <c r="C103" s="43">
        <v>22114.2</v>
      </c>
      <c r="D103" s="34">
        <v>46297.9</v>
      </c>
      <c r="E103" s="34">
        <v>61683.3</v>
      </c>
      <c r="F103" s="34">
        <v>56367.3</v>
      </c>
      <c r="G103" s="36">
        <v>46606.9</v>
      </c>
      <c r="H103" s="36">
        <v>33412.1</v>
      </c>
      <c r="I103" s="36">
        <v>37824.7</v>
      </c>
      <c r="J103" s="36">
        <v>36547.3</v>
      </c>
      <c r="K103" s="36">
        <v>30331.4</v>
      </c>
      <c r="L103" s="35">
        <v>11468.067</v>
      </c>
      <c r="M103" s="110">
        <v>12137</v>
      </c>
      <c r="N103" s="95">
        <v>11550.786</v>
      </c>
      <c r="O103" s="35">
        <v>11083.4</v>
      </c>
      <c r="P103" s="36">
        <v>10527.5</v>
      </c>
      <c r="Q103" s="136">
        <v>17765.5</v>
      </c>
      <c r="R103" s="35">
        <v>5537.96</v>
      </c>
      <c r="S103" s="35">
        <v>7718.948</v>
      </c>
      <c r="T103" s="35">
        <v>7552.321</v>
      </c>
      <c r="U103" s="35">
        <v>5242.952</v>
      </c>
      <c r="V103" s="35">
        <v>4295.8</v>
      </c>
      <c r="W103" s="35">
        <v>1473.4</v>
      </c>
      <c r="X103" s="35">
        <v>542.8</v>
      </c>
      <c r="Y103" s="110">
        <v>716.8</v>
      </c>
      <c r="Z103" s="104">
        <v>16</v>
      </c>
      <c r="AB103" s="98"/>
      <c r="AC103" s="100"/>
    </row>
    <row r="104" spans="1:29" ht="13.5" customHeight="1">
      <c r="A104" s="37"/>
      <c r="B104" s="38"/>
      <c r="C104" s="39"/>
      <c r="D104" s="36"/>
      <c r="E104" s="36"/>
      <c r="F104" s="36"/>
      <c r="G104" s="36"/>
      <c r="H104" s="36"/>
      <c r="I104" s="36"/>
      <c r="K104" s="36"/>
      <c r="L104" s="35"/>
      <c r="M104" s="110"/>
      <c r="N104" s="39"/>
      <c r="O104" s="36"/>
      <c r="P104" s="36"/>
      <c r="Q104" s="136"/>
      <c r="R104" s="35"/>
      <c r="S104" s="35"/>
      <c r="T104" s="35"/>
      <c r="U104" s="35"/>
      <c r="V104" s="35"/>
      <c r="Y104" s="40"/>
      <c r="Z104" s="103"/>
      <c r="AB104" s="98"/>
      <c r="AC104" s="100"/>
    </row>
    <row r="105" spans="1:29" ht="13.5" customHeight="1">
      <c r="A105" s="42">
        <v>17</v>
      </c>
      <c r="B105" s="30" t="s">
        <v>45</v>
      </c>
      <c r="C105" s="43">
        <v>280</v>
      </c>
      <c r="D105" s="34">
        <v>324.8</v>
      </c>
      <c r="E105" s="34">
        <v>320.1</v>
      </c>
      <c r="F105" s="34">
        <v>280.3</v>
      </c>
      <c r="G105" s="36">
        <v>352.7</v>
      </c>
      <c r="H105" s="36">
        <v>349.7</v>
      </c>
      <c r="I105" s="36">
        <v>373.6</v>
      </c>
      <c r="J105" s="36">
        <v>340.2</v>
      </c>
      <c r="K105" s="36">
        <v>351.9</v>
      </c>
      <c r="L105" s="35">
        <v>334.088</v>
      </c>
      <c r="M105" s="110">
        <v>354.5</v>
      </c>
      <c r="N105" s="95">
        <v>360.006</v>
      </c>
      <c r="O105" s="35">
        <v>367.8</v>
      </c>
      <c r="P105" s="36">
        <v>371.8</v>
      </c>
      <c r="Q105" s="135">
        <v>333</v>
      </c>
      <c r="R105" s="35">
        <v>331.285</v>
      </c>
      <c r="S105" s="35">
        <v>351.995</v>
      </c>
      <c r="T105" s="35">
        <v>328.655</v>
      </c>
      <c r="U105" s="35">
        <v>275.348</v>
      </c>
      <c r="V105" s="35">
        <v>345</v>
      </c>
      <c r="W105" s="35">
        <v>255.5</v>
      </c>
      <c r="X105" s="35">
        <v>242.5</v>
      </c>
      <c r="Y105" s="110">
        <v>269.8</v>
      </c>
      <c r="Z105" s="104">
        <v>17</v>
      </c>
      <c r="AB105" s="98"/>
      <c r="AC105" s="100"/>
    </row>
    <row r="106" spans="1:29" ht="13.5" customHeight="1" thickBot="1">
      <c r="A106" s="54"/>
      <c r="B106" s="49"/>
      <c r="C106" s="66"/>
      <c r="D106" s="67"/>
      <c r="E106" s="67"/>
      <c r="F106" s="67"/>
      <c r="G106" s="51"/>
      <c r="H106" s="51"/>
      <c r="I106" s="51"/>
      <c r="J106" s="51"/>
      <c r="K106" s="51"/>
      <c r="L106" s="53"/>
      <c r="M106" s="112"/>
      <c r="N106" s="50"/>
      <c r="O106" s="51"/>
      <c r="P106" s="51"/>
      <c r="Q106" s="155"/>
      <c r="R106" s="53"/>
      <c r="S106" s="53"/>
      <c r="T106" s="53"/>
      <c r="U106" s="53"/>
      <c r="V106" s="53"/>
      <c r="W106" s="53"/>
      <c r="X106" s="53"/>
      <c r="Y106" s="112"/>
      <c r="Z106" s="105"/>
      <c r="AB106" s="98"/>
      <c r="AC106" s="100"/>
    </row>
    <row r="107" spans="1:29" ht="13.5" customHeight="1">
      <c r="A107" s="68" t="s">
        <v>51</v>
      </c>
      <c r="C107" s="56"/>
      <c r="D107" s="56"/>
      <c r="E107" s="56"/>
      <c r="F107" s="56"/>
      <c r="G107" s="56"/>
      <c r="H107" s="69"/>
      <c r="I107" s="36"/>
      <c r="J107" s="69"/>
      <c r="K107" s="56"/>
      <c r="L107" s="56"/>
      <c r="M107" s="36"/>
      <c r="N107" s="36"/>
      <c r="O107" s="36"/>
      <c r="P107" s="36"/>
      <c r="Q107" s="136"/>
      <c r="R107" s="36"/>
      <c r="AB107" s="98"/>
      <c r="AC107" s="99"/>
    </row>
    <row r="108" spans="1:29" ht="13.5" customHeight="1">
      <c r="A108" s="68" t="s">
        <v>57</v>
      </c>
      <c r="O108" s="36"/>
      <c r="P108" s="36"/>
      <c r="Q108" s="136"/>
      <c r="R108" s="36"/>
      <c r="AB108" s="98"/>
      <c r="AC108" s="99"/>
    </row>
    <row r="109" spans="1:29" ht="13.5" customHeight="1">
      <c r="A109" s="68" t="s">
        <v>56</v>
      </c>
      <c r="O109" s="36"/>
      <c r="P109" s="36"/>
      <c r="Q109" s="136"/>
      <c r="R109" s="36"/>
      <c r="AB109" s="98"/>
      <c r="AC109" s="99"/>
    </row>
    <row r="110" spans="1:29" ht="13.5" customHeight="1">
      <c r="A110" s="57" t="s">
        <v>46</v>
      </c>
      <c r="O110" s="36"/>
      <c r="P110" s="36"/>
      <c r="Q110" s="136"/>
      <c r="R110" s="36"/>
      <c r="AB110" s="98"/>
      <c r="AC110" s="99"/>
    </row>
    <row r="111" spans="1:29" ht="13.5" customHeight="1">
      <c r="A111" s="47"/>
      <c r="O111" s="36"/>
      <c r="P111" s="36"/>
      <c r="Q111" s="136"/>
      <c r="R111" s="36"/>
      <c r="AB111" s="98"/>
      <c r="AC111" s="99"/>
    </row>
    <row r="112" spans="1:29" ht="13.5" customHeight="1">
      <c r="A112" s="47"/>
      <c r="O112" s="36"/>
      <c r="P112" s="36"/>
      <c r="Q112" s="136"/>
      <c r="R112" s="36"/>
      <c r="AB112" s="98"/>
      <c r="AC112" s="99"/>
    </row>
    <row r="113" spans="1:29" ht="13.5" customHeight="1">
      <c r="A113" s="47"/>
      <c r="O113" s="36"/>
      <c r="P113" s="36"/>
      <c r="Q113" s="136"/>
      <c r="R113" s="36"/>
      <c r="AB113" s="98"/>
      <c r="AC113" s="99"/>
    </row>
    <row r="114" ht="13.5" customHeight="1">
      <c r="AB114" s="36"/>
    </row>
    <row r="115" ht="13.5" customHeight="1"/>
    <row r="116" spans="2:25" ht="13.5" customHeight="1">
      <c r="B116" s="169"/>
      <c r="C116" s="169"/>
      <c r="D116" s="169"/>
      <c r="E116" s="169"/>
      <c r="F116" s="169"/>
      <c r="G116" s="169"/>
      <c r="H116" s="169"/>
      <c r="I116" s="169"/>
      <c r="J116" s="169"/>
      <c r="K116" s="57"/>
      <c r="L116" s="57"/>
      <c r="M116" s="57"/>
      <c r="N116" s="57"/>
      <c r="O116" s="57"/>
      <c r="P116" s="57"/>
      <c r="Q116" s="157"/>
      <c r="R116" s="57"/>
      <c r="S116" s="47"/>
      <c r="T116" s="47"/>
      <c r="U116" s="47"/>
      <c r="V116" s="47"/>
      <c r="W116" s="47"/>
      <c r="X116" s="47"/>
      <c r="Y116" s="47"/>
    </row>
    <row r="117" spans="2:25" ht="13.5" customHeight="1">
      <c r="B117" s="139"/>
      <c r="C117" s="139"/>
      <c r="D117" s="139"/>
      <c r="E117" s="139"/>
      <c r="F117" s="139"/>
      <c r="G117" s="139"/>
      <c r="H117" s="139"/>
      <c r="I117" s="139"/>
      <c r="J117" s="139"/>
      <c r="K117" s="57"/>
      <c r="L117" s="57"/>
      <c r="M117" s="57"/>
      <c r="N117" s="57"/>
      <c r="O117" s="57"/>
      <c r="P117" s="57"/>
      <c r="Q117" s="157"/>
      <c r="R117" s="57"/>
      <c r="S117" s="47"/>
      <c r="T117" s="47"/>
      <c r="U117" s="47"/>
      <c r="V117" s="47"/>
      <c r="W117" s="47"/>
      <c r="X117" s="47"/>
      <c r="Y117" s="47"/>
    </row>
    <row r="118" spans="2:25" ht="13.5" customHeight="1">
      <c r="B118" s="139"/>
      <c r="C118" s="139"/>
      <c r="D118" s="139"/>
      <c r="E118" s="139"/>
      <c r="F118" s="139"/>
      <c r="G118" s="139"/>
      <c r="H118" s="139"/>
      <c r="I118" s="139"/>
      <c r="J118" s="139"/>
      <c r="K118" s="57"/>
      <c r="L118" s="57"/>
      <c r="M118" s="57"/>
      <c r="N118" s="57"/>
      <c r="O118" s="57"/>
      <c r="P118" s="57"/>
      <c r="Q118" s="157"/>
      <c r="R118" s="57"/>
      <c r="S118" s="47"/>
      <c r="T118" s="47"/>
      <c r="U118" s="47"/>
      <c r="V118" s="47"/>
      <c r="W118" s="47"/>
      <c r="X118" s="47"/>
      <c r="Y118" s="47"/>
    </row>
    <row r="119" spans="2:25" ht="13.5" customHeight="1">
      <c r="B119" s="139"/>
      <c r="C119" s="139"/>
      <c r="D119" s="139"/>
      <c r="E119" s="139"/>
      <c r="F119" s="139"/>
      <c r="G119" s="139"/>
      <c r="H119" s="139"/>
      <c r="I119" s="139"/>
      <c r="J119" s="139"/>
      <c r="K119" s="57"/>
      <c r="L119" s="57"/>
      <c r="M119" s="57"/>
      <c r="N119" s="57"/>
      <c r="O119" s="57"/>
      <c r="P119" s="57"/>
      <c r="Q119" s="157"/>
      <c r="R119" s="57"/>
      <c r="S119" s="47"/>
      <c r="T119" s="47"/>
      <c r="U119" s="47"/>
      <c r="V119" s="47"/>
      <c r="W119" s="47"/>
      <c r="X119" s="47"/>
      <c r="Y119" s="47"/>
    </row>
    <row r="120" spans="2:25" ht="13.5" customHeight="1">
      <c r="B120" s="139"/>
      <c r="C120" s="139"/>
      <c r="D120" s="139"/>
      <c r="E120" s="139"/>
      <c r="F120" s="139"/>
      <c r="G120" s="139"/>
      <c r="H120" s="139"/>
      <c r="I120" s="139"/>
      <c r="J120" s="139"/>
      <c r="K120" s="57"/>
      <c r="L120" s="57"/>
      <c r="M120" s="57"/>
      <c r="N120" s="57"/>
      <c r="O120" s="57"/>
      <c r="P120" s="57"/>
      <c r="Q120" s="157"/>
      <c r="R120" s="57"/>
      <c r="S120" s="47"/>
      <c r="T120" s="47"/>
      <c r="U120" s="47"/>
      <c r="V120" s="47"/>
      <c r="W120" s="47"/>
      <c r="X120" s="47"/>
      <c r="Y120" s="47"/>
    </row>
    <row r="121" spans="2:25" ht="13.5" customHeight="1">
      <c r="B121" s="168"/>
      <c r="C121" s="168"/>
      <c r="D121" s="168"/>
      <c r="E121" s="168"/>
      <c r="F121" s="168"/>
      <c r="G121" s="168"/>
      <c r="H121" s="168"/>
      <c r="I121" s="168"/>
      <c r="J121" s="168"/>
      <c r="K121" s="57"/>
      <c r="L121" s="57"/>
      <c r="M121" s="57"/>
      <c r="N121" s="57"/>
      <c r="O121" s="57"/>
      <c r="P121" s="57"/>
      <c r="Q121" s="157"/>
      <c r="R121" s="57"/>
      <c r="S121" s="47"/>
      <c r="T121" s="47"/>
      <c r="U121" s="47"/>
      <c r="V121" s="47"/>
      <c r="W121" s="47"/>
      <c r="X121" s="47"/>
      <c r="Y121" s="47"/>
    </row>
    <row r="122" spans="2:25" ht="13.5" customHeight="1">
      <c r="B122" s="168"/>
      <c r="C122" s="168"/>
      <c r="D122" s="168"/>
      <c r="E122" s="168"/>
      <c r="F122" s="168"/>
      <c r="G122" s="168"/>
      <c r="H122" s="168"/>
      <c r="I122" s="168"/>
      <c r="J122" s="168"/>
      <c r="K122" s="57"/>
      <c r="L122" s="57"/>
      <c r="M122" s="57"/>
      <c r="N122" s="57"/>
      <c r="O122" s="57"/>
      <c r="P122" s="57"/>
      <c r="Q122" s="157"/>
      <c r="R122" s="57"/>
      <c r="S122" s="47"/>
      <c r="T122" s="47"/>
      <c r="U122" s="47"/>
      <c r="V122" s="47"/>
      <c r="W122" s="47"/>
      <c r="X122" s="47"/>
      <c r="Y122" s="47"/>
    </row>
    <row r="123" spans="1:28" ht="13.5" customHeight="1">
      <c r="A123" s="172" t="s">
        <v>74</v>
      </c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 t="s">
        <v>64</v>
      </c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70"/>
      <c r="AB123" s="70"/>
    </row>
    <row r="124" spans="1:28" ht="13.5" customHeight="1">
      <c r="A124" s="173" t="s">
        <v>75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2" t="s">
        <v>65</v>
      </c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70"/>
      <c r="AB124" s="70"/>
    </row>
    <row r="125" spans="2:18" ht="13.5" customHeight="1">
      <c r="B125" s="6"/>
      <c r="C125" s="3"/>
      <c r="D125" s="3"/>
      <c r="E125" s="3"/>
      <c r="F125" s="4"/>
      <c r="G125" s="3"/>
      <c r="H125" s="3"/>
      <c r="I125" s="3"/>
      <c r="K125" s="70"/>
      <c r="O125" s="36"/>
      <c r="P125" s="36"/>
      <c r="Q125" s="136"/>
      <c r="R125" s="36"/>
    </row>
    <row r="126" spans="8:21" ht="13.5" customHeight="1" thickBot="1">
      <c r="H126" s="36"/>
      <c r="I126" s="36"/>
      <c r="K126" s="47"/>
      <c r="O126" s="89" t="s">
        <v>29</v>
      </c>
      <c r="P126" s="36"/>
      <c r="Q126" s="136"/>
      <c r="T126" s="129" t="s">
        <v>59</v>
      </c>
      <c r="U126" s="51"/>
    </row>
    <row r="127" spans="1:26" ht="13.5" customHeight="1">
      <c r="A127" s="71" t="s">
        <v>1</v>
      </c>
      <c r="B127" s="170" t="s">
        <v>28</v>
      </c>
      <c r="C127" s="8"/>
      <c r="D127" s="9"/>
      <c r="E127" s="9"/>
      <c r="F127" s="9"/>
      <c r="G127" s="10"/>
      <c r="H127" s="10"/>
      <c r="I127" s="10"/>
      <c r="J127" s="10"/>
      <c r="K127" s="10"/>
      <c r="L127" s="10"/>
      <c r="M127" s="140"/>
      <c r="N127" s="126"/>
      <c r="O127" s="13"/>
      <c r="P127" s="10"/>
      <c r="Q127" s="152"/>
      <c r="R127" s="10"/>
      <c r="S127" s="10"/>
      <c r="T127" s="10"/>
      <c r="V127" s="10"/>
      <c r="W127" s="10"/>
      <c r="X127" s="10"/>
      <c r="Y127" s="11"/>
      <c r="Z127" s="14" t="s">
        <v>1</v>
      </c>
    </row>
    <row r="128" spans="1:30" ht="13.5" customHeight="1" thickBot="1">
      <c r="A128" s="72" t="s">
        <v>2</v>
      </c>
      <c r="B128" s="171"/>
      <c r="C128" s="16">
        <v>1970</v>
      </c>
      <c r="D128" s="17">
        <v>1980</v>
      </c>
      <c r="E128" s="17">
        <v>1989</v>
      </c>
      <c r="F128" s="17">
        <v>1990</v>
      </c>
      <c r="G128" s="18">
        <v>1995</v>
      </c>
      <c r="H128" s="18">
        <v>1996</v>
      </c>
      <c r="I128" s="18">
        <v>1997</v>
      </c>
      <c r="J128" s="18">
        <v>1998</v>
      </c>
      <c r="K128" s="18">
        <v>1999</v>
      </c>
      <c r="L128" s="18">
        <v>2000</v>
      </c>
      <c r="M128" s="143">
        <v>2001</v>
      </c>
      <c r="N128" s="20">
        <v>2002</v>
      </c>
      <c r="O128" s="18">
        <v>2003</v>
      </c>
      <c r="P128" s="18">
        <v>2004</v>
      </c>
      <c r="Q128" s="153">
        <v>2005</v>
      </c>
      <c r="R128" s="88">
        <v>2006</v>
      </c>
      <c r="S128" s="88">
        <v>2007</v>
      </c>
      <c r="T128" s="88">
        <v>2008</v>
      </c>
      <c r="U128" s="88">
        <v>2009</v>
      </c>
      <c r="V128" s="88">
        <v>2010</v>
      </c>
      <c r="W128" s="134">
        <v>2011</v>
      </c>
      <c r="X128" s="134">
        <v>2012</v>
      </c>
      <c r="Y128" s="130">
        <v>2013</v>
      </c>
      <c r="Z128" s="21" t="s">
        <v>2</v>
      </c>
      <c r="AB128" s="36"/>
      <c r="AC128" s="36"/>
      <c r="AD128" s="36"/>
    </row>
    <row r="129" spans="1:30" ht="13.5" customHeight="1">
      <c r="A129" s="42" t="s">
        <v>29</v>
      </c>
      <c r="B129" s="60"/>
      <c r="C129" s="61"/>
      <c r="D129" s="62"/>
      <c r="E129" s="62"/>
      <c r="F129" s="62"/>
      <c r="G129" s="10"/>
      <c r="H129" s="10"/>
      <c r="I129" s="10"/>
      <c r="J129" s="10"/>
      <c r="K129" s="10"/>
      <c r="L129" s="10"/>
      <c r="M129" s="11"/>
      <c r="N129" s="12"/>
      <c r="O129" s="10"/>
      <c r="P129" s="10"/>
      <c r="Q129" s="152"/>
      <c r="R129" s="10"/>
      <c r="S129" s="10"/>
      <c r="T129" s="10"/>
      <c r="U129" s="10"/>
      <c r="V129" s="10"/>
      <c r="W129" s="10"/>
      <c r="X129" s="10"/>
      <c r="Y129" s="10"/>
      <c r="Z129" s="115"/>
      <c r="AB129" s="36"/>
      <c r="AC129" s="36"/>
      <c r="AD129" s="87"/>
    </row>
    <row r="130" spans="1:30" ht="13.5" customHeight="1">
      <c r="A130" s="63"/>
      <c r="B130" s="64" t="s">
        <v>27</v>
      </c>
      <c r="C130" s="73">
        <v>6.71</v>
      </c>
      <c r="D130" s="74">
        <v>8.74</v>
      </c>
      <c r="E130" s="74">
        <v>9.56</v>
      </c>
      <c r="F130" s="74">
        <v>8.26</v>
      </c>
      <c r="G130" s="75">
        <f>179148.1*1000/22680951</f>
        <v>7.898615009573452</v>
      </c>
      <c r="H130" s="75">
        <v>7.79</v>
      </c>
      <c r="I130" s="75">
        <v>7.27</v>
      </c>
      <c r="J130" s="65">
        <v>6.77</v>
      </c>
      <c r="K130" s="65">
        <v>6.38</v>
      </c>
      <c r="L130" s="75">
        <v>5.135406295596586</v>
      </c>
      <c r="M130" s="127">
        <v>5.41</v>
      </c>
      <c r="N130" s="118">
        <v>5.680426421118108</v>
      </c>
      <c r="O130" s="75">
        <v>5.54</v>
      </c>
      <c r="P130" s="65">
        <v>5.82</v>
      </c>
      <c r="Q130" s="159">
        <v>5.93</v>
      </c>
      <c r="R130" s="93">
        <v>5.6353314077110905</v>
      </c>
      <c r="S130" s="93">
        <v>5.64</v>
      </c>
      <c r="T130" s="93">
        <v>5.399196677598051</v>
      </c>
      <c r="U130" s="114">
        <v>4.709766795549074</v>
      </c>
      <c r="V130" s="114">
        <v>4.713976680273869</v>
      </c>
      <c r="W130" s="145">
        <v>4.559417367740113</v>
      </c>
      <c r="X130" s="145">
        <v>4.688033919391717</v>
      </c>
      <c r="Y130" s="145">
        <v>4.504940174207516</v>
      </c>
      <c r="Z130" s="63"/>
      <c r="AB130" s="92"/>
      <c r="AC130" s="36"/>
      <c r="AD130" s="87"/>
    </row>
    <row r="131" spans="1:30" ht="13.5" customHeight="1">
      <c r="A131" s="37"/>
      <c r="B131" s="30" t="s">
        <v>30</v>
      </c>
      <c r="C131" s="76"/>
      <c r="D131" s="77"/>
      <c r="E131" s="77"/>
      <c r="F131" s="77"/>
      <c r="G131" s="36"/>
      <c r="H131" s="36"/>
      <c r="I131" s="36"/>
      <c r="K131" s="36"/>
      <c r="L131" s="75"/>
      <c r="M131" s="110"/>
      <c r="N131" s="80"/>
      <c r="O131" s="78"/>
      <c r="P131" s="36"/>
      <c r="Q131" s="136"/>
      <c r="R131" s="78"/>
      <c r="S131" s="78"/>
      <c r="T131" s="78"/>
      <c r="U131" s="78"/>
      <c r="V131" s="78"/>
      <c r="W131" s="141"/>
      <c r="X131" s="141"/>
      <c r="Y131" s="141"/>
      <c r="Z131" s="37"/>
      <c r="AB131" s="35"/>
      <c r="AC131" s="78"/>
      <c r="AD131" s="87"/>
    </row>
    <row r="132" spans="1:30" ht="13.5" customHeight="1">
      <c r="A132" s="42">
        <v>1</v>
      </c>
      <c r="B132" s="30" t="s">
        <v>31</v>
      </c>
      <c r="C132" s="76">
        <v>0.02</v>
      </c>
      <c r="D132" s="77">
        <v>0.03</v>
      </c>
      <c r="E132" s="77">
        <v>0.04</v>
      </c>
      <c r="F132" s="77">
        <v>0.03</v>
      </c>
      <c r="G132" s="78">
        <f>+G71*1000/22680951</f>
        <v>0.04114465923408591</v>
      </c>
      <c r="H132" s="78">
        <v>0.04</v>
      </c>
      <c r="I132" s="78">
        <v>0.04</v>
      </c>
      <c r="J132" s="36">
        <v>0.04</v>
      </c>
      <c r="K132" s="36">
        <v>0.05</v>
      </c>
      <c r="L132" s="78">
        <v>0.0401256418205227</v>
      </c>
      <c r="M132" s="79">
        <v>0.04062780309081903</v>
      </c>
      <c r="N132" s="80">
        <v>0.04229450584825467</v>
      </c>
      <c r="O132" s="78">
        <v>0.04</v>
      </c>
      <c r="P132" s="36">
        <v>0.04</v>
      </c>
      <c r="Q132" s="136">
        <v>0.05</v>
      </c>
      <c r="R132" s="78">
        <v>0.03917984151954435</v>
      </c>
      <c r="S132" s="78">
        <v>0.04</v>
      </c>
      <c r="T132" s="78">
        <v>0.03288804238677758</v>
      </c>
      <c r="U132" s="78">
        <v>0.03227239511728923</v>
      </c>
      <c r="V132" s="78">
        <v>0.03332257336909785</v>
      </c>
      <c r="W132" s="146">
        <v>0.02312404434197062</v>
      </c>
      <c r="X132" s="146">
        <v>0.02307610752649835</v>
      </c>
      <c r="Y132" s="146">
        <v>0.02379644865688492</v>
      </c>
      <c r="Z132" s="42">
        <v>1</v>
      </c>
      <c r="AB132" s="35"/>
      <c r="AC132" s="78"/>
      <c r="AD132" s="36"/>
    </row>
    <row r="133" spans="1:30" ht="13.5" customHeight="1">
      <c r="A133" s="37"/>
      <c r="B133" s="38"/>
      <c r="C133" s="39"/>
      <c r="D133" s="36"/>
      <c r="E133" s="36"/>
      <c r="F133" s="36"/>
      <c r="G133" s="78"/>
      <c r="H133" s="78"/>
      <c r="I133" s="78"/>
      <c r="K133" s="36"/>
      <c r="L133" s="78"/>
      <c r="M133" s="110"/>
      <c r="N133" s="80"/>
      <c r="O133" s="78"/>
      <c r="P133" s="36"/>
      <c r="Q133" s="136"/>
      <c r="R133" s="78"/>
      <c r="S133" s="78"/>
      <c r="T133" s="78"/>
      <c r="U133" s="78"/>
      <c r="V133" s="78"/>
      <c r="W133" s="141"/>
      <c r="X133" s="141"/>
      <c r="Y133" s="141"/>
      <c r="Z133" s="37"/>
      <c r="AB133" s="35"/>
      <c r="AC133" s="78"/>
      <c r="AD133" s="36"/>
    </row>
    <row r="134" spans="1:30" ht="13.5" customHeight="1">
      <c r="A134" s="42">
        <v>2</v>
      </c>
      <c r="B134" s="30" t="s">
        <v>32</v>
      </c>
      <c r="C134" s="76">
        <v>0.23</v>
      </c>
      <c r="D134" s="77">
        <v>0.25</v>
      </c>
      <c r="E134" s="77">
        <v>0.25</v>
      </c>
      <c r="F134" s="77">
        <v>0.23</v>
      </c>
      <c r="G134" s="78">
        <f>4437.8*1000/22680951</f>
        <v>0.19566198965819379</v>
      </c>
      <c r="H134" s="78">
        <v>0.2</v>
      </c>
      <c r="I134" s="78">
        <v>0.19</v>
      </c>
      <c r="J134" s="36">
        <v>0.17</v>
      </c>
      <c r="K134" s="36">
        <v>0.16</v>
      </c>
      <c r="L134" s="78">
        <v>0.14911216545603215</v>
      </c>
      <c r="M134" s="79">
        <v>0.1396714610211395</v>
      </c>
      <c r="N134" s="80">
        <v>0.1516499376708923</v>
      </c>
      <c r="O134" s="78">
        <v>0.14</v>
      </c>
      <c r="P134" s="36">
        <v>0.12</v>
      </c>
      <c r="Q134" s="136">
        <v>0.13</v>
      </c>
      <c r="R134" s="78">
        <v>0.12123613550827184</v>
      </c>
      <c r="S134" s="78">
        <v>0.12</v>
      </c>
      <c r="T134" s="78">
        <v>0.11052293288986526</v>
      </c>
      <c r="U134" s="78">
        <v>0.0978672106453487</v>
      </c>
      <c r="V134" s="78">
        <v>0.08981098578350225</v>
      </c>
      <c r="W134" s="146">
        <v>0.07206946991148801</v>
      </c>
      <c r="X134" s="146">
        <v>0.06736121731510263</v>
      </c>
      <c r="Y134" s="146">
        <v>0.06837041984674497</v>
      </c>
      <c r="Z134" s="42">
        <v>2</v>
      </c>
      <c r="AB134" s="35"/>
      <c r="AC134" s="78"/>
      <c r="AD134" s="36"/>
    </row>
    <row r="135" spans="1:30" ht="13.5" customHeight="1">
      <c r="A135" s="37"/>
      <c r="B135" s="38"/>
      <c r="C135" s="39"/>
      <c r="D135" s="36"/>
      <c r="E135" s="36"/>
      <c r="F135" s="36"/>
      <c r="G135" s="78"/>
      <c r="H135" s="78"/>
      <c r="I135" s="78"/>
      <c r="K135" s="36"/>
      <c r="L135" s="78"/>
      <c r="M135" s="110"/>
      <c r="N135" s="80"/>
      <c r="O135" s="78"/>
      <c r="P135" s="36"/>
      <c r="Q135" s="136"/>
      <c r="R135" s="78"/>
      <c r="S135" s="78"/>
      <c r="T135" s="78"/>
      <c r="U135" s="78"/>
      <c r="V135" s="78"/>
      <c r="W135" s="141"/>
      <c r="X135" s="141"/>
      <c r="Y135" s="141"/>
      <c r="Z135" s="37"/>
      <c r="AB135" s="35"/>
      <c r="AC135" s="78"/>
      <c r="AD135" s="36"/>
    </row>
    <row r="136" spans="1:30" ht="13.5" customHeight="1">
      <c r="A136" s="42">
        <v>3</v>
      </c>
      <c r="B136" s="30" t="s">
        <v>33</v>
      </c>
      <c r="C136" s="76">
        <v>0.13</v>
      </c>
      <c r="D136" s="77">
        <v>0.11</v>
      </c>
      <c r="E136" s="77">
        <v>0.09</v>
      </c>
      <c r="F136" s="77">
        <v>0.08</v>
      </c>
      <c r="G136" s="78">
        <f>1992.1*1000/22680951</f>
        <v>0.08783141412368467</v>
      </c>
      <c r="H136" s="78">
        <v>0.08</v>
      </c>
      <c r="I136" s="78">
        <v>0.08</v>
      </c>
      <c r="J136" s="36">
        <v>0.08</v>
      </c>
      <c r="K136" s="36">
        <v>0.07</v>
      </c>
      <c r="L136" s="78">
        <v>0.08039529837146574</v>
      </c>
      <c r="M136" s="79">
        <v>0.06777399445741088</v>
      </c>
      <c r="N136" s="80">
        <v>0.06521364988417187</v>
      </c>
      <c r="O136" s="78">
        <v>0.07</v>
      </c>
      <c r="P136" s="36">
        <v>0.06</v>
      </c>
      <c r="Q136" s="136">
        <v>0.07</v>
      </c>
      <c r="R136" s="78">
        <v>0.06122482639632901</v>
      </c>
      <c r="S136" s="78">
        <v>0.06</v>
      </c>
      <c r="T136" s="78">
        <v>0.048139170502540816</v>
      </c>
      <c r="U136" s="78">
        <v>0.05187732310061701</v>
      </c>
      <c r="V136" s="78">
        <v>0.04316159478534618</v>
      </c>
      <c r="W136" s="146">
        <v>0.03215731318272828</v>
      </c>
      <c r="X136" s="146">
        <v>0.02811916822806081</v>
      </c>
      <c r="Y136" s="146">
        <v>0.027400267031360316</v>
      </c>
      <c r="Z136" s="42">
        <v>3</v>
      </c>
      <c r="AB136" s="35"/>
      <c r="AC136" s="78"/>
      <c r="AD136" s="36"/>
    </row>
    <row r="137" spans="1:30" ht="13.5" customHeight="1">
      <c r="A137" s="37"/>
      <c r="B137" s="38"/>
      <c r="C137" s="39"/>
      <c r="D137" s="36"/>
      <c r="E137" s="36"/>
      <c r="F137" s="36"/>
      <c r="G137" s="78"/>
      <c r="H137" s="78"/>
      <c r="I137" s="78"/>
      <c r="K137" s="36"/>
      <c r="L137" s="78"/>
      <c r="M137" s="110"/>
      <c r="N137" s="80"/>
      <c r="O137" s="78"/>
      <c r="P137" s="36"/>
      <c r="Q137" s="136"/>
      <c r="R137" s="78"/>
      <c r="S137" s="78"/>
      <c r="T137" s="78"/>
      <c r="U137" s="78"/>
      <c r="V137" s="78"/>
      <c r="W137" s="141"/>
      <c r="X137" s="141"/>
      <c r="Y137" s="141"/>
      <c r="Z137" s="37"/>
      <c r="AB137" s="35"/>
      <c r="AC137" s="78"/>
      <c r="AD137" s="36"/>
    </row>
    <row r="138" spans="1:30" ht="13.5" customHeight="1">
      <c r="A138" s="42">
        <v>4</v>
      </c>
      <c r="B138" s="30" t="s">
        <v>34</v>
      </c>
      <c r="C138" s="76">
        <v>0.02</v>
      </c>
      <c r="D138" s="77">
        <v>0.02</v>
      </c>
      <c r="E138" s="77">
        <v>0.02</v>
      </c>
      <c r="F138" s="77">
        <v>0.02</v>
      </c>
      <c r="G138" s="78">
        <f>505.2*1000/22680951</f>
        <v>0.02227419829089177</v>
      </c>
      <c r="H138" s="78">
        <v>0.02</v>
      </c>
      <c r="I138" s="78">
        <v>0.02</v>
      </c>
      <c r="J138" s="36">
        <v>0.02</v>
      </c>
      <c r="K138" s="36">
        <v>0.02</v>
      </c>
      <c r="L138" s="78">
        <v>0.0220297073282816</v>
      </c>
      <c r="M138" s="79">
        <v>0.025597658010647843</v>
      </c>
      <c r="N138" s="80">
        <v>0.022945710014313968</v>
      </c>
      <c r="O138" s="78">
        <v>0.02</v>
      </c>
      <c r="P138" s="36">
        <v>0.02</v>
      </c>
      <c r="Q138" s="136">
        <v>0.03</v>
      </c>
      <c r="R138" s="78">
        <v>0.026611762727326006</v>
      </c>
      <c r="S138" s="78">
        <v>0.03</v>
      </c>
      <c r="T138" s="78">
        <v>0.0223587294197171</v>
      </c>
      <c r="U138" s="78">
        <v>0.023016392346161443</v>
      </c>
      <c r="V138" s="78">
        <v>0.020043862952211295</v>
      </c>
      <c r="W138" s="146">
        <v>0.01580470831392281</v>
      </c>
      <c r="X138" s="146">
        <v>0.016161250341286203</v>
      </c>
      <c r="Y138" s="146">
        <v>0.016224917613607642</v>
      </c>
      <c r="Z138" s="42">
        <v>4</v>
      </c>
      <c r="AB138" s="35"/>
      <c r="AC138" s="78"/>
      <c r="AD138" s="36"/>
    </row>
    <row r="139" spans="1:30" ht="13.5" customHeight="1">
      <c r="A139" s="37"/>
      <c r="B139" s="38"/>
      <c r="C139" s="39"/>
      <c r="D139" s="36"/>
      <c r="E139" s="36"/>
      <c r="F139" s="36"/>
      <c r="G139" s="78"/>
      <c r="H139" s="78"/>
      <c r="I139" s="78"/>
      <c r="K139" s="36"/>
      <c r="L139" s="78"/>
      <c r="M139" s="110"/>
      <c r="N139" s="80"/>
      <c r="O139" s="78"/>
      <c r="P139" s="36"/>
      <c r="Q139" s="136"/>
      <c r="R139" s="78"/>
      <c r="S139" s="78"/>
      <c r="T139" s="78"/>
      <c r="U139" s="78"/>
      <c r="V139" s="78"/>
      <c r="W139" s="141"/>
      <c r="X139" s="141"/>
      <c r="Y139" s="141"/>
      <c r="Z139" s="37"/>
      <c r="AB139" s="35"/>
      <c r="AC139" s="78"/>
      <c r="AD139" s="36"/>
    </row>
    <row r="140" spans="1:30" ht="13.5" customHeight="1">
      <c r="A140" s="42">
        <v>5</v>
      </c>
      <c r="B140" s="30" t="s">
        <v>60</v>
      </c>
      <c r="C140" s="76">
        <v>0.13</v>
      </c>
      <c r="D140" s="77">
        <v>0.1</v>
      </c>
      <c r="E140" s="77">
        <v>0.1</v>
      </c>
      <c r="F140" s="77">
        <v>0.09</v>
      </c>
      <c r="G140" s="78">
        <f>2882.4*1000/22680951</f>
        <v>0.12708461827724948</v>
      </c>
      <c r="H140" s="78">
        <v>0.12</v>
      </c>
      <c r="I140" s="78">
        <v>0.12</v>
      </c>
      <c r="J140" s="36">
        <v>0.12</v>
      </c>
      <c r="K140" s="36">
        <v>0.12</v>
      </c>
      <c r="L140" s="78">
        <v>0.13110350451444505</v>
      </c>
      <c r="M140" s="79">
        <v>0.1385156392943686</v>
      </c>
      <c r="N140" s="80">
        <v>0.12799392038272628</v>
      </c>
      <c r="O140" s="78">
        <v>0.12</v>
      </c>
      <c r="P140" s="36">
        <v>0.09</v>
      </c>
      <c r="Q140" s="136">
        <v>0.09</v>
      </c>
      <c r="R140" s="78">
        <v>0.07945348403809886</v>
      </c>
      <c r="S140" s="78">
        <v>0.08</v>
      </c>
      <c r="T140" s="78">
        <v>0.07076328695252823</v>
      </c>
      <c r="U140" s="78">
        <v>0.06593724748146934</v>
      </c>
      <c r="V140" s="78">
        <v>0.05458344146957408</v>
      </c>
      <c r="W140" s="146">
        <v>0.05755255264536632</v>
      </c>
      <c r="X140" s="146">
        <v>0.06130016203471315</v>
      </c>
      <c r="Y140" s="146">
        <v>0.06030004469331009</v>
      </c>
      <c r="Z140" s="42">
        <v>5</v>
      </c>
      <c r="AB140" s="35"/>
      <c r="AC140" s="78"/>
      <c r="AD140" s="36"/>
    </row>
    <row r="141" spans="1:30" ht="13.5" customHeight="1">
      <c r="A141" s="37"/>
      <c r="B141" s="38"/>
      <c r="C141" s="39"/>
      <c r="D141" s="36"/>
      <c r="E141" s="36"/>
      <c r="F141" s="36"/>
      <c r="G141" s="78"/>
      <c r="H141" s="78"/>
      <c r="I141" s="78"/>
      <c r="K141" s="36"/>
      <c r="L141" s="78"/>
      <c r="M141" s="110"/>
      <c r="N141" s="80"/>
      <c r="O141" s="78"/>
      <c r="P141" s="36"/>
      <c r="Q141" s="136"/>
      <c r="R141" s="78"/>
      <c r="S141" s="78"/>
      <c r="T141" s="78"/>
      <c r="U141" s="78"/>
      <c r="V141" s="78"/>
      <c r="W141" s="141"/>
      <c r="X141" s="141"/>
      <c r="Y141" s="141"/>
      <c r="Z141" s="37"/>
      <c r="AB141" s="35"/>
      <c r="AC141" s="78"/>
      <c r="AD141" s="36"/>
    </row>
    <row r="142" spans="1:30" ht="13.5" customHeight="1">
      <c r="A142" s="42">
        <v>6</v>
      </c>
      <c r="B142" s="30" t="s">
        <v>35</v>
      </c>
      <c r="C142" s="81">
        <v>0.003</v>
      </c>
      <c r="D142" s="82">
        <v>0.002</v>
      </c>
      <c r="E142" s="82">
        <v>0.003</v>
      </c>
      <c r="F142" s="82">
        <v>0.003</v>
      </c>
      <c r="G142" s="78">
        <f>140.8*1000/22680951</f>
        <v>0.006207852571966669</v>
      </c>
      <c r="H142" s="78">
        <v>0.01</v>
      </c>
      <c r="I142" s="78">
        <v>0.01</v>
      </c>
      <c r="J142" s="36">
        <v>0.01</v>
      </c>
      <c r="K142" s="36">
        <v>0.01</v>
      </c>
      <c r="L142" s="78">
        <v>0.010523594502479474</v>
      </c>
      <c r="M142" s="79">
        <v>0.006662709799493938</v>
      </c>
      <c r="N142" s="80">
        <v>0.007985806518098153</v>
      </c>
      <c r="O142" s="78">
        <v>0.01</v>
      </c>
      <c r="P142" s="36">
        <v>0.01</v>
      </c>
      <c r="Q142" s="136">
        <v>0.01</v>
      </c>
      <c r="R142" s="78">
        <v>0.013837701502916579</v>
      </c>
      <c r="S142" s="78">
        <v>0.01</v>
      </c>
      <c r="T142" s="78">
        <v>0.009705808688270078</v>
      </c>
      <c r="U142" s="78">
        <v>0.010095268463251374</v>
      </c>
      <c r="V142" s="78">
        <v>0.010003733791579025</v>
      </c>
      <c r="W142" s="146">
        <v>0.008110742162878314</v>
      </c>
      <c r="X142" s="146">
        <v>0.00911973023612783</v>
      </c>
      <c r="Y142" s="146">
        <v>0.00992807456941252</v>
      </c>
      <c r="Z142" s="42">
        <v>6</v>
      </c>
      <c r="AB142" s="35"/>
      <c r="AC142" s="78"/>
      <c r="AD142" s="36"/>
    </row>
    <row r="143" spans="1:30" ht="13.5" customHeight="1">
      <c r="A143" s="37"/>
      <c r="B143" s="38"/>
      <c r="C143" s="39"/>
      <c r="D143" s="36"/>
      <c r="E143" s="36"/>
      <c r="F143" s="36"/>
      <c r="G143" s="78"/>
      <c r="H143" s="78"/>
      <c r="I143" s="78"/>
      <c r="K143" s="36"/>
      <c r="L143" s="78"/>
      <c r="M143" s="110"/>
      <c r="N143" s="80"/>
      <c r="O143" s="78"/>
      <c r="P143" s="36"/>
      <c r="Q143" s="136"/>
      <c r="R143" s="78"/>
      <c r="S143" s="78"/>
      <c r="T143" s="78"/>
      <c r="U143" s="78"/>
      <c r="V143" s="78"/>
      <c r="W143" s="141"/>
      <c r="X143" s="141"/>
      <c r="Y143" s="141"/>
      <c r="Z143" s="37"/>
      <c r="AB143" s="35"/>
      <c r="AC143" s="78"/>
      <c r="AD143" s="36"/>
    </row>
    <row r="144" spans="1:30" ht="13.5" customHeight="1">
      <c r="A144" s="42">
        <v>7</v>
      </c>
      <c r="B144" s="30" t="s">
        <v>47</v>
      </c>
      <c r="C144" s="76">
        <v>0.22</v>
      </c>
      <c r="D144" s="77">
        <v>0.22</v>
      </c>
      <c r="E144" s="77">
        <v>0.18</v>
      </c>
      <c r="F144" s="77">
        <v>0.2</v>
      </c>
      <c r="G144" s="78">
        <f>+G83*1000/22680951</f>
        <v>0.20901680886308516</v>
      </c>
      <c r="H144" s="78">
        <v>0.21</v>
      </c>
      <c r="I144" s="78">
        <v>0.21</v>
      </c>
      <c r="J144" s="78">
        <v>0.2</v>
      </c>
      <c r="K144" s="78">
        <v>0.2</v>
      </c>
      <c r="L144" s="78">
        <v>0.17839779043694942</v>
      </c>
      <c r="M144" s="79">
        <v>0.18589986745982515</v>
      </c>
      <c r="N144" s="80">
        <v>0.19775562906240954</v>
      </c>
      <c r="O144" s="78">
        <v>0.2</v>
      </c>
      <c r="P144" s="78">
        <v>0.2</v>
      </c>
      <c r="Q144" s="136">
        <v>0.21</v>
      </c>
      <c r="R144" s="78">
        <v>0.20947996385346523</v>
      </c>
      <c r="S144" s="78">
        <v>0.17</v>
      </c>
      <c r="T144" s="78">
        <v>0.16866259538378164</v>
      </c>
      <c r="U144" s="78">
        <v>0.1782966609298136</v>
      </c>
      <c r="V144" s="78">
        <v>0.1357485673522901</v>
      </c>
      <c r="W144" s="146">
        <v>0.12618010830182225</v>
      </c>
      <c r="X144" s="146">
        <v>0.12130085633516322</v>
      </c>
      <c r="Y144" s="146">
        <v>0.1345548877812346</v>
      </c>
      <c r="Z144" s="42">
        <v>7</v>
      </c>
      <c r="AB144" s="35"/>
      <c r="AC144" s="78"/>
      <c r="AD144" s="36"/>
    </row>
    <row r="145" spans="1:30" ht="13.5" customHeight="1">
      <c r="A145" s="37"/>
      <c r="B145" s="38"/>
      <c r="C145" s="39"/>
      <c r="D145" s="36"/>
      <c r="E145" s="36"/>
      <c r="F145" s="36"/>
      <c r="G145" s="78"/>
      <c r="H145" s="78"/>
      <c r="I145" s="78"/>
      <c r="J145" s="78"/>
      <c r="K145" s="36"/>
      <c r="L145" s="78"/>
      <c r="M145" s="110"/>
      <c r="N145" s="80"/>
      <c r="O145" s="78"/>
      <c r="P145" s="36"/>
      <c r="Q145" s="136"/>
      <c r="R145" s="78"/>
      <c r="S145" s="78"/>
      <c r="T145" s="78"/>
      <c r="U145" s="78"/>
      <c r="V145" s="78"/>
      <c r="W145" s="141"/>
      <c r="X145" s="141"/>
      <c r="Y145" s="141"/>
      <c r="Z145" s="37"/>
      <c r="AB145" s="35"/>
      <c r="AC145" s="78"/>
      <c r="AD145" s="36"/>
    </row>
    <row r="146" spans="1:30" ht="13.5" customHeight="1">
      <c r="A146" s="42">
        <v>8</v>
      </c>
      <c r="B146" s="30" t="s">
        <v>61</v>
      </c>
      <c r="C146" s="76"/>
      <c r="D146" s="77"/>
      <c r="E146" s="77"/>
      <c r="F146" s="77"/>
      <c r="G146" s="78"/>
      <c r="H146" s="78"/>
      <c r="I146" s="78"/>
      <c r="J146" s="78"/>
      <c r="K146" s="36"/>
      <c r="L146" s="78"/>
      <c r="M146" s="110"/>
      <c r="N146" s="80"/>
      <c r="O146" s="78"/>
      <c r="P146" s="36"/>
      <c r="Q146" s="136"/>
      <c r="R146" s="78"/>
      <c r="S146" s="78"/>
      <c r="W146" s="91"/>
      <c r="X146" s="91"/>
      <c r="Y146" s="91"/>
      <c r="Z146" s="37"/>
      <c r="AB146" s="35"/>
      <c r="AC146" s="78"/>
      <c r="AD146" s="36"/>
    </row>
    <row r="147" spans="1:30" ht="13.5" customHeight="1">
      <c r="A147" s="37"/>
      <c r="B147" s="38" t="s">
        <v>62</v>
      </c>
      <c r="C147" s="76">
        <v>0.05</v>
      </c>
      <c r="D147" s="77">
        <v>0.05</v>
      </c>
      <c r="E147" s="77">
        <v>0.05</v>
      </c>
      <c r="F147" s="77">
        <v>0.04</v>
      </c>
      <c r="G147" s="78">
        <f>947.3*1000/22680951</f>
        <v>0.04176632628852291</v>
      </c>
      <c r="H147" s="78">
        <v>0.04</v>
      </c>
      <c r="I147" s="78">
        <v>0.04</v>
      </c>
      <c r="J147" s="78">
        <v>0.04</v>
      </c>
      <c r="K147" s="36">
        <v>0.04</v>
      </c>
      <c r="L147" s="78">
        <v>0.029055584738360982</v>
      </c>
      <c r="M147" s="79">
        <v>0.025245110070821974</v>
      </c>
      <c r="N147" s="80">
        <v>0.026149365125881213</v>
      </c>
      <c r="O147" s="78">
        <v>0.02</v>
      </c>
      <c r="P147" s="36">
        <v>0.02</v>
      </c>
      <c r="Q147" s="136">
        <v>0.02</v>
      </c>
      <c r="R147" s="78">
        <v>0.035744160182613664</v>
      </c>
      <c r="S147" s="78">
        <v>0.07</v>
      </c>
      <c r="T147" s="78">
        <v>0.06792884930471574</v>
      </c>
      <c r="U147" s="113">
        <v>0.12925581273816128</v>
      </c>
      <c r="V147" s="113">
        <v>0.09426661884875102</v>
      </c>
      <c r="W147" s="146">
        <v>0.07289833905861819</v>
      </c>
      <c r="X147" s="146">
        <v>0.07147931031570967</v>
      </c>
      <c r="Y147" s="146">
        <v>0.09346473777769627</v>
      </c>
      <c r="Z147" s="42">
        <v>8</v>
      </c>
      <c r="AB147" s="35"/>
      <c r="AC147" s="78"/>
      <c r="AD147" s="36"/>
    </row>
    <row r="148" spans="1:30" ht="13.5" customHeight="1">
      <c r="A148" s="37"/>
      <c r="B148" s="38" t="s">
        <v>63</v>
      </c>
      <c r="C148" s="76"/>
      <c r="D148" s="77"/>
      <c r="E148" s="77"/>
      <c r="F148" s="77"/>
      <c r="G148" s="78"/>
      <c r="H148" s="78"/>
      <c r="I148" s="78"/>
      <c r="J148" s="78"/>
      <c r="K148" s="36"/>
      <c r="L148" s="78"/>
      <c r="M148" s="79"/>
      <c r="N148" s="80"/>
      <c r="O148" s="78"/>
      <c r="P148" s="36"/>
      <c r="Q148" s="136"/>
      <c r="R148" s="78"/>
      <c r="S148" s="78"/>
      <c r="T148" s="78"/>
      <c r="U148" s="113"/>
      <c r="V148" s="113"/>
      <c r="W148" s="146"/>
      <c r="X148" s="146"/>
      <c r="Y148" s="146"/>
      <c r="Z148" s="42"/>
      <c r="AB148" s="35"/>
      <c r="AC148" s="78"/>
      <c r="AD148" s="36"/>
    </row>
    <row r="149" spans="1:30" ht="13.5" customHeight="1">
      <c r="A149" s="42"/>
      <c r="B149" s="38"/>
      <c r="C149" s="39"/>
      <c r="D149" s="36"/>
      <c r="E149" s="36"/>
      <c r="F149" s="36"/>
      <c r="G149" s="78"/>
      <c r="H149" s="78"/>
      <c r="I149" s="78"/>
      <c r="J149" s="78"/>
      <c r="K149" s="36"/>
      <c r="L149" s="78"/>
      <c r="M149" s="110"/>
      <c r="N149" s="80"/>
      <c r="O149" s="78"/>
      <c r="P149" s="36"/>
      <c r="Q149" s="136"/>
      <c r="R149" s="78"/>
      <c r="S149" s="78"/>
      <c r="T149" s="78"/>
      <c r="U149" s="78"/>
      <c r="V149" s="78"/>
      <c r="W149" s="91"/>
      <c r="X149" s="91"/>
      <c r="Y149" s="91"/>
      <c r="Z149" s="37"/>
      <c r="AB149" s="35"/>
      <c r="AC149" s="78"/>
      <c r="AD149" s="36"/>
    </row>
    <row r="150" spans="1:30" ht="13.5" customHeight="1">
      <c r="A150" s="37">
        <v>9</v>
      </c>
      <c r="B150" s="30" t="s">
        <v>48</v>
      </c>
      <c r="C150" s="76">
        <v>0.12</v>
      </c>
      <c r="D150" s="77">
        <v>0.15</v>
      </c>
      <c r="E150" s="77">
        <v>0.17</v>
      </c>
      <c r="F150" s="77">
        <v>0.16</v>
      </c>
      <c r="G150" s="78">
        <v>0.16</v>
      </c>
      <c r="H150" s="78">
        <v>0.17</v>
      </c>
      <c r="I150" s="78">
        <v>0.18</v>
      </c>
      <c r="J150" s="78">
        <v>0.16</v>
      </c>
      <c r="K150" s="36">
        <v>0.15</v>
      </c>
      <c r="L150" s="78">
        <v>0.13845257932789115</v>
      </c>
      <c r="M150" s="79">
        <v>0.13357996813680648</v>
      </c>
      <c r="N150" s="80">
        <v>0.14792533244064304</v>
      </c>
      <c r="O150" s="78">
        <v>0.16</v>
      </c>
      <c r="P150" s="36">
        <v>0.14</v>
      </c>
      <c r="Q150" s="136">
        <v>0.15</v>
      </c>
      <c r="R150" s="78">
        <v>0.1386563375850992</v>
      </c>
      <c r="S150" s="78">
        <v>0.13</v>
      </c>
      <c r="T150" s="78">
        <v>0.12609241383710398</v>
      </c>
      <c r="U150" s="78">
        <v>0.11439584025288545</v>
      </c>
      <c r="V150" s="78">
        <v>0.08202498980696363</v>
      </c>
      <c r="W150" s="146">
        <v>0.06266157094773367</v>
      </c>
      <c r="X150" s="146">
        <v>0.0627169102504079</v>
      </c>
      <c r="Y150" s="146">
        <v>0.06937360950554529</v>
      </c>
      <c r="Z150" s="42">
        <v>9</v>
      </c>
      <c r="AB150" s="35"/>
      <c r="AC150" s="78"/>
      <c r="AD150" s="36"/>
    </row>
    <row r="151" spans="1:30" ht="13.5" customHeight="1">
      <c r="A151" s="42"/>
      <c r="B151" s="38"/>
      <c r="C151" s="39"/>
      <c r="D151" s="36"/>
      <c r="E151" s="36"/>
      <c r="F151" s="36"/>
      <c r="G151" s="78"/>
      <c r="H151" s="78"/>
      <c r="I151" s="78"/>
      <c r="J151" s="78"/>
      <c r="K151" s="36"/>
      <c r="L151" s="78"/>
      <c r="M151" s="110"/>
      <c r="N151" s="80"/>
      <c r="O151" s="78"/>
      <c r="P151" s="36"/>
      <c r="Q151" s="136"/>
      <c r="R151" s="78"/>
      <c r="S151" s="78"/>
      <c r="T151" s="78"/>
      <c r="U151" s="78"/>
      <c r="V151" s="78"/>
      <c r="W151" s="91"/>
      <c r="X151" s="91"/>
      <c r="Y151" s="91"/>
      <c r="Z151" s="37"/>
      <c r="AB151" s="35"/>
      <c r="AC151" s="78"/>
      <c r="AD151" s="36"/>
    </row>
    <row r="152" spans="1:30" ht="13.5" customHeight="1">
      <c r="A152" s="37">
        <v>10</v>
      </c>
      <c r="B152" s="30" t="s">
        <v>53</v>
      </c>
      <c r="C152" s="76"/>
      <c r="D152" s="77"/>
      <c r="E152" s="77"/>
      <c r="F152" s="77"/>
      <c r="G152" s="78"/>
      <c r="H152" s="78"/>
      <c r="I152" s="78"/>
      <c r="J152" s="78"/>
      <c r="K152" s="36"/>
      <c r="L152" s="78"/>
      <c r="M152" s="110"/>
      <c r="N152" s="80"/>
      <c r="O152" s="78"/>
      <c r="P152" s="36"/>
      <c r="Q152" s="136"/>
      <c r="R152" s="78"/>
      <c r="S152" s="78"/>
      <c r="Z152" s="37"/>
      <c r="AB152" s="35"/>
      <c r="AC152" s="36"/>
      <c r="AD152" s="36"/>
    </row>
    <row r="153" spans="1:30" ht="13.5" customHeight="1">
      <c r="A153" s="42"/>
      <c r="B153" s="30" t="s">
        <v>54</v>
      </c>
      <c r="C153" s="76">
        <v>0.18</v>
      </c>
      <c r="D153" s="77">
        <v>0.21</v>
      </c>
      <c r="E153" s="77">
        <v>0.2</v>
      </c>
      <c r="F153" s="77">
        <v>0.16</v>
      </c>
      <c r="G153" s="78">
        <f>2612*1000/22680951</f>
        <v>0.1151627195879044</v>
      </c>
      <c r="H153" s="78">
        <v>0.11</v>
      </c>
      <c r="I153" s="78">
        <v>0.11</v>
      </c>
      <c r="J153" s="78">
        <v>0.1</v>
      </c>
      <c r="K153" s="36">
        <v>0.09</v>
      </c>
      <c r="L153" s="78">
        <v>0.08606081379688753</v>
      </c>
      <c r="M153" s="79">
        <v>0.08189376257904438</v>
      </c>
      <c r="N153" s="80">
        <v>0.08743533375150661</v>
      </c>
      <c r="O153" s="78">
        <v>0.08</v>
      </c>
      <c r="P153" s="36">
        <v>0.08</v>
      </c>
      <c r="Q153" s="136">
        <v>0.09</v>
      </c>
      <c r="R153" s="78">
        <v>0.07478482688742523</v>
      </c>
      <c r="S153" s="78">
        <v>0.07</v>
      </c>
      <c r="T153" s="78">
        <v>0.07508495221591892</v>
      </c>
      <c r="U153" s="78">
        <v>0.07338430408739952</v>
      </c>
      <c r="V153" s="78">
        <v>0.05568785427742174</v>
      </c>
      <c r="W153" s="141">
        <v>0.038881923890518845</v>
      </c>
      <c r="X153" s="141">
        <v>0.03815368621935578</v>
      </c>
      <c r="Y153" s="141">
        <v>0.03739417077922704</v>
      </c>
      <c r="Z153" s="42">
        <v>10</v>
      </c>
      <c r="AB153" s="35"/>
      <c r="AC153" s="78"/>
      <c r="AD153" s="36"/>
    </row>
    <row r="154" spans="1:30" ht="13.5" customHeight="1">
      <c r="A154" s="37"/>
      <c r="B154" s="38"/>
      <c r="C154" s="39"/>
      <c r="D154" s="36"/>
      <c r="E154" s="36"/>
      <c r="F154" s="36"/>
      <c r="G154" s="78"/>
      <c r="H154" s="78"/>
      <c r="I154" s="78"/>
      <c r="J154" s="78"/>
      <c r="K154" s="36"/>
      <c r="L154" s="78"/>
      <c r="M154" s="79"/>
      <c r="N154" s="80"/>
      <c r="O154" s="78"/>
      <c r="P154" s="36"/>
      <c r="Q154" s="136"/>
      <c r="R154" s="78"/>
      <c r="S154" s="78"/>
      <c r="T154" s="78"/>
      <c r="U154" s="113"/>
      <c r="V154" s="113"/>
      <c r="W154" s="146"/>
      <c r="X154" s="146"/>
      <c r="Y154" s="146"/>
      <c r="Z154" s="37"/>
      <c r="AB154" s="35"/>
      <c r="AC154" s="78"/>
      <c r="AD154" s="36"/>
    </row>
    <row r="155" spans="1:30" ht="13.5" customHeight="1">
      <c r="A155" s="42">
        <v>11</v>
      </c>
      <c r="B155" s="30" t="s">
        <v>40</v>
      </c>
      <c r="C155" s="76">
        <v>0.17</v>
      </c>
      <c r="D155" s="77">
        <v>0.18</v>
      </c>
      <c r="E155" s="77">
        <v>0.19</v>
      </c>
      <c r="F155" s="77">
        <v>0.17</v>
      </c>
      <c r="G155" s="78">
        <f>3757.1*1000/22680951</f>
        <v>0.16565002058335207</v>
      </c>
      <c r="H155" s="78">
        <v>0.16</v>
      </c>
      <c r="I155" s="78">
        <v>0.17</v>
      </c>
      <c r="J155" s="78">
        <v>0.15</v>
      </c>
      <c r="K155" s="36">
        <v>0.15</v>
      </c>
      <c r="L155" s="78">
        <v>0.1215732595267126</v>
      </c>
      <c r="M155" s="79">
        <v>0.12648884565094184</v>
      </c>
      <c r="N155" s="80">
        <v>0.1270887500514458</v>
      </c>
      <c r="O155" s="78">
        <v>0.12</v>
      </c>
      <c r="P155" s="36">
        <v>0.11</v>
      </c>
      <c r="Q155" s="136">
        <v>0.11</v>
      </c>
      <c r="R155" s="78">
        <v>0.10391151187445172</v>
      </c>
      <c r="S155" s="78">
        <v>0.1</v>
      </c>
      <c r="T155" s="78">
        <v>0.09460357074133799</v>
      </c>
      <c r="U155" s="78">
        <v>0.08683849838744453</v>
      </c>
      <c r="V155" s="78">
        <v>0.07659139451096242</v>
      </c>
      <c r="W155" s="141">
        <v>0.059772236124121705</v>
      </c>
      <c r="X155" s="141">
        <v>0.053296941981814956</v>
      </c>
      <c r="Y155" s="141">
        <v>0.053761890689238555</v>
      </c>
      <c r="Z155" s="42">
        <v>11</v>
      </c>
      <c r="AB155" s="35"/>
      <c r="AC155" s="78"/>
      <c r="AD155" s="36"/>
    </row>
    <row r="156" spans="1:30" ht="13.5" customHeight="1">
      <c r="A156" s="37"/>
      <c r="B156" s="38"/>
      <c r="C156" s="39"/>
      <c r="D156" s="36"/>
      <c r="E156" s="36"/>
      <c r="F156" s="36"/>
      <c r="G156" s="78"/>
      <c r="H156" s="78"/>
      <c r="I156" s="78"/>
      <c r="J156" s="78"/>
      <c r="K156" s="36"/>
      <c r="L156" s="78"/>
      <c r="M156" s="79"/>
      <c r="N156" s="80"/>
      <c r="O156" s="78"/>
      <c r="P156" s="36"/>
      <c r="Q156" s="136"/>
      <c r="R156" s="78"/>
      <c r="S156" s="78"/>
      <c r="T156" s="78"/>
      <c r="U156" s="78"/>
      <c r="V156" s="78"/>
      <c r="W156" s="146"/>
      <c r="X156" s="146"/>
      <c r="Y156" s="146"/>
      <c r="Z156" s="37"/>
      <c r="AB156" s="35"/>
      <c r="AC156" s="78"/>
      <c r="AD156" s="36"/>
    </row>
    <row r="157" spans="1:30" ht="13.5" customHeight="1">
      <c r="A157" s="42">
        <v>12</v>
      </c>
      <c r="B157" s="30" t="s">
        <v>41</v>
      </c>
      <c r="C157" s="76">
        <v>0.02</v>
      </c>
      <c r="D157" s="77">
        <v>0.02</v>
      </c>
      <c r="E157" s="77">
        <v>0.02</v>
      </c>
      <c r="F157" s="77">
        <v>0.02</v>
      </c>
      <c r="G157" s="78">
        <f>565*1000/22680951</f>
        <v>0.02491077203949693</v>
      </c>
      <c r="H157" s="78">
        <v>0.03</v>
      </c>
      <c r="I157" s="78">
        <v>0.03</v>
      </c>
      <c r="J157" s="78">
        <v>0.03</v>
      </c>
      <c r="K157" s="36">
        <v>0.03</v>
      </c>
      <c r="L157" s="78">
        <v>0.028873460260336378</v>
      </c>
      <c r="M157" s="79">
        <v>0.028770589469080655</v>
      </c>
      <c r="N157" s="80">
        <v>0.031458110200909</v>
      </c>
      <c r="O157" s="78">
        <v>0.03</v>
      </c>
      <c r="P157" s="36">
        <v>0.03</v>
      </c>
      <c r="Q157" s="136">
        <v>0.04</v>
      </c>
      <c r="R157" s="78">
        <v>0.04074439993949324</v>
      </c>
      <c r="S157" s="78">
        <v>0.04</v>
      </c>
      <c r="T157" s="78">
        <v>0.033304235469118426</v>
      </c>
      <c r="U157" s="78">
        <v>0.038681489796976325</v>
      </c>
      <c r="V157" s="78">
        <v>0.0347782014883093</v>
      </c>
      <c r="W157" s="141">
        <v>0.030204553666608038</v>
      </c>
      <c r="X157" s="141">
        <v>0.03262742993429478</v>
      </c>
      <c r="Y157" s="141">
        <v>0.03204475067551317</v>
      </c>
      <c r="Z157" s="42">
        <v>12</v>
      </c>
      <c r="AB157" s="35"/>
      <c r="AC157" s="78"/>
      <c r="AD157" s="36"/>
    </row>
    <row r="158" spans="1:30" ht="13.5" customHeight="1">
      <c r="A158" s="37"/>
      <c r="B158" s="38"/>
      <c r="C158" s="39"/>
      <c r="D158" s="36"/>
      <c r="E158" s="36"/>
      <c r="F158" s="36"/>
      <c r="G158" s="78"/>
      <c r="H158" s="78"/>
      <c r="I158" s="78"/>
      <c r="J158" s="78"/>
      <c r="K158" s="36"/>
      <c r="L158" s="78"/>
      <c r="M158" s="79"/>
      <c r="N158" s="80"/>
      <c r="O158" s="78"/>
      <c r="P158" s="36"/>
      <c r="Q158" s="136"/>
      <c r="R158" s="78"/>
      <c r="S158" s="78"/>
      <c r="T158" s="78"/>
      <c r="U158" s="78"/>
      <c r="V158" s="78"/>
      <c r="W158" s="146"/>
      <c r="X158" s="146"/>
      <c r="Y158" s="146"/>
      <c r="Z158" s="37"/>
      <c r="AB158" s="35"/>
      <c r="AC158" s="78"/>
      <c r="AD158" s="36"/>
    </row>
    <row r="159" spans="1:30" ht="13.5" customHeight="1">
      <c r="A159" s="42">
        <v>13</v>
      </c>
      <c r="B159" s="30" t="s">
        <v>42</v>
      </c>
      <c r="C159" s="76">
        <v>0.18</v>
      </c>
      <c r="D159" s="77">
        <v>0.18</v>
      </c>
      <c r="E159" s="77">
        <v>0.17</v>
      </c>
      <c r="F159" s="77">
        <v>0.15</v>
      </c>
      <c r="G159" s="78">
        <f>3487.5*1000/22680951</f>
        <v>0.15376339378362044</v>
      </c>
      <c r="H159" s="78">
        <v>0.15</v>
      </c>
      <c r="I159" s="78">
        <v>0.16</v>
      </c>
      <c r="J159" s="78">
        <v>0.14</v>
      </c>
      <c r="K159" s="36">
        <v>0.14</v>
      </c>
      <c r="L159" s="78">
        <v>0.11593622612318452</v>
      </c>
      <c r="M159" s="79">
        <v>0.12250817777341431</v>
      </c>
      <c r="N159" s="80">
        <v>0.11422205294631611</v>
      </c>
      <c r="O159" s="78">
        <v>0.11</v>
      </c>
      <c r="P159" s="78">
        <v>0.1</v>
      </c>
      <c r="Q159" s="136">
        <v>0.11</v>
      </c>
      <c r="R159" s="78">
        <v>0.10124240393451464</v>
      </c>
      <c r="S159" s="78">
        <v>0.1</v>
      </c>
      <c r="T159" s="78">
        <v>0.09791404957171174</v>
      </c>
      <c r="U159" s="78">
        <v>0</v>
      </c>
      <c r="V159" s="78">
        <v>0.06770107904803527</v>
      </c>
      <c r="W159" s="141">
        <v>0.0528368959721455</v>
      </c>
      <c r="X159" s="141">
        <v>0.04836177932316966</v>
      </c>
      <c r="Y159" s="141">
        <v>0.04815047045527695</v>
      </c>
      <c r="Z159" s="42">
        <v>13</v>
      </c>
      <c r="AB159" s="35"/>
      <c r="AC159" s="78"/>
      <c r="AD159" s="36"/>
    </row>
    <row r="160" spans="1:30" ht="13.5" customHeight="1">
      <c r="A160" s="37"/>
      <c r="B160" s="38"/>
      <c r="C160" s="39"/>
      <c r="D160" s="36"/>
      <c r="E160" s="36"/>
      <c r="F160" s="36"/>
      <c r="G160" s="78"/>
      <c r="H160" s="78"/>
      <c r="I160" s="78"/>
      <c r="J160" s="78"/>
      <c r="K160" s="36"/>
      <c r="L160" s="78"/>
      <c r="M160" s="79"/>
      <c r="N160" s="80"/>
      <c r="O160" s="78"/>
      <c r="P160" s="36"/>
      <c r="Q160" s="136"/>
      <c r="R160" s="78"/>
      <c r="S160" s="78"/>
      <c r="T160" s="78"/>
      <c r="U160" s="78"/>
      <c r="V160" s="78"/>
      <c r="W160" s="146"/>
      <c r="X160" s="146"/>
      <c r="Y160" s="146"/>
      <c r="Z160" s="37"/>
      <c r="AB160" s="35"/>
      <c r="AC160" s="78"/>
      <c r="AD160" s="36"/>
    </row>
    <row r="161" spans="1:30" ht="13.5" customHeight="1">
      <c r="A161" s="42">
        <v>14</v>
      </c>
      <c r="B161" s="30" t="s">
        <v>43</v>
      </c>
      <c r="C161" s="76">
        <v>0.02</v>
      </c>
      <c r="D161" s="77">
        <v>0.05</v>
      </c>
      <c r="E161" s="77">
        <v>0.07</v>
      </c>
      <c r="F161" s="77">
        <v>0.06</v>
      </c>
      <c r="G161" s="78">
        <f>1533.6*1000/22680951</f>
        <v>0.06761621238897787</v>
      </c>
      <c r="H161" s="78">
        <v>0.07</v>
      </c>
      <c r="I161" s="78">
        <v>0.07</v>
      </c>
      <c r="J161" s="78">
        <v>0.06</v>
      </c>
      <c r="K161" s="36">
        <v>0.06</v>
      </c>
      <c r="L161" s="78">
        <v>0.0580345933990797</v>
      </c>
      <c r="M161" s="144">
        <v>0.058264125346411816</v>
      </c>
      <c r="N161" s="80">
        <v>0.06271649379739463</v>
      </c>
      <c r="O161" s="78">
        <v>0.07</v>
      </c>
      <c r="P161" s="36">
        <v>0.06</v>
      </c>
      <c r="Q161" s="136">
        <v>0.06</v>
      </c>
      <c r="R161" s="78">
        <v>0.05497562703373484</v>
      </c>
      <c r="S161" s="78">
        <v>0.06</v>
      </c>
      <c r="T161" s="78">
        <v>0.05553410779038117</v>
      </c>
      <c r="U161" s="78">
        <v>0.048744160196679355</v>
      </c>
      <c r="V161" s="78">
        <v>0.04932351740897822</v>
      </c>
      <c r="W161" s="141">
        <v>0.037397452028144464</v>
      </c>
      <c r="X161" s="141">
        <v>0.03711692676349969</v>
      </c>
      <c r="Y161" s="141">
        <v>0.041034524347744517</v>
      </c>
      <c r="Z161" s="42">
        <v>14</v>
      </c>
      <c r="AB161" s="35"/>
      <c r="AC161" s="78"/>
      <c r="AD161" s="36"/>
    </row>
    <row r="162" spans="1:30" ht="13.5" customHeight="1">
      <c r="A162" s="37"/>
      <c r="B162" s="38"/>
      <c r="C162" s="39"/>
      <c r="D162" s="36"/>
      <c r="E162" s="36"/>
      <c r="F162" s="36"/>
      <c r="G162" s="78"/>
      <c r="H162" s="78"/>
      <c r="I162" s="78"/>
      <c r="J162" s="78"/>
      <c r="K162" s="36"/>
      <c r="L162" s="78"/>
      <c r="M162" s="79"/>
      <c r="N162" s="80"/>
      <c r="O162" s="78"/>
      <c r="P162" s="36"/>
      <c r="Q162" s="136"/>
      <c r="R162" s="78"/>
      <c r="S162" s="78"/>
      <c r="T162" s="78"/>
      <c r="U162" s="78"/>
      <c r="V162" s="78"/>
      <c r="W162" s="146"/>
      <c r="X162" s="146"/>
      <c r="Y162" s="146"/>
      <c r="Z162" s="37"/>
      <c r="AB162" s="35"/>
      <c r="AC162" s="78"/>
      <c r="AD162" s="36"/>
    </row>
    <row r="163" spans="1:30" ht="13.5" customHeight="1">
      <c r="A163" s="42">
        <v>15</v>
      </c>
      <c r="B163" s="30" t="s">
        <v>44</v>
      </c>
      <c r="C163" s="76">
        <v>0.15</v>
      </c>
      <c r="D163" s="77">
        <v>0.19</v>
      </c>
      <c r="E163" s="77">
        <v>0.17</v>
      </c>
      <c r="F163" s="77">
        <v>0.14</v>
      </c>
      <c r="G163" s="78">
        <f>3151.7*1000/22680951</f>
        <v>0.13895801811837608</v>
      </c>
      <c r="H163" s="78">
        <v>0.13</v>
      </c>
      <c r="I163" s="78">
        <v>0.13</v>
      </c>
      <c r="J163" s="78">
        <v>0.12</v>
      </c>
      <c r="K163" s="36">
        <v>0.12</v>
      </c>
      <c r="L163" s="78">
        <v>0.10194803212183709</v>
      </c>
      <c r="M163" s="79">
        <v>0.09535752377467278</v>
      </c>
      <c r="N163" s="80">
        <v>0.10014974677667277</v>
      </c>
      <c r="O163" s="78">
        <v>0.09</v>
      </c>
      <c r="P163" s="36">
        <v>0.09</v>
      </c>
      <c r="Q163" s="160">
        <v>0.1</v>
      </c>
      <c r="R163" s="78">
        <v>0.08654773953275902</v>
      </c>
      <c r="S163" s="78">
        <v>0.08</v>
      </c>
      <c r="T163" s="78">
        <v>0.07605331028817208</v>
      </c>
      <c r="U163" s="78">
        <v>0.07160814792426945</v>
      </c>
      <c r="V163" s="78">
        <v>0.0628547556942188</v>
      </c>
      <c r="W163" s="141">
        <v>0.04322763331728043</v>
      </c>
      <c r="X163" s="141">
        <v>0.03851960132142264</v>
      </c>
      <c r="Y163" s="141">
        <v>0.04315817364467713</v>
      </c>
      <c r="Z163" s="42">
        <v>15</v>
      </c>
      <c r="AB163" s="35"/>
      <c r="AC163" s="78"/>
      <c r="AD163" s="36"/>
    </row>
    <row r="164" spans="1:30" ht="13.5" customHeight="1">
      <c r="A164" s="37"/>
      <c r="B164" s="38"/>
      <c r="C164" s="39"/>
      <c r="D164" s="36"/>
      <c r="E164" s="36"/>
      <c r="F164" s="36"/>
      <c r="G164" s="78"/>
      <c r="H164" s="78"/>
      <c r="I164" s="78"/>
      <c r="J164" s="78"/>
      <c r="K164" s="36"/>
      <c r="L164" s="78"/>
      <c r="M164" s="79"/>
      <c r="N164" s="80"/>
      <c r="O164" s="78"/>
      <c r="P164" s="36"/>
      <c r="Q164" s="136"/>
      <c r="R164" s="78"/>
      <c r="S164" s="78"/>
      <c r="T164" s="78"/>
      <c r="U164" s="78"/>
      <c r="V164" s="78"/>
      <c r="W164" s="146"/>
      <c r="X164" s="146"/>
      <c r="Y164" s="146"/>
      <c r="Z164" s="37"/>
      <c r="AB164" s="35"/>
      <c r="AC164" s="78"/>
      <c r="AD164" s="36"/>
    </row>
    <row r="165" spans="1:30" ht="13.5" customHeight="1">
      <c r="A165" s="42">
        <v>16</v>
      </c>
      <c r="B165" s="30" t="s">
        <v>49</v>
      </c>
      <c r="C165" s="76">
        <v>1.09</v>
      </c>
      <c r="D165" s="77">
        <v>2.09</v>
      </c>
      <c r="E165" s="77">
        <v>2.66</v>
      </c>
      <c r="F165" s="77">
        <v>2.43</v>
      </c>
      <c r="G165" s="78">
        <f>46606.9*1000/22680951</f>
        <v>2.0548917900312027</v>
      </c>
      <c r="H165" s="78">
        <v>1.48</v>
      </c>
      <c r="I165" s="78">
        <v>1.68</v>
      </c>
      <c r="J165" s="78">
        <v>1.62</v>
      </c>
      <c r="K165" s="36">
        <v>1.35</v>
      </c>
      <c r="L165" s="78">
        <v>0.5111639051214375</v>
      </c>
      <c r="M165" s="79">
        <v>0.5416296640084255</v>
      </c>
      <c r="N165" s="80">
        <v>0.5299791560305253</v>
      </c>
      <c r="O165" s="78">
        <v>0.51</v>
      </c>
      <c r="P165" s="36">
        <v>0.49</v>
      </c>
      <c r="Q165" s="136">
        <v>0.82</v>
      </c>
      <c r="R165" s="78">
        <v>0.25657275532544044</v>
      </c>
      <c r="S165" s="78">
        <v>0.36</v>
      </c>
      <c r="T165" s="78">
        <v>0.351198185007544</v>
      </c>
      <c r="U165" s="78">
        <v>0.24419944164774607</v>
      </c>
      <c r="V165" s="78">
        <v>0.20044511536352114</v>
      </c>
      <c r="W165" s="141">
        <v>0.06899750290291516</v>
      </c>
      <c r="X165" s="141">
        <v>0.02546393812844746</v>
      </c>
      <c r="Y165" s="141">
        <v>0.033706232118855525</v>
      </c>
      <c r="Z165" s="42">
        <v>16</v>
      </c>
      <c r="AB165" s="35"/>
      <c r="AC165" s="78"/>
      <c r="AD165" s="36"/>
    </row>
    <row r="166" spans="1:30" ht="13.5" customHeight="1">
      <c r="A166" s="37"/>
      <c r="B166" s="38"/>
      <c r="C166" s="39"/>
      <c r="D166" s="36"/>
      <c r="E166" s="36"/>
      <c r="F166" s="36"/>
      <c r="G166" s="78"/>
      <c r="H166" s="78"/>
      <c r="I166" s="78"/>
      <c r="J166" s="78"/>
      <c r="K166" s="36"/>
      <c r="L166" s="78"/>
      <c r="M166" s="79"/>
      <c r="N166" s="80"/>
      <c r="O166" s="78"/>
      <c r="P166" s="36"/>
      <c r="Q166" s="136"/>
      <c r="R166" s="78"/>
      <c r="S166" s="78"/>
      <c r="T166" s="78"/>
      <c r="U166" s="78"/>
      <c r="V166" s="78"/>
      <c r="W166" s="146"/>
      <c r="X166" s="146"/>
      <c r="Y166" s="146"/>
      <c r="Z166" s="37"/>
      <c r="AB166" s="35"/>
      <c r="AC166" s="78"/>
      <c r="AD166" s="36"/>
    </row>
    <row r="167" spans="1:30" ht="13.5" customHeight="1">
      <c r="A167" s="42">
        <v>17</v>
      </c>
      <c r="B167" s="30" t="s">
        <v>45</v>
      </c>
      <c r="C167" s="76">
        <v>0.01</v>
      </c>
      <c r="D167" s="77">
        <v>0.01</v>
      </c>
      <c r="E167" s="77">
        <v>0.01</v>
      </c>
      <c r="F167" s="77">
        <v>0.01</v>
      </c>
      <c r="G167" s="78">
        <f>352.7*1000/22680951</f>
        <v>0.01555049433332844</v>
      </c>
      <c r="H167" s="78">
        <v>0.02</v>
      </c>
      <c r="I167" s="78">
        <v>0.02</v>
      </c>
      <c r="J167" s="78">
        <v>0.02</v>
      </c>
      <c r="K167" s="36">
        <v>0.02</v>
      </c>
      <c r="L167" s="78">
        <v>0.01489123901475382</v>
      </c>
      <c r="M167" s="79">
        <v>0.01582003097066712</v>
      </c>
      <c r="N167" s="80">
        <v>0.01651798207030459</v>
      </c>
      <c r="O167" s="78">
        <v>0.02</v>
      </c>
      <c r="P167" s="36">
        <v>0.02</v>
      </c>
      <c r="Q167" s="136">
        <v>0.02</v>
      </c>
      <c r="R167" s="78">
        <v>0.015348378328479899</v>
      </c>
      <c r="S167" s="78">
        <v>0.02</v>
      </c>
      <c r="T167" s="78">
        <v>0.01528312150578006</v>
      </c>
      <c r="U167" s="78">
        <v>0.012824803251836672</v>
      </c>
      <c r="V167" s="78">
        <v>0.016098045018085233</v>
      </c>
      <c r="W167" s="141">
        <v>0.01196474955320675</v>
      </c>
      <c r="X167" s="141">
        <v>0.01137620669887345</v>
      </c>
      <c r="Y167" s="141">
        <v>0.01268485950054932</v>
      </c>
      <c r="Z167" s="42">
        <v>17</v>
      </c>
      <c r="AB167" s="36"/>
      <c r="AC167" s="78"/>
      <c r="AD167" s="36"/>
    </row>
    <row r="168" spans="1:30" ht="13.5" customHeight="1" thickBot="1">
      <c r="A168" s="54"/>
      <c r="B168" s="49"/>
      <c r="C168" s="83"/>
      <c r="D168" s="84"/>
      <c r="E168" s="84"/>
      <c r="F168" s="84"/>
      <c r="G168" s="51"/>
      <c r="H168" s="51"/>
      <c r="I168" s="51"/>
      <c r="J168" s="116"/>
      <c r="K168" s="51"/>
      <c r="L168" s="51"/>
      <c r="M168" s="52"/>
      <c r="N168" s="50"/>
      <c r="O168" s="51"/>
      <c r="P168" s="51"/>
      <c r="Q168" s="155"/>
      <c r="R168" s="51"/>
      <c r="S168" s="51"/>
      <c r="T168" s="51"/>
      <c r="U168" s="51"/>
      <c r="V168" s="51"/>
      <c r="W168" s="51"/>
      <c r="X168" s="51"/>
      <c r="Y168" s="51"/>
      <c r="Z168" s="54"/>
      <c r="AB168" s="36"/>
      <c r="AC168" s="36"/>
      <c r="AD168" s="36"/>
    </row>
    <row r="169" spans="8:30" ht="13.5" customHeight="1">
      <c r="H169" s="36"/>
      <c r="I169" s="36"/>
      <c r="P169" s="36"/>
      <c r="Q169" s="136"/>
      <c r="R169" s="36"/>
      <c r="AB169" s="36"/>
      <c r="AC169" s="36"/>
      <c r="AD169" s="36"/>
    </row>
    <row r="170" spans="1:18" ht="13.5" customHeight="1">
      <c r="A170" s="137"/>
      <c r="H170" s="36"/>
      <c r="I170" s="36"/>
      <c r="K170" s="36"/>
      <c r="P170" s="36"/>
      <c r="Q170" s="136"/>
      <c r="R170" s="36"/>
    </row>
    <row r="171" spans="8:18" ht="13.5" customHeight="1">
      <c r="H171" s="36"/>
      <c r="I171" s="36"/>
      <c r="K171" s="36"/>
      <c r="Q171" s="136"/>
      <c r="R171" s="36"/>
    </row>
    <row r="172" spans="17:18" ht="13.5" customHeight="1">
      <c r="Q172" s="136"/>
      <c r="R172" s="36"/>
    </row>
    <row r="173" ht="13.5" customHeight="1"/>
    <row r="174" spans="2:26" ht="13.5" customHeight="1">
      <c r="B174" s="169"/>
      <c r="C174" s="169"/>
      <c r="D174" s="169"/>
      <c r="E174" s="169"/>
      <c r="F174" s="169"/>
      <c r="G174" s="169"/>
      <c r="H174" s="169"/>
      <c r="I174" s="169"/>
      <c r="J174" s="169"/>
      <c r="K174" s="86"/>
      <c r="L174" s="86"/>
      <c r="M174" s="86"/>
      <c r="N174" s="86"/>
      <c r="O174" s="86"/>
      <c r="P174" s="86"/>
      <c r="Q174" s="161"/>
      <c r="R174" s="86"/>
      <c r="S174" s="94"/>
      <c r="T174" s="94"/>
      <c r="U174" s="94"/>
      <c r="V174" s="94"/>
      <c r="W174" s="94"/>
      <c r="X174" s="94"/>
      <c r="Y174" s="94"/>
      <c r="Z174" s="86"/>
    </row>
    <row r="175" spans="11:13" ht="13.5" customHeight="1">
      <c r="K175" s="36"/>
      <c r="L175" s="36"/>
      <c r="M175" s="36"/>
    </row>
    <row r="176" spans="11:13" ht="13.5" customHeight="1">
      <c r="K176" s="36"/>
      <c r="L176" s="36"/>
      <c r="M176" s="36"/>
    </row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</sheetData>
  <sheetProtection/>
  <mergeCells count="18">
    <mergeCell ref="B8:B9"/>
    <mergeCell ref="N63:Z63"/>
    <mergeCell ref="A63:M63"/>
    <mergeCell ref="A1:M1"/>
    <mergeCell ref="A4:M4"/>
    <mergeCell ref="A5:M5"/>
    <mergeCell ref="N4:Z4"/>
    <mergeCell ref="N5:Z5"/>
    <mergeCell ref="N62:Z62"/>
    <mergeCell ref="A62:M62"/>
    <mergeCell ref="B174:J174"/>
    <mergeCell ref="B116:J116"/>
    <mergeCell ref="B127:B128"/>
    <mergeCell ref="B66:B67"/>
    <mergeCell ref="M123:Z123"/>
    <mergeCell ref="M124:Z124"/>
    <mergeCell ref="A123:L123"/>
    <mergeCell ref="A124:L124"/>
  </mergeCells>
  <printOptions/>
  <pageMargins left="0.8" right="0.2" top="1" bottom="1" header="0.5" footer="0.5"/>
  <pageSetup firstPageNumber="160" useFirstPageNumber="1" horizontalDpi="600" verticalDpi="600" orientation="portrait" pageOrder="overThenDown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Gabriela Cristisor</cp:lastModifiedBy>
  <cp:lastPrinted>2014-09-15T22:20:57Z</cp:lastPrinted>
  <dcterms:created xsi:type="dcterms:W3CDTF">2003-11-25T09:58:32Z</dcterms:created>
  <dcterms:modified xsi:type="dcterms:W3CDTF">2014-09-24T10:42:05Z</dcterms:modified>
  <cp:category/>
  <cp:version/>
  <cp:contentType/>
  <cp:contentStatus/>
</cp:coreProperties>
</file>