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files\Cristian.Daia\Desktop\"/>
    </mc:Choice>
  </mc:AlternateContent>
  <bookViews>
    <workbookView xWindow="0" yWindow="0" windowWidth="28800" windowHeight="12435"/>
  </bookViews>
  <sheets>
    <sheet name="Buget VP" sheetId="1" r:id="rId1"/>
  </sheets>
  <definedNames>
    <definedName name="_xlnm.Print_Area" localSheetId="0">'Buget VP'!$H$1:$R$375</definedName>
    <definedName name="_xlnm.Print_Titles" localSheetId="0">'Buget VP'!$7:$8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K12" i="1"/>
  <c r="K11" i="1" s="1"/>
  <c r="L12" i="1"/>
  <c r="L11" i="1" s="1"/>
  <c r="O12" i="1"/>
  <c r="O11" i="1" s="1"/>
  <c r="P12" i="1"/>
  <c r="P11" i="1" s="1"/>
  <c r="A13" i="1"/>
  <c r="K13" i="1"/>
  <c r="L13" i="1"/>
  <c r="M13" i="1"/>
  <c r="M12" i="1" s="1"/>
  <c r="M11" i="1" s="1"/>
  <c r="N13" i="1"/>
  <c r="N12" i="1" s="1"/>
  <c r="N11" i="1" s="1"/>
  <c r="O13" i="1"/>
  <c r="P13" i="1"/>
  <c r="Q13" i="1"/>
  <c r="Q12" i="1" s="1"/>
  <c r="Q11" i="1" s="1"/>
  <c r="R13" i="1"/>
  <c r="R12" i="1" s="1"/>
  <c r="R11" i="1" s="1"/>
  <c r="A14" i="1"/>
  <c r="T14" i="1"/>
  <c r="A15" i="1"/>
  <c r="A16" i="1"/>
  <c r="K16" i="1"/>
  <c r="L16" i="1"/>
  <c r="O16" i="1"/>
  <c r="P16" i="1"/>
  <c r="A17" i="1"/>
  <c r="K17" i="1"/>
  <c r="L17" i="1"/>
  <c r="M17" i="1"/>
  <c r="M16" i="1" s="1"/>
  <c r="M15" i="1" s="1"/>
  <c r="N17" i="1"/>
  <c r="N16" i="1" s="1"/>
  <c r="N15" i="1" s="1"/>
  <c r="O17" i="1"/>
  <c r="P17" i="1"/>
  <c r="Q17" i="1"/>
  <c r="Q16" i="1" s="1"/>
  <c r="Q15" i="1" s="1"/>
  <c r="R17" i="1"/>
  <c r="R16" i="1" s="1"/>
  <c r="R15" i="1" s="1"/>
  <c r="A18" i="1"/>
  <c r="T18" i="1"/>
  <c r="A19" i="1"/>
  <c r="M19" i="1"/>
  <c r="Q19" i="1"/>
  <c r="A20" i="1"/>
  <c r="K20" i="1"/>
  <c r="L20" i="1"/>
  <c r="L19" i="1" s="1"/>
  <c r="M20" i="1"/>
  <c r="N20" i="1"/>
  <c r="N19" i="1" s="1"/>
  <c r="O20" i="1"/>
  <c r="P20" i="1"/>
  <c r="P19" i="1" s="1"/>
  <c r="Q20" i="1"/>
  <c r="R20" i="1"/>
  <c r="R19" i="1" s="1"/>
  <c r="T20" i="1"/>
  <c r="A21" i="1"/>
  <c r="T21" i="1"/>
  <c r="A22" i="1"/>
  <c r="T22" i="1"/>
  <c r="A23" i="1"/>
  <c r="T23" i="1"/>
  <c r="A24" i="1"/>
  <c r="T24" i="1"/>
  <c r="A25" i="1"/>
  <c r="T25" i="1"/>
  <c r="A26" i="1"/>
  <c r="T26" i="1"/>
  <c r="A27" i="1"/>
  <c r="T27" i="1"/>
  <c r="A28" i="1"/>
  <c r="K28" i="1"/>
  <c r="L28" i="1"/>
  <c r="M28" i="1"/>
  <c r="N28" i="1"/>
  <c r="O28" i="1"/>
  <c r="P28" i="1"/>
  <c r="Q28" i="1"/>
  <c r="R28" i="1"/>
  <c r="T28" i="1"/>
  <c r="A29" i="1"/>
  <c r="T29" i="1"/>
  <c r="A30" i="1"/>
  <c r="K30" i="1"/>
  <c r="L30" i="1"/>
  <c r="M30" i="1"/>
  <c r="N30" i="1"/>
  <c r="O30" i="1"/>
  <c r="P30" i="1"/>
  <c r="Q30" i="1"/>
  <c r="R30" i="1"/>
  <c r="T30" i="1"/>
  <c r="A31" i="1"/>
  <c r="T31" i="1"/>
  <c r="A32" i="1"/>
  <c r="K32" i="1"/>
  <c r="L32" i="1"/>
  <c r="M32" i="1"/>
  <c r="N32" i="1"/>
  <c r="O32" i="1"/>
  <c r="P32" i="1"/>
  <c r="Q32" i="1"/>
  <c r="R32" i="1"/>
  <c r="T32" i="1"/>
  <c r="A33" i="1"/>
  <c r="T33" i="1"/>
  <c r="A34" i="1"/>
  <c r="T34" i="1"/>
  <c r="A35" i="1"/>
  <c r="K35" i="1"/>
  <c r="L35" i="1"/>
  <c r="M35" i="1"/>
  <c r="N35" i="1"/>
  <c r="O35" i="1"/>
  <c r="P35" i="1"/>
  <c r="Q35" i="1"/>
  <c r="R35" i="1"/>
  <c r="A36" i="1"/>
  <c r="T36" i="1"/>
  <c r="A37" i="1"/>
  <c r="T37" i="1"/>
  <c r="A38" i="1"/>
  <c r="K38" i="1"/>
  <c r="O38" i="1"/>
  <c r="A39" i="1"/>
  <c r="K39" i="1"/>
  <c r="L39" i="1"/>
  <c r="L38" i="1" s="1"/>
  <c r="M39" i="1"/>
  <c r="M38" i="1" s="1"/>
  <c r="N39" i="1"/>
  <c r="N38" i="1" s="1"/>
  <c r="O39" i="1"/>
  <c r="P39" i="1"/>
  <c r="P38" i="1" s="1"/>
  <c r="Q39" i="1"/>
  <c r="Q38" i="1" s="1"/>
  <c r="R39" i="1"/>
  <c r="R38" i="1" s="1"/>
  <c r="A40" i="1"/>
  <c r="T40" i="1"/>
  <c r="A41" i="1"/>
  <c r="K41" i="1"/>
  <c r="L41" i="1"/>
  <c r="M41" i="1"/>
  <c r="N41" i="1"/>
  <c r="O41" i="1"/>
  <c r="P41" i="1"/>
  <c r="Q41" i="1"/>
  <c r="R41" i="1"/>
  <c r="A42" i="1"/>
  <c r="T42" i="1"/>
  <c r="A43" i="1"/>
  <c r="T43" i="1"/>
  <c r="A44" i="1"/>
  <c r="T44" i="1"/>
  <c r="A45" i="1"/>
  <c r="T45" i="1"/>
  <c r="A46" i="1"/>
  <c r="T46" i="1"/>
  <c r="A47" i="1"/>
  <c r="T47" i="1"/>
  <c r="A48" i="1"/>
  <c r="T48" i="1"/>
  <c r="A49" i="1"/>
  <c r="T49" i="1"/>
  <c r="A50" i="1"/>
  <c r="T50" i="1"/>
  <c r="A51" i="1"/>
  <c r="T51" i="1"/>
  <c r="A52" i="1"/>
  <c r="T52" i="1"/>
  <c r="A53" i="1"/>
  <c r="T53" i="1"/>
  <c r="A54" i="1"/>
  <c r="T54" i="1"/>
  <c r="A55" i="1"/>
  <c r="T55" i="1"/>
  <c r="A56" i="1"/>
  <c r="T56" i="1"/>
  <c r="A57" i="1"/>
  <c r="A58" i="1"/>
  <c r="K58" i="1"/>
  <c r="K57" i="1" s="1"/>
  <c r="L58" i="1"/>
  <c r="L57" i="1" s="1"/>
  <c r="M58" i="1"/>
  <c r="N58" i="1"/>
  <c r="N57" i="1" s="1"/>
  <c r="O58" i="1"/>
  <c r="O57" i="1" s="1"/>
  <c r="P58" i="1"/>
  <c r="P57" i="1" s="1"/>
  <c r="Q58" i="1"/>
  <c r="R58" i="1"/>
  <c r="R57" i="1" s="1"/>
  <c r="T58" i="1"/>
  <c r="A59" i="1"/>
  <c r="T59" i="1"/>
  <c r="A60" i="1"/>
  <c r="K60" i="1"/>
  <c r="L60" i="1"/>
  <c r="M60" i="1"/>
  <c r="N60" i="1"/>
  <c r="O60" i="1"/>
  <c r="P60" i="1"/>
  <c r="Q60" i="1"/>
  <c r="R60" i="1"/>
  <c r="T60" i="1"/>
  <c r="A61" i="1"/>
  <c r="T61" i="1"/>
  <c r="A62" i="1"/>
  <c r="T62" i="1"/>
  <c r="A63" i="1"/>
  <c r="K63" i="1"/>
  <c r="L63" i="1"/>
  <c r="M63" i="1"/>
  <c r="M57" i="1" s="1"/>
  <c r="N63" i="1"/>
  <c r="O63" i="1"/>
  <c r="P63" i="1"/>
  <c r="Q63" i="1"/>
  <c r="Q57" i="1" s="1"/>
  <c r="R63" i="1"/>
  <c r="A64" i="1"/>
  <c r="T64" i="1"/>
  <c r="A65" i="1"/>
  <c r="T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N78" i="1"/>
  <c r="A79" i="1"/>
  <c r="J79" i="1"/>
  <c r="K79" i="1"/>
  <c r="K78" i="1" s="1"/>
  <c r="L79" i="1"/>
  <c r="L78" i="1" s="1"/>
  <c r="M79" i="1"/>
  <c r="N79" i="1"/>
  <c r="O79" i="1"/>
  <c r="O78" i="1" s="1"/>
  <c r="P79" i="1"/>
  <c r="P78" i="1" s="1"/>
  <c r="Q79" i="1"/>
  <c r="R79" i="1"/>
  <c r="T79" i="1"/>
  <c r="A80" i="1"/>
  <c r="T80" i="1"/>
  <c r="A81" i="1"/>
  <c r="T81" i="1"/>
  <c r="A82" i="1"/>
  <c r="T82" i="1"/>
  <c r="A83" i="1"/>
  <c r="T83" i="1"/>
  <c r="A84" i="1"/>
  <c r="T84" i="1"/>
  <c r="A85" i="1"/>
  <c r="T85" i="1"/>
  <c r="A86" i="1"/>
  <c r="T86" i="1"/>
  <c r="A87" i="1"/>
  <c r="T87" i="1"/>
  <c r="A88" i="1"/>
  <c r="T88" i="1"/>
  <c r="A89" i="1"/>
  <c r="T89" i="1"/>
  <c r="A90" i="1"/>
  <c r="T90" i="1"/>
  <c r="A91" i="1"/>
  <c r="T91" i="1"/>
  <c r="A92" i="1"/>
  <c r="T92" i="1"/>
  <c r="A93" i="1"/>
  <c r="T93" i="1"/>
  <c r="A94" i="1"/>
  <c r="T94" i="1"/>
  <c r="A95" i="1"/>
  <c r="T95" i="1"/>
  <c r="T96" i="1"/>
  <c r="A97" i="1"/>
  <c r="T97" i="1"/>
  <c r="A98" i="1"/>
  <c r="J98" i="1"/>
  <c r="K98" i="1"/>
  <c r="L98" i="1"/>
  <c r="M98" i="1"/>
  <c r="M78" i="1" s="1"/>
  <c r="N98" i="1"/>
  <c r="O98" i="1"/>
  <c r="P98" i="1"/>
  <c r="Q98" i="1"/>
  <c r="Q78" i="1" s="1"/>
  <c r="R98" i="1"/>
  <c r="A99" i="1"/>
  <c r="T99" i="1"/>
  <c r="A100" i="1"/>
  <c r="T100" i="1"/>
  <c r="A101" i="1"/>
  <c r="J101" i="1"/>
  <c r="J78" i="1" s="1"/>
  <c r="K101" i="1"/>
  <c r="L101" i="1"/>
  <c r="M101" i="1"/>
  <c r="N101" i="1"/>
  <c r="O101" i="1"/>
  <c r="P101" i="1"/>
  <c r="Q101" i="1"/>
  <c r="R101" i="1"/>
  <c r="R78" i="1" s="1"/>
  <c r="A102" i="1"/>
  <c r="T102" i="1"/>
  <c r="A103" i="1"/>
  <c r="T103" i="1"/>
  <c r="A104" i="1"/>
  <c r="T104" i="1"/>
  <c r="A105" i="1"/>
  <c r="T105" i="1"/>
  <c r="A106" i="1"/>
  <c r="T106" i="1"/>
  <c r="A107" i="1"/>
  <c r="T107" i="1"/>
  <c r="A108" i="1"/>
  <c r="O108" i="1"/>
  <c r="A109" i="1"/>
  <c r="J109" i="1"/>
  <c r="K109" i="1"/>
  <c r="L109" i="1"/>
  <c r="M109" i="1"/>
  <c r="M108" i="1" s="1"/>
  <c r="N109" i="1"/>
  <c r="O109" i="1"/>
  <c r="P109" i="1"/>
  <c r="P108" i="1" s="1"/>
  <c r="Q109" i="1"/>
  <c r="Q108" i="1" s="1"/>
  <c r="R109" i="1"/>
  <c r="A110" i="1"/>
  <c r="T110" i="1"/>
  <c r="A111" i="1"/>
  <c r="T111" i="1"/>
  <c r="A112" i="1"/>
  <c r="T112" i="1"/>
  <c r="A113" i="1"/>
  <c r="T113" i="1"/>
  <c r="A114" i="1"/>
  <c r="T114" i="1"/>
  <c r="A115" i="1"/>
  <c r="T115" i="1"/>
  <c r="A116" i="1"/>
  <c r="T116" i="1"/>
  <c r="A117" i="1"/>
  <c r="T117" i="1"/>
  <c r="A118" i="1"/>
  <c r="T118" i="1"/>
  <c r="A119" i="1"/>
  <c r="T119" i="1"/>
  <c r="A120" i="1"/>
  <c r="T120" i="1"/>
  <c r="A121" i="1"/>
  <c r="J121" i="1"/>
  <c r="K121" i="1"/>
  <c r="K108" i="1" s="1"/>
  <c r="L121" i="1"/>
  <c r="M121" i="1"/>
  <c r="N121" i="1"/>
  <c r="O121" i="1"/>
  <c r="P121" i="1"/>
  <c r="Q121" i="1"/>
  <c r="R121" i="1"/>
  <c r="T121" i="1"/>
  <c r="A122" i="1"/>
  <c r="T122" i="1"/>
  <c r="A123" i="1"/>
  <c r="J123" i="1"/>
  <c r="K123" i="1"/>
  <c r="L123" i="1"/>
  <c r="M123" i="1"/>
  <c r="N123" i="1"/>
  <c r="O123" i="1"/>
  <c r="P123" i="1"/>
  <c r="Q123" i="1"/>
  <c r="R123" i="1"/>
  <c r="A124" i="1"/>
  <c r="T124" i="1"/>
  <c r="A125" i="1"/>
  <c r="T125" i="1"/>
  <c r="A126" i="1"/>
  <c r="T126" i="1"/>
  <c r="A127" i="1"/>
  <c r="T127" i="1"/>
  <c r="A128" i="1"/>
  <c r="T128" i="1"/>
  <c r="A129" i="1"/>
  <c r="T129" i="1"/>
  <c r="A130" i="1"/>
  <c r="T130" i="1"/>
  <c r="A131" i="1"/>
  <c r="T131" i="1"/>
  <c r="A132" i="1"/>
  <c r="J132" i="1"/>
  <c r="K132" i="1"/>
  <c r="L132" i="1"/>
  <c r="M132" i="1"/>
  <c r="N132" i="1"/>
  <c r="O132" i="1"/>
  <c r="P132" i="1"/>
  <c r="Q132" i="1"/>
  <c r="R132" i="1"/>
  <c r="T132" i="1"/>
  <c r="A133" i="1"/>
  <c r="T133" i="1"/>
  <c r="A134" i="1"/>
  <c r="T134" i="1"/>
  <c r="A135" i="1"/>
  <c r="T135" i="1"/>
  <c r="A136" i="1"/>
  <c r="T136" i="1"/>
  <c r="A137" i="1"/>
  <c r="T137" i="1"/>
  <c r="A138" i="1"/>
  <c r="J138" i="1"/>
  <c r="M138" i="1"/>
  <c r="N138" i="1"/>
  <c r="O138" i="1"/>
  <c r="P138" i="1"/>
  <c r="Q138" i="1"/>
  <c r="R138" i="1"/>
  <c r="A139" i="1"/>
  <c r="J139" i="1"/>
  <c r="K139" i="1"/>
  <c r="L139" i="1"/>
  <c r="L138" i="1" s="1"/>
  <c r="A140" i="1"/>
  <c r="T140" i="1"/>
  <c r="T141" i="1"/>
  <c r="A142" i="1"/>
  <c r="J142" i="1"/>
  <c r="K142" i="1"/>
  <c r="N142" i="1"/>
  <c r="O142" i="1"/>
  <c r="R142" i="1"/>
  <c r="A143" i="1"/>
  <c r="J143" i="1"/>
  <c r="K143" i="1"/>
  <c r="L143" i="1"/>
  <c r="M143" i="1"/>
  <c r="M142" i="1" s="1"/>
  <c r="N143" i="1"/>
  <c r="O143" i="1"/>
  <c r="P143" i="1"/>
  <c r="P142" i="1" s="1"/>
  <c r="Q143" i="1"/>
  <c r="Q142" i="1" s="1"/>
  <c r="R143" i="1"/>
  <c r="A144" i="1"/>
  <c r="T144" i="1"/>
  <c r="A145" i="1"/>
  <c r="T145" i="1"/>
  <c r="A146" i="1"/>
  <c r="J146" i="1"/>
  <c r="K146" i="1"/>
  <c r="L146" i="1"/>
  <c r="M146" i="1"/>
  <c r="N146" i="1"/>
  <c r="O146" i="1"/>
  <c r="P146" i="1"/>
  <c r="Q146" i="1"/>
  <c r="R146" i="1"/>
  <c r="T147" i="1"/>
  <c r="A148" i="1"/>
  <c r="T148" i="1"/>
  <c r="A149" i="1"/>
  <c r="T149" i="1"/>
  <c r="A150" i="1"/>
  <c r="M150" i="1"/>
  <c r="A151" i="1"/>
  <c r="K151" i="1"/>
  <c r="M151" i="1"/>
  <c r="Q151" i="1"/>
  <c r="A152" i="1"/>
  <c r="J152" i="1"/>
  <c r="J151" i="1" s="1"/>
  <c r="K152" i="1"/>
  <c r="L152" i="1"/>
  <c r="L151" i="1" s="1"/>
  <c r="M152" i="1"/>
  <c r="N152" i="1"/>
  <c r="N151" i="1" s="1"/>
  <c r="O152" i="1"/>
  <c r="O151" i="1" s="1"/>
  <c r="O150" i="1" s="1"/>
  <c r="P152" i="1"/>
  <c r="P151" i="1" s="1"/>
  <c r="P150" i="1" s="1"/>
  <c r="Q152" i="1"/>
  <c r="R152" i="1"/>
  <c r="R151" i="1" s="1"/>
  <c r="A153" i="1"/>
  <c r="T153" i="1"/>
  <c r="A154" i="1"/>
  <c r="T154" i="1"/>
  <c r="A155" i="1"/>
  <c r="T155" i="1"/>
  <c r="A156" i="1"/>
  <c r="T156" i="1"/>
  <c r="A157" i="1"/>
  <c r="T157" i="1"/>
  <c r="A160" i="1"/>
  <c r="A161" i="1"/>
  <c r="A162" i="1"/>
  <c r="R162" i="1"/>
  <c r="A163" i="1"/>
  <c r="J163" i="1"/>
  <c r="K163" i="1"/>
  <c r="K162" i="1" s="1"/>
  <c r="L163" i="1"/>
  <c r="M163" i="1"/>
  <c r="N163" i="1"/>
  <c r="O163" i="1"/>
  <c r="O162" i="1" s="1"/>
  <c r="P163" i="1"/>
  <c r="Q163" i="1"/>
  <c r="R163" i="1"/>
  <c r="T163" i="1"/>
  <c r="A164" i="1"/>
  <c r="T164" i="1"/>
  <c r="A165" i="1"/>
  <c r="T165" i="1"/>
  <c r="A166" i="1"/>
  <c r="T166" i="1"/>
  <c r="A167" i="1"/>
  <c r="T167" i="1"/>
  <c r="A168" i="1"/>
  <c r="T168" i="1"/>
  <c r="A169" i="1"/>
  <c r="T169" i="1"/>
  <c r="A170" i="1"/>
  <c r="T170" i="1"/>
  <c r="A171" i="1"/>
  <c r="T171" i="1"/>
  <c r="A172" i="1"/>
  <c r="T172" i="1"/>
  <c r="A173" i="1"/>
  <c r="T173" i="1"/>
  <c r="A174" i="1"/>
  <c r="T174" i="1"/>
  <c r="A175" i="1"/>
  <c r="T175" i="1"/>
  <c r="A176" i="1"/>
  <c r="T176" i="1"/>
  <c r="A177" i="1"/>
  <c r="T177" i="1"/>
  <c r="T178" i="1"/>
  <c r="A179" i="1"/>
  <c r="T179" i="1"/>
  <c r="A180" i="1"/>
  <c r="J180" i="1"/>
  <c r="K180" i="1"/>
  <c r="L180" i="1"/>
  <c r="M180" i="1"/>
  <c r="N180" i="1"/>
  <c r="O180" i="1"/>
  <c r="P180" i="1"/>
  <c r="Q180" i="1"/>
  <c r="R180" i="1"/>
  <c r="A181" i="1"/>
  <c r="T181" i="1"/>
  <c r="A182" i="1"/>
  <c r="T182" i="1"/>
  <c r="A183" i="1"/>
  <c r="T183" i="1"/>
  <c r="A184" i="1"/>
  <c r="J184" i="1"/>
  <c r="K184" i="1"/>
  <c r="L184" i="1"/>
  <c r="M184" i="1"/>
  <c r="N184" i="1"/>
  <c r="O184" i="1"/>
  <c r="P184" i="1"/>
  <c r="P162" i="1" s="1"/>
  <c r="P68" i="1" s="1"/>
  <c r="Q184" i="1"/>
  <c r="R184" i="1"/>
  <c r="A185" i="1"/>
  <c r="T185" i="1"/>
  <c r="A186" i="1"/>
  <c r="T186" i="1"/>
  <c r="A187" i="1"/>
  <c r="T187" i="1"/>
  <c r="A188" i="1"/>
  <c r="T188" i="1"/>
  <c r="A189" i="1"/>
  <c r="T189" i="1"/>
  <c r="A190" i="1"/>
  <c r="T190" i="1"/>
  <c r="A191" i="1"/>
  <c r="A192" i="1"/>
  <c r="J192" i="1"/>
  <c r="K192" i="1"/>
  <c r="L192" i="1"/>
  <c r="T192" i="1" s="1"/>
  <c r="M192" i="1"/>
  <c r="N192" i="1"/>
  <c r="O192" i="1"/>
  <c r="P192" i="1"/>
  <c r="P191" i="1" s="1"/>
  <c r="Q192" i="1"/>
  <c r="R192" i="1"/>
  <c r="A193" i="1"/>
  <c r="T193" i="1"/>
  <c r="A194" i="1"/>
  <c r="T194" i="1"/>
  <c r="A195" i="1"/>
  <c r="T195" i="1"/>
  <c r="A196" i="1"/>
  <c r="T196" i="1"/>
  <c r="A197" i="1"/>
  <c r="T197" i="1"/>
  <c r="A198" i="1"/>
  <c r="T198" i="1"/>
  <c r="A199" i="1"/>
  <c r="T199" i="1"/>
  <c r="A200" i="1"/>
  <c r="T200" i="1"/>
  <c r="A201" i="1"/>
  <c r="T201" i="1"/>
  <c r="A202" i="1"/>
  <c r="T202" i="1"/>
  <c r="A203" i="1"/>
  <c r="J203" i="1"/>
  <c r="K203" i="1"/>
  <c r="K191" i="1" s="1"/>
  <c r="L203" i="1"/>
  <c r="M203" i="1"/>
  <c r="N203" i="1"/>
  <c r="O203" i="1"/>
  <c r="O191" i="1" s="1"/>
  <c r="P203" i="1"/>
  <c r="Q203" i="1"/>
  <c r="R203" i="1"/>
  <c r="T203" i="1"/>
  <c r="A204" i="1"/>
  <c r="T204" i="1"/>
  <c r="A205" i="1"/>
  <c r="T205" i="1"/>
  <c r="A206" i="1"/>
  <c r="T206" i="1"/>
  <c r="A207" i="1"/>
  <c r="T207" i="1"/>
  <c r="A208" i="1"/>
  <c r="J208" i="1"/>
  <c r="K208" i="1"/>
  <c r="L208" i="1"/>
  <c r="M208" i="1"/>
  <c r="N208" i="1"/>
  <c r="O208" i="1"/>
  <c r="P208" i="1"/>
  <c r="Q208" i="1"/>
  <c r="R208" i="1"/>
  <c r="A209" i="1"/>
  <c r="T209" i="1"/>
  <c r="A210" i="1"/>
  <c r="T210" i="1"/>
  <c r="A211" i="1"/>
  <c r="J211" i="1"/>
  <c r="K211" i="1"/>
  <c r="L211" i="1"/>
  <c r="M211" i="1"/>
  <c r="N211" i="1"/>
  <c r="O211" i="1"/>
  <c r="P211" i="1"/>
  <c r="Q211" i="1"/>
  <c r="Q191" i="1" s="1"/>
  <c r="R211" i="1"/>
  <c r="A212" i="1"/>
  <c r="T212" i="1"/>
  <c r="A213" i="1"/>
  <c r="T213" i="1"/>
  <c r="A214" i="1"/>
  <c r="T214" i="1"/>
  <c r="A215" i="1"/>
  <c r="T215" i="1"/>
  <c r="A216" i="1"/>
  <c r="T216" i="1"/>
  <c r="A217" i="1"/>
  <c r="T217" i="1"/>
  <c r="A218" i="1"/>
  <c r="T218" i="1"/>
  <c r="A219" i="1"/>
  <c r="T219" i="1"/>
  <c r="A220" i="1"/>
  <c r="T220" i="1"/>
  <c r="A221" i="1"/>
  <c r="T221" i="1"/>
  <c r="A222" i="1"/>
  <c r="J222" i="1"/>
  <c r="K222" i="1"/>
  <c r="L222" i="1"/>
  <c r="M222" i="1"/>
  <c r="N222" i="1"/>
  <c r="O222" i="1"/>
  <c r="P222" i="1"/>
  <c r="Q222" i="1"/>
  <c r="R222" i="1"/>
  <c r="A223" i="1"/>
  <c r="T223" i="1"/>
  <c r="A224" i="1"/>
  <c r="T224" i="1"/>
  <c r="A225" i="1"/>
  <c r="T225" i="1"/>
  <c r="A226" i="1"/>
  <c r="T226" i="1"/>
  <c r="A227" i="1"/>
  <c r="K227" i="1"/>
  <c r="M227" i="1"/>
  <c r="O227" i="1"/>
  <c r="Q227" i="1"/>
  <c r="A228" i="1"/>
  <c r="J228" i="1"/>
  <c r="J227" i="1" s="1"/>
  <c r="K228" i="1"/>
  <c r="L228" i="1"/>
  <c r="M228" i="1"/>
  <c r="N228" i="1"/>
  <c r="N227" i="1" s="1"/>
  <c r="O228" i="1"/>
  <c r="P228" i="1"/>
  <c r="P227" i="1" s="1"/>
  <c r="Q228" i="1"/>
  <c r="R228" i="1"/>
  <c r="R227" i="1" s="1"/>
  <c r="A229" i="1"/>
  <c r="T229" i="1"/>
  <c r="A230" i="1"/>
  <c r="K230" i="1"/>
  <c r="K71" i="1" s="1"/>
  <c r="O230" i="1"/>
  <c r="O71" i="1" s="1"/>
  <c r="A231" i="1"/>
  <c r="T231" i="1"/>
  <c r="A232" i="1"/>
  <c r="T232" i="1"/>
  <c r="A233" i="1"/>
  <c r="J233" i="1"/>
  <c r="K233" i="1"/>
  <c r="L233" i="1"/>
  <c r="M233" i="1"/>
  <c r="N233" i="1"/>
  <c r="O233" i="1"/>
  <c r="P233" i="1"/>
  <c r="P230" i="1" s="1"/>
  <c r="P71" i="1" s="1"/>
  <c r="Q233" i="1"/>
  <c r="R233" i="1"/>
  <c r="A234" i="1"/>
  <c r="T234" i="1"/>
  <c r="A235" i="1"/>
  <c r="T235" i="1"/>
  <c r="A236" i="1"/>
  <c r="J236" i="1"/>
  <c r="K236" i="1"/>
  <c r="L236" i="1"/>
  <c r="M236" i="1"/>
  <c r="N236" i="1"/>
  <c r="O236" i="1"/>
  <c r="P236" i="1"/>
  <c r="Q236" i="1"/>
  <c r="R236" i="1"/>
  <c r="A237" i="1"/>
  <c r="T237" i="1"/>
  <c r="A238" i="1"/>
  <c r="T238" i="1"/>
  <c r="A239" i="1"/>
  <c r="J239" i="1"/>
  <c r="K239" i="1"/>
  <c r="L239" i="1"/>
  <c r="M239" i="1"/>
  <c r="N239" i="1"/>
  <c r="O239" i="1"/>
  <c r="P239" i="1"/>
  <c r="Q239" i="1"/>
  <c r="R239" i="1"/>
  <c r="A240" i="1"/>
  <c r="T240" i="1"/>
  <c r="A241" i="1"/>
  <c r="T241" i="1"/>
  <c r="A242" i="1"/>
  <c r="J242" i="1"/>
  <c r="K242" i="1"/>
  <c r="L242" i="1"/>
  <c r="M242" i="1"/>
  <c r="N242" i="1"/>
  <c r="O242" i="1"/>
  <c r="P242" i="1"/>
  <c r="Q242" i="1"/>
  <c r="R242" i="1"/>
  <c r="T242" i="1"/>
  <c r="A243" i="1"/>
  <c r="T243" i="1"/>
  <c r="A244" i="1"/>
  <c r="R244" i="1"/>
  <c r="A245" i="1"/>
  <c r="J245" i="1"/>
  <c r="K245" i="1"/>
  <c r="K244" i="1" s="1"/>
  <c r="L245" i="1"/>
  <c r="L244" i="1" s="1"/>
  <c r="M245" i="1"/>
  <c r="M244" i="1" s="1"/>
  <c r="N245" i="1"/>
  <c r="O245" i="1"/>
  <c r="O244" i="1" s="1"/>
  <c r="P245" i="1"/>
  <c r="P244" i="1" s="1"/>
  <c r="P72" i="1" s="1"/>
  <c r="Q245" i="1"/>
  <c r="Q244" i="1" s="1"/>
  <c r="R245" i="1"/>
  <c r="T245" i="1"/>
  <c r="A246" i="1"/>
  <c r="T246" i="1"/>
  <c r="A247" i="1"/>
  <c r="T247" i="1"/>
  <c r="A248" i="1"/>
  <c r="T248" i="1"/>
  <c r="A249" i="1"/>
  <c r="J249" i="1"/>
  <c r="J244" i="1" s="1"/>
  <c r="K249" i="1"/>
  <c r="L249" i="1"/>
  <c r="M249" i="1"/>
  <c r="N249" i="1"/>
  <c r="N244" i="1" s="1"/>
  <c r="O249" i="1"/>
  <c r="P249" i="1"/>
  <c r="Q249" i="1"/>
  <c r="R249" i="1"/>
  <c r="A250" i="1"/>
  <c r="T250" i="1"/>
  <c r="A251" i="1"/>
  <c r="T251" i="1"/>
  <c r="A252" i="1"/>
  <c r="T252" i="1"/>
  <c r="A253" i="1"/>
  <c r="J253" i="1"/>
  <c r="K253" i="1"/>
  <c r="L253" i="1"/>
  <c r="M253" i="1"/>
  <c r="N253" i="1"/>
  <c r="O253" i="1"/>
  <c r="P253" i="1"/>
  <c r="Q253" i="1"/>
  <c r="R253" i="1"/>
  <c r="A254" i="1"/>
  <c r="T254" i="1"/>
  <c r="A255" i="1"/>
  <c r="T255" i="1"/>
  <c r="A256" i="1"/>
  <c r="T256" i="1"/>
  <c r="A257" i="1"/>
  <c r="T257" i="1"/>
  <c r="A258" i="1"/>
  <c r="N258" i="1"/>
  <c r="R258" i="1"/>
  <c r="A259" i="1"/>
  <c r="K259" i="1"/>
  <c r="K258" i="1" s="1"/>
  <c r="O259" i="1"/>
  <c r="O258" i="1" s="1"/>
  <c r="A260" i="1"/>
  <c r="J260" i="1"/>
  <c r="J259" i="1" s="1"/>
  <c r="J258" i="1" s="1"/>
  <c r="K260" i="1"/>
  <c r="L260" i="1"/>
  <c r="M260" i="1"/>
  <c r="M259" i="1" s="1"/>
  <c r="M258" i="1" s="1"/>
  <c r="N260" i="1"/>
  <c r="N259" i="1" s="1"/>
  <c r="O260" i="1"/>
  <c r="P260" i="1"/>
  <c r="P259" i="1" s="1"/>
  <c r="P258" i="1" s="1"/>
  <c r="Q260" i="1"/>
  <c r="Q259" i="1" s="1"/>
  <c r="Q258" i="1" s="1"/>
  <c r="R260" i="1"/>
  <c r="R259" i="1" s="1"/>
  <c r="A261" i="1"/>
  <c r="T261" i="1"/>
  <c r="A262" i="1"/>
  <c r="T262" i="1"/>
  <c r="A263" i="1"/>
  <c r="T263" i="1"/>
  <c r="A264" i="1"/>
  <c r="T264" i="1"/>
  <c r="A265" i="1"/>
  <c r="T265" i="1"/>
  <c r="A266" i="1"/>
  <c r="A267" i="1"/>
  <c r="A268" i="1"/>
  <c r="A269" i="1"/>
  <c r="A270" i="1"/>
  <c r="J270" i="1"/>
  <c r="K270" i="1"/>
  <c r="K269" i="1" s="1"/>
  <c r="L270" i="1"/>
  <c r="L269" i="1" s="1"/>
  <c r="M270" i="1"/>
  <c r="N270" i="1"/>
  <c r="O270" i="1"/>
  <c r="O269" i="1" s="1"/>
  <c r="P270" i="1"/>
  <c r="P269" i="1" s="1"/>
  <c r="Q270" i="1"/>
  <c r="R270" i="1"/>
  <c r="T270" i="1"/>
  <c r="A271" i="1"/>
  <c r="T271" i="1"/>
  <c r="A272" i="1"/>
  <c r="T272" i="1"/>
  <c r="A273" i="1"/>
  <c r="T273" i="1"/>
  <c r="A274" i="1"/>
  <c r="T274" i="1"/>
  <c r="A275" i="1"/>
  <c r="T275" i="1"/>
  <c r="A276" i="1"/>
  <c r="T276" i="1"/>
  <c r="A277" i="1"/>
  <c r="T277" i="1"/>
  <c r="A278" i="1"/>
  <c r="T278" i="1"/>
  <c r="A279" i="1"/>
  <c r="T279" i="1"/>
  <c r="A280" i="1"/>
  <c r="T280" i="1"/>
  <c r="A281" i="1"/>
  <c r="T281" i="1"/>
  <c r="A282" i="1"/>
  <c r="T282" i="1"/>
  <c r="A283" i="1"/>
  <c r="T283" i="1"/>
  <c r="A284" i="1"/>
  <c r="T284" i="1"/>
  <c r="T285" i="1"/>
  <c r="A286" i="1"/>
  <c r="T286" i="1"/>
  <c r="A287" i="1"/>
  <c r="J287" i="1"/>
  <c r="K287" i="1"/>
  <c r="L287" i="1"/>
  <c r="M287" i="1"/>
  <c r="N287" i="1"/>
  <c r="O287" i="1"/>
  <c r="P287" i="1"/>
  <c r="Q287" i="1"/>
  <c r="R287" i="1"/>
  <c r="A288" i="1"/>
  <c r="T288" i="1"/>
  <c r="A289" i="1"/>
  <c r="T289" i="1"/>
  <c r="A290" i="1"/>
  <c r="J290" i="1"/>
  <c r="J269" i="1" s="1"/>
  <c r="K290" i="1"/>
  <c r="L290" i="1"/>
  <c r="M290" i="1"/>
  <c r="N290" i="1"/>
  <c r="N269" i="1" s="1"/>
  <c r="O290" i="1"/>
  <c r="P290" i="1"/>
  <c r="Q290" i="1"/>
  <c r="R290" i="1"/>
  <c r="R269" i="1" s="1"/>
  <c r="A291" i="1"/>
  <c r="T291" i="1"/>
  <c r="A292" i="1"/>
  <c r="T292" i="1"/>
  <c r="A293" i="1"/>
  <c r="T293" i="1"/>
  <c r="A294" i="1"/>
  <c r="T294" i="1"/>
  <c r="A295" i="1"/>
  <c r="T295" i="1"/>
  <c r="A296" i="1"/>
  <c r="T296" i="1"/>
  <c r="A297" i="1"/>
  <c r="T297" i="1"/>
  <c r="A298" i="1"/>
  <c r="M298" i="1"/>
  <c r="Q298" i="1"/>
  <c r="A299" i="1"/>
  <c r="J299" i="1"/>
  <c r="K299" i="1"/>
  <c r="L299" i="1"/>
  <c r="M299" i="1"/>
  <c r="N299" i="1"/>
  <c r="O299" i="1"/>
  <c r="P299" i="1"/>
  <c r="Q299" i="1"/>
  <c r="R299" i="1"/>
  <c r="A300" i="1"/>
  <c r="T300" i="1"/>
  <c r="A301" i="1"/>
  <c r="T301" i="1"/>
  <c r="A302" i="1"/>
  <c r="T302" i="1"/>
  <c r="A303" i="1"/>
  <c r="T303" i="1"/>
  <c r="A304" i="1"/>
  <c r="T304" i="1"/>
  <c r="A305" i="1"/>
  <c r="T305" i="1"/>
  <c r="A306" i="1"/>
  <c r="T306" i="1"/>
  <c r="A307" i="1"/>
  <c r="T307" i="1"/>
  <c r="A308" i="1"/>
  <c r="T308" i="1"/>
  <c r="A309" i="1"/>
  <c r="T309" i="1"/>
  <c r="A310" i="1"/>
  <c r="J310" i="1"/>
  <c r="K310" i="1"/>
  <c r="L310" i="1"/>
  <c r="M310" i="1"/>
  <c r="N310" i="1"/>
  <c r="O310" i="1"/>
  <c r="P310" i="1"/>
  <c r="Q310" i="1"/>
  <c r="R310" i="1"/>
  <c r="T310" i="1"/>
  <c r="A311" i="1"/>
  <c r="T311" i="1"/>
  <c r="A312" i="1"/>
  <c r="T312" i="1"/>
  <c r="A313" i="1"/>
  <c r="T313" i="1"/>
  <c r="A314" i="1"/>
  <c r="T314" i="1"/>
  <c r="A315" i="1"/>
  <c r="J315" i="1"/>
  <c r="K315" i="1"/>
  <c r="L315" i="1"/>
  <c r="M315" i="1"/>
  <c r="N315" i="1"/>
  <c r="O315" i="1"/>
  <c r="P315" i="1"/>
  <c r="Q315" i="1"/>
  <c r="R315" i="1"/>
  <c r="A316" i="1"/>
  <c r="T316" i="1"/>
  <c r="A317" i="1"/>
  <c r="T317" i="1"/>
  <c r="A318" i="1"/>
  <c r="T318" i="1"/>
  <c r="A319" i="1"/>
  <c r="J319" i="1"/>
  <c r="K319" i="1"/>
  <c r="L319" i="1"/>
  <c r="M319" i="1"/>
  <c r="N319" i="1"/>
  <c r="O319" i="1"/>
  <c r="P319" i="1"/>
  <c r="Q319" i="1"/>
  <c r="R319" i="1"/>
  <c r="T319" i="1"/>
  <c r="A320" i="1"/>
  <c r="T320" i="1"/>
  <c r="A321" i="1"/>
  <c r="T321" i="1"/>
  <c r="A322" i="1"/>
  <c r="T322" i="1"/>
  <c r="A323" i="1"/>
  <c r="T323" i="1"/>
  <c r="A324" i="1"/>
  <c r="T324" i="1"/>
  <c r="A325" i="1"/>
  <c r="T325" i="1"/>
  <c r="A326" i="1"/>
  <c r="T326" i="1"/>
  <c r="A327" i="1"/>
  <c r="T327" i="1"/>
  <c r="A328" i="1"/>
  <c r="T328" i="1"/>
  <c r="A329" i="1"/>
  <c r="T329" i="1"/>
  <c r="A330" i="1"/>
  <c r="J330" i="1"/>
  <c r="K330" i="1"/>
  <c r="L330" i="1"/>
  <c r="M330" i="1"/>
  <c r="N330" i="1"/>
  <c r="O330" i="1"/>
  <c r="P330" i="1"/>
  <c r="Q330" i="1"/>
  <c r="R330" i="1"/>
  <c r="A331" i="1"/>
  <c r="T331" i="1"/>
  <c r="A332" i="1"/>
  <c r="T332" i="1"/>
  <c r="A333" i="1"/>
  <c r="T333" i="1"/>
  <c r="A334" i="1"/>
  <c r="T334" i="1"/>
  <c r="A335" i="1"/>
  <c r="T335" i="1"/>
  <c r="A336" i="1"/>
  <c r="K336" i="1"/>
  <c r="M336" i="1"/>
  <c r="O336" i="1"/>
  <c r="Q336" i="1"/>
  <c r="A337" i="1"/>
  <c r="J337" i="1"/>
  <c r="J336" i="1" s="1"/>
  <c r="K337" i="1"/>
  <c r="L337" i="1"/>
  <c r="M337" i="1"/>
  <c r="N337" i="1"/>
  <c r="N336" i="1" s="1"/>
  <c r="O337" i="1"/>
  <c r="P337" i="1"/>
  <c r="P336" i="1" s="1"/>
  <c r="Q337" i="1"/>
  <c r="R337" i="1"/>
  <c r="R336" i="1" s="1"/>
  <c r="A338" i="1"/>
  <c r="T338" i="1"/>
  <c r="A339" i="1"/>
  <c r="A340" i="1"/>
  <c r="K340" i="1"/>
  <c r="K339" i="1" s="1"/>
  <c r="L340" i="1"/>
  <c r="M340" i="1"/>
  <c r="N340" i="1"/>
  <c r="N339" i="1" s="1"/>
  <c r="O340" i="1"/>
  <c r="O339" i="1" s="1"/>
  <c r="P340" i="1"/>
  <c r="Q340" i="1"/>
  <c r="R340" i="1"/>
  <c r="R339" i="1" s="1"/>
  <c r="T340" i="1"/>
  <c r="A341" i="1"/>
  <c r="T341" i="1"/>
  <c r="A342" i="1"/>
  <c r="J342" i="1"/>
  <c r="J339" i="1" s="1"/>
  <c r="K342" i="1"/>
  <c r="L342" i="1"/>
  <c r="T342" i="1" s="1"/>
  <c r="M342" i="1"/>
  <c r="N342" i="1"/>
  <c r="O342" i="1"/>
  <c r="P342" i="1"/>
  <c r="Q342" i="1"/>
  <c r="R342" i="1"/>
  <c r="A343" i="1"/>
  <c r="T343" i="1"/>
  <c r="A344" i="1"/>
  <c r="T344" i="1"/>
  <c r="A345" i="1"/>
  <c r="J345" i="1"/>
  <c r="K345" i="1"/>
  <c r="L345" i="1"/>
  <c r="M345" i="1"/>
  <c r="N345" i="1"/>
  <c r="O345" i="1"/>
  <c r="P345" i="1"/>
  <c r="Q345" i="1"/>
  <c r="R345" i="1"/>
  <c r="T345" i="1"/>
  <c r="A346" i="1"/>
  <c r="T346" i="1"/>
  <c r="A347" i="1"/>
  <c r="T347" i="1"/>
  <c r="A348" i="1"/>
  <c r="J348" i="1"/>
  <c r="K348" i="1"/>
  <c r="L348" i="1"/>
  <c r="L339" i="1" s="1"/>
  <c r="M348" i="1"/>
  <c r="N348" i="1"/>
  <c r="O348" i="1"/>
  <c r="P348" i="1"/>
  <c r="P339" i="1" s="1"/>
  <c r="Q348" i="1"/>
  <c r="R348" i="1"/>
  <c r="A349" i="1"/>
  <c r="T349" i="1"/>
  <c r="A350" i="1"/>
  <c r="T350" i="1"/>
  <c r="A351" i="1"/>
  <c r="J351" i="1"/>
  <c r="K351" i="1"/>
  <c r="L351" i="1"/>
  <c r="T351" i="1" s="1"/>
  <c r="M351" i="1"/>
  <c r="M339" i="1" s="1"/>
  <c r="N351" i="1"/>
  <c r="O351" i="1"/>
  <c r="P351" i="1"/>
  <c r="Q351" i="1"/>
  <c r="Q339" i="1" s="1"/>
  <c r="R351" i="1"/>
  <c r="A352" i="1"/>
  <c r="T352" i="1"/>
  <c r="A353" i="1"/>
  <c r="A354" i="1"/>
  <c r="J354" i="1"/>
  <c r="K354" i="1"/>
  <c r="L354" i="1"/>
  <c r="T354" i="1" s="1"/>
  <c r="M354" i="1"/>
  <c r="M353" i="1" s="1"/>
  <c r="N354" i="1"/>
  <c r="O354" i="1"/>
  <c r="P354" i="1"/>
  <c r="Q354" i="1"/>
  <c r="Q353" i="1" s="1"/>
  <c r="R354" i="1"/>
  <c r="A355" i="1"/>
  <c r="T355" i="1"/>
  <c r="A356" i="1"/>
  <c r="T356" i="1"/>
  <c r="A357" i="1"/>
  <c r="T357" i="1"/>
  <c r="A358" i="1"/>
  <c r="J358" i="1"/>
  <c r="J353" i="1" s="1"/>
  <c r="K358" i="1"/>
  <c r="K353" i="1" s="1"/>
  <c r="L358" i="1"/>
  <c r="T358" i="1" s="1"/>
  <c r="M358" i="1"/>
  <c r="N358" i="1"/>
  <c r="N353" i="1" s="1"/>
  <c r="O358" i="1"/>
  <c r="O353" i="1" s="1"/>
  <c r="P358" i="1"/>
  <c r="P353" i="1" s="1"/>
  <c r="Q358" i="1"/>
  <c r="R358" i="1"/>
  <c r="R353" i="1" s="1"/>
  <c r="A359" i="1"/>
  <c r="T359" i="1"/>
  <c r="A360" i="1"/>
  <c r="T360" i="1"/>
  <c r="A361" i="1"/>
  <c r="T361" i="1"/>
  <c r="A362" i="1"/>
  <c r="J362" i="1"/>
  <c r="K362" i="1"/>
  <c r="L362" i="1"/>
  <c r="M362" i="1"/>
  <c r="N362" i="1"/>
  <c r="O362" i="1"/>
  <c r="P362" i="1"/>
  <c r="Q362" i="1"/>
  <c r="R362" i="1"/>
  <c r="T362" i="1"/>
  <c r="A363" i="1"/>
  <c r="T363" i="1"/>
  <c r="A364" i="1"/>
  <c r="T364" i="1"/>
  <c r="A365" i="1"/>
  <c r="T365" i="1"/>
  <c r="A366" i="1"/>
  <c r="J366" i="1"/>
  <c r="M366" i="1"/>
  <c r="N366" i="1"/>
  <c r="Q366" i="1"/>
  <c r="R366" i="1"/>
  <c r="A367" i="1"/>
  <c r="J367" i="1"/>
  <c r="K367" i="1"/>
  <c r="K366" i="1" s="1"/>
  <c r="M367" i="1"/>
  <c r="N367" i="1"/>
  <c r="O367" i="1"/>
  <c r="O366" i="1" s="1"/>
  <c r="Q367" i="1"/>
  <c r="R367" i="1"/>
  <c r="A368" i="1"/>
  <c r="J368" i="1"/>
  <c r="K368" i="1"/>
  <c r="L368" i="1"/>
  <c r="T368" i="1" s="1"/>
  <c r="M368" i="1"/>
  <c r="N368" i="1"/>
  <c r="O368" i="1"/>
  <c r="P368" i="1"/>
  <c r="P367" i="1" s="1"/>
  <c r="P366" i="1" s="1"/>
  <c r="Q368" i="1"/>
  <c r="R368" i="1"/>
  <c r="A369" i="1"/>
  <c r="T369" i="1"/>
  <c r="A370" i="1"/>
  <c r="T370" i="1"/>
  <c r="A371" i="1"/>
  <c r="T371" i="1"/>
  <c r="A372" i="1"/>
  <c r="T372" i="1"/>
  <c r="A373" i="1"/>
  <c r="T373" i="1"/>
  <c r="A374" i="1"/>
  <c r="A375" i="1"/>
  <c r="T339" i="1" l="1"/>
  <c r="R268" i="1"/>
  <c r="R267" i="1" s="1"/>
  <c r="R374" i="1" s="1"/>
  <c r="L367" i="1"/>
  <c r="T315" i="1"/>
  <c r="P268" i="1"/>
  <c r="P267" i="1" s="1"/>
  <c r="P374" i="1" s="1"/>
  <c r="T249" i="1"/>
  <c r="L230" i="1"/>
  <c r="L71" i="1" s="1"/>
  <c r="T233" i="1"/>
  <c r="L227" i="1"/>
  <c r="T227" i="1" s="1"/>
  <c r="T228" i="1"/>
  <c r="T222" i="1"/>
  <c r="T208" i="1"/>
  <c r="L162" i="1"/>
  <c r="O73" i="1"/>
  <c r="K73" i="1"/>
  <c r="Q72" i="1"/>
  <c r="M72" i="1"/>
  <c r="R68" i="1"/>
  <c r="T57" i="1"/>
  <c r="L353" i="1"/>
  <c r="T353" i="1" s="1"/>
  <c r="T337" i="1"/>
  <c r="T330" i="1"/>
  <c r="P298" i="1"/>
  <c r="L298" i="1"/>
  <c r="L268" i="1" s="1"/>
  <c r="T287" i="1"/>
  <c r="O268" i="1"/>
  <c r="O267" i="1" s="1"/>
  <c r="O374" i="1" s="1"/>
  <c r="T236" i="1"/>
  <c r="T211" i="1"/>
  <c r="T180" i="1"/>
  <c r="O161" i="1"/>
  <c r="O160" i="1" s="1"/>
  <c r="O266" i="1" s="1"/>
  <c r="K161" i="1"/>
  <c r="M162" i="1"/>
  <c r="Q75" i="1"/>
  <c r="Q74" i="1" s="1"/>
  <c r="Q150" i="1"/>
  <c r="Q69" i="1"/>
  <c r="O19" i="1"/>
  <c r="K19" i="1"/>
  <c r="T19" i="1" s="1"/>
  <c r="T16" i="1"/>
  <c r="T348" i="1"/>
  <c r="L336" i="1"/>
  <c r="T336" i="1" s="1"/>
  <c r="O298" i="1"/>
  <c r="K298" i="1"/>
  <c r="K69" i="1" s="1"/>
  <c r="T290" i="1"/>
  <c r="L259" i="1"/>
  <c r="T260" i="1"/>
  <c r="T244" i="1"/>
  <c r="T239" i="1"/>
  <c r="R230" i="1"/>
  <c r="R71" i="1" s="1"/>
  <c r="N230" i="1"/>
  <c r="N71" i="1" s="1"/>
  <c r="J230" i="1"/>
  <c r="J71" i="1" s="1"/>
  <c r="J70" i="1"/>
  <c r="M191" i="1"/>
  <c r="M69" i="1" s="1"/>
  <c r="P161" i="1"/>
  <c r="P160" i="1" s="1"/>
  <c r="P266" i="1" s="1"/>
  <c r="T184" i="1"/>
  <c r="Q73" i="1"/>
  <c r="R70" i="1"/>
  <c r="N70" i="1"/>
  <c r="O69" i="1"/>
  <c r="T38" i="1"/>
  <c r="R298" i="1"/>
  <c r="N298" i="1"/>
  <c r="N268" i="1" s="1"/>
  <c r="N267" i="1" s="1"/>
  <c r="N374" i="1" s="1"/>
  <c r="T299" i="1"/>
  <c r="J298" i="1"/>
  <c r="J268" i="1" s="1"/>
  <c r="J267" i="1" s="1"/>
  <c r="J374" i="1" s="1"/>
  <c r="Q269" i="1"/>
  <c r="Q268" i="1" s="1"/>
  <c r="Q267" i="1" s="1"/>
  <c r="Q374" i="1" s="1"/>
  <c r="M269" i="1"/>
  <c r="M268" i="1" s="1"/>
  <c r="M267" i="1" s="1"/>
  <c r="M374" i="1" s="1"/>
  <c r="T253" i="1"/>
  <c r="Q230" i="1"/>
  <c r="Q71" i="1" s="1"/>
  <c r="T71" i="1" s="1"/>
  <c r="M230" i="1"/>
  <c r="M71" i="1" s="1"/>
  <c r="R191" i="1"/>
  <c r="R161" i="1" s="1"/>
  <c r="R160" i="1" s="1"/>
  <c r="R266" i="1" s="1"/>
  <c r="N191" i="1"/>
  <c r="J191" i="1"/>
  <c r="Q162" i="1"/>
  <c r="R75" i="1"/>
  <c r="R74" i="1" s="1"/>
  <c r="R150" i="1"/>
  <c r="N150" i="1"/>
  <c r="N75" i="1"/>
  <c r="N74" i="1" s="1"/>
  <c r="J150" i="1"/>
  <c r="J75" i="1"/>
  <c r="J74" i="1" s="1"/>
  <c r="K150" i="1"/>
  <c r="T151" i="1"/>
  <c r="K75" i="1"/>
  <c r="N72" i="1"/>
  <c r="K138" i="1"/>
  <c r="K77" i="1" s="1"/>
  <c r="T139" i="1"/>
  <c r="Q70" i="1"/>
  <c r="M70" i="1"/>
  <c r="T123" i="1"/>
  <c r="Q77" i="1"/>
  <c r="Q76" i="1" s="1"/>
  <c r="O75" i="1"/>
  <c r="O74" i="1" s="1"/>
  <c r="M73" i="1"/>
  <c r="Q10" i="1"/>
  <c r="Q9" i="1" s="1"/>
  <c r="M10" i="1"/>
  <c r="M9" i="1" s="1"/>
  <c r="T12" i="1"/>
  <c r="T11" i="1"/>
  <c r="L191" i="1"/>
  <c r="T191" i="1" s="1"/>
  <c r="N162" i="1"/>
  <c r="N161" i="1" s="1"/>
  <c r="N160" i="1" s="1"/>
  <c r="N266" i="1" s="1"/>
  <c r="J162" i="1"/>
  <c r="R73" i="1"/>
  <c r="N73" i="1"/>
  <c r="J73" i="1"/>
  <c r="L142" i="1"/>
  <c r="T143" i="1"/>
  <c r="K72" i="1"/>
  <c r="P70" i="1"/>
  <c r="R108" i="1"/>
  <c r="N108" i="1"/>
  <c r="N69" i="1" s="1"/>
  <c r="J108" i="1"/>
  <c r="J69" i="1" s="1"/>
  <c r="P77" i="1"/>
  <c r="P76" i="1" s="1"/>
  <c r="L68" i="1"/>
  <c r="T63" i="1"/>
  <c r="T41" i="1"/>
  <c r="T35" i="1"/>
  <c r="T17" i="1"/>
  <c r="P15" i="1"/>
  <c r="P10" i="1" s="1"/>
  <c r="P9" i="1" s="1"/>
  <c r="T13" i="1"/>
  <c r="P75" i="1"/>
  <c r="P74" i="1" s="1"/>
  <c r="L150" i="1"/>
  <c r="R72" i="1"/>
  <c r="J72" i="1"/>
  <c r="O70" i="1"/>
  <c r="Q68" i="1"/>
  <c r="Q67" i="1" s="1"/>
  <c r="Q66" i="1" s="1"/>
  <c r="O77" i="1"/>
  <c r="O76" i="1" s="1"/>
  <c r="O68" i="1"/>
  <c r="T78" i="1"/>
  <c r="K68" i="1"/>
  <c r="N77" i="1"/>
  <c r="N76" i="1" s="1"/>
  <c r="N68" i="1"/>
  <c r="N67" i="1" s="1"/>
  <c r="N66" i="1" s="1"/>
  <c r="M77" i="1"/>
  <c r="M76" i="1" s="1"/>
  <c r="O15" i="1"/>
  <c r="O10" i="1" s="1"/>
  <c r="O9" i="1" s="1"/>
  <c r="T152" i="1"/>
  <c r="M75" i="1"/>
  <c r="M74" i="1" s="1"/>
  <c r="P73" i="1"/>
  <c r="T146" i="1"/>
  <c r="O72" i="1"/>
  <c r="L70" i="1"/>
  <c r="P69" i="1"/>
  <c r="P67" i="1" s="1"/>
  <c r="P66" i="1" s="1"/>
  <c r="L108" i="1"/>
  <c r="L69" i="1" s="1"/>
  <c r="T109" i="1"/>
  <c r="T101" i="1"/>
  <c r="T98" i="1"/>
  <c r="L15" i="1"/>
  <c r="L10" i="1" s="1"/>
  <c r="L9" i="1" s="1"/>
  <c r="R10" i="1"/>
  <c r="R9" i="1" s="1"/>
  <c r="N10" i="1"/>
  <c r="N9" i="1" s="1"/>
  <c r="L73" i="1"/>
  <c r="T39" i="1"/>
  <c r="K76" i="1" l="1"/>
  <c r="O67" i="1"/>
  <c r="O66" i="1" s="1"/>
  <c r="O159" i="1"/>
  <c r="O158" i="1"/>
  <c r="T108" i="1"/>
  <c r="K74" i="1"/>
  <c r="M158" i="1"/>
  <c r="M159" i="1"/>
  <c r="M68" i="1"/>
  <c r="M67" i="1" s="1"/>
  <c r="M66" i="1" s="1"/>
  <c r="L77" i="1"/>
  <c r="L76" i="1" s="1"/>
  <c r="R69" i="1"/>
  <c r="R67" i="1" s="1"/>
  <c r="R66" i="1" s="1"/>
  <c r="L72" i="1"/>
  <c r="T142" i="1"/>
  <c r="J161" i="1"/>
  <c r="J160" i="1" s="1"/>
  <c r="J266" i="1" s="1"/>
  <c r="Q161" i="1"/>
  <c r="Q160" i="1" s="1"/>
  <c r="Q266" i="1" s="1"/>
  <c r="K15" i="1"/>
  <c r="M161" i="1"/>
  <c r="M160" i="1" s="1"/>
  <c r="M266" i="1" s="1"/>
  <c r="T269" i="1"/>
  <c r="R77" i="1"/>
  <c r="R76" i="1" s="1"/>
  <c r="T230" i="1"/>
  <c r="L366" i="1"/>
  <c r="T367" i="1"/>
  <c r="P158" i="1"/>
  <c r="P159" i="1"/>
  <c r="K70" i="1"/>
  <c r="T70" i="1" s="1"/>
  <c r="T138" i="1"/>
  <c r="T150" i="1"/>
  <c r="L258" i="1"/>
  <c r="T258" i="1" s="1"/>
  <c r="T259" i="1"/>
  <c r="K160" i="1"/>
  <c r="T161" i="1"/>
  <c r="J68" i="1"/>
  <c r="J67" i="1" s="1"/>
  <c r="J66" i="1" s="1"/>
  <c r="T72" i="1"/>
  <c r="Q158" i="1"/>
  <c r="Q159" i="1"/>
  <c r="T162" i="1"/>
  <c r="J77" i="1"/>
  <c r="J76" i="1" s="1"/>
  <c r="L161" i="1"/>
  <c r="L160" i="1" s="1"/>
  <c r="L266" i="1" s="1"/>
  <c r="N158" i="1"/>
  <c r="N159" i="1"/>
  <c r="T68" i="1"/>
  <c r="K67" i="1"/>
  <c r="L67" i="1"/>
  <c r="T298" i="1"/>
  <c r="K268" i="1"/>
  <c r="T73" i="1"/>
  <c r="R158" i="1" l="1"/>
  <c r="R159" i="1"/>
  <c r="T160" i="1"/>
  <c r="K266" i="1"/>
  <c r="T266" i="1" s="1"/>
  <c r="T268" i="1"/>
  <c r="K267" i="1"/>
  <c r="J159" i="1"/>
  <c r="J158" i="1"/>
  <c r="T366" i="1"/>
  <c r="L75" i="1"/>
  <c r="L267" i="1"/>
  <c r="L374" i="1" s="1"/>
  <c r="T15" i="1"/>
  <c r="K10" i="1"/>
  <c r="T69" i="1"/>
  <c r="K159" i="1"/>
  <c r="T76" i="1"/>
  <c r="K158" i="1"/>
  <c r="T158" i="1" s="1"/>
  <c r="L159" i="1"/>
  <c r="L158" i="1"/>
  <c r="T77" i="1"/>
  <c r="K66" i="1"/>
  <c r="T67" i="1"/>
  <c r="K9" i="1" l="1"/>
  <c r="T9" i="1" s="1"/>
  <c r="T10" i="1"/>
  <c r="L74" i="1"/>
  <c r="T75" i="1"/>
  <c r="T267" i="1"/>
  <c r="K374" i="1"/>
  <c r="T374" i="1" s="1"/>
  <c r="T159" i="1"/>
  <c r="T74" i="1" l="1"/>
  <c r="L66" i="1"/>
  <c r="T66" i="1" s="1"/>
</calcChain>
</file>

<file path=xl/sharedStrings.xml><?xml version="1.0" encoding="utf-8"?>
<sst xmlns="http://schemas.openxmlformats.org/spreadsheetml/2006/main" count="1125" uniqueCount="318">
  <si>
    <t>16C/1771/29.06.2018 (16A/3122/03.07.2018) - suplimentare INSHR</t>
  </si>
  <si>
    <t>MFP 475831/19.06.2018 - 16A/2940/20.06.2018 - suplimentare CNCR; 16A/2935/20.06.2018 - virare ANAD</t>
  </si>
  <si>
    <t>671050</t>
  </si>
  <si>
    <t>Administratia centrala</t>
  </si>
  <si>
    <t>80100101</t>
  </si>
  <si>
    <t>50</t>
  </si>
  <si>
    <t>7103</t>
  </si>
  <si>
    <t>Reparatii capitale aferente activelor fixe</t>
  </si>
  <si>
    <t>03</t>
  </si>
  <si>
    <t>710130</t>
  </si>
  <si>
    <t xml:space="preserve">Alte active fixe </t>
  </si>
  <si>
    <t>30</t>
  </si>
  <si>
    <t>710103</t>
  </si>
  <si>
    <t>Mobilier, aparatura birotica si alte active corporale</t>
  </si>
  <si>
    <t>710102</t>
  </si>
  <si>
    <t>Masini, echipamente si mijloace de transport</t>
  </si>
  <si>
    <t>02</t>
  </si>
  <si>
    <t>710101</t>
  </si>
  <si>
    <t>Constructii</t>
  </si>
  <si>
    <t>01</t>
  </si>
  <si>
    <t>Active fixe</t>
  </si>
  <si>
    <t>71</t>
  </si>
  <si>
    <t>TITLUL XIII ACTIVE NEFINANCIARE</t>
  </si>
  <si>
    <t>70</t>
  </si>
  <si>
    <t>CHELTUIELI DE CAPITAL</t>
  </si>
  <si>
    <t>5922</t>
  </si>
  <si>
    <t>Actiuni cu caracter stiintific si social cultural</t>
  </si>
  <si>
    <t>22</t>
  </si>
  <si>
    <t>5917</t>
  </si>
  <si>
    <t>Despagubiri civile</t>
  </si>
  <si>
    <t>5901</t>
  </si>
  <si>
    <t>Burse</t>
  </si>
  <si>
    <t>59</t>
  </si>
  <si>
    <t>TITLUL XI ALTE CHELTUIELI</t>
  </si>
  <si>
    <t>Cheltuieli neeligibile</t>
  </si>
  <si>
    <t>Finantare externa nerambursabila</t>
  </si>
  <si>
    <t>Finantare nationala</t>
  </si>
  <si>
    <t>Alte facilitati si instrumente postaderare</t>
  </si>
  <si>
    <t>Programe FEDR</t>
  </si>
  <si>
    <t>TITLUL X PROIECTE CU FINANTARE DIN FEN AFERENTE CADRULUI FINANCIAR 2014-2020</t>
  </si>
  <si>
    <t>58</t>
  </si>
  <si>
    <t>Programul norvegian</t>
  </si>
  <si>
    <t>Mecanismul financiar SEE</t>
  </si>
  <si>
    <t>17</t>
  </si>
  <si>
    <t>16</t>
  </si>
  <si>
    <t>Alte programe comunitare finantate in perioada 2007-2013</t>
  </si>
  <si>
    <t>15</t>
  </si>
  <si>
    <t>Programe din FSE (Fondul Social European)</t>
  </si>
  <si>
    <t>56</t>
  </si>
  <si>
    <t>TITLUL VIII PROGRAME CU FINANTARE DIN FONDURI EXTERNE NERAMBURSABILE (FEN) POSTADERARE</t>
  </si>
  <si>
    <t>550201</t>
  </si>
  <si>
    <t>Contributii si cotizatii la organisme internationale</t>
  </si>
  <si>
    <t>5502</t>
  </si>
  <si>
    <t>Transferuri curente in strainatate</t>
  </si>
  <si>
    <t>55</t>
  </si>
  <si>
    <t>TITLUL VII ALTE TRANSFERURI</t>
  </si>
  <si>
    <t>203030</t>
  </si>
  <si>
    <t>Alte cheltuieli cu bunuri si servicii</t>
  </si>
  <si>
    <t>203004</t>
  </si>
  <si>
    <t>Chirii</t>
  </si>
  <si>
    <t>04</t>
  </si>
  <si>
    <t>203003</t>
  </si>
  <si>
    <t>Prime de asigurare non-viata</t>
  </si>
  <si>
    <t>203002</t>
  </si>
  <si>
    <t>Protocol si reprezentare</t>
  </si>
  <si>
    <t>203001</t>
  </si>
  <si>
    <t>Reclama si publicitate</t>
  </si>
  <si>
    <t>Alte cheltuieli</t>
  </si>
  <si>
    <t>2025</t>
  </si>
  <si>
    <t>Cheltuieli judiciare si extrajudiciare derivate din actiuni in reprezentarea intereselor statului, potrivit dispozitiilor legale</t>
  </si>
  <si>
    <t>25</t>
  </si>
  <si>
    <t>2016</t>
  </si>
  <si>
    <t>Studii si cercetari</t>
  </si>
  <si>
    <t>Protectia muncii</t>
  </si>
  <si>
    <t>14</t>
  </si>
  <si>
    <t>2013</t>
  </si>
  <si>
    <t>Pregatire profesionala</t>
  </si>
  <si>
    <t>13</t>
  </si>
  <si>
    <t>2012</t>
  </si>
  <si>
    <t>Consultanta si expertiza</t>
  </si>
  <si>
    <t>12</t>
  </si>
  <si>
    <t>Carti, publicatii si materiale documentare</t>
  </si>
  <si>
    <t>11</t>
  </si>
  <si>
    <t>2010</t>
  </si>
  <si>
    <t>Cercetare-dezvoltare</t>
  </si>
  <si>
    <t>10</t>
  </si>
  <si>
    <t>2009</t>
  </si>
  <si>
    <t>Materiale de laborator</t>
  </si>
  <si>
    <t>09</t>
  </si>
  <si>
    <t>200602</t>
  </si>
  <si>
    <t>Deplasari in strainatate</t>
  </si>
  <si>
    <t>200601</t>
  </si>
  <si>
    <t>Deplasari interne, detasari, transferari</t>
  </si>
  <si>
    <t>Deplasari, detasari, transferari</t>
  </si>
  <si>
    <t>06</t>
  </si>
  <si>
    <t>200530</t>
  </si>
  <si>
    <t>Alte obiecte de inventar</t>
  </si>
  <si>
    <t>200503</t>
  </si>
  <si>
    <t>Lenjerie si accesorii de pat</t>
  </si>
  <si>
    <t>200501</t>
  </si>
  <si>
    <t>Uniforme si echipament</t>
  </si>
  <si>
    <t>Bunuri de natura obiectelor de inventar</t>
  </si>
  <si>
    <t>05</t>
  </si>
  <si>
    <t>200404</t>
  </si>
  <si>
    <t>Dezinfectanti</t>
  </si>
  <si>
    <t>200403</t>
  </si>
  <si>
    <t>Reactivi</t>
  </si>
  <si>
    <t>200402</t>
  </si>
  <si>
    <t>Materiale sanitare</t>
  </si>
  <si>
    <t>200401</t>
  </si>
  <si>
    <t>Medicamente si materiale sanitare</t>
  </si>
  <si>
    <t>2004</t>
  </si>
  <si>
    <t>Reparatii curente</t>
  </si>
  <si>
    <t>200130</t>
  </si>
  <si>
    <t>Alte bunuri si servicii pentru intretinere si functionare</t>
  </si>
  <si>
    <t>200109</t>
  </si>
  <si>
    <t>Materiale si prestari de servicii cu caracter functional</t>
  </si>
  <si>
    <t>200108</t>
  </si>
  <si>
    <t>Posta, telecomunicatii, radio, tv, internet</t>
  </si>
  <si>
    <t>08</t>
  </si>
  <si>
    <t>200106</t>
  </si>
  <si>
    <t>Piese de schimb</t>
  </si>
  <si>
    <t>200105</t>
  </si>
  <si>
    <t>Carburanti si lubrifianti</t>
  </si>
  <si>
    <t>200104</t>
  </si>
  <si>
    <t>Apa, canal si salubritate</t>
  </si>
  <si>
    <t>200103</t>
  </si>
  <si>
    <t>Incalzit, iluminat si forta motrica</t>
  </si>
  <si>
    <t>200102</t>
  </si>
  <si>
    <t>Materiale pentru curatenie</t>
  </si>
  <si>
    <t>200101</t>
  </si>
  <si>
    <t>Furnituri de birou</t>
  </si>
  <si>
    <t>Bunuri si servicii</t>
  </si>
  <si>
    <t>20</t>
  </si>
  <si>
    <t>TITLUL II BUNURI ŞI SERVICII</t>
  </si>
  <si>
    <t>100307</t>
  </si>
  <si>
    <t>Contributii la Fondul de garantare a creantelor salariale</t>
  </si>
  <si>
    <t>07</t>
  </si>
  <si>
    <t>100306</t>
  </si>
  <si>
    <t>Contributii pentru concedii si indemnizatii</t>
  </si>
  <si>
    <t>Prime de asigurare viata platite de angajator pentru angajati</t>
  </si>
  <si>
    <t>Contributii de asigurari pt accidente de munca si boli profesionale</t>
  </si>
  <si>
    <t>Contributii de asigurari sociale de sanatate</t>
  </si>
  <si>
    <t>Contributii de asigurari de somaj</t>
  </si>
  <si>
    <t>Contributii de asigurari sociale de stat</t>
  </si>
  <si>
    <t>Contributii</t>
  </si>
  <si>
    <t>100230</t>
  </si>
  <si>
    <t>Vauchere de vacanta</t>
  </si>
  <si>
    <t>100206</t>
  </si>
  <si>
    <t>100204</t>
  </si>
  <si>
    <t>Locuinte de serviciu folosita de salariat si familia sa</t>
  </si>
  <si>
    <t>1002</t>
  </si>
  <si>
    <t>Cheltuieli salariale în natură</t>
  </si>
  <si>
    <t>Alte drepturi salariale in bani</t>
  </si>
  <si>
    <t>100117</t>
  </si>
  <si>
    <t>100116</t>
  </si>
  <si>
    <t>Alocatii pentru locuinte</t>
  </si>
  <si>
    <t>100115</t>
  </si>
  <si>
    <t>Alocatii pt transportul la si de la locul de munca</t>
  </si>
  <si>
    <t>Indemnizatii de delegare</t>
  </si>
  <si>
    <t>100112</t>
  </si>
  <si>
    <t>Indemnizatii platite unor persoane din afara unitatii</t>
  </si>
  <si>
    <t>100110</t>
  </si>
  <si>
    <t>Fond pt posturi ocupate prin cumul</t>
  </si>
  <si>
    <t>100109</t>
  </si>
  <si>
    <t>Prima de vacanta</t>
  </si>
  <si>
    <t>Fond de premii</t>
  </si>
  <si>
    <t>Ore suplimentare</t>
  </si>
  <si>
    <t>100106</t>
  </si>
  <si>
    <t>Alte sporuri</t>
  </si>
  <si>
    <t>100105</t>
  </si>
  <si>
    <t>Sporuri pentru conditii de munca</t>
  </si>
  <si>
    <t>Spor de vechime</t>
  </si>
  <si>
    <t>Indemnizatie de conducere</t>
  </si>
  <si>
    <t>Salarii de merit</t>
  </si>
  <si>
    <t>Salarii de baza</t>
  </si>
  <si>
    <t>Cheltuieli salariale in bani</t>
  </si>
  <si>
    <t>TITLUL I CHELTUIELI DE PERSONAL</t>
  </si>
  <si>
    <t>CHELTUIELI CURENTE</t>
  </si>
  <si>
    <t>6710</t>
  </si>
  <si>
    <t>Actiuni generale economice,comerciale si munca</t>
  </si>
  <si>
    <t>8010</t>
  </si>
  <si>
    <t>Alte servicii in domeniile culturii, recreerii si religiei</t>
  </si>
  <si>
    <t>5902</t>
  </si>
  <si>
    <t>Programe pentru tineret</t>
  </si>
  <si>
    <t>5908</t>
  </si>
  <si>
    <t>100202</t>
  </si>
  <si>
    <t>Norma de hrana</t>
  </si>
  <si>
    <t>CULTURA, RECREERE SI RELIGIE</t>
  </si>
  <si>
    <t>511003</t>
  </si>
  <si>
    <t xml:space="preserve">Autoritati executive </t>
  </si>
  <si>
    <t>511001</t>
  </si>
  <si>
    <t>Autoritati executive si legislative</t>
  </si>
  <si>
    <t>Sume aferente persoanelor cu handicap neincadrate</t>
  </si>
  <si>
    <t>5940</t>
  </si>
  <si>
    <t>5911</t>
  </si>
  <si>
    <t>Promovarea imaginii si intereselor romanesti peste hotare</t>
  </si>
  <si>
    <t>5916</t>
  </si>
  <si>
    <t>Asociatii si fundatii</t>
  </si>
  <si>
    <t>ALTE CHELTUIELI</t>
  </si>
  <si>
    <t>5619</t>
  </si>
  <si>
    <t>580202</t>
  </si>
  <si>
    <t>560202</t>
  </si>
  <si>
    <t>580201</t>
  </si>
  <si>
    <t>5602</t>
  </si>
  <si>
    <t>5802</t>
  </si>
  <si>
    <t>200107</t>
  </si>
  <si>
    <t>Transport</t>
  </si>
  <si>
    <t>Contributie asiguratorie pentru munca</t>
  </si>
  <si>
    <t>100114</t>
  </si>
  <si>
    <t>Indemnizatii de detasare</t>
  </si>
  <si>
    <t>100111</t>
  </si>
  <si>
    <t>Fond aferent platii cu ora</t>
  </si>
  <si>
    <t>Fond pentru posturi ocupate prin cumul</t>
  </si>
  <si>
    <t>5110</t>
  </si>
  <si>
    <t>AUTORITĂŢI PUBLICE ŞI ACŢIUNI EXTERNE</t>
  </si>
  <si>
    <t>5010</t>
  </si>
  <si>
    <t>VENITURI PROPRII - TOTAL CHELTUIELI</t>
  </si>
  <si>
    <t>Prefinantare</t>
  </si>
  <si>
    <t>Sume primite in contul platilor efectuate in anul curent</t>
  </si>
  <si>
    <t>Fondul Social European</t>
  </si>
  <si>
    <t>Fondul European de Dezvoltare Regionala (FEDR)</t>
  </si>
  <si>
    <t>Sume primite de la UE/alti donatori in contul platilor efectuate si prefinantari aferente cadrului financiar 2014-2020</t>
  </si>
  <si>
    <t>4810</t>
  </si>
  <si>
    <t>Sume primite in contul platilor efectuate in anii precedenti</t>
  </si>
  <si>
    <t>Programe comunitare finantate in perioada 2007-2013</t>
  </si>
  <si>
    <t>4510</t>
  </si>
  <si>
    <t>SUME PRIMITE DE LA UE/ ALTI DONATORI IN CONTUL PLATILOR EFECTUATE SI PREFINANTARI</t>
  </si>
  <si>
    <t>431009</t>
  </si>
  <si>
    <t>Subventii pentru institutii publice</t>
  </si>
  <si>
    <t>4310</t>
  </si>
  <si>
    <t>SUBVENTII DE LA ALTE ADMINISTRATII</t>
  </si>
  <si>
    <t>43</t>
  </si>
  <si>
    <t>TITLUL IV. SUBVENTII</t>
  </si>
  <si>
    <t>4300</t>
  </si>
  <si>
    <t>Sume utilizate de alte instituţii din excedentul anului precedent</t>
  </si>
  <si>
    <t>40101503</t>
  </si>
  <si>
    <t>Sume utilizate din excedentul anului precedent pentru efectuarea de cheltuieli</t>
  </si>
  <si>
    <t>4015</t>
  </si>
  <si>
    <t>Incasari din rambursarea imprumuturilor acordate</t>
  </si>
  <si>
    <t>4010</t>
  </si>
  <si>
    <t>371050</t>
  </si>
  <si>
    <t>Alte transferuri voluntare</t>
  </si>
  <si>
    <t>371001</t>
  </si>
  <si>
    <t>Donatii si sponsorizari</t>
  </si>
  <si>
    <t>3710</t>
  </si>
  <si>
    <t>TRANSFERURI VOLUNTARE ALTELE DECAT SUBVENTIILE</t>
  </si>
  <si>
    <t>361050</t>
  </si>
  <si>
    <t>ALTE VENITURI</t>
  </si>
  <si>
    <t>3610</t>
  </si>
  <si>
    <t>DIVERSE VENITURI</t>
  </si>
  <si>
    <t>351001</t>
  </si>
  <si>
    <t>Venituri din amenzi si alte sanctiuni aplicate potrivit dispozitiilor legale</t>
  </si>
  <si>
    <t>3510</t>
  </si>
  <si>
    <t>Amenzi, penalitati si confiscari</t>
  </si>
  <si>
    <t>331050</t>
  </si>
  <si>
    <t>Alte venituri din prestari servicii si alte activitati</t>
  </si>
  <si>
    <t>331020</t>
  </si>
  <si>
    <t>Venituri din cercetare</t>
  </si>
  <si>
    <t>331019</t>
  </si>
  <si>
    <t>Venituri din serbari si spectacole scolare, manifestari culturale, artistice si sportive</t>
  </si>
  <si>
    <t>19</t>
  </si>
  <si>
    <t>331017</t>
  </si>
  <si>
    <t>Venituri din organizarea de cursuri de calificare si conversie profesionala, specializare si perfectionare</t>
  </si>
  <si>
    <t>331016</t>
  </si>
  <si>
    <t>Venituri din valorificarea produselor obtinute din activitatea proprie sau anexa</t>
  </si>
  <si>
    <t>Venituri din prestari servicii</t>
  </si>
  <si>
    <t>331004</t>
  </si>
  <si>
    <t>Taxe si tarife pt analize si servicii efectuate de laboratoare</t>
  </si>
  <si>
    <t xml:space="preserve"> VENITURI DIN PRESTARI DE SERVICII SI ALTE ACTIVITATI</t>
  </si>
  <si>
    <t>3310</t>
  </si>
  <si>
    <t>330010</t>
  </si>
  <si>
    <t>C2. VANZARI DE BUNURI SI SERVICII</t>
  </si>
  <si>
    <t>3300</t>
  </si>
  <si>
    <t>Alte venituri din dobanzi</t>
  </si>
  <si>
    <t xml:space="preserve"> VENITURI DIN DOBANZI</t>
  </si>
  <si>
    <t>300010</t>
  </si>
  <si>
    <t>C1. VENITURI DIN PROPRIETATE</t>
  </si>
  <si>
    <t>290010</t>
  </si>
  <si>
    <t>C. VENITURI NEFISCALE</t>
  </si>
  <si>
    <t>2900</t>
  </si>
  <si>
    <t>161003</t>
  </si>
  <si>
    <t>Taxe si tarife pentru eliberarea de licenta si autorizatii de functionare</t>
  </si>
  <si>
    <t>1610</t>
  </si>
  <si>
    <t>TAXE PE UTILIZAREA BUNURILOR, AUTORIZAREA UTILIZARII BUNURILOR SAU PE DESFASURAREA DE ACTIVITATI</t>
  </si>
  <si>
    <t>0004</t>
  </si>
  <si>
    <t xml:space="preserve">A4.IMPOZITE SI TAXE PE BUNURI SI SERVICII </t>
  </si>
  <si>
    <t>0003</t>
  </si>
  <si>
    <t>A. VENITURI FISCALE</t>
  </si>
  <si>
    <t>000210</t>
  </si>
  <si>
    <t>I. VENITURI CURENTE</t>
  </si>
  <si>
    <t>0002</t>
  </si>
  <si>
    <t>000110</t>
  </si>
  <si>
    <t xml:space="preserve"> </t>
  </si>
  <si>
    <t>VENITURI PROPRII TOTAL VENITURI</t>
  </si>
  <si>
    <t>0001</t>
  </si>
  <si>
    <t>Cod</t>
  </si>
  <si>
    <t>ACROPO</t>
  </si>
  <si>
    <t>CNCR</t>
  </si>
  <si>
    <t>INSHR</t>
  </si>
  <si>
    <t>LCD</t>
  </si>
  <si>
    <t>ANAD</t>
  </si>
  <si>
    <t>ISPMN</t>
  </si>
  <si>
    <t>ANMCS</t>
  </si>
  <si>
    <t>Program 2019</t>
  </si>
  <si>
    <t>Credite de angajament</t>
  </si>
  <si>
    <t>Denumire indicator</t>
  </si>
  <si>
    <t>Ali-ne-at</t>
  </si>
  <si>
    <t>Ar-ti-col</t>
  </si>
  <si>
    <t>Gru-pa/ Titlu</t>
  </si>
  <si>
    <t>Para-graf</t>
  </si>
  <si>
    <t>Sub-capi-tol</t>
  </si>
  <si>
    <t>Capi-tol</t>
  </si>
  <si>
    <t>mii lei</t>
  </si>
  <si>
    <t>Anexa nr.3 / 13 / 16</t>
  </si>
  <si>
    <t xml:space="preserve">   Institutii finantate partial din venituri proprii si in completare subventii de la bugetul de stat prin bugetul SGG</t>
  </si>
  <si>
    <t>Repartizarea pe ordonatori a bugetului aprobat prin Legea bugetului de stat pe anul 2019 nr.50/2019</t>
  </si>
  <si>
    <t>SECRETARIATUL GENERAL AL GUVERNULUI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</si>
</sst>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8"/>
      <name val="Arial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8"/>
      <color indexed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6"/>
      <name val="Arial"/>
      <family val="2"/>
    </font>
    <font>
      <b/>
      <sz val="8"/>
      <name val="Arial"/>
      <family val="2"/>
      <charset val="238"/>
    </font>
    <font>
      <i/>
      <u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/>
    <xf numFmtId="49" fontId="4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49" fontId="5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3" fontId="8" fillId="0" borderId="0" xfId="0" applyNumberFormat="1" applyFont="1" applyFill="1" applyAlignment="1">
      <alignment vertical="center"/>
    </xf>
    <xf numFmtId="49" fontId="3" fillId="2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3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/>
    <xf numFmtId="0" fontId="2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/>
    </xf>
    <xf numFmtId="0" fontId="4" fillId="0" borderId="0" xfId="0" applyFont="1" applyFill="1"/>
    <xf numFmtId="3" fontId="4" fillId="0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2" fillId="0" borderId="0" xfId="0" applyFont="1" applyFill="1"/>
    <xf numFmtId="3" fontId="12" fillId="0" borderId="0" xfId="0" applyNumberFormat="1" applyFont="1" applyFill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13" fillId="0" borderId="0" xfId="0" applyFont="1" applyFill="1"/>
    <xf numFmtId="3" fontId="13" fillId="0" borderId="0" xfId="0" applyNumberFormat="1" applyFont="1" applyFill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14" fillId="0" borderId="4" xfId="0" quotePrefix="1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8" fillId="0" borderId="0" xfId="0" applyFont="1" applyFill="1" applyAlignment="1"/>
    <xf numFmtId="49" fontId="10" fillId="2" borderId="0" xfId="0" applyNumberFormat="1" applyFont="1" applyFill="1" applyAlignment="1">
      <alignment vertical="center"/>
    </xf>
  </cellXfs>
  <cellStyles count="2">
    <cellStyle name="Normal" xfId="0" builtinId="0"/>
    <cellStyle name="Normal_Buget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J390"/>
  <sheetViews>
    <sheetView tabSelected="1" view="pageBreakPreview" topLeftCell="B1" zoomScaleNormal="100" workbookViewId="0">
      <selection activeCell="I4" sqref="I4:R4"/>
    </sheetView>
  </sheetViews>
  <sheetFormatPr defaultRowHeight="11.25" x14ac:dyDescent="0.2"/>
  <cols>
    <col min="1" max="1" width="11.83203125" style="1" customWidth="1"/>
    <col min="2" max="2" width="4.5" style="6" customWidth="1"/>
    <col min="3" max="3" width="4.1640625" style="6" customWidth="1"/>
    <col min="4" max="4" width="5.1640625" style="6" customWidth="1"/>
    <col min="5" max="5" width="4.5" style="6" customWidth="1"/>
    <col min="6" max="6" width="3.6640625" style="6" customWidth="1"/>
    <col min="7" max="7" width="4.6640625" style="5" customWidth="1"/>
    <col min="8" max="8" width="9.83203125" style="4" customWidth="1"/>
    <col min="9" max="9" width="56.33203125" style="1" customWidth="1"/>
    <col min="10" max="10" width="10.5" style="3" hidden="1" customWidth="1"/>
    <col min="11" max="18" width="10.5" style="3" customWidth="1"/>
    <col min="19" max="19" width="9.33203125" style="2"/>
    <col min="20" max="16384" width="9.33203125" style="1"/>
  </cols>
  <sheetData>
    <row r="1" spans="1:36" ht="17.25" customHeight="1" x14ac:dyDescent="0.2">
      <c r="H1" s="96" t="s">
        <v>317</v>
      </c>
    </row>
    <row r="2" spans="1:36" ht="17.25" customHeight="1" x14ac:dyDescent="0.2">
      <c r="H2" s="6"/>
    </row>
    <row r="3" spans="1:36" ht="46.5" customHeight="1" x14ac:dyDescent="0.2">
      <c r="H3" s="95"/>
      <c r="I3" s="94" t="s">
        <v>316</v>
      </c>
      <c r="J3" s="94"/>
      <c r="K3" s="94"/>
      <c r="L3" s="94"/>
      <c r="M3" s="94"/>
      <c r="N3" s="94"/>
      <c r="O3" s="94"/>
      <c r="P3" s="94"/>
      <c r="Q3" s="94"/>
      <c r="R3" s="94"/>
    </row>
    <row r="4" spans="1:36" ht="20.25" customHeight="1" x14ac:dyDescent="0.2">
      <c r="H4" s="93"/>
      <c r="I4" s="92" t="s">
        <v>315</v>
      </c>
      <c r="J4" s="92"/>
      <c r="K4" s="92"/>
      <c r="L4" s="92"/>
      <c r="M4" s="92"/>
      <c r="N4" s="92"/>
      <c r="O4" s="92"/>
      <c r="P4" s="92"/>
      <c r="Q4" s="92"/>
      <c r="R4" s="92"/>
    </row>
    <row r="5" spans="1:36" ht="4.5" customHeight="1" x14ac:dyDescent="0.2">
      <c r="H5" s="91"/>
    </row>
    <row r="6" spans="1:36" ht="15" customHeight="1" x14ac:dyDescent="0.2">
      <c r="I6" s="90" t="s">
        <v>314</v>
      </c>
      <c r="J6" s="89"/>
      <c r="K6" s="89"/>
      <c r="L6" s="89"/>
      <c r="M6" s="89"/>
      <c r="N6" s="89"/>
      <c r="O6" s="89"/>
      <c r="P6" s="89"/>
      <c r="Q6" s="89"/>
      <c r="R6" s="88" t="s">
        <v>313</v>
      </c>
    </row>
    <row r="7" spans="1:36" s="80" customFormat="1" ht="19.5" customHeight="1" x14ac:dyDescent="0.2">
      <c r="A7" s="87" t="s">
        <v>296</v>
      </c>
      <c r="B7" s="84" t="s">
        <v>312</v>
      </c>
      <c r="C7" s="84" t="s">
        <v>311</v>
      </c>
      <c r="D7" s="84" t="s">
        <v>310</v>
      </c>
      <c r="E7" s="84" t="s">
        <v>309</v>
      </c>
      <c r="F7" s="84" t="s">
        <v>308</v>
      </c>
      <c r="G7" s="84" t="s">
        <v>307</v>
      </c>
      <c r="H7" s="84" t="s">
        <v>296</v>
      </c>
      <c r="I7" s="86" t="s">
        <v>306</v>
      </c>
      <c r="J7" s="85" t="s">
        <v>305</v>
      </c>
      <c r="K7" s="85" t="s">
        <v>304</v>
      </c>
      <c r="L7" s="85" t="s">
        <v>303</v>
      </c>
      <c r="M7" s="85" t="s">
        <v>302</v>
      </c>
      <c r="N7" s="85" t="s">
        <v>301</v>
      </c>
      <c r="O7" s="85" t="s">
        <v>300</v>
      </c>
      <c r="P7" s="85" t="s">
        <v>299</v>
      </c>
      <c r="Q7" s="85" t="s">
        <v>298</v>
      </c>
      <c r="R7" s="85" t="s">
        <v>297</v>
      </c>
      <c r="S7" s="84" t="s">
        <v>296</v>
      </c>
    </row>
    <row r="8" spans="1:36" s="80" customFormat="1" ht="24.75" customHeight="1" x14ac:dyDescent="0.2">
      <c r="A8" s="84"/>
      <c r="B8" s="81"/>
      <c r="C8" s="81"/>
      <c r="D8" s="81"/>
      <c r="E8" s="81"/>
      <c r="F8" s="81"/>
      <c r="G8" s="81"/>
      <c r="H8" s="81"/>
      <c r="I8" s="83"/>
      <c r="J8" s="82"/>
      <c r="K8" s="82"/>
      <c r="L8" s="82"/>
      <c r="M8" s="82"/>
      <c r="N8" s="82"/>
      <c r="O8" s="82"/>
      <c r="P8" s="82"/>
      <c r="Q8" s="82"/>
      <c r="R8" s="82"/>
      <c r="S8" s="81"/>
    </row>
    <row r="9" spans="1:36" s="22" customFormat="1" ht="17.25" customHeight="1" x14ac:dyDescent="0.2">
      <c r="A9" s="32" t="str">
        <f>CONCATENATE("5010",H9)</f>
        <v>5010000110</v>
      </c>
      <c r="B9" s="31" t="s">
        <v>295</v>
      </c>
      <c r="C9" s="31" t="s">
        <v>85</v>
      </c>
      <c r="D9" s="31"/>
      <c r="E9" s="31"/>
      <c r="F9" s="31"/>
      <c r="G9" s="31"/>
      <c r="H9" s="28" t="s">
        <v>292</v>
      </c>
      <c r="I9" s="43" t="s">
        <v>294</v>
      </c>
      <c r="J9" s="29" t="s">
        <v>293</v>
      </c>
      <c r="K9" s="29">
        <f>K10+K35+K38+K41+K57</f>
        <v>83334</v>
      </c>
      <c r="L9" s="29">
        <f>L10+L35+L38+L41+L57</f>
        <v>39929</v>
      </c>
      <c r="M9" s="29">
        <f>M10+M35+M38+M41+M57</f>
        <v>3546</v>
      </c>
      <c r="N9" s="29">
        <f>N10+N35+N38+N41+N57</f>
        <v>12644</v>
      </c>
      <c r="O9" s="29">
        <f>O10+O35+O38+O41+O57</f>
        <v>6220</v>
      </c>
      <c r="P9" s="29">
        <f>P10+P35+P38+P41+P57</f>
        <v>6934</v>
      </c>
      <c r="Q9" s="29">
        <f>Q10+Q35+Q38+Q41+Q57</f>
        <v>4001</v>
      </c>
      <c r="R9" s="29">
        <f>R10+R35+R38+R41+R57</f>
        <v>10060</v>
      </c>
      <c r="S9" s="28" t="s">
        <v>292</v>
      </c>
      <c r="T9" s="27">
        <f>K9-SUM(L9:R9)</f>
        <v>0</v>
      </c>
      <c r="AE9" s="18"/>
      <c r="AF9" s="18"/>
      <c r="AG9" s="18"/>
      <c r="AH9" s="18"/>
      <c r="AI9" s="18"/>
      <c r="AJ9" s="18"/>
    </row>
    <row r="10" spans="1:36" s="22" customFormat="1" ht="20.25" customHeight="1" x14ac:dyDescent="0.2">
      <c r="A10" s="32" t="str">
        <f>CONCATENATE("5010",H10)</f>
        <v>5010000210</v>
      </c>
      <c r="B10" s="31" t="s">
        <v>291</v>
      </c>
      <c r="C10" s="31" t="s">
        <v>85</v>
      </c>
      <c r="D10" s="31"/>
      <c r="E10" s="31"/>
      <c r="F10" s="31"/>
      <c r="G10" s="31"/>
      <c r="H10" s="28" t="s">
        <v>289</v>
      </c>
      <c r="I10" s="30" t="s">
        <v>290</v>
      </c>
      <c r="J10" s="29"/>
      <c r="K10" s="29">
        <f>K11+K15</f>
        <v>38675</v>
      </c>
      <c r="L10" s="29">
        <f>L11+L15</f>
        <v>32929</v>
      </c>
      <c r="M10" s="29">
        <f>M11+M15</f>
        <v>46</v>
      </c>
      <c r="N10" s="29">
        <f>N11+N15</f>
        <v>1100</v>
      </c>
      <c r="O10" s="29">
        <f>O11+O15</f>
        <v>1520</v>
      </c>
      <c r="P10" s="29">
        <f>P11+P15</f>
        <v>319</v>
      </c>
      <c r="Q10" s="29">
        <f>Q11+Q15</f>
        <v>1</v>
      </c>
      <c r="R10" s="29">
        <f>R11+R15</f>
        <v>2760</v>
      </c>
      <c r="S10" s="28" t="s">
        <v>289</v>
      </c>
      <c r="T10" s="27">
        <f>K10-SUM(L10:R10)</f>
        <v>0</v>
      </c>
      <c r="AE10" s="18"/>
      <c r="AF10" s="18"/>
      <c r="AG10" s="18"/>
      <c r="AH10" s="18"/>
      <c r="AI10" s="18"/>
      <c r="AJ10" s="18"/>
    </row>
    <row r="11" spans="1:36" s="22" customFormat="1" ht="21" customHeight="1" x14ac:dyDescent="0.2">
      <c r="A11" s="32" t="str">
        <f>CONCATENATE("5010",H11)</f>
        <v>50100003</v>
      </c>
      <c r="B11" s="31" t="s">
        <v>287</v>
      </c>
      <c r="C11" s="31" t="s">
        <v>85</v>
      </c>
      <c r="D11" s="31"/>
      <c r="E11" s="31"/>
      <c r="F11" s="31"/>
      <c r="G11" s="31"/>
      <c r="H11" s="28" t="s">
        <v>287</v>
      </c>
      <c r="I11" s="30" t="s">
        <v>288</v>
      </c>
      <c r="J11" s="29"/>
      <c r="K11" s="29">
        <f>K12</f>
        <v>32829</v>
      </c>
      <c r="L11" s="29">
        <f>L12</f>
        <v>32829</v>
      </c>
      <c r="M11" s="29">
        <f>M12</f>
        <v>0</v>
      </c>
      <c r="N11" s="29">
        <f>N12</f>
        <v>0</v>
      </c>
      <c r="O11" s="29">
        <f>O12</f>
        <v>0</v>
      </c>
      <c r="P11" s="29">
        <f>P12</f>
        <v>0</v>
      </c>
      <c r="Q11" s="29">
        <f>Q12</f>
        <v>0</v>
      </c>
      <c r="R11" s="29">
        <f>R12</f>
        <v>0</v>
      </c>
      <c r="S11" s="28" t="s">
        <v>287</v>
      </c>
      <c r="T11" s="27">
        <f>K11-SUM(L11:R11)</f>
        <v>0</v>
      </c>
      <c r="AE11" s="18"/>
      <c r="AF11" s="18"/>
      <c r="AG11" s="18"/>
      <c r="AH11" s="18"/>
      <c r="AI11" s="18"/>
      <c r="AJ11" s="18"/>
    </row>
    <row r="12" spans="1:36" s="22" customFormat="1" ht="23.25" customHeight="1" x14ac:dyDescent="0.2">
      <c r="A12" s="32" t="str">
        <f>CONCATENATE("5010",H12)</f>
        <v>50100004</v>
      </c>
      <c r="B12" s="31" t="s">
        <v>285</v>
      </c>
      <c r="C12" s="31" t="s">
        <v>85</v>
      </c>
      <c r="D12" s="31"/>
      <c r="E12" s="31"/>
      <c r="F12" s="31"/>
      <c r="G12" s="31"/>
      <c r="H12" s="28" t="s">
        <v>285</v>
      </c>
      <c r="I12" s="30" t="s">
        <v>286</v>
      </c>
      <c r="J12" s="29"/>
      <c r="K12" s="29">
        <f>K13</f>
        <v>32829</v>
      </c>
      <c r="L12" s="29">
        <f>L13</f>
        <v>32829</v>
      </c>
      <c r="M12" s="29">
        <f>M13</f>
        <v>0</v>
      </c>
      <c r="N12" s="29">
        <f>N13</f>
        <v>0</v>
      </c>
      <c r="O12" s="29">
        <f>O13</f>
        <v>0</v>
      </c>
      <c r="P12" s="29">
        <f>P13</f>
        <v>0</v>
      </c>
      <c r="Q12" s="29">
        <f>Q13</f>
        <v>0</v>
      </c>
      <c r="R12" s="29">
        <f>R13</f>
        <v>0</v>
      </c>
      <c r="S12" s="28" t="s">
        <v>285</v>
      </c>
      <c r="T12" s="27">
        <f>K12-SUM(L12:R12)</f>
        <v>0</v>
      </c>
      <c r="AE12" s="18"/>
      <c r="AF12" s="18"/>
      <c r="AG12" s="18"/>
      <c r="AH12" s="18"/>
      <c r="AI12" s="18"/>
      <c r="AJ12" s="18"/>
    </row>
    <row r="13" spans="1:36" s="22" customFormat="1" ht="33" customHeight="1" x14ac:dyDescent="0.2">
      <c r="A13" s="32" t="str">
        <f>CONCATENATE("5010",H13)</f>
        <v>50101610</v>
      </c>
      <c r="B13" s="31" t="s">
        <v>283</v>
      </c>
      <c r="C13" s="31"/>
      <c r="D13" s="31"/>
      <c r="E13" s="31"/>
      <c r="F13" s="31"/>
      <c r="G13" s="31"/>
      <c r="H13" s="28" t="s">
        <v>283</v>
      </c>
      <c r="I13" s="30" t="s">
        <v>284</v>
      </c>
      <c r="J13" s="29"/>
      <c r="K13" s="29">
        <f>K14</f>
        <v>32829</v>
      </c>
      <c r="L13" s="29">
        <f>L14</f>
        <v>32829</v>
      </c>
      <c r="M13" s="29">
        <f>M14</f>
        <v>0</v>
      </c>
      <c r="N13" s="29">
        <f>N14</f>
        <v>0</v>
      </c>
      <c r="O13" s="29">
        <f>O14</f>
        <v>0</v>
      </c>
      <c r="P13" s="29">
        <f>P14</f>
        <v>0</v>
      </c>
      <c r="Q13" s="29">
        <f>Q14</f>
        <v>0</v>
      </c>
      <c r="R13" s="29">
        <f>R14</f>
        <v>0</v>
      </c>
      <c r="S13" s="28" t="s">
        <v>283</v>
      </c>
      <c r="T13" s="27">
        <f>K13-SUM(L13:R13)</f>
        <v>0</v>
      </c>
      <c r="AE13" s="18"/>
      <c r="AF13" s="18"/>
      <c r="AG13" s="18"/>
      <c r="AH13" s="18"/>
      <c r="AI13" s="18"/>
      <c r="AJ13" s="18"/>
    </row>
    <row r="14" spans="1:36" ht="28.5" customHeight="1" x14ac:dyDescent="0.2">
      <c r="A14" s="45" t="str">
        <f>CONCATENATE("5010",H14)</f>
        <v>5010161003</v>
      </c>
      <c r="B14" s="31"/>
      <c r="C14" s="31" t="s">
        <v>8</v>
      </c>
      <c r="D14" s="31"/>
      <c r="E14" s="31"/>
      <c r="F14" s="31"/>
      <c r="G14" s="36"/>
      <c r="H14" s="33" t="s">
        <v>281</v>
      </c>
      <c r="I14" s="35" t="s">
        <v>282</v>
      </c>
      <c r="J14" s="34"/>
      <c r="K14" s="34">
        <v>32829</v>
      </c>
      <c r="L14" s="34">
        <v>32829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3" t="s">
        <v>281</v>
      </c>
      <c r="T14" s="27">
        <f>K14-SUM(L14:R14)</f>
        <v>0</v>
      </c>
      <c r="AE14" s="18"/>
      <c r="AF14" s="18"/>
      <c r="AG14" s="18"/>
      <c r="AH14" s="18"/>
      <c r="AI14" s="18"/>
      <c r="AJ14" s="18"/>
    </row>
    <row r="15" spans="1:36" s="22" customFormat="1" ht="17.25" customHeight="1" x14ac:dyDescent="0.2">
      <c r="A15" s="32" t="str">
        <f>CONCATENATE("5010",H15)</f>
        <v>5010290010</v>
      </c>
      <c r="B15" s="31" t="s">
        <v>280</v>
      </c>
      <c r="C15" s="31" t="s">
        <v>85</v>
      </c>
      <c r="D15" s="31"/>
      <c r="E15" s="31"/>
      <c r="F15" s="31"/>
      <c r="G15" s="31"/>
      <c r="H15" s="28" t="s">
        <v>278</v>
      </c>
      <c r="I15" s="30" t="s">
        <v>279</v>
      </c>
      <c r="J15" s="29"/>
      <c r="K15" s="29">
        <f>K16+K19</f>
        <v>5846</v>
      </c>
      <c r="L15" s="29">
        <f>L16+L19</f>
        <v>100</v>
      </c>
      <c r="M15" s="29">
        <f>M16+M19</f>
        <v>46</v>
      </c>
      <c r="N15" s="29">
        <f>N16+N19</f>
        <v>1100</v>
      </c>
      <c r="O15" s="29">
        <f>O16+O19</f>
        <v>1520</v>
      </c>
      <c r="P15" s="29">
        <f>P16+P19</f>
        <v>319</v>
      </c>
      <c r="Q15" s="29">
        <f>Q16+Q19</f>
        <v>1</v>
      </c>
      <c r="R15" s="29">
        <f>R16+R19</f>
        <v>2760</v>
      </c>
      <c r="S15" s="28" t="s">
        <v>278</v>
      </c>
      <c r="T15" s="27">
        <f>K15-SUM(L15:R15)</f>
        <v>0</v>
      </c>
      <c r="AE15" s="18"/>
      <c r="AF15" s="18"/>
      <c r="AG15" s="18"/>
      <c r="AH15" s="18"/>
      <c r="AI15" s="18"/>
      <c r="AJ15" s="18"/>
    </row>
    <row r="16" spans="1:36" s="50" customFormat="1" ht="11.25" hidden="1" customHeight="1" x14ac:dyDescent="0.2">
      <c r="A16" s="32" t="str">
        <f>CONCATENATE("5010",H16)</f>
        <v>5010300010</v>
      </c>
      <c r="B16" s="31"/>
      <c r="C16" s="31"/>
      <c r="D16" s="31"/>
      <c r="E16" s="31"/>
      <c r="F16" s="31"/>
      <c r="G16" s="31"/>
      <c r="H16" s="28" t="s">
        <v>276</v>
      </c>
      <c r="I16" s="30" t="s">
        <v>277</v>
      </c>
      <c r="J16" s="29"/>
      <c r="K16" s="29">
        <f>K17</f>
        <v>0</v>
      </c>
      <c r="L16" s="29">
        <f>L17</f>
        <v>0</v>
      </c>
      <c r="M16" s="29">
        <f>M17</f>
        <v>0</v>
      </c>
      <c r="N16" s="29">
        <f>N17</f>
        <v>0</v>
      </c>
      <c r="O16" s="29">
        <f>O17</f>
        <v>0</v>
      </c>
      <c r="P16" s="29">
        <f>P17</f>
        <v>0</v>
      </c>
      <c r="Q16" s="29">
        <f>Q17</f>
        <v>0</v>
      </c>
      <c r="R16" s="29">
        <f>R17</f>
        <v>0</v>
      </c>
      <c r="S16" s="28" t="s">
        <v>276</v>
      </c>
      <c r="T16" s="27">
        <f>K16-SUM(L16:R16)</f>
        <v>0</v>
      </c>
      <c r="AE16" s="18"/>
      <c r="AF16" s="18"/>
      <c r="AG16" s="18"/>
      <c r="AH16" s="18"/>
      <c r="AI16" s="18"/>
      <c r="AJ16" s="18"/>
    </row>
    <row r="17" spans="1:36" s="50" customFormat="1" ht="11.25" hidden="1" customHeight="1" x14ac:dyDescent="0.2">
      <c r="A17" s="32" t="str">
        <f>CONCATENATE("5010",H17)</f>
        <v>50103110</v>
      </c>
      <c r="B17" s="31"/>
      <c r="C17" s="31"/>
      <c r="D17" s="31"/>
      <c r="E17" s="31"/>
      <c r="F17" s="31"/>
      <c r="G17" s="31"/>
      <c r="H17" s="28">
        <v>3110</v>
      </c>
      <c r="I17" s="43" t="s">
        <v>275</v>
      </c>
      <c r="J17" s="29"/>
      <c r="K17" s="29">
        <f>K18</f>
        <v>0</v>
      </c>
      <c r="L17" s="29">
        <f>L18</f>
        <v>0</v>
      </c>
      <c r="M17" s="29">
        <f>M18</f>
        <v>0</v>
      </c>
      <c r="N17" s="29">
        <f>N18</f>
        <v>0</v>
      </c>
      <c r="O17" s="29">
        <f>O18</f>
        <v>0</v>
      </c>
      <c r="P17" s="29">
        <f>P18</f>
        <v>0</v>
      </c>
      <c r="Q17" s="29">
        <f>Q18</f>
        <v>0</v>
      </c>
      <c r="R17" s="29">
        <f>R18</f>
        <v>0</v>
      </c>
      <c r="S17" s="28">
        <v>3110</v>
      </c>
      <c r="T17" s="27">
        <f>K17-SUM(L17:R17)</f>
        <v>0</v>
      </c>
      <c r="AE17" s="18"/>
      <c r="AF17" s="18"/>
      <c r="AG17" s="18"/>
      <c r="AH17" s="18"/>
      <c r="AI17" s="18"/>
      <c r="AJ17" s="18"/>
    </row>
    <row r="18" spans="1:36" s="52" customFormat="1" ht="11.25" hidden="1" customHeight="1" x14ac:dyDescent="0.2">
      <c r="A18" s="45" t="str">
        <f>CONCATENATE("5010",H18)</f>
        <v>5010311003</v>
      </c>
      <c r="B18" s="31"/>
      <c r="C18" s="31"/>
      <c r="D18" s="31"/>
      <c r="E18" s="31"/>
      <c r="F18" s="31"/>
      <c r="G18" s="36"/>
      <c r="H18" s="76">
        <v>311003</v>
      </c>
      <c r="I18" s="37" t="s">
        <v>274</v>
      </c>
      <c r="J18" s="34"/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76">
        <v>311003</v>
      </c>
      <c r="T18" s="27">
        <f>K18-SUM(L18:R18)</f>
        <v>0</v>
      </c>
      <c r="AE18" s="18"/>
      <c r="AF18" s="18"/>
      <c r="AG18" s="18"/>
      <c r="AH18" s="18"/>
      <c r="AI18" s="18"/>
      <c r="AJ18" s="18"/>
    </row>
    <row r="19" spans="1:36" s="22" customFormat="1" ht="23.25" customHeight="1" x14ac:dyDescent="0.2">
      <c r="A19" s="32" t="str">
        <f>CONCATENATE("5010",H19)</f>
        <v>5010330010</v>
      </c>
      <c r="B19" s="31" t="s">
        <v>273</v>
      </c>
      <c r="C19" s="31" t="s">
        <v>85</v>
      </c>
      <c r="D19" s="31"/>
      <c r="E19" s="31"/>
      <c r="F19" s="31"/>
      <c r="G19" s="31"/>
      <c r="H19" s="28" t="s">
        <v>271</v>
      </c>
      <c r="I19" s="30" t="s">
        <v>272</v>
      </c>
      <c r="J19" s="29"/>
      <c r="K19" s="29">
        <f>K20+K28+K30+K32</f>
        <v>5846</v>
      </c>
      <c r="L19" s="29">
        <f>L20+L28+L30+L32</f>
        <v>100</v>
      </c>
      <c r="M19" s="29">
        <f>M20+M28+M30+M32</f>
        <v>46</v>
      </c>
      <c r="N19" s="29">
        <f>N20+N28+N30+N32</f>
        <v>1100</v>
      </c>
      <c r="O19" s="29">
        <f>O20+O28+O30+O32</f>
        <v>1520</v>
      </c>
      <c r="P19" s="29">
        <f>P20+P28+P30+P32</f>
        <v>319</v>
      </c>
      <c r="Q19" s="29">
        <f>Q20+Q28+Q30+Q32</f>
        <v>1</v>
      </c>
      <c r="R19" s="29">
        <f>R20+R28+R30+R32</f>
        <v>2760</v>
      </c>
      <c r="S19" s="28" t="s">
        <v>271</v>
      </c>
      <c r="T19" s="27">
        <f>K19-SUM(L19:R19)</f>
        <v>0</v>
      </c>
      <c r="AE19" s="18"/>
      <c r="AF19" s="18"/>
      <c r="AG19" s="18"/>
      <c r="AH19" s="18"/>
      <c r="AI19" s="18"/>
      <c r="AJ19" s="18"/>
    </row>
    <row r="20" spans="1:36" s="22" customFormat="1" ht="22.5" customHeight="1" x14ac:dyDescent="0.2">
      <c r="A20" s="32" t="str">
        <f>CONCATENATE("5010",H20)</f>
        <v>50103310</v>
      </c>
      <c r="B20" s="31" t="s">
        <v>270</v>
      </c>
      <c r="C20" s="31"/>
      <c r="D20" s="31"/>
      <c r="E20" s="31"/>
      <c r="F20" s="31"/>
      <c r="G20" s="31"/>
      <c r="H20" s="28">
        <v>3310</v>
      </c>
      <c r="I20" s="43" t="s">
        <v>269</v>
      </c>
      <c r="J20" s="29"/>
      <c r="K20" s="29">
        <f>SUM(K21:K27)</f>
        <v>5525</v>
      </c>
      <c r="L20" s="29">
        <f>SUM(L21:L27)</f>
        <v>100</v>
      </c>
      <c r="M20" s="29">
        <f>SUM(M21:M27)</f>
        <v>44</v>
      </c>
      <c r="N20" s="29">
        <f>SUM(N21:N27)</f>
        <v>1100</v>
      </c>
      <c r="O20" s="29">
        <f>SUM(O21:O27)</f>
        <v>1520</v>
      </c>
      <c r="P20" s="29">
        <f>SUM(P21:P27)</f>
        <v>0</v>
      </c>
      <c r="Q20" s="29">
        <f>SUM(Q21:Q27)</f>
        <v>1</v>
      </c>
      <c r="R20" s="29">
        <f>SUM(R21:R27)</f>
        <v>2760</v>
      </c>
      <c r="S20" s="28">
        <v>3310</v>
      </c>
      <c r="T20" s="27">
        <f>K20-SUM(L20:R20)</f>
        <v>0</v>
      </c>
      <c r="AE20" s="18"/>
      <c r="AF20" s="18"/>
      <c r="AG20" s="18"/>
      <c r="AH20" s="18"/>
      <c r="AI20" s="18"/>
      <c r="AJ20" s="18"/>
    </row>
    <row r="21" spans="1:36" ht="20.25" customHeight="1" x14ac:dyDescent="0.2">
      <c r="A21" s="45" t="str">
        <f>CONCATENATE("5010",H21)</f>
        <v>5010331004</v>
      </c>
      <c r="B21" s="31"/>
      <c r="C21" s="31" t="s">
        <v>60</v>
      </c>
      <c r="D21" s="31"/>
      <c r="E21" s="31"/>
      <c r="F21" s="31"/>
      <c r="G21" s="36"/>
      <c r="H21" s="33" t="s">
        <v>267</v>
      </c>
      <c r="I21" s="38" t="s">
        <v>268</v>
      </c>
      <c r="J21" s="34"/>
      <c r="K21" s="34">
        <v>2300</v>
      </c>
      <c r="L21" s="34">
        <v>0</v>
      </c>
      <c r="M21" s="34">
        <v>0</v>
      </c>
      <c r="N21" s="34">
        <v>800</v>
      </c>
      <c r="O21" s="34">
        <v>1500</v>
      </c>
      <c r="P21" s="34">
        <v>0</v>
      </c>
      <c r="Q21" s="34">
        <v>0</v>
      </c>
      <c r="R21" s="34">
        <v>0</v>
      </c>
      <c r="S21" s="33" t="s">
        <v>267</v>
      </c>
      <c r="T21" s="27">
        <f>K21-SUM(L21:R21)</f>
        <v>0</v>
      </c>
      <c r="AE21" s="18"/>
      <c r="AF21" s="18"/>
      <c r="AG21" s="18"/>
      <c r="AH21" s="18"/>
      <c r="AI21" s="18"/>
      <c r="AJ21" s="18"/>
    </row>
    <row r="22" spans="1:36" ht="19.5" customHeight="1" x14ac:dyDescent="0.2">
      <c r="A22" s="45" t="str">
        <f>CONCATENATE("5010",H22)</f>
        <v>5010331008</v>
      </c>
      <c r="B22" s="31"/>
      <c r="C22" s="31" t="s">
        <v>119</v>
      </c>
      <c r="D22" s="31"/>
      <c r="E22" s="31"/>
      <c r="F22" s="31"/>
      <c r="G22" s="36"/>
      <c r="H22" s="33">
        <v>331008</v>
      </c>
      <c r="I22" s="35" t="s">
        <v>266</v>
      </c>
      <c r="J22" s="34"/>
      <c r="K22" s="34">
        <v>2804</v>
      </c>
      <c r="L22" s="34">
        <v>0</v>
      </c>
      <c r="M22" s="34">
        <v>44</v>
      </c>
      <c r="N22" s="34">
        <v>0</v>
      </c>
      <c r="O22" s="34">
        <v>0</v>
      </c>
      <c r="P22" s="34">
        <v>0</v>
      </c>
      <c r="Q22" s="34">
        <v>0</v>
      </c>
      <c r="R22" s="34">
        <v>2760</v>
      </c>
      <c r="S22" s="33">
        <v>331008</v>
      </c>
      <c r="T22" s="27">
        <f>K22-SUM(L22:R22)</f>
        <v>0</v>
      </c>
      <c r="AE22" s="18"/>
      <c r="AF22" s="18"/>
      <c r="AG22" s="18"/>
      <c r="AH22" s="18"/>
      <c r="AI22" s="18"/>
      <c r="AJ22" s="18"/>
    </row>
    <row r="23" spans="1:36" ht="23.25" hidden="1" customHeight="1" x14ac:dyDescent="0.2">
      <c r="A23" s="45" t="str">
        <f>CONCATENATE("5010",H23)</f>
        <v>5010331016</v>
      </c>
      <c r="B23" s="31"/>
      <c r="C23" s="31" t="s">
        <v>44</v>
      </c>
      <c r="D23" s="31"/>
      <c r="E23" s="31"/>
      <c r="F23" s="31"/>
      <c r="G23" s="36"/>
      <c r="H23" s="33" t="s">
        <v>264</v>
      </c>
      <c r="I23" s="35" t="s">
        <v>265</v>
      </c>
      <c r="J23" s="34"/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3" t="s">
        <v>264</v>
      </c>
      <c r="T23" s="27">
        <f>K23-SUM(L23:R23)</f>
        <v>0</v>
      </c>
      <c r="AE23" s="18"/>
      <c r="AF23" s="18"/>
      <c r="AG23" s="18"/>
      <c r="AH23" s="18"/>
      <c r="AI23" s="18"/>
      <c r="AJ23" s="18"/>
    </row>
    <row r="24" spans="1:36" ht="35.25" hidden="1" customHeight="1" x14ac:dyDescent="0.2">
      <c r="A24" s="45" t="str">
        <f>CONCATENATE("5010",H24)</f>
        <v>5010331017</v>
      </c>
      <c r="B24" s="31"/>
      <c r="C24" s="31" t="s">
        <v>43</v>
      </c>
      <c r="D24" s="31"/>
      <c r="E24" s="31"/>
      <c r="F24" s="31"/>
      <c r="G24" s="36"/>
      <c r="H24" s="33" t="s">
        <v>262</v>
      </c>
      <c r="I24" s="35" t="s">
        <v>263</v>
      </c>
      <c r="J24" s="34"/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3" t="s">
        <v>262</v>
      </c>
      <c r="T24" s="27">
        <f>K24-SUM(L24:R24)</f>
        <v>0</v>
      </c>
      <c r="AE24" s="18"/>
      <c r="AF24" s="18"/>
      <c r="AG24" s="18"/>
      <c r="AH24" s="18"/>
      <c r="AI24" s="18"/>
      <c r="AJ24" s="18"/>
    </row>
    <row r="25" spans="1:36" ht="31.5" customHeight="1" x14ac:dyDescent="0.2">
      <c r="A25" s="45" t="str">
        <f>CONCATENATE("5010",H25)</f>
        <v>5010331019</v>
      </c>
      <c r="B25" s="31"/>
      <c r="C25" s="31" t="s">
        <v>261</v>
      </c>
      <c r="D25" s="31"/>
      <c r="E25" s="31"/>
      <c r="F25" s="31"/>
      <c r="G25" s="36"/>
      <c r="H25" s="33" t="s">
        <v>259</v>
      </c>
      <c r="I25" s="35" t="s">
        <v>260</v>
      </c>
      <c r="J25" s="34"/>
      <c r="K25" s="34">
        <v>1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1</v>
      </c>
      <c r="R25" s="34">
        <v>0</v>
      </c>
      <c r="S25" s="33" t="s">
        <v>259</v>
      </c>
      <c r="T25" s="27">
        <f>K25-SUM(L25:R25)</f>
        <v>0</v>
      </c>
      <c r="AE25" s="18"/>
      <c r="AF25" s="18"/>
      <c r="AG25" s="18"/>
      <c r="AH25" s="18"/>
      <c r="AI25" s="18"/>
      <c r="AJ25" s="18"/>
    </row>
    <row r="26" spans="1:36" ht="15.75" hidden="1" customHeight="1" x14ac:dyDescent="0.2">
      <c r="A26" s="45" t="str">
        <f>CONCATENATE("5010",H26)</f>
        <v>5010331020</v>
      </c>
      <c r="B26" s="31"/>
      <c r="C26" s="31" t="s">
        <v>133</v>
      </c>
      <c r="D26" s="31"/>
      <c r="E26" s="31"/>
      <c r="F26" s="31"/>
      <c r="G26" s="36"/>
      <c r="H26" s="33" t="s">
        <v>257</v>
      </c>
      <c r="I26" s="35" t="s">
        <v>258</v>
      </c>
      <c r="J26" s="34"/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3" t="s">
        <v>257</v>
      </c>
      <c r="T26" s="27">
        <f>K26-SUM(L26:R26)</f>
        <v>0</v>
      </c>
      <c r="AE26" s="18"/>
      <c r="AF26" s="18"/>
      <c r="AG26" s="18"/>
      <c r="AH26" s="18"/>
      <c r="AI26" s="18"/>
      <c r="AJ26" s="18"/>
    </row>
    <row r="27" spans="1:36" ht="18" customHeight="1" x14ac:dyDescent="0.2">
      <c r="A27" s="45" t="str">
        <f>CONCATENATE("5010",H27)</f>
        <v>5010331050</v>
      </c>
      <c r="B27" s="31"/>
      <c r="C27" s="31" t="s">
        <v>5</v>
      </c>
      <c r="D27" s="31"/>
      <c r="E27" s="31"/>
      <c r="F27" s="31"/>
      <c r="G27" s="36"/>
      <c r="H27" s="33" t="s">
        <v>255</v>
      </c>
      <c r="I27" s="37" t="s">
        <v>256</v>
      </c>
      <c r="J27" s="34"/>
      <c r="K27" s="34">
        <v>420</v>
      </c>
      <c r="L27" s="34">
        <v>100</v>
      </c>
      <c r="M27" s="34">
        <v>0</v>
      </c>
      <c r="N27" s="34">
        <v>300</v>
      </c>
      <c r="O27" s="34">
        <v>20</v>
      </c>
      <c r="P27" s="34">
        <v>0</v>
      </c>
      <c r="Q27" s="34">
        <v>0</v>
      </c>
      <c r="R27" s="34">
        <v>0</v>
      </c>
      <c r="S27" s="33" t="s">
        <v>255</v>
      </c>
      <c r="T27" s="27">
        <f>K27-SUM(L27:R27)</f>
        <v>0</v>
      </c>
      <c r="AE27" s="18"/>
      <c r="AF27" s="18"/>
      <c r="AG27" s="18"/>
      <c r="AH27" s="18"/>
      <c r="AI27" s="18"/>
      <c r="AJ27" s="18"/>
    </row>
    <row r="28" spans="1:36" s="22" customFormat="1" ht="13.5" hidden="1" customHeight="1" x14ac:dyDescent="0.2">
      <c r="A28" s="45" t="str">
        <f>CONCATENATE("5010",H28)</f>
        <v>50103510</v>
      </c>
      <c r="B28" s="31"/>
      <c r="C28" s="31"/>
      <c r="D28" s="31"/>
      <c r="E28" s="31"/>
      <c r="F28" s="31"/>
      <c r="G28" s="36"/>
      <c r="H28" s="28" t="s">
        <v>253</v>
      </c>
      <c r="I28" s="79" t="s">
        <v>254</v>
      </c>
      <c r="J28" s="29"/>
      <c r="K28" s="29">
        <f>K29</f>
        <v>0</v>
      </c>
      <c r="L28" s="29">
        <f>L29</f>
        <v>0</v>
      </c>
      <c r="M28" s="29">
        <f>M29</f>
        <v>0</v>
      </c>
      <c r="N28" s="29">
        <f>N29</f>
        <v>0</v>
      </c>
      <c r="O28" s="29">
        <f>O29</f>
        <v>0</v>
      </c>
      <c r="P28" s="29">
        <f>P29</f>
        <v>0</v>
      </c>
      <c r="Q28" s="29">
        <f>Q29</f>
        <v>0</v>
      </c>
      <c r="R28" s="29">
        <f>R29</f>
        <v>0</v>
      </c>
      <c r="S28" s="28" t="s">
        <v>253</v>
      </c>
      <c r="T28" s="27">
        <f>K28-SUM(L28:R28)</f>
        <v>0</v>
      </c>
      <c r="AE28" s="51"/>
      <c r="AF28" s="51"/>
      <c r="AG28" s="51"/>
      <c r="AH28" s="51"/>
      <c r="AI28" s="51"/>
      <c r="AJ28" s="51"/>
    </row>
    <row r="29" spans="1:36" ht="26.25" hidden="1" customHeight="1" x14ac:dyDescent="0.2">
      <c r="A29" s="45" t="str">
        <f>CONCATENATE("5010",H29)</f>
        <v>5010351001</v>
      </c>
      <c r="B29" s="31"/>
      <c r="C29" s="31"/>
      <c r="D29" s="31"/>
      <c r="E29" s="31"/>
      <c r="F29" s="31"/>
      <c r="G29" s="36"/>
      <c r="H29" s="33" t="s">
        <v>251</v>
      </c>
      <c r="I29" s="78" t="s">
        <v>252</v>
      </c>
      <c r="J29" s="34"/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3" t="s">
        <v>251</v>
      </c>
      <c r="T29" s="27">
        <f>K29-SUM(L29:R29)</f>
        <v>0</v>
      </c>
      <c r="AE29" s="18"/>
      <c r="AF29" s="18"/>
      <c r="AG29" s="18"/>
      <c r="AH29" s="18"/>
      <c r="AI29" s="18"/>
      <c r="AJ29" s="18"/>
    </row>
    <row r="30" spans="1:36" s="22" customFormat="1" ht="20.25" customHeight="1" x14ac:dyDescent="0.2">
      <c r="A30" s="45" t="str">
        <f>CONCATENATE("5010",H30)</f>
        <v>50103610</v>
      </c>
      <c r="B30" s="31" t="s">
        <v>249</v>
      </c>
      <c r="C30" s="31"/>
      <c r="D30" s="31"/>
      <c r="E30" s="31"/>
      <c r="F30" s="31"/>
      <c r="G30" s="36"/>
      <c r="H30" s="28" t="s">
        <v>249</v>
      </c>
      <c r="I30" s="79" t="s">
        <v>250</v>
      </c>
      <c r="J30" s="29"/>
      <c r="K30" s="29">
        <f>K31</f>
        <v>319</v>
      </c>
      <c r="L30" s="29">
        <f>L31</f>
        <v>0</v>
      </c>
      <c r="M30" s="29">
        <f>M31</f>
        <v>0</v>
      </c>
      <c r="N30" s="29">
        <f>N31</f>
        <v>0</v>
      </c>
      <c r="O30" s="29">
        <f>O31</f>
        <v>0</v>
      </c>
      <c r="P30" s="29">
        <f>P31</f>
        <v>319</v>
      </c>
      <c r="Q30" s="29">
        <f>Q31</f>
        <v>0</v>
      </c>
      <c r="R30" s="29">
        <f>R31</f>
        <v>0</v>
      </c>
      <c r="S30" s="28" t="s">
        <v>249</v>
      </c>
      <c r="T30" s="27">
        <f>K30-SUM(L30:R30)</f>
        <v>0</v>
      </c>
      <c r="AE30" s="51"/>
      <c r="AF30" s="51"/>
      <c r="AG30" s="51"/>
      <c r="AH30" s="51"/>
      <c r="AI30" s="51"/>
      <c r="AJ30" s="51"/>
    </row>
    <row r="31" spans="1:36" ht="20.25" customHeight="1" x14ac:dyDescent="0.2">
      <c r="A31" s="45" t="str">
        <f>CONCATENATE("5010",H31)</f>
        <v>5010361050</v>
      </c>
      <c r="B31" s="31"/>
      <c r="C31" s="31" t="s">
        <v>5</v>
      </c>
      <c r="D31" s="31"/>
      <c r="E31" s="31"/>
      <c r="F31" s="31"/>
      <c r="G31" s="36"/>
      <c r="H31" s="33" t="s">
        <v>247</v>
      </c>
      <c r="I31" s="78" t="s">
        <v>248</v>
      </c>
      <c r="J31" s="34"/>
      <c r="K31" s="34">
        <v>319</v>
      </c>
      <c r="L31" s="34">
        <v>0</v>
      </c>
      <c r="M31" s="34">
        <v>0</v>
      </c>
      <c r="N31" s="34">
        <v>0</v>
      </c>
      <c r="O31" s="34">
        <v>0</v>
      </c>
      <c r="P31" s="34">
        <v>319</v>
      </c>
      <c r="Q31" s="34">
        <v>0</v>
      </c>
      <c r="R31" s="34">
        <v>0</v>
      </c>
      <c r="S31" s="33" t="s">
        <v>247</v>
      </c>
      <c r="T31" s="27">
        <f>K31-SUM(L31:R31)</f>
        <v>0</v>
      </c>
      <c r="AE31" s="18"/>
      <c r="AF31" s="18"/>
      <c r="AG31" s="18"/>
      <c r="AH31" s="18"/>
      <c r="AI31" s="18"/>
      <c r="AJ31" s="18"/>
    </row>
    <row r="32" spans="1:36" s="52" customFormat="1" ht="17.25" customHeight="1" x14ac:dyDescent="0.2">
      <c r="A32" s="32" t="str">
        <f>CONCATENATE("5010",H32)</f>
        <v>50103710</v>
      </c>
      <c r="B32" s="31" t="s">
        <v>245</v>
      </c>
      <c r="C32" s="31"/>
      <c r="D32" s="31"/>
      <c r="E32" s="31"/>
      <c r="F32" s="31"/>
      <c r="G32" s="31"/>
      <c r="H32" s="28" t="s">
        <v>245</v>
      </c>
      <c r="I32" s="77" t="s">
        <v>246</v>
      </c>
      <c r="J32" s="29"/>
      <c r="K32" s="29">
        <f>SUM(K33:K34)</f>
        <v>2</v>
      </c>
      <c r="L32" s="29">
        <f>SUM(L33:L34)</f>
        <v>0</v>
      </c>
      <c r="M32" s="29">
        <f>SUM(M33:M34)</f>
        <v>2</v>
      </c>
      <c r="N32" s="29">
        <f>SUM(N33:N34)</f>
        <v>0</v>
      </c>
      <c r="O32" s="29">
        <f>SUM(O33:O34)</f>
        <v>0</v>
      </c>
      <c r="P32" s="29">
        <f>SUM(P33:P34)</f>
        <v>0</v>
      </c>
      <c r="Q32" s="29">
        <f>SUM(Q33:Q34)</f>
        <v>0</v>
      </c>
      <c r="R32" s="29">
        <f>SUM(R33:R34)</f>
        <v>0</v>
      </c>
      <c r="S32" s="28" t="s">
        <v>245</v>
      </c>
      <c r="T32" s="27">
        <f>K32-SUM(L32:R32)</f>
        <v>0</v>
      </c>
      <c r="AE32" s="18"/>
      <c r="AF32" s="18"/>
      <c r="AG32" s="18"/>
      <c r="AH32" s="18"/>
      <c r="AI32" s="18"/>
      <c r="AJ32" s="18"/>
    </row>
    <row r="33" spans="1:36" s="52" customFormat="1" ht="18" customHeight="1" x14ac:dyDescent="0.2">
      <c r="A33" s="45" t="str">
        <f>CONCATENATE("5010",H33)</f>
        <v>5010371001</v>
      </c>
      <c r="B33" s="31"/>
      <c r="C33" s="31" t="s">
        <v>19</v>
      </c>
      <c r="D33" s="31"/>
      <c r="E33" s="31"/>
      <c r="F33" s="31"/>
      <c r="G33" s="36"/>
      <c r="H33" s="76" t="s">
        <v>243</v>
      </c>
      <c r="I33" s="37" t="s">
        <v>244</v>
      </c>
      <c r="J33" s="34"/>
      <c r="K33" s="34">
        <v>2</v>
      </c>
      <c r="L33" s="34">
        <v>0</v>
      </c>
      <c r="M33" s="34">
        <v>2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76" t="s">
        <v>243</v>
      </c>
      <c r="T33" s="27">
        <f>K33-SUM(L33:R33)</f>
        <v>0</v>
      </c>
      <c r="AE33" s="18"/>
      <c r="AF33" s="18"/>
      <c r="AG33" s="18"/>
      <c r="AH33" s="18"/>
      <c r="AI33" s="18"/>
      <c r="AJ33" s="18"/>
    </row>
    <row r="34" spans="1:36" s="52" customFormat="1" hidden="1" x14ac:dyDescent="0.2">
      <c r="A34" s="45" t="str">
        <f>CONCATENATE("5010",H34)</f>
        <v>5010371050</v>
      </c>
      <c r="B34" s="31"/>
      <c r="C34" s="31" t="s">
        <v>5</v>
      </c>
      <c r="D34" s="31"/>
      <c r="E34" s="31"/>
      <c r="F34" s="31"/>
      <c r="G34" s="36"/>
      <c r="H34" s="76" t="s">
        <v>241</v>
      </c>
      <c r="I34" s="35" t="s">
        <v>242</v>
      </c>
      <c r="J34" s="34"/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76" t="s">
        <v>241</v>
      </c>
      <c r="T34" s="27">
        <f>K34-SUM(L34:R34)</f>
        <v>0</v>
      </c>
      <c r="AE34" s="18"/>
      <c r="AF34" s="18"/>
      <c r="AG34" s="18"/>
      <c r="AH34" s="18"/>
      <c r="AI34" s="18"/>
      <c r="AJ34" s="18"/>
    </row>
    <row r="35" spans="1:36" s="52" customFormat="1" ht="18" hidden="1" customHeight="1" x14ac:dyDescent="0.2">
      <c r="A35" s="45" t="str">
        <f>CONCATENATE("5010",H35)</f>
        <v>50104010</v>
      </c>
      <c r="B35" s="31" t="s">
        <v>240</v>
      </c>
      <c r="C35" s="31"/>
      <c r="D35" s="31"/>
      <c r="E35" s="31"/>
      <c r="F35" s="31"/>
      <c r="G35" s="36"/>
      <c r="H35" s="28" t="s">
        <v>240</v>
      </c>
      <c r="I35" s="30" t="s">
        <v>239</v>
      </c>
      <c r="J35" s="29"/>
      <c r="K35" s="29">
        <f>K36</f>
        <v>0</v>
      </c>
      <c r="L35" s="29">
        <f>L36</f>
        <v>0</v>
      </c>
      <c r="M35" s="29">
        <f>M36</f>
        <v>0</v>
      </c>
      <c r="N35" s="29">
        <f>N36</f>
        <v>0</v>
      </c>
      <c r="O35" s="29">
        <f>O36</f>
        <v>0</v>
      </c>
      <c r="P35" s="29">
        <f>P36</f>
        <v>0</v>
      </c>
      <c r="Q35" s="29">
        <f>Q36</f>
        <v>0</v>
      </c>
      <c r="R35" s="29">
        <f>R36</f>
        <v>0</v>
      </c>
      <c r="S35" s="76"/>
      <c r="T35" s="27">
        <f>K35-SUM(L35:R35)</f>
        <v>0</v>
      </c>
      <c r="AE35" s="18"/>
      <c r="AF35" s="18"/>
      <c r="AG35" s="18"/>
      <c r="AH35" s="18"/>
      <c r="AI35" s="18"/>
      <c r="AJ35" s="18"/>
    </row>
    <row r="36" spans="1:36" s="52" customFormat="1" ht="36.75" hidden="1" customHeight="1" x14ac:dyDescent="0.2">
      <c r="A36" s="45" t="str">
        <f>CONCATENATE("5010",H36)</f>
        <v>50104015</v>
      </c>
      <c r="B36" s="31"/>
      <c r="C36" s="31" t="s">
        <v>46</v>
      </c>
      <c r="D36" s="31"/>
      <c r="E36" s="31"/>
      <c r="F36" s="31"/>
      <c r="G36" s="36"/>
      <c r="H36" s="33" t="s">
        <v>238</v>
      </c>
      <c r="I36" s="35" t="s">
        <v>237</v>
      </c>
      <c r="J36" s="34"/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76"/>
      <c r="T36" s="27">
        <f>K36-SUM(L36:R36)</f>
        <v>0</v>
      </c>
      <c r="AE36" s="18"/>
      <c r="AF36" s="18"/>
      <c r="AG36" s="18"/>
      <c r="AH36" s="18"/>
      <c r="AI36" s="18"/>
      <c r="AJ36" s="18"/>
    </row>
    <row r="37" spans="1:36" s="52" customFormat="1" ht="16.5" hidden="1" customHeight="1" x14ac:dyDescent="0.2">
      <c r="A37" s="45" t="str">
        <f>CONCATENATE("5010",H37)</f>
        <v>501040101503</v>
      </c>
      <c r="B37" s="31"/>
      <c r="C37" s="31"/>
      <c r="D37" s="31" t="s">
        <v>8</v>
      </c>
      <c r="E37" s="31"/>
      <c r="F37" s="31"/>
      <c r="G37" s="36"/>
      <c r="H37" s="33" t="s">
        <v>236</v>
      </c>
      <c r="I37" s="35" t="s">
        <v>235</v>
      </c>
      <c r="J37" s="34"/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0</v>
      </c>
      <c r="S37" s="76"/>
      <c r="T37" s="27">
        <f>K37-SUM(L37:R37)</f>
        <v>0</v>
      </c>
      <c r="AE37" s="18"/>
      <c r="AF37" s="18"/>
      <c r="AG37" s="18"/>
      <c r="AH37" s="18"/>
      <c r="AI37" s="18"/>
      <c r="AJ37" s="18"/>
    </row>
    <row r="38" spans="1:36" s="50" customFormat="1" ht="24" customHeight="1" x14ac:dyDescent="0.2">
      <c r="A38" s="32" t="str">
        <f>CONCATENATE("5010",H38)</f>
        <v>501043</v>
      </c>
      <c r="B38" s="31" t="s">
        <v>234</v>
      </c>
      <c r="C38" s="31"/>
      <c r="D38" s="31"/>
      <c r="E38" s="31"/>
      <c r="F38" s="31"/>
      <c r="G38" s="31"/>
      <c r="H38" s="28" t="s">
        <v>232</v>
      </c>
      <c r="I38" s="30" t="s">
        <v>233</v>
      </c>
      <c r="J38" s="29"/>
      <c r="K38" s="29">
        <f>K39</f>
        <v>44659</v>
      </c>
      <c r="L38" s="29">
        <f>L39</f>
        <v>7000</v>
      </c>
      <c r="M38" s="29">
        <f>M39</f>
        <v>3500</v>
      </c>
      <c r="N38" s="29">
        <f>N39</f>
        <v>11544</v>
      </c>
      <c r="O38" s="29">
        <f>O39</f>
        <v>4700</v>
      </c>
      <c r="P38" s="29">
        <f>P39</f>
        <v>6615</v>
      </c>
      <c r="Q38" s="29">
        <f>Q39</f>
        <v>4000</v>
      </c>
      <c r="R38" s="29">
        <f>R39</f>
        <v>7300</v>
      </c>
      <c r="S38" s="28" t="s">
        <v>232</v>
      </c>
      <c r="T38" s="27">
        <f>K38-SUM(L38:R38)</f>
        <v>0</v>
      </c>
      <c r="AE38" s="18"/>
      <c r="AF38" s="18"/>
      <c r="AG38" s="18"/>
      <c r="AH38" s="18"/>
      <c r="AI38" s="18"/>
      <c r="AJ38" s="18"/>
    </row>
    <row r="39" spans="1:36" s="50" customFormat="1" ht="22.5" customHeight="1" x14ac:dyDescent="0.2">
      <c r="A39" s="32" t="str">
        <f>CONCATENATE("5010",H39)</f>
        <v>50104310</v>
      </c>
      <c r="B39" s="31" t="s">
        <v>230</v>
      </c>
      <c r="C39" s="31"/>
      <c r="D39" s="31"/>
      <c r="E39" s="31"/>
      <c r="F39" s="31"/>
      <c r="G39" s="31"/>
      <c r="H39" s="28" t="s">
        <v>230</v>
      </c>
      <c r="I39" s="30" t="s">
        <v>231</v>
      </c>
      <c r="J39" s="29"/>
      <c r="K39" s="29">
        <f>K40</f>
        <v>44659</v>
      </c>
      <c r="L39" s="29">
        <f>L40</f>
        <v>7000</v>
      </c>
      <c r="M39" s="29">
        <f>M40</f>
        <v>3500</v>
      </c>
      <c r="N39" s="29">
        <f>N40</f>
        <v>11544</v>
      </c>
      <c r="O39" s="29">
        <f>O40</f>
        <v>4700</v>
      </c>
      <c r="P39" s="29">
        <f>P40</f>
        <v>6615</v>
      </c>
      <c r="Q39" s="29">
        <f>Q40</f>
        <v>4000</v>
      </c>
      <c r="R39" s="29">
        <f>R40</f>
        <v>7300</v>
      </c>
      <c r="S39" s="28" t="s">
        <v>230</v>
      </c>
      <c r="T39" s="27">
        <f>K39-SUM(L39:R39)</f>
        <v>0</v>
      </c>
      <c r="AE39" s="18"/>
      <c r="AF39" s="18"/>
      <c r="AG39" s="18"/>
      <c r="AH39" s="18"/>
      <c r="AI39" s="18"/>
      <c r="AJ39" s="18"/>
    </row>
    <row r="40" spans="1:36" s="52" customFormat="1" ht="21.75" customHeight="1" x14ac:dyDescent="0.2">
      <c r="A40" s="45" t="str">
        <f>CONCATENATE("5010",H40)</f>
        <v>5010431009</v>
      </c>
      <c r="B40" s="31"/>
      <c r="C40" s="31" t="s">
        <v>88</v>
      </c>
      <c r="D40" s="31"/>
      <c r="E40" s="31"/>
      <c r="F40" s="31"/>
      <c r="G40" s="36"/>
      <c r="H40" s="76" t="s">
        <v>228</v>
      </c>
      <c r="I40" s="35" t="s">
        <v>229</v>
      </c>
      <c r="J40" s="34"/>
      <c r="K40" s="34">
        <v>44659</v>
      </c>
      <c r="L40" s="34">
        <v>7000</v>
      </c>
      <c r="M40" s="34">
        <v>3500</v>
      </c>
      <c r="N40" s="34">
        <v>11544</v>
      </c>
      <c r="O40" s="34">
        <v>4700</v>
      </c>
      <c r="P40" s="34">
        <v>6615</v>
      </c>
      <c r="Q40" s="34">
        <v>4000</v>
      </c>
      <c r="R40" s="34">
        <v>7300</v>
      </c>
      <c r="S40" s="76" t="s">
        <v>228</v>
      </c>
      <c r="T40" s="27">
        <f>K40-SUM(L40:R40)</f>
        <v>0</v>
      </c>
      <c r="AE40" s="18"/>
      <c r="AF40" s="18"/>
      <c r="AG40" s="18"/>
      <c r="AH40" s="18"/>
      <c r="AI40" s="18"/>
      <c r="AJ40" s="18"/>
    </row>
    <row r="41" spans="1:36" s="50" customFormat="1" ht="33.75" hidden="1" customHeight="1" x14ac:dyDescent="0.2">
      <c r="A41" s="45" t="str">
        <f>CONCATENATE("5010",H41)</f>
        <v>50104510</v>
      </c>
      <c r="B41" s="31" t="s">
        <v>226</v>
      </c>
      <c r="C41" s="31"/>
      <c r="D41" s="31"/>
      <c r="E41" s="31"/>
      <c r="F41" s="31"/>
      <c r="G41" s="36"/>
      <c r="H41" s="28" t="s">
        <v>226</v>
      </c>
      <c r="I41" s="30" t="s">
        <v>227</v>
      </c>
      <c r="J41" s="29"/>
      <c r="K41" s="29">
        <f>K42+K44+K48+K52+K55</f>
        <v>0</v>
      </c>
      <c r="L41" s="29">
        <f>L42+L44+L48+L52+L55</f>
        <v>0</v>
      </c>
      <c r="M41" s="29">
        <f>M42+M44+M48+M52+M55</f>
        <v>0</v>
      </c>
      <c r="N41" s="29">
        <f>N42+N44+N48+N52+N55</f>
        <v>0</v>
      </c>
      <c r="O41" s="29">
        <f>O42+O44+O48+O52+O55</f>
        <v>0</v>
      </c>
      <c r="P41" s="29">
        <f>P42+P44+P48+P52+P55</f>
        <v>0</v>
      </c>
      <c r="Q41" s="29">
        <f>Q42+Q44+Q48+Q52+Q55</f>
        <v>0</v>
      </c>
      <c r="R41" s="29">
        <f>R42+R44+R48+R52+R55</f>
        <v>0</v>
      </c>
      <c r="S41" s="28" t="s">
        <v>226</v>
      </c>
      <c r="T41" s="27">
        <f>K41-SUM(L41:R41)</f>
        <v>0</v>
      </c>
      <c r="AE41" s="51"/>
      <c r="AF41" s="51"/>
      <c r="AG41" s="51"/>
      <c r="AH41" s="51"/>
      <c r="AI41" s="51"/>
      <c r="AJ41" s="51"/>
    </row>
    <row r="42" spans="1:36" s="52" customFormat="1" ht="15" hidden="1" customHeight="1" x14ac:dyDescent="0.2">
      <c r="A42" s="45" t="str">
        <f>CONCATENATE("5010",H42)</f>
        <v>5010451002</v>
      </c>
      <c r="B42" s="31"/>
      <c r="C42" s="31" t="s">
        <v>16</v>
      </c>
      <c r="D42" s="31"/>
      <c r="E42" s="31"/>
      <c r="F42" s="31"/>
      <c r="G42" s="36"/>
      <c r="H42" s="74">
        <v>451002</v>
      </c>
      <c r="I42" s="35" t="s">
        <v>220</v>
      </c>
      <c r="J42" s="34"/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0</v>
      </c>
      <c r="S42" s="74">
        <v>451002</v>
      </c>
      <c r="T42" s="27">
        <f>K42-SUM(L42:R42)</f>
        <v>0</v>
      </c>
      <c r="AE42" s="18"/>
      <c r="AF42" s="18"/>
      <c r="AG42" s="18"/>
      <c r="AH42" s="18"/>
      <c r="AI42" s="18"/>
      <c r="AJ42" s="18"/>
    </row>
    <row r="43" spans="1:36" s="52" customFormat="1" ht="15" hidden="1" customHeight="1" x14ac:dyDescent="0.2">
      <c r="A43" s="45" t="str">
        <f>CONCATENATE("5010",H43)</f>
        <v>501045100202</v>
      </c>
      <c r="B43" s="31"/>
      <c r="C43" s="31"/>
      <c r="D43" s="31" t="s">
        <v>16</v>
      </c>
      <c r="E43" s="31"/>
      <c r="F43" s="31"/>
      <c r="G43" s="36"/>
      <c r="H43" s="74">
        <v>45100202</v>
      </c>
      <c r="I43" s="35" t="s">
        <v>224</v>
      </c>
      <c r="J43" s="34"/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74">
        <v>45100202</v>
      </c>
      <c r="T43" s="27">
        <f>K43-SUM(L43:R43)</f>
        <v>0</v>
      </c>
      <c r="AE43" s="18"/>
      <c r="AF43" s="18"/>
      <c r="AG43" s="18"/>
      <c r="AH43" s="18"/>
      <c r="AI43" s="18"/>
      <c r="AJ43" s="18"/>
    </row>
    <row r="44" spans="1:36" s="52" customFormat="1" ht="15" hidden="1" customHeight="1" x14ac:dyDescent="0.2">
      <c r="A44" s="45" t="str">
        <f>CONCATENATE("5010",H44)</f>
        <v>5010451015</v>
      </c>
      <c r="B44" s="31"/>
      <c r="C44" s="31" t="s">
        <v>46</v>
      </c>
      <c r="D44" s="31"/>
      <c r="E44" s="31"/>
      <c r="F44" s="31"/>
      <c r="G44" s="36"/>
      <c r="H44" s="74">
        <v>451015</v>
      </c>
      <c r="I44" s="35" t="s">
        <v>225</v>
      </c>
      <c r="J44" s="34"/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74">
        <v>451015</v>
      </c>
      <c r="T44" s="27">
        <f>K44-SUM(L44:R44)</f>
        <v>0</v>
      </c>
      <c r="AE44" s="18"/>
      <c r="AF44" s="18"/>
      <c r="AG44" s="18"/>
      <c r="AH44" s="18"/>
      <c r="AI44" s="18"/>
      <c r="AJ44" s="18"/>
    </row>
    <row r="45" spans="1:36" s="52" customFormat="1" ht="15" hidden="1" customHeight="1" x14ac:dyDescent="0.2">
      <c r="A45" s="45" t="str">
        <f>CONCATENATE("5010",H45)</f>
        <v>501045101501</v>
      </c>
      <c r="B45" s="31"/>
      <c r="C45" s="31"/>
      <c r="D45" s="31" t="s">
        <v>19</v>
      </c>
      <c r="E45" s="31"/>
      <c r="F45" s="31"/>
      <c r="G45" s="36"/>
      <c r="H45" s="74">
        <v>45101501</v>
      </c>
      <c r="I45" s="35" t="s">
        <v>219</v>
      </c>
      <c r="J45" s="34"/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74">
        <v>45101501</v>
      </c>
      <c r="T45" s="27">
        <f>K45-SUM(L45:R45)</f>
        <v>0</v>
      </c>
      <c r="AE45" s="18"/>
      <c r="AF45" s="18"/>
      <c r="AG45" s="18"/>
      <c r="AH45" s="18"/>
      <c r="AI45" s="18"/>
      <c r="AJ45" s="18"/>
    </row>
    <row r="46" spans="1:36" s="52" customFormat="1" ht="15" hidden="1" customHeight="1" x14ac:dyDescent="0.2">
      <c r="A46" s="45" t="str">
        <f>CONCATENATE("5010",H46)</f>
        <v>501045101502</v>
      </c>
      <c r="B46" s="31"/>
      <c r="C46" s="31"/>
      <c r="D46" s="31" t="s">
        <v>16</v>
      </c>
      <c r="E46" s="31"/>
      <c r="F46" s="31"/>
      <c r="G46" s="36"/>
      <c r="H46" s="74">
        <v>45101502</v>
      </c>
      <c r="I46" s="35" t="s">
        <v>224</v>
      </c>
      <c r="J46" s="34"/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74">
        <v>45101502</v>
      </c>
      <c r="T46" s="27">
        <f>K46-SUM(L46:R46)</f>
        <v>0</v>
      </c>
      <c r="AE46" s="18"/>
      <c r="AF46" s="18"/>
      <c r="AG46" s="18"/>
      <c r="AH46" s="18"/>
      <c r="AI46" s="18"/>
      <c r="AJ46" s="18"/>
    </row>
    <row r="47" spans="1:36" s="52" customFormat="1" ht="15" hidden="1" customHeight="1" x14ac:dyDescent="0.2">
      <c r="A47" s="45" t="str">
        <f>CONCATENATE("5010",H47)</f>
        <v>501045101503</v>
      </c>
      <c r="B47" s="31"/>
      <c r="C47" s="31"/>
      <c r="D47" s="31" t="s">
        <v>8</v>
      </c>
      <c r="E47" s="31"/>
      <c r="F47" s="31"/>
      <c r="G47" s="36"/>
      <c r="H47" s="74">
        <v>45101503</v>
      </c>
      <c r="I47" s="35" t="s">
        <v>218</v>
      </c>
      <c r="J47" s="34"/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74">
        <v>45101503</v>
      </c>
      <c r="T47" s="27">
        <f>K47-SUM(L47:R47)</f>
        <v>0</v>
      </c>
      <c r="AE47" s="18"/>
      <c r="AF47" s="18"/>
      <c r="AG47" s="18"/>
      <c r="AH47" s="18"/>
      <c r="AI47" s="18"/>
      <c r="AJ47" s="18"/>
    </row>
    <row r="48" spans="1:36" s="52" customFormat="1" ht="19.5" hidden="1" customHeight="1" x14ac:dyDescent="0.2">
      <c r="A48" s="45" t="str">
        <f>CONCATENATE("5010",H48)</f>
        <v>5010451016</v>
      </c>
      <c r="B48" s="31"/>
      <c r="C48" s="31" t="s">
        <v>44</v>
      </c>
      <c r="D48" s="31"/>
      <c r="E48" s="31"/>
      <c r="F48" s="31"/>
      <c r="G48" s="36"/>
      <c r="H48" s="74">
        <v>451016</v>
      </c>
      <c r="I48" s="35" t="s">
        <v>37</v>
      </c>
      <c r="J48" s="34"/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74">
        <v>451016</v>
      </c>
      <c r="T48" s="27">
        <f>K48-SUM(L48:R48)</f>
        <v>0</v>
      </c>
      <c r="AE48" s="18"/>
      <c r="AF48" s="18"/>
      <c r="AG48" s="18"/>
      <c r="AH48" s="18"/>
      <c r="AI48" s="18"/>
      <c r="AJ48" s="18"/>
    </row>
    <row r="49" spans="1:36" s="52" customFormat="1" ht="15" hidden="1" customHeight="1" x14ac:dyDescent="0.2">
      <c r="A49" s="45" t="str">
        <f>CONCATENATE("5010",H49)</f>
        <v>501045101601</v>
      </c>
      <c r="B49" s="31"/>
      <c r="C49" s="31"/>
      <c r="D49" s="31" t="s">
        <v>19</v>
      </c>
      <c r="E49" s="31"/>
      <c r="F49" s="31"/>
      <c r="G49" s="36"/>
      <c r="H49" s="74">
        <v>45101601</v>
      </c>
      <c r="I49" s="35" t="s">
        <v>219</v>
      </c>
      <c r="J49" s="34"/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74">
        <v>45101601</v>
      </c>
      <c r="T49" s="27">
        <f>K49-SUM(L49:R49)</f>
        <v>0</v>
      </c>
      <c r="AE49" s="18"/>
      <c r="AF49" s="18"/>
      <c r="AG49" s="18"/>
      <c r="AH49" s="18"/>
      <c r="AI49" s="18"/>
      <c r="AJ49" s="18"/>
    </row>
    <row r="50" spans="1:36" s="52" customFormat="1" ht="15" hidden="1" customHeight="1" x14ac:dyDescent="0.2">
      <c r="A50" s="45" t="str">
        <f>CONCATENATE("5010",H50)</f>
        <v>501045101602</v>
      </c>
      <c r="B50" s="31"/>
      <c r="C50" s="31"/>
      <c r="D50" s="31" t="s">
        <v>16</v>
      </c>
      <c r="E50" s="31"/>
      <c r="F50" s="31"/>
      <c r="G50" s="36"/>
      <c r="H50" s="74">
        <v>45101602</v>
      </c>
      <c r="I50" s="35" t="s">
        <v>224</v>
      </c>
      <c r="J50" s="34"/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74">
        <v>45101602</v>
      </c>
      <c r="T50" s="27">
        <f>K50-SUM(L50:R50)</f>
        <v>0</v>
      </c>
      <c r="AE50" s="18"/>
      <c r="AF50" s="18"/>
      <c r="AG50" s="18"/>
      <c r="AH50" s="18"/>
      <c r="AI50" s="18"/>
      <c r="AJ50" s="18"/>
    </row>
    <row r="51" spans="1:36" s="52" customFormat="1" ht="19.5" hidden="1" customHeight="1" x14ac:dyDescent="0.2">
      <c r="A51" s="45" t="str">
        <f>CONCATENATE("5010",H51)</f>
        <v>501045101603</v>
      </c>
      <c r="B51" s="31"/>
      <c r="C51" s="31"/>
      <c r="D51" s="31" t="s">
        <v>8</v>
      </c>
      <c r="E51" s="31"/>
      <c r="F51" s="31"/>
      <c r="G51" s="36"/>
      <c r="H51" s="74">
        <v>45101603</v>
      </c>
      <c r="I51" s="35" t="s">
        <v>218</v>
      </c>
      <c r="J51" s="34"/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74">
        <v>45101603</v>
      </c>
      <c r="T51" s="27">
        <f>K51-SUM(L51:R51)</f>
        <v>0</v>
      </c>
      <c r="AE51" s="18"/>
      <c r="AF51" s="18"/>
      <c r="AG51" s="18"/>
      <c r="AH51" s="18"/>
      <c r="AI51" s="18"/>
      <c r="AJ51" s="18"/>
    </row>
    <row r="52" spans="1:36" s="52" customFormat="1" ht="15" hidden="1" customHeight="1" x14ac:dyDescent="0.2">
      <c r="A52" s="45" t="str">
        <f>CONCATENATE("5010",H52)</f>
        <v>5010451017</v>
      </c>
      <c r="B52" s="31"/>
      <c r="C52" s="31" t="s">
        <v>43</v>
      </c>
      <c r="D52" s="31"/>
      <c r="E52" s="31"/>
      <c r="F52" s="31"/>
      <c r="G52" s="36"/>
      <c r="H52" s="74">
        <v>451017</v>
      </c>
      <c r="I52" s="35" t="s">
        <v>42</v>
      </c>
      <c r="J52" s="34"/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74">
        <v>451017</v>
      </c>
      <c r="T52" s="27">
        <f>K52-SUM(L52:R52)</f>
        <v>0</v>
      </c>
      <c r="AE52" s="18"/>
      <c r="AF52" s="18"/>
      <c r="AG52" s="18"/>
      <c r="AH52" s="18"/>
      <c r="AI52" s="18"/>
      <c r="AJ52" s="18"/>
    </row>
    <row r="53" spans="1:36" s="52" customFormat="1" ht="15" hidden="1" customHeight="1" x14ac:dyDescent="0.2">
      <c r="A53" s="45" t="str">
        <f>CONCATENATE("5010",H53)</f>
        <v>501045101701</v>
      </c>
      <c r="B53" s="31"/>
      <c r="C53" s="31"/>
      <c r="D53" s="31" t="s">
        <v>19</v>
      </c>
      <c r="E53" s="31"/>
      <c r="F53" s="31"/>
      <c r="G53" s="36"/>
      <c r="H53" s="74">
        <v>45101701</v>
      </c>
      <c r="I53" s="35"/>
      <c r="J53" s="34"/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  <c r="S53" s="74">
        <v>45101701</v>
      </c>
      <c r="T53" s="27">
        <f>K53-SUM(L53:R53)</f>
        <v>0</v>
      </c>
      <c r="AE53" s="18"/>
      <c r="AF53" s="18"/>
      <c r="AG53" s="18"/>
      <c r="AH53" s="18"/>
      <c r="AI53" s="18"/>
      <c r="AJ53" s="18"/>
    </row>
    <row r="54" spans="1:36" s="52" customFormat="1" ht="15" hidden="1" customHeight="1" x14ac:dyDescent="0.2">
      <c r="A54" s="45" t="str">
        <f>CONCATENATE("5010",H54)</f>
        <v>501045101702</v>
      </c>
      <c r="B54" s="31"/>
      <c r="C54" s="31"/>
      <c r="D54" s="31" t="s">
        <v>16</v>
      </c>
      <c r="E54" s="31"/>
      <c r="F54" s="31"/>
      <c r="G54" s="36"/>
      <c r="H54" s="74">
        <v>45101702</v>
      </c>
      <c r="I54" s="35" t="s">
        <v>224</v>
      </c>
      <c r="J54" s="34"/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74">
        <v>45101702</v>
      </c>
      <c r="T54" s="27">
        <f>K54-SUM(L54:R54)</f>
        <v>0</v>
      </c>
      <c r="AE54" s="18"/>
      <c r="AF54" s="18"/>
      <c r="AG54" s="18"/>
      <c r="AH54" s="18"/>
      <c r="AI54" s="18"/>
      <c r="AJ54" s="18"/>
    </row>
    <row r="55" spans="1:36" s="52" customFormat="1" ht="21" hidden="1" customHeight="1" x14ac:dyDescent="0.2">
      <c r="A55" s="45" t="str">
        <f>CONCATENATE("5010",H55)</f>
        <v>5010451018</v>
      </c>
      <c r="B55" s="31"/>
      <c r="C55" s="31"/>
      <c r="D55" s="31"/>
      <c r="E55" s="31"/>
      <c r="F55" s="31"/>
      <c r="G55" s="36"/>
      <c r="H55" s="74">
        <v>451018</v>
      </c>
      <c r="I55" s="35" t="s">
        <v>41</v>
      </c>
      <c r="J55" s="34"/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74">
        <v>451018</v>
      </c>
      <c r="T55" s="27">
        <f>K55-SUM(L55:R55)</f>
        <v>0</v>
      </c>
      <c r="AE55" s="18"/>
      <c r="AF55" s="18"/>
      <c r="AG55" s="18"/>
      <c r="AH55" s="18"/>
      <c r="AI55" s="18"/>
      <c r="AJ55" s="18"/>
    </row>
    <row r="56" spans="1:36" s="52" customFormat="1" ht="20.25" hidden="1" customHeight="1" x14ac:dyDescent="0.2">
      <c r="A56" s="45" t="str">
        <f>CONCATENATE("5010",H56)</f>
        <v>501045101803</v>
      </c>
      <c r="B56" s="31"/>
      <c r="C56" s="31"/>
      <c r="D56" s="31"/>
      <c r="E56" s="31"/>
      <c r="F56" s="31"/>
      <c r="G56" s="36"/>
      <c r="H56" s="74">
        <v>45101803</v>
      </c>
      <c r="I56" s="35" t="s">
        <v>218</v>
      </c>
      <c r="J56" s="34"/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74">
        <v>45101803</v>
      </c>
      <c r="T56" s="27">
        <f>K56-SUM(L56:R56)</f>
        <v>0</v>
      </c>
      <c r="AE56" s="18"/>
      <c r="AF56" s="18"/>
      <c r="AG56" s="18"/>
      <c r="AH56" s="18"/>
      <c r="AI56" s="18"/>
      <c r="AJ56" s="18"/>
    </row>
    <row r="57" spans="1:36" s="50" customFormat="1" ht="46.5" hidden="1" customHeight="1" x14ac:dyDescent="0.2">
      <c r="A57" s="32" t="str">
        <f>CONCATENATE("5010",H57)</f>
        <v>50104810</v>
      </c>
      <c r="B57" s="31" t="s">
        <v>223</v>
      </c>
      <c r="C57" s="31"/>
      <c r="D57" s="31"/>
      <c r="E57" s="31"/>
      <c r="F57" s="31"/>
      <c r="G57" s="31"/>
      <c r="H57" s="75">
        <v>4810</v>
      </c>
      <c r="I57" s="30" t="s">
        <v>222</v>
      </c>
      <c r="J57" s="29"/>
      <c r="K57" s="29">
        <f>K58+K63</f>
        <v>0</v>
      </c>
      <c r="L57" s="29">
        <f>L58+L63</f>
        <v>0</v>
      </c>
      <c r="M57" s="29">
        <f>M58+M63</f>
        <v>0</v>
      </c>
      <c r="N57" s="29">
        <f>N58+N63</f>
        <v>0</v>
      </c>
      <c r="O57" s="29">
        <f>O58+O63</f>
        <v>0</v>
      </c>
      <c r="P57" s="29">
        <f>P58+P63</f>
        <v>0</v>
      </c>
      <c r="Q57" s="29">
        <f>Q58+Q63</f>
        <v>0</v>
      </c>
      <c r="R57" s="29">
        <f>R58+R63</f>
        <v>0</v>
      </c>
      <c r="S57" s="75">
        <v>4810</v>
      </c>
      <c r="T57" s="27">
        <f>K57-SUM(L57:R57)</f>
        <v>0</v>
      </c>
      <c r="AE57" s="51"/>
      <c r="AF57" s="51"/>
      <c r="AG57" s="51"/>
      <c r="AH57" s="51"/>
      <c r="AI57" s="51"/>
      <c r="AJ57" s="51"/>
    </row>
    <row r="58" spans="1:36" s="52" customFormat="1" ht="18.75" hidden="1" customHeight="1" x14ac:dyDescent="0.2">
      <c r="A58" s="45" t="str">
        <f>CONCATENATE("5010",H58)</f>
        <v>5010481001</v>
      </c>
      <c r="B58" s="31"/>
      <c r="C58" s="31"/>
      <c r="D58" s="31"/>
      <c r="E58" s="31"/>
      <c r="F58" s="31"/>
      <c r="G58" s="36"/>
      <c r="H58" s="74">
        <v>481001</v>
      </c>
      <c r="I58" s="35" t="s">
        <v>221</v>
      </c>
      <c r="J58" s="34"/>
      <c r="K58" s="34">
        <f>K59</f>
        <v>0</v>
      </c>
      <c r="L58" s="34">
        <f>L59</f>
        <v>0</v>
      </c>
      <c r="M58" s="34">
        <f>M59</f>
        <v>0</v>
      </c>
      <c r="N58" s="34">
        <f>N59</f>
        <v>0</v>
      </c>
      <c r="O58" s="34">
        <f>O59</f>
        <v>0</v>
      </c>
      <c r="P58" s="34">
        <f>P59</f>
        <v>0</v>
      </c>
      <c r="Q58" s="34">
        <f>Q59</f>
        <v>0</v>
      </c>
      <c r="R58" s="34">
        <f>R59</f>
        <v>0</v>
      </c>
      <c r="S58" s="74">
        <v>481001</v>
      </c>
      <c r="T58" s="27">
        <f>K58-SUM(L58:R58)</f>
        <v>0</v>
      </c>
      <c r="AE58" s="18"/>
      <c r="AF58" s="18"/>
      <c r="AG58" s="18"/>
      <c r="AH58" s="18"/>
      <c r="AI58" s="18"/>
      <c r="AJ58" s="18"/>
    </row>
    <row r="59" spans="1:36" s="52" customFormat="1" ht="21.75" hidden="1" customHeight="1" x14ac:dyDescent="0.2">
      <c r="A59" s="45" t="str">
        <f>CONCATENATE("5010",H59)</f>
        <v>501048100101</v>
      </c>
      <c r="B59" s="31"/>
      <c r="C59" s="31"/>
      <c r="D59" s="31"/>
      <c r="E59" s="31"/>
      <c r="F59" s="31"/>
      <c r="G59" s="36"/>
      <c r="H59" s="74">
        <v>48100101</v>
      </c>
      <c r="I59" s="35" t="s">
        <v>219</v>
      </c>
      <c r="J59" s="34"/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74">
        <v>48100101</v>
      </c>
      <c r="T59" s="27">
        <f>K59-SUM(L59:R59)</f>
        <v>0</v>
      </c>
      <c r="AE59" s="18"/>
      <c r="AF59" s="18"/>
      <c r="AG59" s="18"/>
      <c r="AH59" s="18"/>
      <c r="AI59" s="18"/>
      <c r="AJ59" s="18"/>
    </row>
    <row r="60" spans="1:36" s="52" customFormat="1" ht="21.75" hidden="1" customHeight="1" x14ac:dyDescent="0.2">
      <c r="A60" s="45" t="str">
        <f>CONCATENATE("5010",H60)</f>
        <v>5010481002</v>
      </c>
      <c r="B60" s="31"/>
      <c r="C60" s="31"/>
      <c r="D60" s="31"/>
      <c r="E60" s="31"/>
      <c r="F60" s="31"/>
      <c r="G60" s="36"/>
      <c r="H60" s="74">
        <v>481002</v>
      </c>
      <c r="I60" s="35" t="s">
        <v>220</v>
      </c>
      <c r="J60" s="34"/>
      <c r="K60" s="34">
        <f>K61+K62</f>
        <v>0</v>
      </c>
      <c r="L60" s="34">
        <f>L61+L62</f>
        <v>0</v>
      </c>
      <c r="M60" s="34">
        <f>M61+M62</f>
        <v>0</v>
      </c>
      <c r="N60" s="34">
        <f>N61+N62</f>
        <v>0</v>
      </c>
      <c r="O60" s="34">
        <f>O61+O62</f>
        <v>0</v>
      </c>
      <c r="P60" s="34">
        <f>P61+P62</f>
        <v>0</v>
      </c>
      <c r="Q60" s="34">
        <f>Q61+Q62</f>
        <v>0</v>
      </c>
      <c r="R60" s="34">
        <f>R61+R62</f>
        <v>0</v>
      </c>
      <c r="S60" s="74">
        <v>481002</v>
      </c>
      <c r="T60" s="27">
        <f>K60-SUM(L60:R60)</f>
        <v>0</v>
      </c>
      <c r="AE60" s="18"/>
      <c r="AF60" s="18"/>
      <c r="AG60" s="18"/>
      <c r="AH60" s="18"/>
      <c r="AI60" s="18"/>
      <c r="AJ60" s="18"/>
    </row>
    <row r="61" spans="1:36" s="52" customFormat="1" ht="21.75" hidden="1" customHeight="1" x14ac:dyDescent="0.2">
      <c r="A61" s="45" t="str">
        <f>CONCATENATE("5010",H61)</f>
        <v>501048100201</v>
      </c>
      <c r="B61" s="31"/>
      <c r="C61" s="31"/>
      <c r="D61" s="31"/>
      <c r="E61" s="31"/>
      <c r="F61" s="31"/>
      <c r="G61" s="36"/>
      <c r="H61" s="74">
        <v>48100201</v>
      </c>
      <c r="I61" s="35" t="s">
        <v>219</v>
      </c>
      <c r="J61" s="34"/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74">
        <v>48100201</v>
      </c>
      <c r="T61" s="27">
        <f>K61-SUM(L61:R61)</f>
        <v>0</v>
      </c>
      <c r="AE61" s="18"/>
      <c r="AF61" s="18"/>
      <c r="AG61" s="18"/>
      <c r="AH61" s="18"/>
      <c r="AI61" s="18"/>
      <c r="AJ61" s="18"/>
    </row>
    <row r="62" spans="1:36" s="52" customFormat="1" ht="21.75" hidden="1" customHeight="1" x14ac:dyDescent="0.2">
      <c r="A62" s="45" t="str">
        <f>CONCATENATE("5010",H62)</f>
        <v>501048100202</v>
      </c>
      <c r="B62" s="31"/>
      <c r="C62" s="31"/>
      <c r="D62" s="31"/>
      <c r="E62" s="31"/>
      <c r="F62" s="31"/>
      <c r="G62" s="36"/>
      <c r="H62" s="74">
        <v>48100202</v>
      </c>
      <c r="I62" s="35" t="s">
        <v>218</v>
      </c>
      <c r="J62" s="34"/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74">
        <v>48100202</v>
      </c>
      <c r="T62" s="27">
        <f>K62-SUM(L62:R62)</f>
        <v>0</v>
      </c>
      <c r="AE62" s="18"/>
      <c r="AF62" s="18"/>
      <c r="AG62" s="18"/>
      <c r="AH62" s="18"/>
      <c r="AI62" s="18"/>
      <c r="AJ62" s="18"/>
    </row>
    <row r="63" spans="1:36" s="52" customFormat="1" ht="16.5" hidden="1" customHeight="1" x14ac:dyDescent="0.2">
      <c r="A63" s="45" t="str">
        <f>CONCATENATE("5010",H63)</f>
        <v>5010481016</v>
      </c>
      <c r="B63" s="31"/>
      <c r="C63" s="31" t="s">
        <v>44</v>
      </c>
      <c r="D63" s="31"/>
      <c r="E63" s="31"/>
      <c r="F63" s="31"/>
      <c r="G63" s="36"/>
      <c r="H63" s="74">
        <v>481016</v>
      </c>
      <c r="I63" s="35" t="s">
        <v>37</v>
      </c>
      <c r="J63" s="34"/>
      <c r="K63" s="34">
        <f>K64</f>
        <v>0</v>
      </c>
      <c r="L63" s="34">
        <f>L64</f>
        <v>0</v>
      </c>
      <c r="M63" s="34">
        <f>M64</f>
        <v>0</v>
      </c>
      <c r="N63" s="34">
        <f>N64</f>
        <v>0</v>
      </c>
      <c r="O63" s="34">
        <f>O64</f>
        <v>0</v>
      </c>
      <c r="P63" s="34">
        <f>P64</f>
        <v>0</v>
      </c>
      <c r="Q63" s="34">
        <f>Q64</f>
        <v>0</v>
      </c>
      <c r="R63" s="34">
        <f>R64</f>
        <v>0</v>
      </c>
      <c r="S63" s="74">
        <v>481016</v>
      </c>
      <c r="T63" s="27">
        <f>K63-SUM(L63:R63)</f>
        <v>0</v>
      </c>
      <c r="AE63" s="18"/>
      <c r="AF63" s="18"/>
      <c r="AG63" s="18"/>
      <c r="AH63" s="18"/>
      <c r="AI63" s="18"/>
      <c r="AJ63" s="18"/>
    </row>
    <row r="64" spans="1:36" s="52" customFormat="1" ht="24.75" hidden="1" customHeight="1" x14ac:dyDescent="0.2">
      <c r="A64" s="45" t="str">
        <f>CONCATENATE("5010",H64)</f>
        <v>501048101603</v>
      </c>
      <c r="B64" s="31"/>
      <c r="C64" s="31"/>
      <c r="D64" s="31" t="s">
        <v>8</v>
      </c>
      <c r="E64" s="31"/>
      <c r="F64" s="31"/>
      <c r="G64" s="36"/>
      <c r="H64" s="74">
        <v>48101603</v>
      </c>
      <c r="I64" s="35" t="s">
        <v>218</v>
      </c>
      <c r="J64" s="34"/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74">
        <v>48101603</v>
      </c>
      <c r="T64" s="27">
        <f>K64-SUM(L64:R64)</f>
        <v>0</v>
      </c>
      <c r="AE64" s="18"/>
      <c r="AF64" s="18"/>
      <c r="AG64" s="18"/>
      <c r="AH64" s="18"/>
      <c r="AI64" s="18"/>
      <c r="AJ64" s="18"/>
    </row>
    <row r="65" spans="1:36" s="66" customFormat="1" ht="9.75" customHeight="1" x14ac:dyDescent="0.15">
      <c r="A65" s="73" t="str">
        <f>CONCATENATE("5010",H65)</f>
        <v>5010</v>
      </c>
      <c r="B65" s="72"/>
      <c r="C65" s="72"/>
      <c r="D65" s="72"/>
      <c r="E65" s="72"/>
      <c r="F65" s="72"/>
      <c r="G65" s="71"/>
      <c r="H65" s="68"/>
      <c r="I65" s="70"/>
      <c r="J65" s="69"/>
      <c r="K65" s="69"/>
      <c r="L65" s="69"/>
      <c r="M65" s="69"/>
      <c r="N65" s="69"/>
      <c r="O65" s="69"/>
      <c r="P65" s="69"/>
      <c r="Q65" s="69"/>
      <c r="R65" s="69"/>
      <c r="S65" s="68"/>
      <c r="T65" s="27">
        <f>K65-SUM(L65:R65)</f>
        <v>0</v>
      </c>
      <c r="AE65" s="67"/>
      <c r="AF65" s="67"/>
      <c r="AG65" s="67"/>
      <c r="AH65" s="67"/>
      <c r="AI65" s="67"/>
      <c r="AJ65" s="67"/>
    </row>
    <row r="66" spans="1:36" s="22" customFormat="1" ht="24.75" customHeight="1" x14ac:dyDescent="0.2">
      <c r="A66" s="32" t="str">
        <f>CONCATENATE("5010",H66)</f>
        <v>50105010</v>
      </c>
      <c r="B66" s="31" t="s">
        <v>216</v>
      </c>
      <c r="C66" s="31"/>
      <c r="D66" s="31"/>
      <c r="E66" s="31"/>
      <c r="F66" s="31"/>
      <c r="G66" s="31"/>
      <c r="H66" s="28" t="s">
        <v>216</v>
      </c>
      <c r="I66" s="30" t="s">
        <v>217</v>
      </c>
      <c r="J66" s="29">
        <f>J67+J74</f>
        <v>83334</v>
      </c>
      <c r="K66" s="29">
        <f>K67+K74</f>
        <v>83334</v>
      </c>
      <c r="L66" s="29">
        <f>L67+L74</f>
        <v>39929</v>
      </c>
      <c r="M66" s="29">
        <f>M67+M74</f>
        <v>3546</v>
      </c>
      <c r="N66" s="29">
        <f>N67+N74</f>
        <v>12644</v>
      </c>
      <c r="O66" s="29">
        <f>O67+O74</f>
        <v>6220</v>
      </c>
      <c r="P66" s="29">
        <f>P67+P74</f>
        <v>6934</v>
      </c>
      <c r="Q66" s="29">
        <f>Q67+Q74</f>
        <v>4001</v>
      </c>
      <c r="R66" s="29">
        <f>R67+R74</f>
        <v>10060</v>
      </c>
      <c r="S66" s="28" t="s">
        <v>216</v>
      </c>
      <c r="T66" s="27">
        <f>K66-SUM(L66:R66)</f>
        <v>0</v>
      </c>
      <c r="AE66" s="18"/>
      <c r="AF66" s="18"/>
      <c r="AG66" s="18"/>
      <c r="AH66" s="18"/>
      <c r="AI66" s="18"/>
      <c r="AJ66" s="18"/>
    </row>
    <row r="67" spans="1:36" s="22" customFormat="1" ht="21.75" customHeight="1" x14ac:dyDescent="0.2">
      <c r="A67" s="32" t="str">
        <f>CONCATENATE("5010",H67)</f>
        <v>501001</v>
      </c>
      <c r="B67" s="31"/>
      <c r="C67" s="31"/>
      <c r="D67" s="31"/>
      <c r="E67" s="31" t="s">
        <v>19</v>
      </c>
      <c r="F67" s="31"/>
      <c r="G67" s="31"/>
      <c r="H67" s="28" t="s">
        <v>19</v>
      </c>
      <c r="I67" s="30" t="s">
        <v>178</v>
      </c>
      <c r="J67" s="29">
        <f>SUM(J68:J73)</f>
        <v>79055</v>
      </c>
      <c r="K67" s="29">
        <f>SUM(K68:K73)</f>
        <v>79055</v>
      </c>
      <c r="L67" s="29">
        <f>SUM(L68:L73)</f>
        <v>39729</v>
      </c>
      <c r="M67" s="29">
        <f>SUM(M68:M73)</f>
        <v>3516</v>
      </c>
      <c r="N67" s="29">
        <f>SUM(N68:N73)</f>
        <v>12644</v>
      </c>
      <c r="O67" s="29">
        <f>SUM(O68:O73)</f>
        <v>5420</v>
      </c>
      <c r="P67" s="29">
        <f>SUM(P68:P73)</f>
        <v>3785</v>
      </c>
      <c r="Q67" s="29">
        <f>SUM(Q68:Q73)</f>
        <v>4001</v>
      </c>
      <c r="R67" s="29">
        <f>SUM(R68:R73)</f>
        <v>9960</v>
      </c>
      <c r="S67" s="28" t="s">
        <v>19</v>
      </c>
      <c r="T67" s="27">
        <f>K67-SUM(L67:R67)</f>
        <v>0</v>
      </c>
      <c r="AE67" s="18"/>
      <c r="AF67" s="18"/>
      <c r="AG67" s="18"/>
      <c r="AH67" s="18"/>
      <c r="AI67" s="18"/>
      <c r="AJ67" s="18"/>
    </row>
    <row r="68" spans="1:36" s="22" customFormat="1" ht="17.25" customHeight="1" x14ac:dyDescent="0.2">
      <c r="A68" s="32" t="str">
        <f>CONCATENATE("5010",H68)</f>
        <v>501010</v>
      </c>
      <c r="B68" s="31"/>
      <c r="C68" s="31"/>
      <c r="D68" s="31"/>
      <c r="E68" s="31" t="s">
        <v>85</v>
      </c>
      <c r="F68" s="31"/>
      <c r="G68" s="31"/>
      <c r="H68" s="28" t="s">
        <v>85</v>
      </c>
      <c r="I68" s="30" t="s">
        <v>177</v>
      </c>
      <c r="J68" s="29">
        <f>J78+J162+J269</f>
        <v>54640</v>
      </c>
      <c r="K68" s="29">
        <f>K78+K162+K269</f>
        <v>54640</v>
      </c>
      <c r="L68" s="29">
        <f>L78+L162+L269</f>
        <v>28100</v>
      </c>
      <c r="M68" s="29">
        <f>M78+M162+M269</f>
        <v>2487</v>
      </c>
      <c r="N68" s="29">
        <f>N78+N162+N269</f>
        <v>7101</v>
      </c>
      <c r="O68" s="29">
        <f>O78+O162+O269</f>
        <v>3322</v>
      </c>
      <c r="P68" s="29">
        <f>P78+P162+P269</f>
        <v>2965</v>
      </c>
      <c r="Q68" s="29">
        <f>Q78+Q162+Q269</f>
        <v>2350</v>
      </c>
      <c r="R68" s="29">
        <f>R78+R162+R269</f>
        <v>8315</v>
      </c>
      <c r="S68" s="28" t="s">
        <v>85</v>
      </c>
      <c r="T68" s="27">
        <f>K68-SUM(L68:R68)</f>
        <v>0</v>
      </c>
      <c r="AE68" s="18"/>
      <c r="AF68" s="18"/>
      <c r="AG68" s="18"/>
      <c r="AH68" s="18"/>
      <c r="AI68" s="18"/>
      <c r="AJ68" s="18"/>
    </row>
    <row r="69" spans="1:36" s="22" customFormat="1" ht="19.5" customHeight="1" x14ac:dyDescent="0.2">
      <c r="A69" s="32" t="str">
        <f>CONCATENATE("5010",H69)</f>
        <v>501020</v>
      </c>
      <c r="B69" s="31"/>
      <c r="C69" s="31"/>
      <c r="D69" s="31"/>
      <c r="E69" s="31" t="s">
        <v>133</v>
      </c>
      <c r="F69" s="31"/>
      <c r="G69" s="31"/>
      <c r="H69" s="28" t="s">
        <v>133</v>
      </c>
      <c r="I69" s="30" t="s">
        <v>134</v>
      </c>
      <c r="J69" s="29">
        <f>J108+J191+J298</f>
        <v>22042</v>
      </c>
      <c r="K69" s="29">
        <f>K108+K191+K298</f>
        <v>22042</v>
      </c>
      <c r="L69" s="29">
        <f>L108+L191+L298</f>
        <v>11244</v>
      </c>
      <c r="M69" s="29">
        <f>M108+M191+M298</f>
        <v>361</v>
      </c>
      <c r="N69" s="29">
        <f>N108+N191+N298</f>
        <v>5088</v>
      </c>
      <c r="O69" s="29">
        <f>O108+O191+O298</f>
        <v>2028</v>
      </c>
      <c r="P69" s="29">
        <f>P108+P191+P298</f>
        <v>765</v>
      </c>
      <c r="Q69" s="29">
        <f>Q108+Q191+Q298</f>
        <v>951</v>
      </c>
      <c r="R69" s="29">
        <f>R108+R191+R298</f>
        <v>1605</v>
      </c>
      <c r="S69" s="28" t="s">
        <v>133</v>
      </c>
      <c r="T69" s="27">
        <f>K69-SUM(L69:R69)</f>
        <v>0</v>
      </c>
      <c r="AE69" s="18"/>
      <c r="AF69" s="18"/>
      <c r="AG69" s="18"/>
      <c r="AH69" s="18"/>
      <c r="AI69" s="18"/>
      <c r="AJ69" s="18"/>
    </row>
    <row r="70" spans="1:36" s="22" customFormat="1" ht="17.25" customHeight="1" x14ac:dyDescent="0.2">
      <c r="A70" s="32" t="str">
        <f>CONCATENATE("5010",H70)</f>
        <v>501055</v>
      </c>
      <c r="B70" s="31"/>
      <c r="C70" s="31"/>
      <c r="D70" s="31"/>
      <c r="E70" s="31" t="s">
        <v>54</v>
      </c>
      <c r="F70" s="31"/>
      <c r="G70" s="31"/>
      <c r="H70" s="28" t="s">
        <v>54</v>
      </c>
      <c r="I70" s="43" t="s">
        <v>55</v>
      </c>
      <c r="J70" s="29">
        <f>J138+J227+J336</f>
        <v>270</v>
      </c>
      <c r="K70" s="29">
        <f>K138+K227+K336</f>
        <v>270</v>
      </c>
      <c r="L70" s="29">
        <f>L138+L227+L336</f>
        <v>50</v>
      </c>
      <c r="M70" s="29">
        <f>M138+M227+M336</f>
        <v>0</v>
      </c>
      <c r="N70" s="29">
        <f>N138+N227+N336</f>
        <v>150</v>
      </c>
      <c r="O70" s="29">
        <f>O138+O227+O336</f>
        <v>70</v>
      </c>
      <c r="P70" s="29">
        <f>P138+P227+P336</f>
        <v>0</v>
      </c>
      <c r="Q70" s="29">
        <f>Q138+Q227+Q336</f>
        <v>0</v>
      </c>
      <c r="R70" s="29">
        <f>R138+R227+R336</f>
        <v>0</v>
      </c>
      <c r="S70" s="28" t="s">
        <v>54</v>
      </c>
      <c r="T70" s="27">
        <f>K70-SUM(L70:R70)</f>
        <v>0</v>
      </c>
      <c r="AE70" s="18"/>
      <c r="AF70" s="18"/>
      <c r="AG70" s="18"/>
      <c r="AH70" s="18"/>
      <c r="AI70" s="18"/>
      <c r="AJ70" s="18"/>
    </row>
    <row r="71" spans="1:36" s="22" customFormat="1" ht="27" customHeight="1" x14ac:dyDescent="0.2">
      <c r="A71" s="32" t="str">
        <f>CONCATENATE("5010",H71)</f>
        <v>501056</v>
      </c>
      <c r="B71" s="31"/>
      <c r="C71" s="31"/>
      <c r="D71" s="31"/>
      <c r="E71" s="31" t="s">
        <v>48</v>
      </c>
      <c r="F71" s="31"/>
      <c r="G71" s="31"/>
      <c r="H71" s="28" t="s">
        <v>48</v>
      </c>
      <c r="I71" s="43" t="s">
        <v>49</v>
      </c>
      <c r="J71" s="29">
        <f>J230</f>
        <v>62</v>
      </c>
      <c r="K71" s="29">
        <f>K230</f>
        <v>62</v>
      </c>
      <c r="L71" s="29">
        <f>L230</f>
        <v>0</v>
      </c>
      <c r="M71" s="29">
        <f>M230</f>
        <v>62</v>
      </c>
      <c r="N71" s="29">
        <f>N230</f>
        <v>0</v>
      </c>
      <c r="O71" s="29">
        <f>O230</f>
        <v>0</v>
      </c>
      <c r="P71" s="29">
        <f>P230</f>
        <v>0</v>
      </c>
      <c r="Q71" s="29">
        <f>Q230</f>
        <v>0</v>
      </c>
      <c r="R71" s="29">
        <f>R230</f>
        <v>0</v>
      </c>
      <c r="S71" s="28" t="s">
        <v>48</v>
      </c>
      <c r="T71" s="27">
        <f>K71-SUM(L71:R71)</f>
        <v>0</v>
      </c>
      <c r="AE71" s="18"/>
      <c r="AF71" s="18"/>
      <c r="AG71" s="18"/>
      <c r="AH71" s="18"/>
      <c r="AI71" s="18"/>
      <c r="AJ71" s="18"/>
    </row>
    <row r="72" spans="1:36" s="22" customFormat="1" ht="33.75" customHeight="1" x14ac:dyDescent="0.2">
      <c r="A72" s="32" t="str">
        <f>CONCATENATE("5010",H72)</f>
        <v>501058</v>
      </c>
      <c r="B72" s="31"/>
      <c r="C72" s="31"/>
      <c r="D72" s="31"/>
      <c r="E72" s="31" t="s">
        <v>40</v>
      </c>
      <c r="F72" s="31"/>
      <c r="G72" s="31"/>
      <c r="H72" s="28" t="s">
        <v>40</v>
      </c>
      <c r="I72" s="43" t="s">
        <v>39</v>
      </c>
      <c r="J72" s="29">
        <f>J142+J244</f>
        <v>195</v>
      </c>
      <c r="K72" s="29">
        <f>K142+K244</f>
        <v>195</v>
      </c>
      <c r="L72" s="29">
        <f>L142+L244</f>
        <v>105</v>
      </c>
      <c r="M72" s="29">
        <f>M142+M244</f>
        <v>90</v>
      </c>
      <c r="N72" s="29">
        <f>N142+N244</f>
        <v>0</v>
      </c>
      <c r="O72" s="29">
        <f>O142+O244</f>
        <v>0</v>
      </c>
      <c r="P72" s="29">
        <f>P142+P244</f>
        <v>0</v>
      </c>
      <c r="Q72" s="29">
        <f>Q142+Q244</f>
        <v>0</v>
      </c>
      <c r="R72" s="29">
        <f>R142+R244</f>
        <v>0</v>
      </c>
      <c r="S72" s="28" t="s">
        <v>40</v>
      </c>
      <c r="T72" s="27">
        <f>K72-SUM(L72:R72)</f>
        <v>0</v>
      </c>
      <c r="AE72" s="18"/>
      <c r="AF72" s="18"/>
      <c r="AG72" s="18"/>
      <c r="AH72" s="18"/>
      <c r="AI72" s="18"/>
      <c r="AJ72" s="18"/>
    </row>
    <row r="73" spans="1:36" s="22" customFormat="1" ht="15" customHeight="1" x14ac:dyDescent="0.2">
      <c r="A73" s="32" t="str">
        <f>CONCATENATE("5010",H73)</f>
        <v>501059</v>
      </c>
      <c r="B73" s="31"/>
      <c r="C73" s="31"/>
      <c r="D73" s="31"/>
      <c r="E73" s="31" t="s">
        <v>32</v>
      </c>
      <c r="F73" s="31"/>
      <c r="G73" s="31"/>
      <c r="H73" s="28" t="s">
        <v>32</v>
      </c>
      <c r="I73" s="30" t="s">
        <v>33</v>
      </c>
      <c r="J73" s="29">
        <f>J146+J253+J362</f>
        <v>1846</v>
      </c>
      <c r="K73" s="29">
        <f>K146+K253+K362</f>
        <v>1846</v>
      </c>
      <c r="L73" s="29">
        <f>L146+L253+L362</f>
        <v>230</v>
      </c>
      <c r="M73" s="29">
        <f>M146+M253+M362</f>
        <v>516</v>
      </c>
      <c r="N73" s="29">
        <f>N146+N253+N362</f>
        <v>305</v>
      </c>
      <c r="O73" s="29">
        <f>O146+O253+O362</f>
        <v>0</v>
      </c>
      <c r="P73" s="29">
        <f>P146+P253+P362</f>
        <v>55</v>
      </c>
      <c r="Q73" s="29">
        <f>Q146+Q253+Q362</f>
        <v>700</v>
      </c>
      <c r="R73" s="29">
        <f>R146+R253+R362</f>
        <v>40</v>
      </c>
      <c r="S73" s="28" t="s">
        <v>32</v>
      </c>
      <c r="T73" s="27">
        <f>K73-SUM(L73:R73)</f>
        <v>0</v>
      </c>
      <c r="AE73" s="18"/>
      <c r="AF73" s="18"/>
      <c r="AG73" s="18"/>
      <c r="AH73" s="18"/>
      <c r="AI73" s="18"/>
      <c r="AJ73" s="18"/>
    </row>
    <row r="74" spans="1:36" s="22" customFormat="1" ht="16.5" customHeight="1" x14ac:dyDescent="0.2">
      <c r="A74" s="32" t="str">
        <f>CONCATENATE("5010",H74)</f>
        <v>501070</v>
      </c>
      <c r="B74" s="31"/>
      <c r="C74" s="31"/>
      <c r="D74" s="31"/>
      <c r="E74" s="31" t="s">
        <v>23</v>
      </c>
      <c r="F74" s="31"/>
      <c r="G74" s="31"/>
      <c r="H74" s="28" t="s">
        <v>23</v>
      </c>
      <c r="I74" s="30" t="s">
        <v>24</v>
      </c>
      <c r="J74" s="29">
        <f>J75</f>
        <v>4279</v>
      </c>
      <c r="K74" s="29">
        <f>K75</f>
        <v>4279</v>
      </c>
      <c r="L74" s="29">
        <f>L75</f>
        <v>200</v>
      </c>
      <c r="M74" s="29">
        <f>M75</f>
        <v>30</v>
      </c>
      <c r="N74" s="29">
        <f>N75</f>
        <v>0</v>
      </c>
      <c r="O74" s="29">
        <f>O75</f>
        <v>800</v>
      </c>
      <c r="P74" s="29">
        <f>P75</f>
        <v>3149</v>
      </c>
      <c r="Q74" s="29">
        <f>Q75</f>
        <v>0</v>
      </c>
      <c r="R74" s="29">
        <f>R75</f>
        <v>100</v>
      </c>
      <c r="S74" s="28" t="s">
        <v>23</v>
      </c>
      <c r="T74" s="27">
        <f>K74-SUM(L74:R74)</f>
        <v>0</v>
      </c>
      <c r="AE74" s="18"/>
      <c r="AF74" s="18"/>
      <c r="AG74" s="18"/>
      <c r="AH74" s="18"/>
      <c r="AI74" s="18"/>
      <c r="AJ74" s="18"/>
    </row>
    <row r="75" spans="1:36" s="50" customFormat="1" ht="15.75" customHeight="1" x14ac:dyDescent="0.2">
      <c r="A75" s="32" t="str">
        <f>CONCATENATE("5010",H75)</f>
        <v>501071</v>
      </c>
      <c r="B75" s="31"/>
      <c r="C75" s="31"/>
      <c r="D75" s="31"/>
      <c r="E75" s="31" t="s">
        <v>21</v>
      </c>
      <c r="F75" s="31"/>
      <c r="G75" s="31"/>
      <c r="H75" s="28" t="s">
        <v>21</v>
      </c>
      <c r="I75" s="30" t="s">
        <v>22</v>
      </c>
      <c r="J75" s="29">
        <f>J151+J259+J366</f>
        <v>4279</v>
      </c>
      <c r="K75" s="29">
        <f>K151+K259+K366</f>
        <v>4279</v>
      </c>
      <c r="L75" s="29">
        <f>L151+L259+L366</f>
        <v>200</v>
      </c>
      <c r="M75" s="29">
        <f>M151+M259+M366</f>
        <v>30</v>
      </c>
      <c r="N75" s="29">
        <f>N151+N259+N366</f>
        <v>0</v>
      </c>
      <c r="O75" s="29">
        <f>O151+O259+O366</f>
        <v>800</v>
      </c>
      <c r="P75" s="29">
        <f>P151+P259+P366</f>
        <v>3149</v>
      </c>
      <c r="Q75" s="29">
        <f>Q151+Q259+Q366</f>
        <v>0</v>
      </c>
      <c r="R75" s="29">
        <f>R151+R259+R366</f>
        <v>100</v>
      </c>
      <c r="S75" s="28" t="s">
        <v>21</v>
      </c>
      <c r="T75" s="27">
        <f>K75-SUM(L75:R75)</f>
        <v>0</v>
      </c>
      <c r="AE75" s="18"/>
      <c r="AF75" s="18"/>
      <c r="AG75" s="18"/>
      <c r="AH75" s="18"/>
      <c r="AI75" s="18"/>
      <c r="AJ75" s="18"/>
    </row>
    <row r="76" spans="1:36" s="22" customFormat="1" ht="19.5" customHeight="1" x14ac:dyDescent="0.2">
      <c r="A76" s="32" t="str">
        <f>CONCATENATE("5110",H76)</f>
        <v>51105110</v>
      </c>
      <c r="B76" s="31" t="s">
        <v>214</v>
      </c>
      <c r="C76" s="31"/>
      <c r="D76" s="31"/>
      <c r="E76" s="31"/>
      <c r="F76" s="31"/>
      <c r="G76" s="31"/>
      <c r="H76" s="28" t="s">
        <v>214</v>
      </c>
      <c r="I76" s="30" t="s">
        <v>215</v>
      </c>
      <c r="J76" s="29">
        <f>J77+J150</f>
        <v>39929</v>
      </c>
      <c r="K76" s="29">
        <f>K77+K150</f>
        <v>39929</v>
      </c>
      <c r="L76" s="29">
        <f>L77+L150</f>
        <v>39929</v>
      </c>
      <c r="M76" s="29">
        <f>M77+M150</f>
        <v>0</v>
      </c>
      <c r="N76" s="29">
        <f>N77+N150</f>
        <v>0</v>
      </c>
      <c r="O76" s="29">
        <f>O77+O150</f>
        <v>0</v>
      </c>
      <c r="P76" s="29">
        <f>P77+P150</f>
        <v>0</v>
      </c>
      <c r="Q76" s="29">
        <f>Q77+Q150</f>
        <v>0</v>
      </c>
      <c r="R76" s="29">
        <f>R77+R150</f>
        <v>0</v>
      </c>
      <c r="S76" s="28" t="s">
        <v>214</v>
      </c>
      <c r="T76" s="27">
        <f>K76-SUM(L76:R76)</f>
        <v>0</v>
      </c>
      <c r="AE76" s="18"/>
      <c r="AF76" s="18"/>
      <c r="AG76" s="18"/>
      <c r="AH76" s="18"/>
      <c r="AI76" s="18"/>
      <c r="AJ76" s="18"/>
    </row>
    <row r="77" spans="1:36" s="22" customFormat="1" ht="16.5" customHeight="1" x14ac:dyDescent="0.2">
      <c r="A77" s="32" t="str">
        <f>CONCATENATE("5110",H77)</f>
        <v>511001</v>
      </c>
      <c r="B77" s="31"/>
      <c r="C77" s="31"/>
      <c r="D77" s="31"/>
      <c r="E77" s="31" t="s">
        <v>19</v>
      </c>
      <c r="F77" s="31"/>
      <c r="G77" s="31"/>
      <c r="H77" s="28" t="s">
        <v>19</v>
      </c>
      <c r="I77" s="30" t="s">
        <v>178</v>
      </c>
      <c r="J77" s="29">
        <f>J78+J108+J138+J142+J146</f>
        <v>39729</v>
      </c>
      <c r="K77" s="29">
        <f>K78+K108+K138+K142+K146</f>
        <v>39729</v>
      </c>
      <c r="L77" s="29">
        <f>L78+L108+L138+L142+L146</f>
        <v>39729</v>
      </c>
      <c r="M77" s="29">
        <f>M78+M108+M138+M142+M146</f>
        <v>0</v>
      </c>
      <c r="N77" s="29">
        <f>N78+N108+N138+N142+N146</f>
        <v>0</v>
      </c>
      <c r="O77" s="29">
        <f>O78+O108+O138+O142+O146</f>
        <v>0</v>
      </c>
      <c r="P77" s="29">
        <f>P78+P108+P138+P142+P146</f>
        <v>0</v>
      </c>
      <c r="Q77" s="29">
        <f>Q78+Q108+Q138+Q142+Q146</f>
        <v>0</v>
      </c>
      <c r="R77" s="29">
        <f>R78+R108+R138+R142+R146</f>
        <v>0</v>
      </c>
      <c r="S77" s="28" t="s">
        <v>19</v>
      </c>
      <c r="T77" s="27">
        <f>K77-SUM(L77:R77)</f>
        <v>0</v>
      </c>
      <c r="AE77" s="18"/>
      <c r="AF77" s="18"/>
      <c r="AG77" s="18"/>
      <c r="AH77" s="18"/>
      <c r="AI77" s="18"/>
      <c r="AJ77" s="18"/>
    </row>
    <row r="78" spans="1:36" s="22" customFormat="1" ht="15.75" customHeight="1" x14ac:dyDescent="0.2">
      <c r="A78" s="32" t="str">
        <f>CONCATENATE("5110",H78)</f>
        <v>511010</v>
      </c>
      <c r="B78" s="31"/>
      <c r="C78" s="31"/>
      <c r="D78" s="31"/>
      <c r="E78" s="31" t="s">
        <v>85</v>
      </c>
      <c r="F78" s="31"/>
      <c r="G78" s="31"/>
      <c r="H78" s="28" t="s">
        <v>85</v>
      </c>
      <c r="I78" s="30" t="s">
        <v>177</v>
      </c>
      <c r="J78" s="29">
        <f>+J79+J98+J101</f>
        <v>28100</v>
      </c>
      <c r="K78" s="29">
        <f>+K79+K98+K101</f>
        <v>28100</v>
      </c>
      <c r="L78" s="29">
        <f>+L79+L98+L101</f>
        <v>28100</v>
      </c>
      <c r="M78" s="29">
        <f>+M79+M98+M101</f>
        <v>0</v>
      </c>
      <c r="N78" s="29">
        <f>+N79+N98+N101</f>
        <v>0</v>
      </c>
      <c r="O78" s="29">
        <f>+O79+O98+O101</f>
        <v>0</v>
      </c>
      <c r="P78" s="29">
        <f>+P79+P98+P101</f>
        <v>0</v>
      </c>
      <c r="Q78" s="29">
        <f>+Q79+Q98+Q101</f>
        <v>0</v>
      </c>
      <c r="R78" s="29">
        <f>+R79+R98+R101</f>
        <v>0</v>
      </c>
      <c r="S78" s="28" t="s">
        <v>85</v>
      </c>
      <c r="T78" s="27">
        <f>K78-SUM(L78:R78)</f>
        <v>0</v>
      </c>
      <c r="AE78" s="18"/>
      <c r="AF78" s="18"/>
      <c r="AG78" s="18"/>
      <c r="AH78" s="18"/>
      <c r="AI78" s="18"/>
      <c r="AJ78" s="18"/>
    </row>
    <row r="79" spans="1:36" s="22" customFormat="1" ht="16.5" customHeight="1" x14ac:dyDescent="0.2">
      <c r="A79" s="32" t="str">
        <f>CONCATENATE("5110",H79)</f>
        <v>51101001</v>
      </c>
      <c r="B79" s="31"/>
      <c r="C79" s="31"/>
      <c r="D79" s="31"/>
      <c r="E79" s="31"/>
      <c r="F79" s="31" t="s">
        <v>19</v>
      </c>
      <c r="G79" s="31"/>
      <c r="H79" s="28">
        <v>1001</v>
      </c>
      <c r="I79" s="48" t="s">
        <v>176</v>
      </c>
      <c r="J79" s="29">
        <f>SUM(J80:J97)</f>
        <v>28100</v>
      </c>
      <c r="K79" s="29">
        <f>SUM(K80:K97)</f>
        <v>28100</v>
      </c>
      <c r="L79" s="29">
        <f>SUM(L80:L97)</f>
        <v>28100</v>
      </c>
      <c r="M79" s="29">
        <f>SUM(M80:M97)</f>
        <v>0</v>
      </c>
      <c r="N79" s="29">
        <f>SUM(N80:N97)</f>
        <v>0</v>
      </c>
      <c r="O79" s="29">
        <f>SUM(O80:O97)</f>
        <v>0</v>
      </c>
      <c r="P79" s="29">
        <f>SUM(P80:P97)</f>
        <v>0</v>
      </c>
      <c r="Q79" s="29">
        <f>SUM(Q80:Q97)</f>
        <v>0</v>
      </c>
      <c r="R79" s="29">
        <f>SUM(R80:R97)</f>
        <v>0</v>
      </c>
      <c r="S79" s="28">
        <v>1001</v>
      </c>
      <c r="T79" s="27">
        <f>K79-SUM(L79:R79)</f>
        <v>0</v>
      </c>
      <c r="AE79" s="18"/>
      <c r="AF79" s="18"/>
      <c r="AG79" s="18"/>
      <c r="AH79" s="18"/>
      <c r="AI79" s="18"/>
      <c r="AJ79" s="18"/>
    </row>
    <row r="80" spans="1:36" ht="18" customHeight="1" x14ac:dyDescent="0.2">
      <c r="A80" s="45" t="str">
        <f>CONCATENATE("5110",H80)</f>
        <v>5110100101</v>
      </c>
      <c r="B80" s="31"/>
      <c r="C80" s="31"/>
      <c r="D80" s="31"/>
      <c r="E80" s="31"/>
      <c r="F80" s="31"/>
      <c r="G80" s="36" t="s">
        <v>19</v>
      </c>
      <c r="H80" s="33">
        <v>100101</v>
      </c>
      <c r="I80" s="49" t="s">
        <v>175</v>
      </c>
      <c r="J80" s="34">
        <v>28100</v>
      </c>
      <c r="K80" s="34">
        <v>28100</v>
      </c>
      <c r="L80" s="34">
        <v>28100</v>
      </c>
      <c r="M80" s="34"/>
      <c r="N80" s="34"/>
      <c r="O80" s="34"/>
      <c r="P80" s="34"/>
      <c r="Q80" s="34"/>
      <c r="R80" s="34"/>
      <c r="S80" s="33">
        <v>100101</v>
      </c>
      <c r="T80" s="27">
        <f>K80-SUM(L80:R80)</f>
        <v>0</v>
      </c>
      <c r="AE80" s="18"/>
      <c r="AF80" s="18"/>
      <c r="AG80" s="18"/>
      <c r="AH80" s="18"/>
      <c r="AI80" s="18"/>
      <c r="AJ80" s="18"/>
    </row>
    <row r="81" spans="1:36" ht="11.25" customHeight="1" x14ac:dyDescent="0.2">
      <c r="A81" s="45" t="str">
        <f>CONCATENATE("5110",H81)</f>
        <v>5110100102</v>
      </c>
      <c r="B81" s="31"/>
      <c r="C81" s="31"/>
      <c r="D81" s="31"/>
      <c r="E81" s="31"/>
      <c r="F81" s="31"/>
      <c r="G81" s="36"/>
      <c r="H81" s="33">
        <v>100102</v>
      </c>
      <c r="I81" s="49" t="s">
        <v>174</v>
      </c>
      <c r="J81" s="34">
        <v>0</v>
      </c>
      <c r="K81" s="34">
        <v>0</v>
      </c>
      <c r="L81" s="34">
        <v>0</v>
      </c>
      <c r="M81" s="34"/>
      <c r="N81" s="34"/>
      <c r="O81" s="34"/>
      <c r="P81" s="34"/>
      <c r="Q81" s="34"/>
      <c r="R81" s="34"/>
      <c r="S81" s="33">
        <v>100102</v>
      </c>
      <c r="T81" s="27">
        <f>K81-SUM(L81:R81)</f>
        <v>0</v>
      </c>
      <c r="AE81" s="18"/>
      <c r="AF81" s="18"/>
      <c r="AG81" s="18"/>
      <c r="AH81" s="18"/>
      <c r="AI81" s="18"/>
      <c r="AJ81" s="18"/>
    </row>
    <row r="82" spans="1:36" ht="11.25" customHeight="1" x14ac:dyDescent="0.2">
      <c r="A82" s="45" t="str">
        <f>CONCATENATE("5110",H82)</f>
        <v>5110100103</v>
      </c>
      <c r="B82" s="31"/>
      <c r="C82" s="31"/>
      <c r="D82" s="31"/>
      <c r="E82" s="31"/>
      <c r="F82" s="31"/>
      <c r="G82" s="36"/>
      <c r="H82" s="33">
        <v>100103</v>
      </c>
      <c r="I82" s="49" t="s">
        <v>173</v>
      </c>
      <c r="J82" s="34">
        <v>0</v>
      </c>
      <c r="K82" s="34">
        <v>0</v>
      </c>
      <c r="L82" s="34">
        <v>0</v>
      </c>
      <c r="M82" s="34"/>
      <c r="N82" s="34"/>
      <c r="O82" s="34"/>
      <c r="P82" s="34"/>
      <c r="Q82" s="34"/>
      <c r="R82" s="34"/>
      <c r="S82" s="33">
        <v>100103</v>
      </c>
      <c r="T82" s="27">
        <f>K82-SUM(L82:R82)</f>
        <v>0</v>
      </c>
      <c r="AE82" s="18"/>
      <c r="AF82" s="18"/>
      <c r="AG82" s="18"/>
      <c r="AH82" s="18"/>
      <c r="AI82" s="18"/>
      <c r="AJ82" s="18"/>
    </row>
    <row r="83" spans="1:36" ht="11.25" customHeight="1" x14ac:dyDescent="0.2">
      <c r="A83" s="45" t="str">
        <f>CONCATENATE("5110",H83)</f>
        <v>5110100104</v>
      </c>
      <c r="B83" s="31"/>
      <c r="C83" s="31"/>
      <c r="D83" s="31"/>
      <c r="E83" s="31"/>
      <c r="F83" s="31"/>
      <c r="G83" s="36"/>
      <c r="H83" s="33">
        <v>100104</v>
      </c>
      <c r="I83" s="49" t="s">
        <v>172</v>
      </c>
      <c r="J83" s="34">
        <v>0</v>
      </c>
      <c r="K83" s="34">
        <v>0</v>
      </c>
      <c r="L83" s="34">
        <v>0</v>
      </c>
      <c r="M83" s="34"/>
      <c r="N83" s="34"/>
      <c r="O83" s="34"/>
      <c r="P83" s="34"/>
      <c r="Q83" s="34"/>
      <c r="R83" s="34"/>
      <c r="S83" s="33">
        <v>100104</v>
      </c>
      <c r="T83" s="27">
        <f>K83-SUM(L83:R83)</f>
        <v>0</v>
      </c>
      <c r="AE83" s="18"/>
      <c r="AF83" s="18"/>
      <c r="AG83" s="18"/>
      <c r="AH83" s="18"/>
      <c r="AI83" s="18"/>
      <c r="AJ83" s="18"/>
    </row>
    <row r="84" spans="1:36" ht="11.25" customHeight="1" x14ac:dyDescent="0.2">
      <c r="A84" s="45" t="str">
        <f>CONCATENATE("5110",H84)</f>
        <v>5110100105</v>
      </c>
      <c r="B84" s="31"/>
      <c r="C84" s="31"/>
      <c r="D84" s="31"/>
      <c r="E84" s="31"/>
      <c r="F84" s="31"/>
      <c r="G84" s="36"/>
      <c r="H84" s="33" t="s">
        <v>170</v>
      </c>
      <c r="I84" s="49" t="s">
        <v>171</v>
      </c>
      <c r="J84" s="34">
        <v>0</v>
      </c>
      <c r="K84" s="34">
        <v>0</v>
      </c>
      <c r="L84" s="34">
        <v>0</v>
      </c>
      <c r="M84" s="34"/>
      <c r="N84" s="34"/>
      <c r="O84" s="34"/>
      <c r="P84" s="34"/>
      <c r="Q84" s="34"/>
      <c r="R84" s="34"/>
      <c r="S84" s="33" t="s">
        <v>170</v>
      </c>
      <c r="T84" s="27">
        <f>K84-SUM(L84:R84)</f>
        <v>0</v>
      </c>
      <c r="AE84" s="18"/>
      <c r="AF84" s="18"/>
      <c r="AG84" s="18"/>
      <c r="AH84" s="18"/>
      <c r="AI84" s="18"/>
      <c r="AJ84" s="18"/>
    </row>
    <row r="85" spans="1:36" ht="14.25" customHeight="1" x14ac:dyDescent="0.2">
      <c r="A85" s="45" t="str">
        <f>CONCATENATE("5110",H85)</f>
        <v>5110100106</v>
      </c>
      <c r="B85" s="31"/>
      <c r="C85" s="31"/>
      <c r="D85" s="31"/>
      <c r="E85" s="31"/>
      <c r="F85" s="31"/>
      <c r="G85" s="36"/>
      <c r="H85" s="33" t="s">
        <v>168</v>
      </c>
      <c r="I85" s="49" t="s">
        <v>169</v>
      </c>
      <c r="J85" s="34">
        <v>0</v>
      </c>
      <c r="K85" s="34">
        <v>0</v>
      </c>
      <c r="L85" s="34">
        <v>0</v>
      </c>
      <c r="M85" s="34"/>
      <c r="N85" s="34"/>
      <c r="O85" s="34"/>
      <c r="P85" s="34"/>
      <c r="Q85" s="34"/>
      <c r="R85" s="34"/>
      <c r="S85" s="33" t="s">
        <v>168</v>
      </c>
      <c r="T85" s="27">
        <f>K85-SUM(L85:R85)</f>
        <v>0</v>
      </c>
      <c r="AE85" s="18"/>
      <c r="AF85" s="18"/>
      <c r="AG85" s="18"/>
      <c r="AH85" s="18"/>
      <c r="AI85" s="18"/>
      <c r="AJ85" s="18"/>
    </row>
    <row r="86" spans="1:36" ht="11.25" customHeight="1" x14ac:dyDescent="0.2">
      <c r="A86" s="45" t="str">
        <f>CONCATENATE("5110",H86)</f>
        <v>5110100107</v>
      </c>
      <c r="B86" s="31"/>
      <c r="C86" s="31"/>
      <c r="D86" s="31"/>
      <c r="E86" s="31"/>
      <c r="F86" s="31"/>
      <c r="G86" s="36"/>
      <c r="H86" s="33">
        <v>100107</v>
      </c>
      <c r="I86" s="49" t="s">
        <v>167</v>
      </c>
      <c r="J86" s="34">
        <v>0</v>
      </c>
      <c r="K86" s="34">
        <v>0</v>
      </c>
      <c r="L86" s="34">
        <v>0</v>
      </c>
      <c r="M86" s="34"/>
      <c r="N86" s="34"/>
      <c r="O86" s="34"/>
      <c r="P86" s="34"/>
      <c r="Q86" s="34"/>
      <c r="R86" s="34"/>
      <c r="S86" s="33">
        <v>100107</v>
      </c>
      <c r="T86" s="27">
        <f>K86-SUM(L86:R86)</f>
        <v>0</v>
      </c>
      <c r="AE86" s="18"/>
      <c r="AF86" s="18"/>
      <c r="AG86" s="18"/>
      <c r="AH86" s="18"/>
      <c r="AI86" s="18"/>
      <c r="AJ86" s="18"/>
    </row>
    <row r="87" spans="1:36" ht="11.25" customHeight="1" x14ac:dyDescent="0.2">
      <c r="A87" s="45" t="str">
        <f>CONCATENATE("5110",H87)</f>
        <v>5110100108</v>
      </c>
      <c r="B87" s="31"/>
      <c r="C87" s="31"/>
      <c r="D87" s="31"/>
      <c r="E87" s="31"/>
      <c r="F87" s="31"/>
      <c r="G87" s="36"/>
      <c r="H87" s="33">
        <v>100108</v>
      </c>
      <c r="I87" s="49" t="s">
        <v>166</v>
      </c>
      <c r="J87" s="34">
        <v>0</v>
      </c>
      <c r="K87" s="34">
        <v>0</v>
      </c>
      <c r="L87" s="34">
        <v>0</v>
      </c>
      <c r="M87" s="34"/>
      <c r="N87" s="34"/>
      <c r="O87" s="34"/>
      <c r="P87" s="34"/>
      <c r="Q87" s="34"/>
      <c r="R87" s="34"/>
      <c r="S87" s="33">
        <v>100108</v>
      </c>
      <c r="T87" s="27">
        <f>K87-SUM(L87:R87)</f>
        <v>0</v>
      </c>
      <c r="AE87" s="18"/>
      <c r="AF87" s="18"/>
      <c r="AG87" s="18"/>
      <c r="AH87" s="18"/>
      <c r="AI87" s="18"/>
      <c r="AJ87" s="18"/>
    </row>
    <row r="88" spans="1:36" ht="11.25" customHeight="1" x14ac:dyDescent="0.2">
      <c r="A88" s="45" t="str">
        <f>CONCATENATE("5110",H88)</f>
        <v>5110100109</v>
      </c>
      <c r="B88" s="31"/>
      <c r="C88" s="31"/>
      <c r="D88" s="31"/>
      <c r="E88" s="31"/>
      <c r="F88" s="31"/>
      <c r="G88" s="36"/>
      <c r="H88" s="33" t="s">
        <v>164</v>
      </c>
      <c r="I88" s="49" t="s">
        <v>165</v>
      </c>
      <c r="J88" s="34">
        <v>0</v>
      </c>
      <c r="K88" s="34">
        <v>0</v>
      </c>
      <c r="L88" s="34">
        <v>0</v>
      </c>
      <c r="M88" s="34"/>
      <c r="N88" s="34"/>
      <c r="O88" s="34"/>
      <c r="P88" s="34"/>
      <c r="Q88" s="34"/>
      <c r="R88" s="34"/>
      <c r="S88" s="33" t="s">
        <v>164</v>
      </c>
      <c r="T88" s="27">
        <f>K88-SUM(L88:R88)</f>
        <v>0</v>
      </c>
      <c r="AE88" s="18"/>
      <c r="AF88" s="18"/>
      <c r="AG88" s="18"/>
      <c r="AH88" s="18"/>
      <c r="AI88" s="18"/>
      <c r="AJ88" s="18"/>
    </row>
    <row r="89" spans="1:36" ht="18.75" customHeight="1" x14ac:dyDescent="0.2">
      <c r="A89" s="45" t="str">
        <f>CONCATENATE("5110",H89)</f>
        <v>5110100110</v>
      </c>
      <c r="B89" s="31"/>
      <c r="C89" s="31"/>
      <c r="D89" s="31"/>
      <c r="E89" s="31"/>
      <c r="F89" s="31"/>
      <c r="G89" s="36"/>
      <c r="H89" s="33" t="s">
        <v>162</v>
      </c>
      <c r="I89" s="49" t="s">
        <v>213</v>
      </c>
      <c r="J89" s="34">
        <v>0</v>
      </c>
      <c r="K89" s="34">
        <v>0</v>
      </c>
      <c r="L89" s="34">
        <v>0</v>
      </c>
      <c r="M89" s="34"/>
      <c r="N89" s="34"/>
      <c r="O89" s="34"/>
      <c r="P89" s="34"/>
      <c r="Q89" s="34"/>
      <c r="R89" s="34"/>
      <c r="S89" s="33" t="s">
        <v>162</v>
      </c>
      <c r="T89" s="27">
        <f>K89-SUM(L89:R89)</f>
        <v>0</v>
      </c>
      <c r="AE89" s="18"/>
      <c r="AF89" s="18"/>
      <c r="AG89" s="18"/>
      <c r="AH89" s="18"/>
      <c r="AI89" s="18"/>
      <c r="AJ89" s="18"/>
    </row>
    <row r="90" spans="1:36" ht="11.25" customHeight="1" x14ac:dyDescent="0.2">
      <c r="A90" s="45" t="str">
        <f>CONCATENATE("5110",H90)</f>
        <v>5110100111</v>
      </c>
      <c r="B90" s="31"/>
      <c r="C90" s="31"/>
      <c r="D90" s="31"/>
      <c r="E90" s="31"/>
      <c r="F90" s="31"/>
      <c r="G90" s="36"/>
      <c r="H90" s="33" t="s">
        <v>211</v>
      </c>
      <c r="I90" s="49" t="s">
        <v>212</v>
      </c>
      <c r="J90" s="34">
        <v>0</v>
      </c>
      <c r="K90" s="34">
        <v>0</v>
      </c>
      <c r="L90" s="34">
        <v>0</v>
      </c>
      <c r="M90" s="34"/>
      <c r="N90" s="34"/>
      <c r="O90" s="34"/>
      <c r="P90" s="34"/>
      <c r="Q90" s="34"/>
      <c r="R90" s="34"/>
      <c r="S90" s="33" t="s">
        <v>211</v>
      </c>
      <c r="T90" s="27">
        <f>K90-SUM(L90:R90)</f>
        <v>0</v>
      </c>
      <c r="AE90" s="18"/>
      <c r="AF90" s="18"/>
      <c r="AG90" s="18"/>
      <c r="AH90" s="18"/>
      <c r="AI90" s="18"/>
      <c r="AJ90" s="18"/>
    </row>
    <row r="91" spans="1:36" ht="17.25" customHeight="1" x14ac:dyDescent="0.2">
      <c r="A91" s="45" t="str">
        <f>CONCATENATE("5110",H91)</f>
        <v>5110100112</v>
      </c>
      <c r="B91" s="31"/>
      <c r="C91" s="31"/>
      <c r="D91" s="31"/>
      <c r="E91" s="31"/>
      <c r="F91" s="31"/>
      <c r="G91" s="36" t="s">
        <v>80</v>
      </c>
      <c r="H91" s="33" t="s">
        <v>160</v>
      </c>
      <c r="I91" s="49" t="s">
        <v>161</v>
      </c>
      <c r="J91" s="34">
        <v>0</v>
      </c>
      <c r="K91" s="34">
        <v>0</v>
      </c>
      <c r="L91" s="34">
        <v>0</v>
      </c>
      <c r="M91" s="34"/>
      <c r="N91" s="34"/>
      <c r="O91" s="34"/>
      <c r="P91" s="34"/>
      <c r="Q91" s="34"/>
      <c r="R91" s="34"/>
      <c r="S91" s="33" t="s">
        <v>160</v>
      </c>
      <c r="T91" s="27">
        <f>K91-SUM(L91:R91)</f>
        <v>0</v>
      </c>
      <c r="AE91" s="18"/>
      <c r="AF91" s="18"/>
      <c r="AG91" s="18"/>
      <c r="AH91" s="18"/>
      <c r="AI91" s="18"/>
      <c r="AJ91" s="18"/>
    </row>
    <row r="92" spans="1:36" ht="18" customHeight="1" x14ac:dyDescent="0.2">
      <c r="A92" s="45" t="str">
        <f>CONCATENATE("5110",H92)</f>
        <v>5110100113</v>
      </c>
      <c r="B92" s="31"/>
      <c r="C92" s="31"/>
      <c r="D92" s="31"/>
      <c r="E92" s="31"/>
      <c r="F92" s="31"/>
      <c r="G92" s="36" t="s">
        <v>77</v>
      </c>
      <c r="H92" s="33">
        <v>100113</v>
      </c>
      <c r="I92" s="49" t="s">
        <v>159</v>
      </c>
      <c r="J92" s="34">
        <v>0</v>
      </c>
      <c r="K92" s="34">
        <v>0</v>
      </c>
      <c r="L92" s="34">
        <v>0</v>
      </c>
      <c r="M92" s="34"/>
      <c r="N92" s="34"/>
      <c r="O92" s="34"/>
      <c r="P92" s="34"/>
      <c r="Q92" s="34"/>
      <c r="R92" s="34"/>
      <c r="S92" s="33">
        <v>100113</v>
      </c>
      <c r="T92" s="27">
        <f>K92-SUM(L92:R92)</f>
        <v>0</v>
      </c>
      <c r="AE92" s="18"/>
      <c r="AF92" s="18"/>
      <c r="AG92" s="18"/>
      <c r="AH92" s="18"/>
      <c r="AI92" s="18"/>
      <c r="AJ92" s="18"/>
    </row>
    <row r="93" spans="1:36" ht="11.25" customHeight="1" x14ac:dyDescent="0.2">
      <c r="A93" s="45" t="str">
        <f>CONCATENATE("5110",H93)</f>
        <v>5110100114</v>
      </c>
      <c r="B93" s="31"/>
      <c r="C93" s="31"/>
      <c r="D93" s="31"/>
      <c r="E93" s="31"/>
      <c r="F93" s="31"/>
      <c r="G93" s="36"/>
      <c r="H93" s="33" t="s">
        <v>209</v>
      </c>
      <c r="I93" s="49" t="s">
        <v>210</v>
      </c>
      <c r="J93" s="34">
        <v>0</v>
      </c>
      <c r="K93" s="34">
        <v>0</v>
      </c>
      <c r="L93" s="34">
        <v>0</v>
      </c>
      <c r="M93" s="34"/>
      <c r="N93" s="34"/>
      <c r="O93" s="34"/>
      <c r="P93" s="34"/>
      <c r="Q93" s="34"/>
      <c r="R93" s="34"/>
      <c r="S93" s="33" t="s">
        <v>209</v>
      </c>
      <c r="T93" s="27">
        <f>K93-SUM(L93:R93)</f>
        <v>0</v>
      </c>
      <c r="AE93" s="18"/>
      <c r="AF93" s="18"/>
      <c r="AG93" s="18"/>
      <c r="AH93" s="18"/>
      <c r="AI93" s="18"/>
      <c r="AJ93" s="18"/>
    </row>
    <row r="94" spans="1:36" ht="14.25" customHeight="1" x14ac:dyDescent="0.2">
      <c r="A94" s="45" t="str">
        <f>CONCATENATE("5110",H94)</f>
        <v>5110100115</v>
      </c>
      <c r="B94" s="31"/>
      <c r="C94" s="31"/>
      <c r="D94" s="31"/>
      <c r="E94" s="31"/>
      <c r="F94" s="31"/>
      <c r="G94" s="36"/>
      <c r="H94" s="33" t="s">
        <v>157</v>
      </c>
      <c r="I94" s="49" t="s">
        <v>158</v>
      </c>
      <c r="J94" s="34">
        <v>0</v>
      </c>
      <c r="K94" s="34">
        <v>0</v>
      </c>
      <c r="L94" s="34">
        <v>0</v>
      </c>
      <c r="M94" s="34"/>
      <c r="N94" s="34"/>
      <c r="O94" s="34"/>
      <c r="P94" s="34"/>
      <c r="Q94" s="34"/>
      <c r="R94" s="34"/>
      <c r="S94" s="33" t="s">
        <v>157</v>
      </c>
      <c r="T94" s="27">
        <f>K94-SUM(L94:R94)</f>
        <v>0</v>
      </c>
      <c r="AE94" s="18"/>
      <c r="AF94" s="18"/>
      <c r="AG94" s="18"/>
      <c r="AH94" s="18"/>
      <c r="AI94" s="18"/>
      <c r="AJ94" s="18"/>
    </row>
    <row r="95" spans="1:36" ht="11.25" customHeight="1" x14ac:dyDescent="0.2">
      <c r="A95" s="45" t="str">
        <f>CONCATENATE("5110",H95)</f>
        <v>5110100116</v>
      </c>
      <c r="B95" s="31"/>
      <c r="C95" s="31"/>
      <c r="D95" s="31"/>
      <c r="E95" s="31"/>
      <c r="F95" s="31"/>
      <c r="G95" s="36"/>
      <c r="H95" s="33" t="s">
        <v>155</v>
      </c>
      <c r="I95" s="49" t="s">
        <v>156</v>
      </c>
      <c r="J95" s="34">
        <v>0</v>
      </c>
      <c r="K95" s="34">
        <v>0</v>
      </c>
      <c r="L95" s="34">
        <v>0</v>
      </c>
      <c r="M95" s="34"/>
      <c r="N95" s="34"/>
      <c r="O95" s="34"/>
      <c r="P95" s="34"/>
      <c r="Q95" s="34"/>
      <c r="R95" s="34"/>
      <c r="S95" s="33" t="s">
        <v>155</v>
      </c>
      <c r="T95" s="27">
        <f>K95-SUM(L95:R95)</f>
        <v>0</v>
      </c>
      <c r="AE95" s="18"/>
      <c r="AF95" s="18"/>
      <c r="AG95" s="18"/>
      <c r="AH95" s="18"/>
      <c r="AI95" s="18"/>
      <c r="AJ95" s="18"/>
    </row>
    <row r="96" spans="1:36" ht="11.25" customHeight="1" x14ac:dyDescent="0.2">
      <c r="A96" s="45"/>
      <c r="B96" s="31"/>
      <c r="C96" s="31"/>
      <c r="D96" s="31"/>
      <c r="E96" s="31"/>
      <c r="F96" s="31"/>
      <c r="G96" s="36"/>
      <c r="H96" s="33" t="s">
        <v>154</v>
      </c>
      <c r="I96" s="49"/>
      <c r="J96" s="34">
        <v>0</v>
      </c>
      <c r="K96" s="34">
        <v>0</v>
      </c>
      <c r="L96" s="34">
        <v>0</v>
      </c>
      <c r="M96" s="34"/>
      <c r="N96" s="34"/>
      <c r="O96" s="34"/>
      <c r="P96" s="34"/>
      <c r="Q96" s="34"/>
      <c r="R96" s="34"/>
      <c r="S96" s="33"/>
      <c r="T96" s="27">
        <f>K96-SUM(L96:R96)</f>
        <v>0</v>
      </c>
      <c r="AE96" s="18"/>
      <c r="AF96" s="18"/>
      <c r="AG96" s="18"/>
      <c r="AH96" s="18"/>
      <c r="AI96" s="18"/>
      <c r="AJ96" s="18"/>
    </row>
    <row r="97" spans="1:36" ht="18" customHeight="1" x14ac:dyDescent="0.2">
      <c r="A97" s="45" t="str">
        <f>CONCATENATE("5110",H97)</f>
        <v>5110100130</v>
      </c>
      <c r="B97" s="31"/>
      <c r="C97" s="31"/>
      <c r="D97" s="31"/>
      <c r="E97" s="31"/>
      <c r="F97" s="31"/>
      <c r="G97" s="36" t="s">
        <v>11</v>
      </c>
      <c r="H97" s="33">
        <v>100130</v>
      </c>
      <c r="I97" s="49" t="s">
        <v>153</v>
      </c>
      <c r="J97" s="34">
        <v>0</v>
      </c>
      <c r="K97" s="34">
        <v>0</v>
      </c>
      <c r="L97" s="34">
        <v>0</v>
      </c>
      <c r="M97" s="34"/>
      <c r="N97" s="34"/>
      <c r="O97" s="34"/>
      <c r="P97" s="34"/>
      <c r="Q97" s="34"/>
      <c r="R97" s="34"/>
      <c r="S97" s="33">
        <v>100130</v>
      </c>
      <c r="T97" s="27">
        <f>K97-SUM(L97:R97)</f>
        <v>0</v>
      </c>
      <c r="AE97" s="18"/>
      <c r="AF97" s="18"/>
      <c r="AG97" s="18"/>
      <c r="AH97" s="18"/>
      <c r="AI97" s="18"/>
      <c r="AJ97" s="18"/>
    </row>
    <row r="98" spans="1:36" s="22" customFormat="1" ht="13.5" customHeight="1" x14ac:dyDescent="0.2">
      <c r="A98" s="32" t="str">
        <f>CONCATENATE("5110",H98)</f>
        <v>51101002</v>
      </c>
      <c r="B98" s="31"/>
      <c r="C98" s="31"/>
      <c r="D98" s="31"/>
      <c r="E98" s="31"/>
      <c r="F98" s="31" t="s">
        <v>16</v>
      </c>
      <c r="G98" s="31"/>
      <c r="H98" s="28" t="s">
        <v>151</v>
      </c>
      <c r="I98" s="48" t="s">
        <v>152</v>
      </c>
      <c r="J98" s="29">
        <f>J99+J100</f>
        <v>0</v>
      </c>
      <c r="K98" s="29">
        <f>K99+K100</f>
        <v>0</v>
      </c>
      <c r="L98" s="29">
        <f>L99+L100</f>
        <v>0</v>
      </c>
      <c r="M98" s="29">
        <f>M99+M100</f>
        <v>0</v>
      </c>
      <c r="N98" s="29">
        <f>N99+N100</f>
        <v>0</v>
      </c>
      <c r="O98" s="29">
        <f>O99+O100</f>
        <v>0</v>
      </c>
      <c r="P98" s="29">
        <f>P99+P100</f>
        <v>0</v>
      </c>
      <c r="Q98" s="29">
        <f>Q99+Q100</f>
        <v>0</v>
      </c>
      <c r="R98" s="29">
        <f>R99+R100</f>
        <v>0</v>
      </c>
      <c r="S98" s="28" t="s">
        <v>151</v>
      </c>
      <c r="T98" s="27">
        <f>K98-SUM(L98:R98)</f>
        <v>0</v>
      </c>
      <c r="AE98" s="18"/>
      <c r="AF98" s="18"/>
      <c r="AG98" s="18"/>
      <c r="AH98" s="18"/>
      <c r="AI98" s="18"/>
      <c r="AJ98" s="18"/>
    </row>
    <row r="99" spans="1:36" ht="18" customHeight="1" x14ac:dyDescent="0.2">
      <c r="A99" s="45" t="str">
        <f>CONCATENATE("5110",H99)</f>
        <v>5110100204</v>
      </c>
      <c r="B99" s="31"/>
      <c r="C99" s="31"/>
      <c r="D99" s="31"/>
      <c r="E99" s="31"/>
      <c r="F99" s="31"/>
      <c r="G99" s="36" t="s">
        <v>60</v>
      </c>
      <c r="H99" s="33" t="s">
        <v>149</v>
      </c>
      <c r="I99" s="49" t="s">
        <v>150</v>
      </c>
      <c r="J99" s="34">
        <v>0</v>
      </c>
      <c r="K99" s="34">
        <v>0</v>
      </c>
      <c r="L99" s="34">
        <v>0</v>
      </c>
      <c r="M99" s="34"/>
      <c r="N99" s="34"/>
      <c r="O99" s="34"/>
      <c r="P99" s="34"/>
      <c r="Q99" s="34"/>
      <c r="R99" s="34"/>
      <c r="S99" s="33" t="s">
        <v>149</v>
      </c>
      <c r="T99" s="27">
        <f>K99-SUM(L99:R99)</f>
        <v>0</v>
      </c>
      <c r="AE99" s="18"/>
      <c r="AF99" s="18"/>
      <c r="AG99" s="18"/>
      <c r="AH99" s="18"/>
      <c r="AI99" s="18"/>
      <c r="AJ99" s="18"/>
    </row>
    <row r="100" spans="1:36" ht="17.25" customHeight="1" x14ac:dyDescent="0.2">
      <c r="A100" s="45" t="str">
        <f>CONCATENATE("5110",H100)</f>
        <v>5110100206</v>
      </c>
      <c r="B100" s="31"/>
      <c r="C100" s="31"/>
      <c r="D100" s="31"/>
      <c r="E100" s="31"/>
      <c r="F100" s="31"/>
      <c r="G100" s="36"/>
      <c r="H100" s="33" t="s">
        <v>148</v>
      </c>
      <c r="I100" s="49" t="s">
        <v>147</v>
      </c>
      <c r="J100" s="34">
        <v>0</v>
      </c>
      <c r="K100" s="34">
        <v>0</v>
      </c>
      <c r="L100" s="34">
        <v>0</v>
      </c>
      <c r="M100" s="34"/>
      <c r="N100" s="34"/>
      <c r="O100" s="34"/>
      <c r="P100" s="34"/>
      <c r="Q100" s="34"/>
      <c r="R100" s="34"/>
      <c r="S100" s="33" t="s">
        <v>148</v>
      </c>
      <c r="T100" s="27">
        <f>K100-SUM(L100:R100)</f>
        <v>0</v>
      </c>
      <c r="AE100" s="18"/>
      <c r="AF100" s="18"/>
      <c r="AG100" s="18"/>
      <c r="AH100" s="18"/>
      <c r="AI100" s="18"/>
      <c r="AJ100" s="18"/>
    </row>
    <row r="101" spans="1:36" s="22" customFormat="1" ht="15" customHeight="1" x14ac:dyDescent="0.2">
      <c r="A101" s="32" t="str">
        <f>CONCATENATE("5110",H101)</f>
        <v>51101003</v>
      </c>
      <c r="B101" s="31"/>
      <c r="C101" s="31"/>
      <c r="D101" s="31"/>
      <c r="E101" s="31"/>
      <c r="F101" s="31" t="s">
        <v>8</v>
      </c>
      <c r="G101" s="31"/>
      <c r="H101" s="28">
        <v>1003</v>
      </c>
      <c r="I101" s="48" t="s">
        <v>145</v>
      </c>
      <c r="J101" s="29">
        <f>SUM(J102:J107)</f>
        <v>0</v>
      </c>
      <c r="K101" s="29">
        <f>SUM(K102:K107)</f>
        <v>0</v>
      </c>
      <c r="L101" s="29">
        <f>SUM(L102:L107)</f>
        <v>0</v>
      </c>
      <c r="M101" s="29">
        <f>SUM(M102:M107)</f>
        <v>0</v>
      </c>
      <c r="N101" s="29">
        <f>SUM(N102:N107)</f>
        <v>0</v>
      </c>
      <c r="O101" s="29">
        <f>SUM(O102:O107)</f>
        <v>0</v>
      </c>
      <c r="P101" s="29">
        <f>SUM(P102:P107)</f>
        <v>0</v>
      </c>
      <c r="Q101" s="29">
        <f>SUM(Q102:Q107)</f>
        <v>0</v>
      </c>
      <c r="R101" s="29">
        <f>SUM(R102:R107)</f>
        <v>0</v>
      </c>
      <c r="S101" s="28">
        <v>1003</v>
      </c>
      <c r="T101" s="27">
        <f>K101-SUM(L101:R101)</f>
        <v>0</v>
      </c>
      <c r="AE101" s="18"/>
      <c r="AF101" s="18"/>
      <c r="AG101" s="18"/>
      <c r="AH101" s="18"/>
      <c r="AI101" s="18"/>
      <c r="AJ101" s="18"/>
    </row>
    <row r="102" spans="1:36" ht="17.25" customHeight="1" x14ac:dyDescent="0.2">
      <c r="A102" s="45" t="str">
        <f>CONCATENATE("5110",H102)</f>
        <v>5110100301</v>
      </c>
      <c r="B102" s="31"/>
      <c r="C102" s="31"/>
      <c r="D102" s="31"/>
      <c r="E102" s="31"/>
      <c r="F102" s="31"/>
      <c r="G102" s="36" t="s">
        <v>19</v>
      </c>
      <c r="H102" s="33">
        <v>100301</v>
      </c>
      <c r="I102" s="38" t="s">
        <v>144</v>
      </c>
      <c r="J102" s="34">
        <v>0</v>
      </c>
      <c r="K102" s="34">
        <v>0</v>
      </c>
      <c r="L102" s="34">
        <v>0</v>
      </c>
      <c r="M102" s="34"/>
      <c r="N102" s="34"/>
      <c r="O102" s="34"/>
      <c r="P102" s="34"/>
      <c r="Q102" s="34"/>
      <c r="R102" s="34"/>
      <c r="S102" s="33">
        <v>100301</v>
      </c>
      <c r="T102" s="27">
        <f>K102-SUM(L102:R102)</f>
        <v>0</v>
      </c>
      <c r="AE102" s="18"/>
      <c r="AF102" s="18"/>
      <c r="AG102" s="18"/>
      <c r="AH102" s="18"/>
      <c r="AI102" s="18"/>
      <c r="AJ102" s="18"/>
    </row>
    <row r="103" spans="1:36" ht="19.5" customHeight="1" x14ac:dyDescent="0.2">
      <c r="A103" s="45" t="str">
        <f>CONCATENATE("5110",H103)</f>
        <v>5110100302</v>
      </c>
      <c r="B103" s="31"/>
      <c r="C103" s="31"/>
      <c r="D103" s="31"/>
      <c r="E103" s="31"/>
      <c r="F103" s="31"/>
      <c r="G103" s="36" t="s">
        <v>16</v>
      </c>
      <c r="H103" s="33">
        <v>100302</v>
      </c>
      <c r="I103" s="38" t="s">
        <v>143</v>
      </c>
      <c r="J103" s="34">
        <v>0</v>
      </c>
      <c r="K103" s="34">
        <v>0</v>
      </c>
      <c r="L103" s="34">
        <v>0</v>
      </c>
      <c r="M103" s="34"/>
      <c r="N103" s="34"/>
      <c r="O103" s="34"/>
      <c r="P103" s="34"/>
      <c r="Q103" s="34"/>
      <c r="R103" s="34"/>
      <c r="S103" s="33">
        <v>100302</v>
      </c>
      <c r="T103" s="27">
        <f>K103-SUM(L103:R103)</f>
        <v>0</v>
      </c>
      <c r="AE103" s="18"/>
      <c r="AF103" s="18"/>
      <c r="AG103" s="18"/>
      <c r="AH103" s="18"/>
      <c r="AI103" s="18"/>
      <c r="AJ103" s="18"/>
    </row>
    <row r="104" spans="1:36" ht="18" customHeight="1" x14ac:dyDescent="0.2">
      <c r="A104" s="45" t="str">
        <f>CONCATENATE("5110",H104)</f>
        <v>5110100303</v>
      </c>
      <c r="B104" s="31"/>
      <c r="C104" s="31"/>
      <c r="D104" s="31"/>
      <c r="E104" s="31"/>
      <c r="F104" s="31"/>
      <c r="G104" s="36" t="s">
        <v>8</v>
      </c>
      <c r="H104" s="33">
        <v>100303</v>
      </c>
      <c r="I104" s="38" t="s">
        <v>142</v>
      </c>
      <c r="J104" s="34">
        <v>0</v>
      </c>
      <c r="K104" s="34">
        <v>0</v>
      </c>
      <c r="L104" s="34">
        <v>0</v>
      </c>
      <c r="M104" s="34"/>
      <c r="N104" s="34"/>
      <c r="O104" s="34"/>
      <c r="P104" s="34"/>
      <c r="Q104" s="34"/>
      <c r="R104" s="34"/>
      <c r="S104" s="33">
        <v>100303</v>
      </c>
      <c r="T104" s="27">
        <f>K104-SUM(L104:R104)</f>
        <v>0</v>
      </c>
      <c r="AE104" s="18"/>
      <c r="AF104" s="18"/>
      <c r="AG104" s="18"/>
      <c r="AH104" s="18"/>
      <c r="AI104" s="18"/>
      <c r="AJ104" s="18"/>
    </row>
    <row r="105" spans="1:36" ht="21.75" customHeight="1" x14ac:dyDescent="0.2">
      <c r="A105" s="45" t="str">
        <f>CONCATENATE("5110",H105)</f>
        <v>5110100304</v>
      </c>
      <c r="B105" s="31"/>
      <c r="C105" s="31"/>
      <c r="D105" s="31"/>
      <c r="E105" s="31"/>
      <c r="F105" s="31"/>
      <c r="G105" s="36" t="s">
        <v>60</v>
      </c>
      <c r="H105" s="33">
        <v>100304</v>
      </c>
      <c r="I105" s="38" t="s">
        <v>141</v>
      </c>
      <c r="J105" s="34">
        <v>0</v>
      </c>
      <c r="K105" s="34">
        <v>0</v>
      </c>
      <c r="L105" s="34">
        <v>0</v>
      </c>
      <c r="M105" s="34"/>
      <c r="N105" s="34"/>
      <c r="O105" s="34"/>
      <c r="P105" s="34"/>
      <c r="Q105" s="34"/>
      <c r="R105" s="34"/>
      <c r="S105" s="33">
        <v>100304</v>
      </c>
      <c r="T105" s="27">
        <f>K105-SUM(L105:R105)</f>
        <v>0</v>
      </c>
      <c r="AE105" s="18"/>
      <c r="AF105" s="18"/>
      <c r="AG105" s="18"/>
      <c r="AH105" s="18"/>
      <c r="AI105" s="18"/>
      <c r="AJ105" s="18"/>
    </row>
    <row r="106" spans="1:36" ht="20.25" customHeight="1" x14ac:dyDescent="0.2">
      <c r="A106" s="45" t="str">
        <f>CONCATENATE("5110",H106)</f>
        <v>5110100306</v>
      </c>
      <c r="B106" s="31"/>
      <c r="C106" s="31"/>
      <c r="D106" s="31"/>
      <c r="E106" s="31"/>
      <c r="F106" s="31"/>
      <c r="G106" s="36" t="s">
        <v>94</v>
      </c>
      <c r="H106" s="33" t="s">
        <v>138</v>
      </c>
      <c r="I106" s="38" t="s">
        <v>139</v>
      </c>
      <c r="J106" s="34">
        <v>0</v>
      </c>
      <c r="K106" s="34">
        <v>0</v>
      </c>
      <c r="L106" s="34">
        <v>0</v>
      </c>
      <c r="M106" s="34"/>
      <c r="N106" s="34"/>
      <c r="O106" s="34"/>
      <c r="P106" s="34"/>
      <c r="Q106" s="34"/>
      <c r="R106" s="34"/>
      <c r="S106" s="33" t="s">
        <v>138</v>
      </c>
      <c r="T106" s="27">
        <f>K106-SUM(L106:R106)</f>
        <v>0</v>
      </c>
      <c r="AE106" s="18"/>
      <c r="AF106" s="18"/>
      <c r="AG106" s="18"/>
      <c r="AH106" s="18"/>
      <c r="AI106" s="18"/>
      <c r="AJ106" s="18"/>
    </row>
    <row r="107" spans="1:36" ht="22.5" customHeight="1" x14ac:dyDescent="0.2">
      <c r="A107" s="45" t="str">
        <f>CONCATENATE("5110",H107)</f>
        <v>5110100307</v>
      </c>
      <c r="B107" s="31"/>
      <c r="C107" s="31"/>
      <c r="D107" s="31"/>
      <c r="E107" s="31"/>
      <c r="F107" s="31"/>
      <c r="G107" s="36" t="s">
        <v>137</v>
      </c>
      <c r="H107" s="33" t="s">
        <v>135</v>
      </c>
      <c r="I107" s="38" t="s">
        <v>208</v>
      </c>
      <c r="J107" s="34">
        <v>0</v>
      </c>
      <c r="K107" s="34">
        <v>0</v>
      </c>
      <c r="L107" s="34">
        <v>0</v>
      </c>
      <c r="M107" s="34"/>
      <c r="N107" s="34"/>
      <c r="O107" s="34"/>
      <c r="P107" s="34"/>
      <c r="Q107" s="34"/>
      <c r="R107" s="34"/>
      <c r="S107" s="33" t="s">
        <v>135</v>
      </c>
      <c r="T107" s="27">
        <f>K107-SUM(L107:R107)</f>
        <v>0</v>
      </c>
      <c r="AE107" s="18"/>
      <c r="AF107" s="18"/>
      <c r="AG107" s="18"/>
      <c r="AH107" s="18"/>
      <c r="AI107" s="18"/>
      <c r="AJ107" s="18"/>
    </row>
    <row r="108" spans="1:36" s="22" customFormat="1" ht="15.75" customHeight="1" x14ac:dyDescent="0.2">
      <c r="A108" s="32" t="str">
        <f>CONCATENATE("5110",H108)</f>
        <v>511020</v>
      </c>
      <c r="B108" s="31"/>
      <c r="C108" s="31"/>
      <c r="D108" s="31"/>
      <c r="E108" s="31" t="s">
        <v>133</v>
      </c>
      <c r="F108" s="31"/>
      <c r="G108" s="31"/>
      <c r="H108" s="28" t="s">
        <v>133</v>
      </c>
      <c r="I108" s="30" t="s">
        <v>134</v>
      </c>
      <c r="J108" s="29">
        <f>J109+J120+J121+J123+SUM(J126:J132)</f>
        <v>11244</v>
      </c>
      <c r="K108" s="29">
        <f>K109+K120+K121+K123+SUM(K126:K132)</f>
        <v>11244</v>
      </c>
      <c r="L108" s="29">
        <f>L109+L120+L121+L123+SUM(L126:L132)</f>
        <v>11244</v>
      </c>
      <c r="M108" s="29">
        <f>M109+M120+M121+M123+SUM(M126:M132)</f>
        <v>0</v>
      </c>
      <c r="N108" s="29">
        <f>N109+N120+N121+N123+SUM(N126:N132)</f>
        <v>0</v>
      </c>
      <c r="O108" s="29">
        <f>O109+O120+O121+O123+SUM(O126:O132)</f>
        <v>0</v>
      </c>
      <c r="P108" s="29">
        <f>P109+P120+P121+P123+SUM(P126:P132)</f>
        <v>0</v>
      </c>
      <c r="Q108" s="29">
        <f>Q109+Q120+Q121+Q123+SUM(Q126:Q132)</f>
        <v>0</v>
      </c>
      <c r="R108" s="29">
        <f>R109+R120+R121+R123+SUM(R126:R132)</f>
        <v>0</v>
      </c>
      <c r="S108" s="28" t="s">
        <v>133</v>
      </c>
      <c r="T108" s="27">
        <f>K108-SUM(L108:R108)</f>
        <v>0</v>
      </c>
      <c r="AE108" s="18"/>
      <c r="AF108" s="18"/>
      <c r="AG108" s="18"/>
      <c r="AH108" s="18"/>
      <c r="AI108" s="18"/>
      <c r="AJ108" s="18"/>
    </row>
    <row r="109" spans="1:36" s="22" customFormat="1" ht="15.75" customHeight="1" x14ac:dyDescent="0.2">
      <c r="A109" s="32" t="str">
        <f>CONCATENATE("5110",H109)</f>
        <v>51102001</v>
      </c>
      <c r="B109" s="31"/>
      <c r="C109" s="31"/>
      <c r="D109" s="31"/>
      <c r="E109" s="31"/>
      <c r="F109" s="31" t="s">
        <v>19</v>
      </c>
      <c r="G109" s="31"/>
      <c r="H109" s="28">
        <v>2001</v>
      </c>
      <c r="I109" s="43" t="s">
        <v>132</v>
      </c>
      <c r="J109" s="29">
        <f>SUM(J110:J119)</f>
        <v>11244</v>
      </c>
      <c r="K109" s="29">
        <f>SUM(K110:K119)</f>
        <v>11244</v>
      </c>
      <c r="L109" s="29">
        <f>SUM(L110:L119)</f>
        <v>11244</v>
      </c>
      <c r="M109" s="29">
        <f>SUM(M110:M119)</f>
        <v>0</v>
      </c>
      <c r="N109" s="29">
        <f>SUM(N110:N119)</f>
        <v>0</v>
      </c>
      <c r="O109" s="29">
        <f>SUM(O110:O119)</f>
        <v>0</v>
      </c>
      <c r="P109" s="29">
        <f>SUM(P110:P119)</f>
        <v>0</v>
      </c>
      <c r="Q109" s="29">
        <f>SUM(Q110:Q119)</f>
        <v>0</v>
      </c>
      <c r="R109" s="29">
        <f>SUM(R110:R119)</f>
        <v>0</v>
      </c>
      <c r="S109" s="28">
        <v>2001</v>
      </c>
      <c r="T109" s="27">
        <f>K109-SUM(L109:R109)</f>
        <v>0</v>
      </c>
      <c r="AE109" s="18"/>
      <c r="AF109" s="18"/>
      <c r="AG109" s="18"/>
      <c r="AH109" s="18"/>
      <c r="AI109" s="18"/>
      <c r="AJ109" s="18"/>
    </row>
    <row r="110" spans="1:36" s="22" customFormat="1" ht="19.5" customHeight="1" x14ac:dyDescent="0.2">
      <c r="A110" s="45" t="str">
        <f>CONCATENATE("5110",H110)</f>
        <v>5110200101</v>
      </c>
      <c r="B110" s="31"/>
      <c r="C110" s="31"/>
      <c r="D110" s="31"/>
      <c r="E110" s="31"/>
      <c r="F110" s="31"/>
      <c r="G110" s="36" t="s">
        <v>19</v>
      </c>
      <c r="H110" s="33" t="s">
        <v>130</v>
      </c>
      <c r="I110" s="38" t="s">
        <v>131</v>
      </c>
      <c r="J110" s="34">
        <v>11244</v>
      </c>
      <c r="K110" s="34">
        <v>11244</v>
      </c>
      <c r="L110" s="34">
        <v>11244</v>
      </c>
      <c r="M110" s="34"/>
      <c r="N110" s="34"/>
      <c r="O110" s="34"/>
      <c r="P110" s="34"/>
      <c r="Q110" s="34"/>
      <c r="R110" s="34"/>
      <c r="S110" s="33" t="s">
        <v>130</v>
      </c>
      <c r="T110" s="27">
        <f>K110-SUM(L110:R110)</f>
        <v>0</v>
      </c>
      <c r="AE110" s="18"/>
      <c r="AF110" s="18"/>
      <c r="AG110" s="18"/>
      <c r="AH110" s="18"/>
      <c r="AI110" s="18"/>
      <c r="AJ110" s="18"/>
    </row>
    <row r="111" spans="1:36" s="22" customFormat="1" ht="15" customHeight="1" x14ac:dyDescent="0.2">
      <c r="A111" s="45" t="str">
        <f>CONCATENATE("5110",H111)</f>
        <v>5110200102</v>
      </c>
      <c r="B111" s="31"/>
      <c r="C111" s="31"/>
      <c r="D111" s="31"/>
      <c r="E111" s="31"/>
      <c r="F111" s="31"/>
      <c r="G111" s="36" t="s">
        <v>16</v>
      </c>
      <c r="H111" s="33" t="s">
        <v>128</v>
      </c>
      <c r="I111" s="38" t="s">
        <v>129</v>
      </c>
      <c r="J111" s="34">
        <v>0</v>
      </c>
      <c r="K111" s="34">
        <v>0</v>
      </c>
      <c r="L111" s="34">
        <v>0</v>
      </c>
      <c r="M111" s="34"/>
      <c r="N111" s="34"/>
      <c r="O111" s="34"/>
      <c r="P111" s="34"/>
      <c r="Q111" s="34"/>
      <c r="R111" s="34"/>
      <c r="S111" s="33" t="s">
        <v>128</v>
      </c>
      <c r="T111" s="27">
        <f>K111-SUM(L111:R111)</f>
        <v>0</v>
      </c>
      <c r="AE111" s="18"/>
      <c r="AF111" s="18"/>
      <c r="AG111" s="18"/>
      <c r="AH111" s="18"/>
      <c r="AI111" s="18"/>
      <c r="AJ111" s="18"/>
    </row>
    <row r="112" spans="1:36" s="22" customFormat="1" ht="16.5" customHeight="1" x14ac:dyDescent="0.2">
      <c r="A112" s="45" t="str">
        <f>CONCATENATE("5110",H112)</f>
        <v>5110200103</v>
      </c>
      <c r="B112" s="31"/>
      <c r="C112" s="31"/>
      <c r="D112" s="31"/>
      <c r="E112" s="31"/>
      <c r="F112" s="31"/>
      <c r="G112" s="36" t="s">
        <v>8</v>
      </c>
      <c r="H112" s="33" t="s">
        <v>126</v>
      </c>
      <c r="I112" s="38" t="s">
        <v>127</v>
      </c>
      <c r="J112" s="34">
        <v>0</v>
      </c>
      <c r="K112" s="34">
        <v>0</v>
      </c>
      <c r="L112" s="34">
        <v>0</v>
      </c>
      <c r="M112" s="34"/>
      <c r="N112" s="34"/>
      <c r="O112" s="34"/>
      <c r="P112" s="34"/>
      <c r="Q112" s="34"/>
      <c r="R112" s="34"/>
      <c r="S112" s="33" t="s">
        <v>126</v>
      </c>
      <c r="T112" s="27">
        <f>K112-SUM(L112:R112)</f>
        <v>0</v>
      </c>
      <c r="AE112" s="18"/>
      <c r="AF112" s="18"/>
      <c r="AG112" s="18"/>
      <c r="AH112" s="18"/>
      <c r="AI112" s="18"/>
      <c r="AJ112" s="18"/>
    </row>
    <row r="113" spans="1:36" s="22" customFormat="1" ht="18" customHeight="1" x14ac:dyDescent="0.2">
      <c r="A113" s="45" t="str">
        <f>CONCATENATE("5110",H113)</f>
        <v>5110200104</v>
      </c>
      <c r="B113" s="31"/>
      <c r="C113" s="31"/>
      <c r="D113" s="31"/>
      <c r="E113" s="31"/>
      <c r="F113" s="31"/>
      <c r="G113" s="36" t="s">
        <v>60</v>
      </c>
      <c r="H113" s="33" t="s">
        <v>124</v>
      </c>
      <c r="I113" s="38" t="s">
        <v>125</v>
      </c>
      <c r="J113" s="34">
        <v>0</v>
      </c>
      <c r="K113" s="34">
        <v>0</v>
      </c>
      <c r="L113" s="34">
        <v>0</v>
      </c>
      <c r="M113" s="34"/>
      <c r="N113" s="34"/>
      <c r="O113" s="34"/>
      <c r="P113" s="34"/>
      <c r="Q113" s="34"/>
      <c r="R113" s="34"/>
      <c r="S113" s="33" t="s">
        <v>124</v>
      </c>
      <c r="T113" s="27">
        <f>K113-SUM(L113:R113)</f>
        <v>0</v>
      </c>
      <c r="AE113" s="18"/>
      <c r="AF113" s="18"/>
      <c r="AG113" s="18"/>
      <c r="AH113" s="18"/>
      <c r="AI113" s="18"/>
      <c r="AJ113" s="18"/>
    </row>
    <row r="114" spans="1:36" s="22" customFormat="1" ht="18" customHeight="1" x14ac:dyDescent="0.2">
      <c r="A114" s="45" t="str">
        <f>CONCATENATE("5110",H114)</f>
        <v>5110200105</v>
      </c>
      <c r="B114" s="31"/>
      <c r="C114" s="31"/>
      <c r="D114" s="31"/>
      <c r="E114" s="31"/>
      <c r="F114" s="31"/>
      <c r="G114" s="36" t="s">
        <v>102</v>
      </c>
      <c r="H114" s="33" t="s">
        <v>122</v>
      </c>
      <c r="I114" s="38" t="s">
        <v>123</v>
      </c>
      <c r="J114" s="34">
        <v>0</v>
      </c>
      <c r="K114" s="34">
        <v>0</v>
      </c>
      <c r="L114" s="34">
        <v>0</v>
      </c>
      <c r="M114" s="34"/>
      <c r="N114" s="34"/>
      <c r="O114" s="34"/>
      <c r="P114" s="34"/>
      <c r="Q114" s="34"/>
      <c r="R114" s="34"/>
      <c r="S114" s="33" t="s">
        <v>122</v>
      </c>
      <c r="T114" s="27">
        <f>K114-SUM(L114:R114)</f>
        <v>0</v>
      </c>
      <c r="AE114" s="18"/>
      <c r="AF114" s="18"/>
      <c r="AG114" s="18"/>
      <c r="AH114" s="18"/>
      <c r="AI114" s="18"/>
      <c r="AJ114" s="18"/>
    </row>
    <row r="115" spans="1:36" s="22" customFormat="1" ht="15" customHeight="1" x14ac:dyDescent="0.2">
      <c r="A115" s="45" t="str">
        <f>CONCATENATE("5110",H115)</f>
        <v>5110200106</v>
      </c>
      <c r="B115" s="31"/>
      <c r="C115" s="31"/>
      <c r="D115" s="31"/>
      <c r="E115" s="31"/>
      <c r="F115" s="31"/>
      <c r="G115" s="36" t="s">
        <v>94</v>
      </c>
      <c r="H115" s="33" t="s">
        <v>120</v>
      </c>
      <c r="I115" s="38" t="s">
        <v>121</v>
      </c>
      <c r="J115" s="34">
        <v>0</v>
      </c>
      <c r="K115" s="34">
        <v>0</v>
      </c>
      <c r="L115" s="34">
        <v>0</v>
      </c>
      <c r="M115" s="34"/>
      <c r="N115" s="34"/>
      <c r="O115" s="34"/>
      <c r="P115" s="34"/>
      <c r="Q115" s="34"/>
      <c r="R115" s="34"/>
      <c r="S115" s="33" t="s">
        <v>120</v>
      </c>
      <c r="T115" s="27">
        <f>K115-SUM(L115:R115)</f>
        <v>0</v>
      </c>
      <c r="AE115" s="18"/>
      <c r="AF115" s="18"/>
      <c r="AG115" s="18"/>
      <c r="AH115" s="18"/>
      <c r="AI115" s="18"/>
      <c r="AJ115" s="18"/>
    </row>
    <row r="116" spans="1:36" s="22" customFormat="1" ht="11.25" customHeight="1" x14ac:dyDescent="0.2">
      <c r="A116" s="45" t="str">
        <f>CONCATENATE("5110",H116)</f>
        <v>5110200107</v>
      </c>
      <c r="B116" s="31"/>
      <c r="C116" s="31"/>
      <c r="D116" s="31"/>
      <c r="E116" s="31"/>
      <c r="F116" s="31"/>
      <c r="G116" s="36"/>
      <c r="H116" s="33" t="s">
        <v>206</v>
      </c>
      <c r="I116" s="38" t="s">
        <v>207</v>
      </c>
      <c r="J116" s="34">
        <v>0</v>
      </c>
      <c r="K116" s="34">
        <v>0</v>
      </c>
      <c r="L116" s="34">
        <v>0</v>
      </c>
      <c r="M116" s="34"/>
      <c r="N116" s="34"/>
      <c r="O116" s="34"/>
      <c r="P116" s="34"/>
      <c r="Q116" s="34"/>
      <c r="R116" s="34"/>
      <c r="S116" s="33" t="s">
        <v>206</v>
      </c>
      <c r="T116" s="27">
        <f>K116-SUM(L116:R116)</f>
        <v>0</v>
      </c>
      <c r="AE116" s="18"/>
      <c r="AF116" s="18"/>
      <c r="AG116" s="18"/>
      <c r="AH116" s="18"/>
      <c r="AI116" s="18"/>
      <c r="AJ116" s="18"/>
    </row>
    <row r="117" spans="1:36" s="22" customFormat="1" ht="18" customHeight="1" x14ac:dyDescent="0.2">
      <c r="A117" s="45" t="str">
        <f>CONCATENATE("5110",H117)</f>
        <v>5110200108</v>
      </c>
      <c r="B117" s="31"/>
      <c r="C117" s="31"/>
      <c r="D117" s="31"/>
      <c r="E117" s="31"/>
      <c r="F117" s="31"/>
      <c r="G117" s="36" t="s">
        <v>119</v>
      </c>
      <c r="H117" s="33" t="s">
        <v>117</v>
      </c>
      <c r="I117" s="38" t="s">
        <v>118</v>
      </c>
      <c r="J117" s="34">
        <v>0</v>
      </c>
      <c r="K117" s="34">
        <v>0</v>
      </c>
      <c r="L117" s="34">
        <v>0</v>
      </c>
      <c r="M117" s="34"/>
      <c r="N117" s="34"/>
      <c r="O117" s="34"/>
      <c r="P117" s="34"/>
      <c r="Q117" s="34"/>
      <c r="R117" s="34"/>
      <c r="S117" s="33" t="s">
        <v>117</v>
      </c>
      <c r="T117" s="27">
        <f>K117-SUM(L117:R117)</f>
        <v>0</v>
      </c>
      <c r="AE117" s="18"/>
      <c r="AF117" s="18"/>
      <c r="AG117" s="18"/>
      <c r="AH117" s="18"/>
      <c r="AI117" s="18"/>
      <c r="AJ117" s="18"/>
    </row>
    <row r="118" spans="1:36" s="22" customFormat="1" ht="16.5" customHeight="1" x14ac:dyDescent="0.2">
      <c r="A118" s="45" t="str">
        <f>CONCATENATE("5110",H118)</f>
        <v>5110200109</v>
      </c>
      <c r="B118" s="31"/>
      <c r="C118" s="31"/>
      <c r="D118" s="31"/>
      <c r="E118" s="31"/>
      <c r="F118" s="31"/>
      <c r="G118" s="36" t="s">
        <v>88</v>
      </c>
      <c r="H118" s="33" t="s">
        <v>115</v>
      </c>
      <c r="I118" s="38" t="s">
        <v>116</v>
      </c>
      <c r="J118" s="34">
        <v>0</v>
      </c>
      <c r="K118" s="34">
        <v>0</v>
      </c>
      <c r="L118" s="34">
        <v>0</v>
      </c>
      <c r="M118" s="34"/>
      <c r="N118" s="34"/>
      <c r="O118" s="34"/>
      <c r="P118" s="34"/>
      <c r="Q118" s="34"/>
      <c r="R118" s="34"/>
      <c r="S118" s="33" t="s">
        <v>115</v>
      </c>
      <c r="T118" s="27">
        <f>K118-SUM(L118:R118)</f>
        <v>0</v>
      </c>
      <c r="AE118" s="18"/>
      <c r="AF118" s="18"/>
      <c r="AG118" s="18"/>
      <c r="AH118" s="18"/>
      <c r="AI118" s="18"/>
      <c r="AJ118" s="18"/>
    </row>
    <row r="119" spans="1:36" ht="14.25" customHeight="1" x14ac:dyDescent="0.2">
      <c r="A119" s="45" t="str">
        <f>CONCATENATE("5110",H119)</f>
        <v>5110200130</v>
      </c>
      <c r="B119" s="31"/>
      <c r="C119" s="31"/>
      <c r="D119" s="31"/>
      <c r="E119" s="31"/>
      <c r="F119" s="31"/>
      <c r="G119" s="36" t="s">
        <v>11</v>
      </c>
      <c r="H119" s="33" t="s">
        <v>113</v>
      </c>
      <c r="I119" s="38" t="s">
        <v>114</v>
      </c>
      <c r="J119" s="34">
        <v>0</v>
      </c>
      <c r="K119" s="34">
        <v>0</v>
      </c>
      <c r="L119" s="34">
        <v>0</v>
      </c>
      <c r="M119" s="34"/>
      <c r="N119" s="34"/>
      <c r="O119" s="34"/>
      <c r="P119" s="34"/>
      <c r="Q119" s="34"/>
      <c r="R119" s="34"/>
      <c r="S119" s="33" t="s">
        <v>113</v>
      </c>
      <c r="T119" s="27">
        <f>K119-SUM(L119:R119)</f>
        <v>0</v>
      </c>
      <c r="AE119" s="18"/>
      <c r="AF119" s="18"/>
      <c r="AG119" s="18"/>
      <c r="AH119" s="18"/>
      <c r="AI119" s="18"/>
      <c r="AJ119" s="18"/>
    </row>
    <row r="120" spans="1:36" s="22" customFormat="1" x14ac:dyDescent="0.2">
      <c r="A120" s="32" t="str">
        <f>CONCATENATE("5110",H120)</f>
        <v>51102002</v>
      </c>
      <c r="B120" s="31"/>
      <c r="C120" s="31"/>
      <c r="D120" s="31"/>
      <c r="E120" s="31"/>
      <c r="F120" s="31" t="s">
        <v>16</v>
      </c>
      <c r="G120" s="31"/>
      <c r="H120" s="28">
        <v>2002</v>
      </c>
      <c r="I120" s="43" t="s">
        <v>112</v>
      </c>
      <c r="J120" s="34">
        <v>0</v>
      </c>
      <c r="K120" s="34">
        <v>0</v>
      </c>
      <c r="L120" s="34">
        <v>0</v>
      </c>
      <c r="M120" s="34"/>
      <c r="N120" s="34"/>
      <c r="O120" s="34"/>
      <c r="P120" s="34"/>
      <c r="Q120" s="34"/>
      <c r="R120" s="34"/>
      <c r="S120" s="28">
        <v>2002</v>
      </c>
      <c r="T120" s="27">
        <f>K120-SUM(L120:R120)</f>
        <v>0</v>
      </c>
      <c r="AE120" s="51"/>
      <c r="AF120" s="51"/>
      <c r="AG120" s="51"/>
      <c r="AH120" s="51"/>
      <c r="AI120" s="51"/>
      <c r="AJ120" s="51"/>
    </row>
    <row r="121" spans="1:36" s="22" customFormat="1" ht="15.75" customHeight="1" x14ac:dyDescent="0.2">
      <c r="A121" s="32" t="str">
        <f>CONCATENATE("5110",H121)</f>
        <v>51102005</v>
      </c>
      <c r="B121" s="31"/>
      <c r="C121" s="31"/>
      <c r="D121" s="31"/>
      <c r="E121" s="31"/>
      <c r="F121" s="31" t="s">
        <v>102</v>
      </c>
      <c r="G121" s="31"/>
      <c r="H121" s="28">
        <v>2005</v>
      </c>
      <c r="I121" s="43" t="s">
        <v>101</v>
      </c>
      <c r="J121" s="29">
        <f>J122</f>
        <v>0</v>
      </c>
      <c r="K121" s="29">
        <f>K122</f>
        <v>0</v>
      </c>
      <c r="L121" s="29">
        <f>L122</f>
        <v>0</v>
      </c>
      <c r="M121" s="29">
        <f>M122</f>
        <v>0</v>
      </c>
      <c r="N121" s="29">
        <f>N122</f>
        <v>0</v>
      </c>
      <c r="O121" s="29">
        <f>O122</f>
        <v>0</v>
      </c>
      <c r="P121" s="29">
        <f>P122</f>
        <v>0</v>
      </c>
      <c r="Q121" s="29">
        <f>Q122</f>
        <v>0</v>
      </c>
      <c r="R121" s="29">
        <f>R122</f>
        <v>0</v>
      </c>
      <c r="S121" s="28">
        <v>2005</v>
      </c>
      <c r="T121" s="27">
        <f>K121-SUM(L121:R121)</f>
        <v>0</v>
      </c>
      <c r="AE121" s="18"/>
      <c r="AF121" s="18"/>
      <c r="AG121" s="18"/>
      <c r="AH121" s="18"/>
      <c r="AI121" s="18"/>
      <c r="AJ121" s="18"/>
    </row>
    <row r="122" spans="1:36" ht="18" customHeight="1" x14ac:dyDescent="0.2">
      <c r="A122" s="45" t="str">
        <f>CONCATENATE("5110",H122)</f>
        <v>5110200530</v>
      </c>
      <c r="B122" s="31"/>
      <c r="C122" s="31"/>
      <c r="D122" s="31"/>
      <c r="E122" s="31"/>
      <c r="F122" s="31"/>
      <c r="G122" s="36" t="s">
        <v>11</v>
      </c>
      <c r="H122" s="33" t="s">
        <v>95</v>
      </c>
      <c r="I122" s="38" t="s">
        <v>96</v>
      </c>
      <c r="J122" s="34">
        <v>0</v>
      </c>
      <c r="K122" s="34">
        <v>0</v>
      </c>
      <c r="L122" s="34">
        <v>0</v>
      </c>
      <c r="M122" s="34"/>
      <c r="N122" s="34"/>
      <c r="O122" s="34"/>
      <c r="P122" s="34"/>
      <c r="Q122" s="34"/>
      <c r="R122" s="34"/>
      <c r="S122" s="33" t="s">
        <v>95</v>
      </c>
      <c r="T122" s="27">
        <f>K122-SUM(L122:R122)</f>
        <v>0</v>
      </c>
      <c r="AE122" s="18"/>
      <c r="AF122" s="18"/>
      <c r="AG122" s="18"/>
      <c r="AH122" s="18"/>
      <c r="AI122" s="18"/>
      <c r="AJ122" s="18"/>
    </row>
    <row r="123" spans="1:36" s="22" customFormat="1" ht="14.25" customHeight="1" x14ac:dyDescent="0.2">
      <c r="A123" s="32" t="str">
        <f>CONCATENATE("5110",H123)</f>
        <v>51102006</v>
      </c>
      <c r="B123" s="31"/>
      <c r="C123" s="31"/>
      <c r="D123" s="31"/>
      <c r="E123" s="31"/>
      <c r="F123" s="31" t="s">
        <v>94</v>
      </c>
      <c r="G123" s="31"/>
      <c r="H123" s="28">
        <v>2006</v>
      </c>
      <c r="I123" s="43" t="s">
        <v>93</v>
      </c>
      <c r="J123" s="29">
        <f>J124+J125</f>
        <v>0</v>
      </c>
      <c r="K123" s="29">
        <f>K124+K125</f>
        <v>0</v>
      </c>
      <c r="L123" s="29">
        <f>L124+L125</f>
        <v>0</v>
      </c>
      <c r="M123" s="29">
        <f>M124+M125</f>
        <v>0</v>
      </c>
      <c r="N123" s="29">
        <f>N124+N125</f>
        <v>0</v>
      </c>
      <c r="O123" s="29">
        <f>O124+O125</f>
        <v>0</v>
      </c>
      <c r="P123" s="29">
        <f>P124+P125</f>
        <v>0</v>
      </c>
      <c r="Q123" s="29">
        <f>Q124+Q125</f>
        <v>0</v>
      </c>
      <c r="R123" s="29">
        <f>R124+R125</f>
        <v>0</v>
      </c>
      <c r="S123" s="28">
        <v>2006</v>
      </c>
      <c r="T123" s="27">
        <f>K123-SUM(L123:R123)</f>
        <v>0</v>
      </c>
      <c r="AE123" s="18"/>
      <c r="AF123" s="18"/>
      <c r="AG123" s="18"/>
      <c r="AH123" s="18"/>
      <c r="AI123" s="18"/>
      <c r="AJ123" s="18"/>
    </row>
    <row r="124" spans="1:36" s="52" customFormat="1" ht="17.25" customHeight="1" x14ac:dyDescent="0.2">
      <c r="A124" s="45" t="str">
        <f>CONCATENATE("5110",H124)</f>
        <v>5110200601</v>
      </c>
      <c r="B124" s="31"/>
      <c r="C124" s="31"/>
      <c r="D124" s="31"/>
      <c r="E124" s="31"/>
      <c r="F124" s="31"/>
      <c r="G124" s="36" t="s">
        <v>19</v>
      </c>
      <c r="H124" s="33" t="s">
        <v>91</v>
      </c>
      <c r="I124" s="38" t="s">
        <v>92</v>
      </c>
      <c r="J124" s="34">
        <v>0</v>
      </c>
      <c r="K124" s="34">
        <v>0</v>
      </c>
      <c r="L124" s="34">
        <v>0</v>
      </c>
      <c r="M124" s="34"/>
      <c r="N124" s="34"/>
      <c r="O124" s="34"/>
      <c r="P124" s="34"/>
      <c r="Q124" s="34"/>
      <c r="R124" s="34"/>
      <c r="S124" s="33" t="s">
        <v>91</v>
      </c>
      <c r="T124" s="27">
        <f>K124-SUM(L124:R124)</f>
        <v>0</v>
      </c>
      <c r="AE124" s="18"/>
      <c r="AF124" s="18"/>
      <c r="AG124" s="18"/>
      <c r="AH124" s="18"/>
      <c r="AI124" s="18"/>
      <c r="AJ124" s="18"/>
    </row>
    <row r="125" spans="1:36" s="52" customFormat="1" ht="18" customHeight="1" x14ac:dyDescent="0.2">
      <c r="A125" s="45" t="str">
        <f>CONCATENATE("5110",H125)</f>
        <v>5110200602</v>
      </c>
      <c r="B125" s="31"/>
      <c r="C125" s="31"/>
      <c r="D125" s="31"/>
      <c r="E125" s="31"/>
      <c r="F125" s="31"/>
      <c r="G125" s="36" t="s">
        <v>16</v>
      </c>
      <c r="H125" s="33" t="s">
        <v>89</v>
      </c>
      <c r="I125" s="38" t="s">
        <v>90</v>
      </c>
      <c r="J125" s="34">
        <v>0</v>
      </c>
      <c r="K125" s="34">
        <v>0</v>
      </c>
      <c r="L125" s="34">
        <v>0</v>
      </c>
      <c r="M125" s="34"/>
      <c r="N125" s="34"/>
      <c r="O125" s="34"/>
      <c r="P125" s="34"/>
      <c r="Q125" s="34"/>
      <c r="R125" s="34"/>
      <c r="S125" s="33" t="s">
        <v>89</v>
      </c>
      <c r="T125" s="27">
        <f>K125-SUM(L125:R125)</f>
        <v>0</v>
      </c>
      <c r="AE125" s="18"/>
      <c r="AF125" s="18"/>
      <c r="AG125" s="18"/>
      <c r="AH125" s="18"/>
      <c r="AI125" s="18"/>
      <c r="AJ125" s="18"/>
    </row>
    <row r="126" spans="1:36" s="22" customFormat="1" ht="16.5" customHeight="1" x14ac:dyDescent="0.2">
      <c r="A126" s="32" t="str">
        <f>CONCATENATE("5110",H126)</f>
        <v>51102011</v>
      </c>
      <c r="B126" s="31"/>
      <c r="C126" s="31"/>
      <c r="D126" s="31"/>
      <c r="E126" s="31"/>
      <c r="F126" s="31" t="s">
        <v>82</v>
      </c>
      <c r="G126" s="31"/>
      <c r="H126" s="28">
        <v>2011</v>
      </c>
      <c r="I126" s="43" t="s">
        <v>81</v>
      </c>
      <c r="J126" s="34">
        <v>0</v>
      </c>
      <c r="K126" s="34">
        <v>0</v>
      </c>
      <c r="L126" s="34">
        <v>0</v>
      </c>
      <c r="M126" s="34"/>
      <c r="N126" s="34"/>
      <c r="O126" s="34"/>
      <c r="P126" s="34"/>
      <c r="Q126" s="34"/>
      <c r="R126" s="34"/>
      <c r="S126" s="28">
        <v>2011</v>
      </c>
      <c r="T126" s="27">
        <f>K126-SUM(L126:R126)</f>
        <v>0</v>
      </c>
      <c r="AE126" s="51"/>
      <c r="AF126" s="51"/>
      <c r="AG126" s="51"/>
      <c r="AH126" s="51"/>
      <c r="AI126" s="51"/>
      <c r="AJ126" s="51"/>
    </row>
    <row r="127" spans="1:36" s="22" customFormat="1" x14ac:dyDescent="0.2">
      <c r="A127" s="32" t="str">
        <f>CONCATENATE("5110",H127)</f>
        <v>51102012</v>
      </c>
      <c r="B127" s="31"/>
      <c r="C127" s="31"/>
      <c r="D127" s="31"/>
      <c r="E127" s="31"/>
      <c r="F127" s="31" t="s">
        <v>80</v>
      </c>
      <c r="G127" s="31"/>
      <c r="H127" s="28" t="s">
        <v>78</v>
      </c>
      <c r="I127" s="43" t="s">
        <v>79</v>
      </c>
      <c r="J127" s="34">
        <v>0</v>
      </c>
      <c r="K127" s="34">
        <v>0</v>
      </c>
      <c r="L127" s="34">
        <v>0</v>
      </c>
      <c r="M127" s="34"/>
      <c r="N127" s="34"/>
      <c r="O127" s="34"/>
      <c r="P127" s="34"/>
      <c r="Q127" s="34"/>
      <c r="R127" s="34"/>
      <c r="S127" s="28" t="s">
        <v>78</v>
      </c>
      <c r="T127" s="27">
        <f>K127-SUM(L127:R127)</f>
        <v>0</v>
      </c>
      <c r="AE127" s="51"/>
      <c r="AF127" s="51"/>
      <c r="AG127" s="51"/>
      <c r="AH127" s="51"/>
      <c r="AI127" s="51"/>
      <c r="AJ127" s="51"/>
    </row>
    <row r="128" spans="1:36" s="22" customFormat="1" ht="18" customHeight="1" x14ac:dyDescent="0.2">
      <c r="A128" s="32" t="str">
        <f>CONCATENATE("5110",H128)</f>
        <v>51102013</v>
      </c>
      <c r="B128" s="31"/>
      <c r="C128" s="31"/>
      <c r="D128" s="31"/>
      <c r="E128" s="31"/>
      <c r="F128" s="31" t="s">
        <v>77</v>
      </c>
      <c r="G128" s="31"/>
      <c r="H128" s="28" t="s">
        <v>75</v>
      </c>
      <c r="I128" s="43" t="s">
        <v>76</v>
      </c>
      <c r="J128" s="34">
        <v>0</v>
      </c>
      <c r="K128" s="34">
        <v>0</v>
      </c>
      <c r="L128" s="34">
        <v>0</v>
      </c>
      <c r="M128" s="34"/>
      <c r="N128" s="34"/>
      <c r="O128" s="34"/>
      <c r="P128" s="34"/>
      <c r="Q128" s="34"/>
      <c r="R128" s="34"/>
      <c r="S128" s="28" t="s">
        <v>75</v>
      </c>
      <c r="T128" s="27">
        <f>K128-SUM(L128:R128)</f>
        <v>0</v>
      </c>
      <c r="AE128" s="51"/>
      <c r="AF128" s="51"/>
      <c r="AG128" s="51"/>
      <c r="AH128" s="51"/>
      <c r="AI128" s="51"/>
      <c r="AJ128" s="51"/>
    </row>
    <row r="129" spans="1:36" s="22" customFormat="1" x14ac:dyDescent="0.2">
      <c r="A129" s="32" t="str">
        <f>CONCATENATE("5110",H129)</f>
        <v>51102014</v>
      </c>
      <c r="B129" s="31"/>
      <c r="C129" s="31"/>
      <c r="D129" s="31"/>
      <c r="E129" s="31"/>
      <c r="F129" s="31" t="s">
        <v>74</v>
      </c>
      <c r="G129" s="31"/>
      <c r="H129" s="28">
        <v>2014</v>
      </c>
      <c r="I129" s="43" t="s">
        <v>73</v>
      </c>
      <c r="J129" s="34">
        <v>0</v>
      </c>
      <c r="K129" s="34">
        <v>0</v>
      </c>
      <c r="L129" s="34">
        <v>0</v>
      </c>
      <c r="M129" s="34"/>
      <c r="N129" s="34"/>
      <c r="O129" s="34"/>
      <c r="P129" s="34"/>
      <c r="Q129" s="34"/>
      <c r="R129" s="34"/>
      <c r="S129" s="28">
        <v>2014</v>
      </c>
      <c r="T129" s="27">
        <f>K129-SUM(L129:R129)</f>
        <v>0</v>
      </c>
      <c r="AE129" s="51"/>
      <c r="AF129" s="51"/>
      <c r="AG129" s="51"/>
      <c r="AH129" s="51"/>
      <c r="AI129" s="51"/>
      <c r="AJ129" s="51"/>
    </row>
    <row r="130" spans="1:36" s="22" customFormat="1" ht="11.25" customHeight="1" x14ac:dyDescent="0.2">
      <c r="A130" s="32" t="str">
        <f>CONCATENATE("5110",H130)</f>
        <v>51102016</v>
      </c>
      <c r="B130" s="31"/>
      <c r="C130" s="31"/>
      <c r="D130" s="31"/>
      <c r="E130" s="31"/>
      <c r="F130" s="31"/>
      <c r="G130" s="31"/>
      <c r="H130" s="28" t="s">
        <v>71</v>
      </c>
      <c r="I130" s="43" t="s">
        <v>72</v>
      </c>
      <c r="J130" s="34">
        <v>0</v>
      </c>
      <c r="K130" s="34">
        <v>0</v>
      </c>
      <c r="L130" s="34">
        <v>0</v>
      </c>
      <c r="M130" s="34"/>
      <c r="N130" s="34"/>
      <c r="O130" s="34"/>
      <c r="P130" s="34"/>
      <c r="Q130" s="34"/>
      <c r="R130" s="34"/>
      <c r="S130" s="28" t="s">
        <v>71</v>
      </c>
      <c r="T130" s="27">
        <f>K130-SUM(L130:R130)</f>
        <v>0</v>
      </c>
      <c r="AE130" s="51"/>
      <c r="AF130" s="51"/>
      <c r="AG130" s="51"/>
      <c r="AH130" s="51"/>
      <c r="AI130" s="51"/>
      <c r="AJ130" s="51"/>
    </row>
    <row r="131" spans="1:36" s="22" customFormat="1" ht="24" customHeight="1" x14ac:dyDescent="0.2">
      <c r="A131" s="32" t="str">
        <f>CONCATENATE("5110",H131)</f>
        <v>51102025</v>
      </c>
      <c r="B131" s="31"/>
      <c r="C131" s="31"/>
      <c r="D131" s="31"/>
      <c r="E131" s="31"/>
      <c r="F131" s="31" t="s">
        <v>70</v>
      </c>
      <c r="G131" s="31"/>
      <c r="H131" s="28" t="s">
        <v>68</v>
      </c>
      <c r="I131" s="46" t="s">
        <v>69</v>
      </c>
      <c r="J131" s="34">
        <v>0</v>
      </c>
      <c r="K131" s="34">
        <v>0</v>
      </c>
      <c r="L131" s="34">
        <v>0</v>
      </c>
      <c r="M131" s="34"/>
      <c r="N131" s="34"/>
      <c r="O131" s="34"/>
      <c r="P131" s="34"/>
      <c r="Q131" s="34"/>
      <c r="R131" s="34"/>
      <c r="S131" s="28" t="s">
        <v>68</v>
      </c>
      <c r="T131" s="27">
        <f>K131-SUM(L131:R131)</f>
        <v>0</v>
      </c>
      <c r="AE131" s="51"/>
      <c r="AF131" s="51"/>
      <c r="AG131" s="51"/>
      <c r="AH131" s="51"/>
      <c r="AI131" s="51"/>
      <c r="AJ131" s="51"/>
    </row>
    <row r="132" spans="1:36" s="50" customFormat="1" ht="17.25" customHeight="1" x14ac:dyDescent="0.2">
      <c r="A132" s="32" t="str">
        <f>CONCATENATE("5110",H132)</f>
        <v>51102030</v>
      </c>
      <c r="B132" s="31"/>
      <c r="C132" s="31"/>
      <c r="D132" s="31"/>
      <c r="E132" s="31"/>
      <c r="F132" s="31" t="s">
        <v>11</v>
      </c>
      <c r="G132" s="31"/>
      <c r="H132" s="28">
        <v>2030</v>
      </c>
      <c r="I132" s="43" t="s">
        <v>67</v>
      </c>
      <c r="J132" s="29">
        <f>SUM(J133:J137)</f>
        <v>0</v>
      </c>
      <c r="K132" s="29">
        <f>SUM(K133:K137)</f>
        <v>0</v>
      </c>
      <c r="L132" s="29">
        <f>SUM(L133:L137)</f>
        <v>0</v>
      </c>
      <c r="M132" s="29">
        <f>SUM(M133:M137)</f>
        <v>0</v>
      </c>
      <c r="N132" s="29">
        <f>SUM(N133:N137)</f>
        <v>0</v>
      </c>
      <c r="O132" s="29">
        <f>SUM(O133:O137)</f>
        <v>0</v>
      </c>
      <c r="P132" s="29">
        <f>SUM(P133:P137)</f>
        <v>0</v>
      </c>
      <c r="Q132" s="29">
        <f>SUM(Q133:Q137)</f>
        <v>0</v>
      </c>
      <c r="R132" s="29">
        <f>SUM(R133:R137)</f>
        <v>0</v>
      </c>
      <c r="S132" s="28">
        <v>2030</v>
      </c>
      <c r="T132" s="27">
        <f>K132-SUM(L132:R132)</f>
        <v>0</v>
      </c>
      <c r="AE132" s="18"/>
      <c r="AF132" s="18"/>
      <c r="AG132" s="18"/>
      <c r="AH132" s="18"/>
      <c r="AI132" s="18"/>
      <c r="AJ132" s="18"/>
    </row>
    <row r="133" spans="1:36" s="52" customFormat="1" ht="11.25" customHeight="1" x14ac:dyDescent="0.2">
      <c r="A133" s="45" t="str">
        <f>CONCATENATE("5110",H133)</f>
        <v>5110203001</v>
      </c>
      <c r="B133" s="31"/>
      <c r="C133" s="31"/>
      <c r="D133" s="31"/>
      <c r="E133" s="31"/>
      <c r="F133" s="31"/>
      <c r="G133" s="36"/>
      <c r="H133" s="33" t="s">
        <v>65</v>
      </c>
      <c r="I133" s="38" t="s">
        <v>66</v>
      </c>
      <c r="J133" s="34">
        <v>0</v>
      </c>
      <c r="K133" s="34">
        <v>0</v>
      </c>
      <c r="L133" s="34">
        <v>0</v>
      </c>
      <c r="M133" s="34"/>
      <c r="N133" s="34"/>
      <c r="O133" s="34"/>
      <c r="P133" s="34"/>
      <c r="Q133" s="34"/>
      <c r="R133" s="34"/>
      <c r="S133" s="33" t="s">
        <v>65</v>
      </c>
      <c r="T133" s="27">
        <f>K133-SUM(L133:R133)</f>
        <v>0</v>
      </c>
      <c r="AE133" s="18"/>
      <c r="AF133" s="18"/>
      <c r="AG133" s="18"/>
      <c r="AH133" s="18"/>
      <c r="AI133" s="18"/>
      <c r="AJ133" s="18"/>
    </row>
    <row r="134" spans="1:36" s="52" customFormat="1" ht="16.5" customHeight="1" x14ac:dyDescent="0.2">
      <c r="A134" s="45" t="str">
        <f>CONCATENATE("5110",H134)</f>
        <v>5110203002</v>
      </c>
      <c r="B134" s="31"/>
      <c r="C134" s="31"/>
      <c r="D134" s="31"/>
      <c r="E134" s="31"/>
      <c r="F134" s="31"/>
      <c r="G134" s="36" t="s">
        <v>16</v>
      </c>
      <c r="H134" s="33" t="s">
        <v>63</v>
      </c>
      <c r="I134" s="38" t="s">
        <v>64</v>
      </c>
      <c r="J134" s="34">
        <v>0</v>
      </c>
      <c r="K134" s="34">
        <v>0</v>
      </c>
      <c r="L134" s="34">
        <v>0</v>
      </c>
      <c r="M134" s="34"/>
      <c r="N134" s="34"/>
      <c r="O134" s="34"/>
      <c r="P134" s="34"/>
      <c r="Q134" s="34"/>
      <c r="R134" s="34"/>
      <c r="S134" s="33" t="s">
        <v>63</v>
      </c>
      <c r="T134" s="27">
        <f>K134-SUM(L134:R134)</f>
        <v>0</v>
      </c>
      <c r="AE134" s="18"/>
      <c r="AF134" s="18"/>
      <c r="AG134" s="18"/>
      <c r="AH134" s="18"/>
      <c r="AI134" s="18"/>
      <c r="AJ134" s="18"/>
    </row>
    <row r="135" spans="1:36" s="52" customFormat="1" ht="11.25" customHeight="1" x14ac:dyDescent="0.2">
      <c r="A135" s="45" t="str">
        <f>CONCATENATE("5110",H135)</f>
        <v>5110203003</v>
      </c>
      <c r="B135" s="31"/>
      <c r="C135" s="31"/>
      <c r="D135" s="31"/>
      <c r="E135" s="31"/>
      <c r="F135" s="31"/>
      <c r="G135" s="36"/>
      <c r="H135" s="33" t="s">
        <v>61</v>
      </c>
      <c r="I135" s="44" t="s">
        <v>62</v>
      </c>
      <c r="J135" s="34">
        <v>0</v>
      </c>
      <c r="K135" s="34">
        <v>0</v>
      </c>
      <c r="L135" s="34">
        <v>0</v>
      </c>
      <c r="M135" s="34"/>
      <c r="N135" s="34"/>
      <c r="O135" s="34"/>
      <c r="P135" s="34"/>
      <c r="Q135" s="34"/>
      <c r="R135" s="34"/>
      <c r="S135" s="33" t="s">
        <v>61</v>
      </c>
      <c r="T135" s="27">
        <f>K135-SUM(L135:R135)</f>
        <v>0</v>
      </c>
      <c r="AE135" s="18"/>
      <c r="AF135" s="18"/>
      <c r="AG135" s="18"/>
      <c r="AH135" s="18"/>
      <c r="AI135" s="18"/>
      <c r="AJ135" s="18"/>
    </row>
    <row r="136" spans="1:36" s="52" customFormat="1" ht="11.25" customHeight="1" x14ac:dyDescent="0.2">
      <c r="A136" s="45" t="str">
        <f>CONCATENATE("5110",H136)</f>
        <v>5110203004</v>
      </c>
      <c r="B136" s="31"/>
      <c r="C136" s="31"/>
      <c r="D136" s="31"/>
      <c r="E136" s="31"/>
      <c r="F136" s="31"/>
      <c r="G136" s="36"/>
      <c r="H136" s="33" t="s">
        <v>58</v>
      </c>
      <c r="I136" s="44" t="s">
        <v>59</v>
      </c>
      <c r="J136" s="34">
        <v>0</v>
      </c>
      <c r="K136" s="34">
        <v>0</v>
      </c>
      <c r="L136" s="34">
        <v>0</v>
      </c>
      <c r="M136" s="34"/>
      <c r="N136" s="34"/>
      <c r="O136" s="34"/>
      <c r="P136" s="34"/>
      <c r="Q136" s="34"/>
      <c r="R136" s="34"/>
      <c r="S136" s="33" t="s">
        <v>58</v>
      </c>
      <c r="T136" s="27">
        <f>K136-SUM(L136:R136)</f>
        <v>0</v>
      </c>
      <c r="AE136" s="18"/>
      <c r="AF136" s="18"/>
      <c r="AG136" s="18"/>
      <c r="AH136" s="18"/>
      <c r="AI136" s="18"/>
      <c r="AJ136" s="18"/>
    </row>
    <row r="137" spans="1:36" s="52" customFormat="1" ht="23.25" customHeight="1" x14ac:dyDescent="0.2">
      <c r="A137" s="45" t="str">
        <f>CONCATENATE("5110",H137)</f>
        <v>5110203030</v>
      </c>
      <c r="B137" s="31"/>
      <c r="C137" s="31"/>
      <c r="D137" s="31"/>
      <c r="E137" s="31"/>
      <c r="F137" s="31"/>
      <c r="G137" s="36" t="s">
        <v>11</v>
      </c>
      <c r="H137" s="33" t="s">
        <v>56</v>
      </c>
      <c r="I137" s="38" t="s">
        <v>57</v>
      </c>
      <c r="J137" s="34">
        <v>0</v>
      </c>
      <c r="K137" s="34">
        <v>0</v>
      </c>
      <c r="L137" s="34">
        <v>0</v>
      </c>
      <c r="M137" s="34"/>
      <c r="N137" s="34"/>
      <c r="O137" s="34"/>
      <c r="P137" s="34"/>
      <c r="Q137" s="34"/>
      <c r="R137" s="34"/>
      <c r="S137" s="33" t="s">
        <v>56</v>
      </c>
      <c r="T137" s="27">
        <f>K137-SUM(L137:R137)</f>
        <v>0</v>
      </c>
      <c r="AE137" s="18"/>
      <c r="AF137" s="18"/>
      <c r="AG137" s="18"/>
      <c r="AH137" s="18"/>
      <c r="AI137" s="18"/>
      <c r="AJ137" s="18"/>
    </row>
    <row r="138" spans="1:36" s="50" customFormat="1" ht="18.75" customHeight="1" x14ac:dyDescent="0.2">
      <c r="A138" s="45" t="str">
        <f>CONCATENATE("5110",H138)</f>
        <v>511055</v>
      </c>
      <c r="B138" s="31"/>
      <c r="C138" s="31"/>
      <c r="D138" s="31"/>
      <c r="E138" s="31" t="s">
        <v>54</v>
      </c>
      <c r="F138" s="31"/>
      <c r="G138" s="36"/>
      <c r="H138" s="28" t="s">
        <v>54</v>
      </c>
      <c r="I138" s="43" t="s">
        <v>55</v>
      </c>
      <c r="J138" s="29">
        <f>J139</f>
        <v>50</v>
      </c>
      <c r="K138" s="29">
        <f>K139</f>
        <v>50</v>
      </c>
      <c r="L138" s="29">
        <f>L139</f>
        <v>50</v>
      </c>
      <c r="M138" s="29">
        <f>M139</f>
        <v>0</v>
      </c>
      <c r="N138" s="29">
        <f>N139</f>
        <v>0</v>
      </c>
      <c r="O138" s="29">
        <f>O139</f>
        <v>0</v>
      </c>
      <c r="P138" s="29">
        <f>P139</f>
        <v>0</v>
      </c>
      <c r="Q138" s="29">
        <f>Q139</f>
        <v>0</v>
      </c>
      <c r="R138" s="29">
        <f>R139</f>
        <v>0</v>
      </c>
      <c r="S138" s="28" t="s">
        <v>54</v>
      </c>
      <c r="T138" s="27">
        <f>K138-SUM(L138:R138)</f>
        <v>0</v>
      </c>
      <c r="AE138" s="51"/>
      <c r="AF138" s="51"/>
      <c r="AG138" s="51"/>
      <c r="AH138" s="51"/>
      <c r="AI138" s="51"/>
      <c r="AJ138" s="51"/>
    </row>
    <row r="139" spans="1:36" s="52" customFormat="1" ht="17.25" customHeight="1" x14ac:dyDescent="0.2">
      <c r="A139" s="45" t="str">
        <f>CONCATENATE("5110",H139)</f>
        <v>51105502</v>
      </c>
      <c r="B139" s="31"/>
      <c r="C139" s="31"/>
      <c r="D139" s="31"/>
      <c r="E139" s="31"/>
      <c r="F139" s="31" t="s">
        <v>16</v>
      </c>
      <c r="G139" s="36"/>
      <c r="H139" s="33" t="s">
        <v>52</v>
      </c>
      <c r="I139" s="38" t="s">
        <v>53</v>
      </c>
      <c r="J139" s="34">
        <f>J140</f>
        <v>50</v>
      </c>
      <c r="K139" s="34">
        <f>K140</f>
        <v>50</v>
      </c>
      <c r="L139" s="34">
        <f>L140</f>
        <v>50</v>
      </c>
      <c r="M139" s="34"/>
      <c r="N139" s="34"/>
      <c r="O139" s="34"/>
      <c r="P139" s="34"/>
      <c r="Q139" s="34"/>
      <c r="R139" s="34"/>
      <c r="S139" s="33" t="s">
        <v>52</v>
      </c>
      <c r="T139" s="27">
        <f>K139-SUM(L139:R139)</f>
        <v>0</v>
      </c>
      <c r="AE139" s="18"/>
      <c r="AF139" s="18"/>
      <c r="AG139" s="18"/>
      <c r="AH139" s="18"/>
      <c r="AI139" s="18"/>
      <c r="AJ139" s="18"/>
    </row>
    <row r="140" spans="1:36" s="52" customFormat="1" ht="17.25" customHeight="1" x14ac:dyDescent="0.2">
      <c r="A140" s="45" t="str">
        <f>CONCATENATE("5110",H140)</f>
        <v>5110550201</v>
      </c>
      <c r="B140" s="31"/>
      <c r="C140" s="31"/>
      <c r="D140" s="31"/>
      <c r="E140" s="31"/>
      <c r="F140" s="31"/>
      <c r="G140" s="36" t="s">
        <v>19</v>
      </c>
      <c r="H140" s="33" t="s">
        <v>50</v>
      </c>
      <c r="I140" s="38" t="s">
        <v>51</v>
      </c>
      <c r="J140" s="34">
        <v>50</v>
      </c>
      <c r="K140" s="34">
        <v>50</v>
      </c>
      <c r="L140" s="34">
        <v>50</v>
      </c>
      <c r="M140" s="34"/>
      <c r="N140" s="34"/>
      <c r="O140" s="34"/>
      <c r="P140" s="34"/>
      <c r="Q140" s="34"/>
      <c r="R140" s="34"/>
      <c r="S140" s="33" t="s">
        <v>50</v>
      </c>
      <c r="T140" s="27">
        <f>K140-SUM(L140:R140)</f>
        <v>0</v>
      </c>
      <c r="AE140" s="18"/>
      <c r="AF140" s="18"/>
      <c r="AG140" s="18"/>
      <c r="AH140" s="18"/>
      <c r="AI140" s="18"/>
      <c r="AJ140" s="18"/>
    </row>
    <row r="141" spans="1:36" s="52" customFormat="1" ht="11.25" customHeight="1" x14ac:dyDescent="0.2">
      <c r="A141" s="45"/>
      <c r="B141" s="31"/>
      <c r="C141" s="31"/>
      <c r="D141" s="31"/>
      <c r="E141" s="31"/>
      <c r="F141" s="31"/>
      <c r="G141" s="36"/>
      <c r="H141" s="33"/>
      <c r="I141" s="38"/>
      <c r="J141" s="34"/>
      <c r="K141" s="34"/>
      <c r="L141" s="34"/>
      <c r="M141" s="34"/>
      <c r="N141" s="34"/>
      <c r="O141" s="34"/>
      <c r="P141" s="34"/>
      <c r="Q141" s="34"/>
      <c r="R141" s="34"/>
      <c r="S141" s="33"/>
      <c r="T141" s="27">
        <f>K141-SUM(L141:R141)</f>
        <v>0</v>
      </c>
      <c r="AE141" s="18"/>
      <c r="AF141" s="18"/>
      <c r="AG141" s="18"/>
      <c r="AH141" s="18"/>
      <c r="AI141" s="18"/>
      <c r="AJ141" s="18"/>
    </row>
    <row r="142" spans="1:36" s="52" customFormat="1" ht="27.75" customHeight="1" x14ac:dyDescent="0.2">
      <c r="A142" s="45" t="str">
        <f>CONCATENATE("5110",H142)</f>
        <v>511058</v>
      </c>
      <c r="B142" s="31"/>
      <c r="C142" s="31"/>
      <c r="D142" s="31"/>
      <c r="E142" s="31" t="s">
        <v>40</v>
      </c>
      <c r="F142" s="31"/>
      <c r="G142" s="36"/>
      <c r="H142" s="28" t="s">
        <v>40</v>
      </c>
      <c r="I142" s="43" t="s">
        <v>39</v>
      </c>
      <c r="J142" s="29">
        <f>J143</f>
        <v>105</v>
      </c>
      <c r="K142" s="29">
        <f>K143</f>
        <v>105</v>
      </c>
      <c r="L142" s="29">
        <f>L143</f>
        <v>105</v>
      </c>
      <c r="M142" s="29">
        <f>M143</f>
        <v>0</v>
      </c>
      <c r="N142" s="29">
        <f>N143</f>
        <v>0</v>
      </c>
      <c r="O142" s="29">
        <f>O143</f>
        <v>0</v>
      </c>
      <c r="P142" s="29">
        <f>P143</f>
        <v>0</v>
      </c>
      <c r="Q142" s="29">
        <f>Q143</f>
        <v>0</v>
      </c>
      <c r="R142" s="29">
        <f>R143</f>
        <v>0</v>
      </c>
      <c r="S142" s="28" t="s">
        <v>48</v>
      </c>
      <c r="T142" s="27">
        <f>K142-SUM(L142:R142)</f>
        <v>0</v>
      </c>
      <c r="AE142" s="18"/>
      <c r="AF142" s="18"/>
      <c r="AG142" s="18"/>
      <c r="AH142" s="18"/>
      <c r="AI142" s="18"/>
      <c r="AJ142" s="18"/>
    </row>
    <row r="143" spans="1:36" s="61" customFormat="1" ht="15" customHeight="1" x14ac:dyDescent="0.15">
      <c r="A143" s="65" t="str">
        <f>CONCATENATE("5110",H143)</f>
        <v>51105802</v>
      </c>
      <c r="B143" s="59"/>
      <c r="C143" s="59"/>
      <c r="D143" s="59"/>
      <c r="E143" s="59"/>
      <c r="F143" s="59" t="s">
        <v>16</v>
      </c>
      <c r="G143" s="59"/>
      <c r="H143" s="63" t="s">
        <v>205</v>
      </c>
      <c r="I143" s="64" t="s">
        <v>47</v>
      </c>
      <c r="J143" s="29">
        <f>J144+J145</f>
        <v>105</v>
      </c>
      <c r="K143" s="29">
        <f>K144+K145</f>
        <v>105</v>
      </c>
      <c r="L143" s="29">
        <f>L144+L145</f>
        <v>105</v>
      </c>
      <c r="M143" s="29">
        <f>M144+M145</f>
        <v>0</v>
      </c>
      <c r="N143" s="29">
        <f>N144+N145</f>
        <v>0</v>
      </c>
      <c r="O143" s="29">
        <f>O144+O145</f>
        <v>0</v>
      </c>
      <c r="P143" s="29">
        <f>P144+P145</f>
        <v>0</v>
      </c>
      <c r="Q143" s="29">
        <f>Q144+Q145</f>
        <v>0</v>
      </c>
      <c r="R143" s="29">
        <f>R144+R145</f>
        <v>0</v>
      </c>
      <c r="S143" s="63" t="s">
        <v>204</v>
      </c>
      <c r="T143" s="27">
        <f>K143-SUM(L143:R143)</f>
        <v>0</v>
      </c>
      <c r="AE143" s="62"/>
      <c r="AF143" s="62"/>
      <c r="AG143" s="62"/>
      <c r="AH143" s="62"/>
      <c r="AI143" s="62"/>
      <c r="AJ143" s="62"/>
    </row>
    <row r="144" spans="1:36" s="55" customFormat="1" ht="16.5" customHeight="1" x14ac:dyDescent="0.2">
      <c r="A144" s="60" t="str">
        <f>CONCATENATE("5110",H144)</f>
        <v>5110580201</v>
      </c>
      <c r="B144" s="59"/>
      <c r="C144" s="59"/>
      <c r="D144" s="59"/>
      <c r="E144" s="59"/>
      <c r="F144" s="59"/>
      <c r="G144" s="58" t="s">
        <v>19</v>
      </c>
      <c r="H144" s="33" t="s">
        <v>203</v>
      </c>
      <c r="I144" s="38" t="s">
        <v>36</v>
      </c>
      <c r="J144" s="34">
        <v>17</v>
      </c>
      <c r="K144" s="34">
        <v>17</v>
      </c>
      <c r="L144" s="34">
        <v>17</v>
      </c>
      <c r="M144" s="34"/>
      <c r="N144" s="34"/>
      <c r="O144" s="34"/>
      <c r="P144" s="34"/>
      <c r="Q144" s="34"/>
      <c r="R144" s="34"/>
      <c r="S144" s="57" t="s">
        <v>202</v>
      </c>
      <c r="T144" s="27">
        <f>K144-SUM(L144:R144)</f>
        <v>0</v>
      </c>
      <c r="AE144" s="56"/>
      <c r="AF144" s="56"/>
      <c r="AG144" s="56"/>
      <c r="AH144" s="56"/>
      <c r="AI144" s="56"/>
      <c r="AJ144" s="56"/>
    </row>
    <row r="145" spans="1:36" s="52" customFormat="1" ht="16.5" customHeight="1" x14ac:dyDescent="0.2">
      <c r="A145" s="45" t="str">
        <f>CONCATENATE("5110",H145)</f>
        <v>5110580202</v>
      </c>
      <c r="B145" s="31"/>
      <c r="C145" s="31"/>
      <c r="D145" s="31"/>
      <c r="E145" s="31"/>
      <c r="F145" s="31"/>
      <c r="G145" s="36" t="s">
        <v>16</v>
      </c>
      <c r="H145" s="33" t="s">
        <v>201</v>
      </c>
      <c r="I145" s="54" t="s">
        <v>35</v>
      </c>
      <c r="J145" s="34">
        <v>88</v>
      </c>
      <c r="K145" s="34">
        <v>88</v>
      </c>
      <c r="L145" s="34">
        <v>88</v>
      </c>
      <c r="M145" s="34"/>
      <c r="N145" s="34"/>
      <c r="O145" s="34"/>
      <c r="P145" s="34"/>
      <c r="Q145" s="34"/>
      <c r="R145" s="34"/>
      <c r="S145" s="33" t="s">
        <v>200</v>
      </c>
      <c r="T145" s="27">
        <f>K145-SUM(L145:R145)</f>
        <v>0</v>
      </c>
      <c r="AE145" s="18"/>
      <c r="AF145" s="18"/>
      <c r="AG145" s="18"/>
      <c r="AH145" s="18"/>
      <c r="AI145" s="18"/>
      <c r="AJ145" s="18"/>
    </row>
    <row r="146" spans="1:36" s="50" customFormat="1" ht="19.5" customHeight="1" x14ac:dyDescent="0.2">
      <c r="A146" s="32" t="str">
        <f>CONCATENATE("5110",H146)</f>
        <v>511059</v>
      </c>
      <c r="B146" s="31"/>
      <c r="C146" s="31"/>
      <c r="D146" s="31"/>
      <c r="E146" s="31" t="s">
        <v>32</v>
      </c>
      <c r="F146" s="31"/>
      <c r="G146" s="31"/>
      <c r="H146" s="28" t="s">
        <v>32</v>
      </c>
      <c r="I146" s="43" t="s">
        <v>199</v>
      </c>
      <c r="J146" s="29">
        <f>J147+J148+J149</f>
        <v>230</v>
      </c>
      <c r="K146" s="29">
        <f>K147+K148+K149</f>
        <v>230</v>
      </c>
      <c r="L146" s="29">
        <f>L147+L148+L149</f>
        <v>230</v>
      </c>
      <c r="M146" s="29">
        <f>M147+M148+M149</f>
        <v>0</v>
      </c>
      <c r="N146" s="29">
        <f>N147+N148+N149</f>
        <v>0</v>
      </c>
      <c r="O146" s="29">
        <f>O147+O148+O149</f>
        <v>0</v>
      </c>
      <c r="P146" s="29">
        <f>P147+P148+P149</f>
        <v>0</v>
      </c>
      <c r="Q146" s="29">
        <f>Q147+Q148+Q149</f>
        <v>0</v>
      </c>
      <c r="R146" s="29">
        <f>R147+R148+R149</f>
        <v>0</v>
      </c>
      <c r="S146" s="28" t="s">
        <v>32</v>
      </c>
      <c r="T146" s="27">
        <f>K146-SUM(L146:R146)</f>
        <v>0</v>
      </c>
      <c r="AE146" s="18"/>
      <c r="AF146" s="18"/>
      <c r="AG146" s="18"/>
      <c r="AH146" s="18"/>
      <c r="AI146" s="18"/>
      <c r="AJ146" s="18"/>
    </row>
    <row r="147" spans="1:36" s="52" customFormat="1" ht="19.5" customHeight="1" x14ac:dyDescent="0.2">
      <c r="A147" s="45"/>
      <c r="B147" s="36"/>
      <c r="C147" s="36"/>
      <c r="D147" s="36"/>
      <c r="E147" s="36"/>
      <c r="F147" s="36"/>
      <c r="G147" s="36"/>
      <c r="H147" s="33" t="s">
        <v>195</v>
      </c>
      <c r="I147" s="38" t="s">
        <v>198</v>
      </c>
      <c r="J147" s="34">
        <v>0</v>
      </c>
      <c r="K147" s="34">
        <v>0</v>
      </c>
      <c r="L147" s="34">
        <v>0</v>
      </c>
      <c r="M147" s="34"/>
      <c r="N147" s="34"/>
      <c r="O147" s="34"/>
      <c r="P147" s="34"/>
      <c r="Q147" s="34"/>
      <c r="R147" s="34"/>
      <c r="S147" s="33"/>
      <c r="T147" s="27">
        <f>K147-SUM(L147:R147)</f>
        <v>0</v>
      </c>
      <c r="AE147" s="18"/>
      <c r="AF147" s="18"/>
      <c r="AG147" s="18"/>
      <c r="AH147" s="18"/>
      <c r="AI147" s="18"/>
      <c r="AJ147" s="18"/>
    </row>
    <row r="148" spans="1:36" s="52" customFormat="1" ht="11.25" customHeight="1" x14ac:dyDescent="0.2">
      <c r="A148" s="45" t="str">
        <f>CONCATENATE("5110",H148)</f>
        <v>51105916</v>
      </c>
      <c r="B148" s="31"/>
      <c r="C148" s="31"/>
      <c r="D148" s="31"/>
      <c r="E148" s="31"/>
      <c r="F148" s="31" t="s">
        <v>44</v>
      </c>
      <c r="G148" s="36"/>
      <c r="H148" s="33" t="s">
        <v>197</v>
      </c>
      <c r="I148" s="53" t="s">
        <v>196</v>
      </c>
      <c r="J148" s="34">
        <v>0</v>
      </c>
      <c r="K148" s="34">
        <v>0</v>
      </c>
      <c r="L148" s="34">
        <v>0</v>
      </c>
      <c r="M148" s="34"/>
      <c r="N148" s="34"/>
      <c r="O148" s="34"/>
      <c r="P148" s="34"/>
      <c r="Q148" s="34"/>
      <c r="R148" s="34"/>
      <c r="S148" s="33" t="s">
        <v>195</v>
      </c>
      <c r="T148" s="27">
        <f>K148-SUM(L148:R148)</f>
        <v>0</v>
      </c>
      <c r="AE148" s="18"/>
      <c r="AF148" s="18"/>
      <c r="AG148" s="18"/>
      <c r="AH148" s="18"/>
      <c r="AI148" s="18"/>
      <c r="AJ148" s="18"/>
    </row>
    <row r="149" spans="1:36" s="52" customFormat="1" ht="21" customHeight="1" x14ac:dyDescent="0.2">
      <c r="A149" s="45" t="str">
        <f>CONCATENATE("5110",H149)</f>
        <v>51105940</v>
      </c>
      <c r="B149" s="31"/>
      <c r="C149" s="31"/>
      <c r="D149" s="31"/>
      <c r="E149" s="31"/>
      <c r="F149" s="31" t="s">
        <v>27</v>
      </c>
      <c r="G149" s="36"/>
      <c r="H149" s="33" t="s">
        <v>194</v>
      </c>
      <c r="I149" s="35" t="s">
        <v>193</v>
      </c>
      <c r="J149" s="34">
        <v>230</v>
      </c>
      <c r="K149" s="34">
        <v>230</v>
      </c>
      <c r="L149" s="34">
        <v>230</v>
      </c>
      <c r="M149" s="34"/>
      <c r="N149" s="34"/>
      <c r="O149" s="34"/>
      <c r="P149" s="34"/>
      <c r="Q149" s="34"/>
      <c r="R149" s="34"/>
      <c r="S149" s="33" t="s">
        <v>25</v>
      </c>
      <c r="T149" s="27">
        <f>K149-SUM(L149:R149)</f>
        <v>0</v>
      </c>
      <c r="AE149" s="18"/>
      <c r="AF149" s="18"/>
      <c r="AG149" s="18"/>
      <c r="AH149" s="18"/>
      <c r="AI149" s="18"/>
      <c r="AJ149" s="18"/>
    </row>
    <row r="150" spans="1:36" s="22" customFormat="1" ht="15.75" customHeight="1" x14ac:dyDescent="0.2">
      <c r="A150" s="32" t="str">
        <f>CONCATENATE("5110",H150)</f>
        <v>511070</v>
      </c>
      <c r="B150" s="31"/>
      <c r="C150" s="31"/>
      <c r="D150" s="31"/>
      <c r="E150" s="31" t="s">
        <v>23</v>
      </c>
      <c r="F150" s="31"/>
      <c r="G150" s="31"/>
      <c r="H150" s="28" t="s">
        <v>23</v>
      </c>
      <c r="I150" s="30" t="s">
        <v>24</v>
      </c>
      <c r="J150" s="29">
        <f>J151</f>
        <v>200</v>
      </c>
      <c r="K150" s="29">
        <f>K151</f>
        <v>200</v>
      </c>
      <c r="L150" s="29">
        <f>L151</f>
        <v>200</v>
      </c>
      <c r="M150" s="29">
        <f>M151</f>
        <v>0</v>
      </c>
      <c r="N150" s="29">
        <f>N151</f>
        <v>0</v>
      </c>
      <c r="O150" s="29">
        <f>O151</f>
        <v>0</v>
      </c>
      <c r="P150" s="29">
        <f>P151</f>
        <v>0</v>
      </c>
      <c r="Q150" s="29">
        <f>Q151</f>
        <v>0</v>
      </c>
      <c r="R150" s="29">
        <f>R151</f>
        <v>0</v>
      </c>
      <c r="S150" s="28" t="s">
        <v>23</v>
      </c>
      <c r="T150" s="27">
        <f>K150-SUM(L150:R150)</f>
        <v>0</v>
      </c>
      <c r="AE150" s="18"/>
      <c r="AF150" s="18"/>
      <c r="AG150" s="18"/>
      <c r="AH150" s="18"/>
      <c r="AI150" s="18"/>
      <c r="AJ150" s="18"/>
    </row>
    <row r="151" spans="1:36" s="22" customFormat="1" ht="15" customHeight="1" x14ac:dyDescent="0.2">
      <c r="A151" s="32" t="str">
        <f>CONCATENATE("5110",H151)</f>
        <v>511071</v>
      </c>
      <c r="B151" s="31"/>
      <c r="C151" s="31"/>
      <c r="D151" s="31"/>
      <c r="E151" s="31" t="s">
        <v>21</v>
      </c>
      <c r="F151" s="31"/>
      <c r="G151" s="31"/>
      <c r="H151" s="28" t="s">
        <v>21</v>
      </c>
      <c r="I151" s="30" t="s">
        <v>22</v>
      </c>
      <c r="J151" s="29">
        <f>J152+J157</f>
        <v>200</v>
      </c>
      <c r="K151" s="29">
        <f>K152+K157</f>
        <v>200</v>
      </c>
      <c r="L151" s="29">
        <f>L152+L157</f>
        <v>200</v>
      </c>
      <c r="M151" s="29">
        <f>M152+M157</f>
        <v>0</v>
      </c>
      <c r="N151" s="29">
        <f>N152+N157</f>
        <v>0</v>
      </c>
      <c r="O151" s="29">
        <f>O152+O157</f>
        <v>0</v>
      </c>
      <c r="P151" s="29">
        <f>P152+P157</f>
        <v>0</v>
      </c>
      <c r="Q151" s="29">
        <f>Q152+Q157</f>
        <v>0</v>
      </c>
      <c r="R151" s="29">
        <f>R152+R157</f>
        <v>0</v>
      </c>
      <c r="S151" s="28" t="s">
        <v>21</v>
      </c>
      <c r="T151" s="27">
        <f>K151-SUM(L151:R151)</f>
        <v>0</v>
      </c>
      <c r="AE151" s="18"/>
      <c r="AF151" s="18"/>
      <c r="AG151" s="18"/>
      <c r="AH151" s="18"/>
      <c r="AI151" s="18"/>
      <c r="AJ151" s="18"/>
    </row>
    <row r="152" spans="1:36" s="22" customFormat="1" ht="22.5" customHeight="1" x14ac:dyDescent="0.2">
      <c r="A152" s="32" t="str">
        <f>CONCATENATE("5110",H152)</f>
        <v>51107101</v>
      </c>
      <c r="B152" s="31"/>
      <c r="C152" s="31"/>
      <c r="D152" s="31"/>
      <c r="E152" s="31"/>
      <c r="F152" s="31" t="s">
        <v>19</v>
      </c>
      <c r="G152" s="31"/>
      <c r="H152" s="28">
        <v>7101</v>
      </c>
      <c r="I152" s="30" t="s">
        <v>20</v>
      </c>
      <c r="J152" s="29">
        <f>SUM(J154:J156)</f>
        <v>200</v>
      </c>
      <c r="K152" s="29">
        <f>SUM(K154:K156)</f>
        <v>200</v>
      </c>
      <c r="L152" s="29">
        <f>SUM(L154:L156)</f>
        <v>200</v>
      </c>
      <c r="M152" s="29">
        <f>SUM(M154:M156)</f>
        <v>0</v>
      </c>
      <c r="N152" s="29">
        <f>SUM(N154:N156)</f>
        <v>0</v>
      </c>
      <c r="O152" s="29">
        <f>SUM(O154:O156)</f>
        <v>0</v>
      </c>
      <c r="P152" s="29">
        <f>SUM(P154:P156)</f>
        <v>0</v>
      </c>
      <c r="Q152" s="29">
        <f>SUM(Q154:Q156)</f>
        <v>0</v>
      </c>
      <c r="R152" s="29">
        <f>SUM(R154:R156)</f>
        <v>0</v>
      </c>
      <c r="S152" s="28">
        <v>7101</v>
      </c>
      <c r="T152" s="27">
        <f>K152-SUM(L152:R152)</f>
        <v>0</v>
      </c>
      <c r="AE152" s="18"/>
      <c r="AF152" s="18"/>
      <c r="AG152" s="18"/>
      <c r="AH152" s="18"/>
      <c r="AI152" s="18"/>
      <c r="AJ152" s="18"/>
    </row>
    <row r="153" spans="1:36" ht="22.5" customHeight="1" x14ac:dyDescent="0.2">
      <c r="A153" s="45" t="str">
        <f>CONCATENATE("5110",H153)</f>
        <v>5110710101</v>
      </c>
      <c r="B153" s="36"/>
      <c r="C153" s="36"/>
      <c r="D153" s="36"/>
      <c r="E153" s="36"/>
      <c r="F153" s="36"/>
      <c r="G153" s="36" t="s">
        <v>19</v>
      </c>
      <c r="H153" s="33" t="s">
        <v>17</v>
      </c>
      <c r="I153" s="35"/>
      <c r="J153" s="34">
        <v>0</v>
      </c>
      <c r="K153" s="34">
        <v>0</v>
      </c>
      <c r="L153" s="34">
        <v>0</v>
      </c>
      <c r="M153" s="34"/>
      <c r="N153" s="34"/>
      <c r="O153" s="34"/>
      <c r="P153" s="34"/>
      <c r="Q153" s="34"/>
      <c r="R153" s="34"/>
      <c r="S153" s="33"/>
      <c r="T153" s="27">
        <f>K153-SUM(L153:R153)</f>
        <v>0</v>
      </c>
      <c r="AE153" s="18"/>
      <c r="AF153" s="18"/>
      <c r="AG153" s="18"/>
      <c r="AH153" s="18"/>
      <c r="AI153" s="18"/>
      <c r="AJ153" s="18"/>
    </row>
    <row r="154" spans="1:36" ht="13.5" customHeight="1" x14ac:dyDescent="0.2">
      <c r="A154" s="45" t="str">
        <f>CONCATENATE("5110",H154)</f>
        <v>5110710102</v>
      </c>
      <c r="B154" s="31"/>
      <c r="C154" s="31"/>
      <c r="D154" s="31"/>
      <c r="E154" s="31"/>
      <c r="F154" s="31"/>
      <c r="G154" s="36" t="s">
        <v>16</v>
      </c>
      <c r="H154" s="33" t="s">
        <v>14</v>
      </c>
      <c r="I154" s="35" t="s">
        <v>15</v>
      </c>
      <c r="J154" s="34">
        <v>200</v>
      </c>
      <c r="K154" s="34">
        <v>200</v>
      </c>
      <c r="L154" s="34">
        <v>200</v>
      </c>
      <c r="M154" s="34"/>
      <c r="N154" s="34"/>
      <c r="O154" s="34"/>
      <c r="P154" s="34"/>
      <c r="Q154" s="34"/>
      <c r="R154" s="34"/>
      <c r="S154" s="33" t="s">
        <v>14</v>
      </c>
      <c r="T154" s="27">
        <f>K154-SUM(L154:R154)</f>
        <v>0</v>
      </c>
      <c r="AE154" s="18"/>
      <c r="AF154" s="18"/>
      <c r="AG154" s="18"/>
      <c r="AH154" s="18"/>
      <c r="AI154" s="18"/>
      <c r="AJ154" s="18"/>
    </row>
    <row r="155" spans="1:36" s="52" customFormat="1" ht="16.5" customHeight="1" x14ac:dyDescent="0.2">
      <c r="A155" s="45" t="str">
        <f>CONCATENATE("5110",H155)</f>
        <v>5110710103</v>
      </c>
      <c r="B155" s="31"/>
      <c r="C155" s="31"/>
      <c r="D155" s="31"/>
      <c r="E155" s="31"/>
      <c r="F155" s="31"/>
      <c r="G155" s="36" t="s">
        <v>8</v>
      </c>
      <c r="H155" s="33" t="s">
        <v>12</v>
      </c>
      <c r="I155" s="35" t="s">
        <v>13</v>
      </c>
      <c r="J155" s="34">
        <v>0</v>
      </c>
      <c r="K155" s="34">
        <v>0</v>
      </c>
      <c r="L155" s="34">
        <v>0</v>
      </c>
      <c r="M155" s="34"/>
      <c r="N155" s="34"/>
      <c r="O155" s="34"/>
      <c r="P155" s="34"/>
      <c r="Q155" s="34"/>
      <c r="R155" s="34"/>
      <c r="S155" s="33" t="s">
        <v>12</v>
      </c>
      <c r="T155" s="27">
        <f>K155-SUM(L155:R155)</f>
        <v>0</v>
      </c>
      <c r="AE155" s="18"/>
      <c r="AF155" s="18"/>
      <c r="AG155" s="18"/>
      <c r="AH155" s="18"/>
      <c r="AI155" s="18"/>
      <c r="AJ155" s="18"/>
    </row>
    <row r="156" spans="1:36" s="52" customFormat="1" ht="16.5" customHeight="1" x14ac:dyDescent="0.2">
      <c r="A156" s="45" t="str">
        <f>CONCATENATE("5110",H156)</f>
        <v>5110710130</v>
      </c>
      <c r="B156" s="31"/>
      <c r="C156" s="31"/>
      <c r="D156" s="31"/>
      <c r="E156" s="31"/>
      <c r="F156" s="31"/>
      <c r="G156" s="36" t="s">
        <v>11</v>
      </c>
      <c r="H156" s="33" t="s">
        <v>9</v>
      </c>
      <c r="I156" s="35" t="s">
        <v>10</v>
      </c>
      <c r="J156" s="34">
        <v>0</v>
      </c>
      <c r="K156" s="34">
        <v>0</v>
      </c>
      <c r="L156" s="34">
        <v>0</v>
      </c>
      <c r="M156" s="34"/>
      <c r="N156" s="34"/>
      <c r="O156" s="34"/>
      <c r="P156" s="34"/>
      <c r="Q156" s="34"/>
      <c r="R156" s="34"/>
      <c r="S156" s="33" t="s">
        <v>9</v>
      </c>
      <c r="T156" s="27">
        <f>K156-SUM(L156:R156)</f>
        <v>0</v>
      </c>
      <c r="AE156" s="18"/>
      <c r="AF156" s="18"/>
      <c r="AG156" s="18"/>
      <c r="AH156" s="18"/>
      <c r="AI156" s="18"/>
      <c r="AJ156" s="18"/>
    </row>
    <row r="157" spans="1:36" s="50" customFormat="1" ht="18" customHeight="1" x14ac:dyDescent="0.2">
      <c r="A157" s="32" t="str">
        <f>CONCATENATE("5110",H157)</f>
        <v>51107103</v>
      </c>
      <c r="B157" s="31"/>
      <c r="C157" s="31"/>
      <c r="D157" s="31"/>
      <c r="E157" s="31"/>
      <c r="F157" s="31" t="s">
        <v>8</v>
      </c>
      <c r="G157" s="31"/>
      <c r="H157" s="28" t="s">
        <v>6</v>
      </c>
      <c r="I157" s="30" t="s">
        <v>7</v>
      </c>
      <c r="J157" s="34">
        <v>0</v>
      </c>
      <c r="K157" s="34">
        <v>0</v>
      </c>
      <c r="L157" s="34">
        <v>0</v>
      </c>
      <c r="M157" s="34"/>
      <c r="N157" s="34"/>
      <c r="O157" s="34"/>
      <c r="P157" s="34"/>
      <c r="Q157" s="34"/>
      <c r="R157" s="34"/>
      <c r="S157" s="28" t="s">
        <v>6</v>
      </c>
      <c r="T157" s="27">
        <f>K157-SUM(L157:R157)</f>
        <v>0</v>
      </c>
      <c r="AE157" s="51"/>
      <c r="AF157" s="51"/>
      <c r="AG157" s="51"/>
      <c r="AH157" s="51"/>
      <c r="AI157" s="51"/>
      <c r="AJ157" s="51"/>
    </row>
    <row r="158" spans="1:36" s="22" customFormat="1" ht="20.25" customHeight="1" x14ac:dyDescent="0.2">
      <c r="A158" s="32"/>
      <c r="B158" s="31"/>
      <c r="C158" s="31" t="s">
        <v>19</v>
      </c>
      <c r="D158" s="31"/>
      <c r="E158" s="31"/>
      <c r="F158" s="31"/>
      <c r="G158" s="31"/>
      <c r="H158" s="28" t="s">
        <v>191</v>
      </c>
      <c r="I158" s="30" t="s">
        <v>192</v>
      </c>
      <c r="J158" s="29">
        <f>J76</f>
        <v>39929</v>
      </c>
      <c r="K158" s="29">
        <f>K76</f>
        <v>39929</v>
      </c>
      <c r="L158" s="29">
        <f>L76</f>
        <v>39929</v>
      </c>
      <c r="M158" s="29">
        <f>M76</f>
        <v>0</v>
      </c>
      <c r="N158" s="29">
        <f>N76</f>
        <v>0</v>
      </c>
      <c r="O158" s="29">
        <f>O76</f>
        <v>0</v>
      </c>
      <c r="P158" s="29">
        <f>P76</f>
        <v>0</v>
      </c>
      <c r="Q158" s="29">
        <f>Q76</f>
        <v>0</v>
      </c>
      <c r="R158" s="29">
        <f>R76</f>
        <v>0</v>
      </c>
      <c r="S158" s="28" t="s">
        <v>191</v>
      </c>
      <c r="T158" s="27">
        <f>K158-SUM(L158:R158)</f>
        <v>0</v>
      </c>
      <c r="AE158" s="18"/>
      <c r="AF158" s="18"/>
      <c r="AG158" s="18"/>
      <c r="AH158" s="18"/>
      <c r="AI158" s="18"/>
      <c r="AJ158" s="18"/>
    </row>
    <row r="159" spans="1:36" s="22" customFormat="1" ht="18" customHeight="1" x14ac:dyDescent="0.2">
      <c r="A159" s="32"/>
      <c r="B159" s="31"/>
      <c r="C159" s="31"/>
      <c r="D159" s="31" t="s">
        <v>8</v>
      </c>
      <c r="E159" s="31"/>
      <c r="F159" s="31"/>
      <c r="G159" s="31"/>
      <c r="H159" s="28" t="s">
        <v>189</v>
      </c>
      <c r="I159" s="30" t="s">
        <v>190</v>
      </c>
      <c r="J159" s="29">
        <f>J76</f>
        <v>39929</v>
      </c>
      <c r="K159" s="29">
        <f>K76</f>
        <v>39929</v>
      </c>
      <c r="L159" s="29">
        <f>L76</f>
        <v>39929</v>
      </c>
      <c r="M159" s="29">
        <f>M76</f>
        <v>0</v>
      </c>
      <c r="N159" s="29">
        <f>N76</f>
        <v>0</v>
      </c>
      <c r="O159" s="29">
        <f>O76</f>
        <v>0</v>
      </c>
      <c r="P159" s="29">
        <f>P76</f>
        <v>0</v>
      </c>
      <c r="Q159" s="29">
        <f>Q76</f>
        <v>0</v>
      </c>
      <c r="R159" s="29">
        <f>R76</f>
        <v>0</v>
      </c>
      <c r="S159" s="28" t="s">
        <v>189</v>
      </c>
      <c r="T159" s="27">
        <f>K159-SUM(L159:R159)</f>
        <v>0</v>
      </c>
      <c r="AE159" s="18"/>
      <c r="AF159" s="18"/>
      <c r="AG159" s="18"/>
      <c r="AH159" s="18"/>
      <c r="AI159" s="18"/>
      <c r="AJ159" s="18"/>
    </row>
    <row r="160" spans="1:36" ht="19.5" customHeight="1" x14ac:dyDescent="0.2">
      <c r="A160" s="32" t="str">
        <f>CONCATENATE("5110",H160)</f>
        <v>51106710</v>
      </c>
      <c r="B160" s="31" t="s">
        <v>179</v>
      </c>
      <c r="C160" s="31"/>
      <c r="D160" s="31"/>
      <c r="E160" s="31"/>
      <c r="F160" s="31"/>
      <c r="G160" s="31"/>
      <c r="H160" s="28" t="s">
        <v>179</v>
      </c>
      <c r="I160" s="30" t="s">
        <v>188</v>
      </c>
      <c r="J160" s="29">
        <f>J161+J258</f>
        <v>33345</v>
      </c>
      <c r="K160" s="29">
        <f>K161+K258</f>
        <v>33345</v>
      </c>
      <c r="L160" s="29">
        <f>L161+L258</f>
        <v>0</v>
      </c>
      <c r="M160" s="29">
        <f>M161+M258</f>
        <v>3546</v>
      </c>
      <c r="N160" s="29">
        <f>N161+N258</f>
        <v>12644</v>
      </c>
      <c r="O160" s="29">
        <f>O161+O258</f>
        <v>6220</v>
      </c>
      <c r="P160" s="29">
        <f>P161+P258</f>
        <v>6934</v>
      </c>
      <c r="Q160" s="29">
        <f>Q161+Q258</f>
        <v>4001</v>
      </c>
      <c r="R160" s="29">
        <f>R161+R258</f>
        <v>0</v>
      </c>
      <c r="S160" s="28" t="s">
        <v>179</v>
      </c>
      <c r="T160" s="27">
        <f>K160-SUM(L160:R160)</f>
        <v>0</v>
      </c>
    </row>
    <row r="161" spans="1:20" ht="19.5" customHeight="1" x14ac:dyDescent="0.2">
      <c r="A161" s="32" t="str">
        <f>CONCATENATE("6710",H161)</f>
        <v>671001</v>
      </c>
      <c r="B161" s="31"/>
      <c r="C161" s="31"/>
      <c r="D161" s="31"/>
      <c r="E161" s="31" t="s">
        <v>19</v>
      </c>
      <c r="F161" s="31"/>
      <c r="G161" s="31"/>
      <c r="H161" s="28" t="s">
        <v>19</v>
      </c>
      <c r="I161" s="30" t="s">
        <v>178</v>
      </c>
      <c r="J161" s="29">
        <f>J162+J191+J227+J230+J244+J253</f>
        <v>29366</v>
      </c>
      <c r="K161" s="29">
        <f>K162+K191+K227+K230+K244+K253</f>
        <v>29366</v>
      </c>
      <c r="L161" s="29">
        <f>L162+L191+L227+L230+L244+L253</f>
        <v>0</v>
      </c>
      <c r="M161" s="29">
        <f>M162+M191+M227+M230+M244+M253</f>
        <v>3516</v>
      </c>
      <c r="N161" s="29">
        <f>N162+N191+N227+N230+N244+N253</f>
        <v>12644</v>
      </c>
      <c r="O161" s="29">
        <f>O162+O191+O227+O230+O244+O253</f>
        <v>5420</v>
      </c>
      <c r="P161" s="29">
        <f>P162+P191+P227+P230+P244+P253</f>
        <v>3785</v>
      </c>
      <c r="Q161" s="29">
        <f>Q162+Q191+Q227+Q230+Q244+Q253</f>
        <v>4001</v>
      </c>
      <c r="R161" s="29">
        <f>R162+R191+R227+R230+R244+R253</f>
        <v>0</v>
      </c>
      <c r="S161" s="28" t="s">
        <v>19</v>
      </c>
      <c r="T161" s="27">
        <f>K161-SUM(L161:R161)</f>
        <v>0</v>
      </c>
    </row>
    <row r="162" spans="1:20" ht="18" customHeight="1" x14ac:dyDescent="0.2">
      <c r="A162" s="32" t="str">
        <f>CONCATENATE("6710",H162)</f>
        <v>671010</v>
      </c>
      <c r="B162" s="31"/>
      <c r="C162" s="31"/>
      <c r="D162" s="31"/>
      <c r="E162" s="31" t="s">
        <v>85</v>
      </c>
      <c r="F162" s="31"/>
      <c r="G162" s="31"/>
      <c r="H162" s="28" t="s">
        <v>85</v>
      </c>
      <c r="I162" s="30" t="s">
        <v>177</v>
      </c>
      <c r="J162" s="29">
        <f>+J163+J180+J184</f>
        <v>18225</v>
      </c>
      <c r="K162" s="29">
        <f>+K163+K180+K184</f>
        <v>18225</v>
      </c>
      <c r="L162" s="29">
        <f>+L163+L180+L184</f>
        <v>0</v>
      </c>
      <c r="M162" s="29">
        <f>+M163+M180+M184</f>
        <v>2487</v>
      </c>
      <c r="N162" s="29">
        <f>+N163+N180+N184</f>
        <v>7101</v>
      </c>
      <c r="O162" s="29">
        <f>+O163+O180+O184</f>
        <v>3322</v>
      </c>
      <c r="P162" s="29">
        <f>+P163+P180+P184</f>
        <v>2965</v>
      </c>
      <c r="Q162" s="29">
        <f>+Q163+Q180+Q184</f>
        <v>2350</v>
      </c>
      <c r="R162" s="29">
        <f>+R163+R180+R184</f>
        <v>0</v>
      </c>
      <c r="S162" s="28" t="s">
        <v>85</v>
      </c>
      <c r="T162" s="27">
        <f>K162-SUM(L162:R162)</f>
        <v>0</v>
      </c>
    </row>
    <row r="163" spans="1:20" ht="18" customHeight="1" x14ac:dyDescent="0.2">
      <c r="A163" s="32" t="str">
        <f>CONCATENATE("6710",H163)</f>
        <v>67101001</v>
      </c>
      <c r="B163" s="31"/>
      <c r="C163" s="31"/>
      <c r="D163" s="31"/>
      <c r="E163" s="31"/>
      <c r="F163" s="31" t="s">
        <v>19</v>
      </c>
      <c r="G163" s="31"/>
      <c r="H163" s="28">
        <v>1001</v>
      </c>
      <c r="I163" s="48" t="s">
        <v>176</v>
      </c>
      <c r="J163" s="29">
        <f>SUM(J164:J179)</f>
        <v>17563</v>
      </c>
      <c r="K163" s="29">
        <f>SUM(K164:K179)</f>
        <v>17563</v>
      </c>
      <c r="L163" s="29">
        <f>SUM(L164:L179)</f>
        <v>0</v>
      </c>
      <c r="M163" s="29">
        <f>SUM(M164:M179)</f>
        <v>2395</v>
      </c>
      <c r="N163" s="29">
        <f>SUM(N164:N179)</f>
        <v>6788</v>
      </c>
      <c r="O163" s="29">
        <f>SUM(O164:O179)</f>
        <v>3219</v>
      </c>
      <c r="P163" s="29">
        <f>SUM(P164:P179)</f>
        <v>2881</v>
      </c>
      <c r="Q163" s="29">
        <f>SUM(Q164:Q179)</f>
        <v>2280</v>
      </c>
      <c r="R163" s="29">
        <f>SUM(R164:R179)</f>
        <v>0</v>
      </c>
      <c r="S163" s="28">
        <v>1001</v>
      </c>
      <c r="T163" s="27">
        <f>K163-SUM(L163:R163)</f>
        <v>0</v>
      </c>
    </row>
    <row r="164" spans="1:20" ht="21" customHeight="1" x14ac:dyDescent="0.2">
      <c r="A164" s="45" t="str">
        <f>CONCATENATE("6710",H164)</f>
        <v>6710100101</v>
      </c>
      <c r="B164" s="31"/>
      <c r="C164" s="31"/>
      <c r="D164" s="31"/>
      <c r="E164" s="31"/>
      <c r="F164" s="31"/>
      <c r="G164" s="36" t="s">
        <v>19</v>
      </c>
      <c r="H164" s="33">
        <v>100101</v>
      </c>
      <c r="I164" s="49" t="s">
        <v>175</v>
      </c>
      <c r="J164" s="34">
        <v>14268</v>
      </c>
      <c r="K164" s="34">
        <v>14268</v>
      </c>
      <c r="L164" s="34">
        <v>0</v>
      </c>
      <c r="M164" s="34">
        <v>1974</v>
      </c>
      <c r="N164" s="34">
        <v>4860</v>
      </c>
      <c r="O164" s="34">
        <v>2656</v>
      </c>
      <c r="P164" s="34">
        <v>2658</v>
      </c>
      <c r="Q164" s="34">
        <v>2120</v>
      </c>
      <c r="R164" s="34"/>
      <c r="S164" s="33">
        <v>100101</v>
      </c>
      <c r="T164" s="27">
        <f>K164-SUM(L164:R164)</f>
        <v>0</v>
      </c>
    </row>
    <row r="165" spans="1:20" ht="11.25" customHeight="1" x14ac:dyDescent="0.2">
      <c r="A165" s="45" t="str">
        <f>CONCATENATE("6710",H165)</f>
        <v>6710100102</v>
      </c>
      <c r="B165" s="31"/>
      <c r="C165" s="31"/>
      <c r="D165" s="31"/>
      <c r="E165" s="31"/>
      <c r="F165" s="31"/>
      <c r="G165" s="36"/>
      <c r="H165" s="33">
        <v>100102</v>
      </c>
      <c r="I165" s="49" t="s">
        <v>174</v>
      </c>
      <c r="J165" s="34">
        <v>0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/>
      <c r="S165" s="33">
        <v>100102</v>
      </c>
      <c r="T165" s="27">
        <f>K165-SUM(L165:R165)</f>
        <v>0</v>
      </c>
    </row>
    <row r="166" spans="1:20" ht="11.25" customHeight="1" x14ac:dyDescent="0.2">
      <c r="A166" s="45" t="str">
        <f>CONCATENATE("6710",H166)</f>
        <v>6710100103</v>
      </c>
      <c r="B166" s="31"/>
      <c r="C166" s="31"/>
      <c r="D166" s="31"/>
      <c r="E166" s="31"/>
      <c r="F166" s="31"/>
      <c r="G166" s="36"/>
      <c r="H166" s="33">
        <v>100103</v>
      </c>
      <c r="I166" s="49" t="s">
        <v>173</v>
      </c>
      <c r="J166" s="34">
        <v>0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/>
      <c r="S166" s="33">
        <v>100103</v>
      </c>
      <c r="T166" s="27">
        <f>K166-SUM(L166:R166)</f>
        <v>0</v>
      </c>
    </row>
    <row r="167" spans="1:20" ht="11.25" customHeight="1" x14ac:dyDescent="0.2">
      <c r="A167" s="45" t="str">
        <f>CONCATENATE("6710",H167)</f>
        <v>6710100104</v>
      </c>
      <c r="B167" s="31"/>
      <c r="C167" s="31"/>
      <c r="D167" s="31"/>
      <c r="E167" s="31"/>
      <c r="F167" s="31"/>
      <c r="G167" s="36"/>
      <c r="H167" s="33">
        <v>100104</v>
      </c>
      <c r="I167" s="49" t="s">
        <v>172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0</v>
      </c>
      <c r="R167" s="34"/>
      <c r="S167" s="33">
        <v>100104</v>
      </c>
      <c r="T167" s="27">
        <f>K167-SUM(L167:R167)</f>
        <v>0</v>
      </c>
    </row>
    <row r="168" spans="1:20" x14ac:dyDescent="0.2">
      <c r="A168" s="45" t="str">
        <f>CONCATENATE("6710",H168)</f>
        <v>6710100105</v>
      </c>
      <c r="B168" s="31"/>
      <c r="C168" s="31"/>
      <c r="D168" s="31"/>
      <c r="E168" s="31"/>
      <c r="F168" s="31"/>
      <c r="G168" s="36" t="s">
        <v>102</v>
      </c>
      <c r="H168" s="33" t="s">
        <v>170</v>
      </c>
      <c r="I168" s="49" t="s">
        <v>171</v>
      </c>
      <c r="J168" s="34">
        <v>0</v>
      </c>
      <c r="K168" s="34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0</v>
      </c>
      <c r="Q168" s="34">
        <v>0</v>
      </c>
      <c r="R168" s="34"/>
      <c r="S168" s="33" t="s">
        <v>170</v>
      </c>
      <c r="T168" s="27">
        <f>K168-SUM(L168:R168)</f>
        <v>0</v>
      </c>
    </row>
    <row r="169" spans="1:20" ht="18.75" customHeight="1" x14ac:dyDescent="0.2">
      <c r="A169" s="45" t="str">
        <f>CONCATENATE("6710",H169)</f>
        <v>6710100106</v>
      </c>
      <c r="B169" s="31"/>
      <c r="C169" s="31"/>
      <c r="D169" s="31"/>
      <c r="E169" s="31"/>
      <c r="F169" s="31"/>
      <c r="G169" s="36" t="s">
        <v>94</v>
      </c>
      <c r="H169" s="33" t="s">
        <v>168</v>
      </c>
      <c r="I169" s="49" t="s">
        <v>169</v>
      </c>
      <c r="J169" s="34">
        <v>1059</v>
      </c>
      <c r="K169" s="34">
        <v>1059</v>
      </c>
      <c r="L169" s="34">
        <v>0</v>
      </c>
      <c r="M169" s="34">
        <v>0</v>
      </c>
      <c r="N169" s="34">
        <v>600</v>
      </c>
      <c r="O169" s="34">
        <v>397</v>
      </c>
      <c r="P169" s="34">
        <v>62</v>
      </c>
      <c r="Q169" s="34">
        <v>0</v>
      </c>
      <c r="R169" s="34"/>
      <c r="S169" s="33" t="s">
        <v>168</v>
      </c>
      <c r="T169" s="27">
        <f>K169-SUM(L169:R169)</f>
        <v>0</v>
      </c>
    </row>
    <row r="170" spans="1:20" ht="11.25" customHeight="1" x14ac:dyDescent="0.2">
      <c r="A170" s="45" t="str">
        <f>CONCATENATE("6710",H170)</f>
        <v>6710100107</v>
      </c>
      <c r="B170" s="31"/>
      <c r="C170" s="31"/>
      <c r="D170" s="31"/>
      <c r="E170" s="31"/>
      <c r="F170" s="31"/>
      <c r="G170" s="36"/>
      <c r="H170" s="33">
        <v>100107</v>
      </c>
      <c r="I170" s="49" t="s">
        <v>167</v>
      </c>
      <c r="J170" s="34">
        <v>0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/>
      <c r="S170" s="33">
        <v>100107</v>
      </c>
      <c r="T170" s="27">
        <f>K170-SUM(L170:R170)</f>
        <v>0</v>
      </c>
    </row>
    <row r="171" spans="1:20" ht="11.25" customHeight="1" x14ac:dyDescent="0.2">
      <c r="A171" s="45" t="str">
        <f>CONCATENATE("6710",H171)</f>
        <v>6710100108</v>
      </c>
      <c r="B171" s="31"/>
      <c r="C171" s="31"/>
      <c r="D171" s="31"/>
      <c r="E171" s="31"/>
      <c r="F171" s="31"/>
      <c r="G171" s="36"/>
      <c r="H171" s="33">
        <v>100108</v>
      </c>
      <c r="I171" s="49" t="s">
        <v>166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/>
      <c r="S171" s="33">
        <v>100108</v>
      </c>
      <c r="T171" s="27">
        <f>K171-SUM(L171:R171)</f>
        <v>0</v>
      </c>
    </row>
    <row r="172" spans="1:20" ht="11.25" customHeight="1" x14ac:dyDescent="0.2">
      <c r="A172" s="45" t="str">
        <f>CONCATENATE("6710",H172)</f>
        <v>6710100109</v>
      </c>
      <c r="B172" s="31"/>
      <c r="C172" s="31"/>
      <c r="D172" s="31"/>
      <c r="E172" s="31"/>
      <c r="F172" s="31"/>
      <c r="G172" s="36"/>
      <c r="H172" s="33" t="s">
        <v>164</v>
      </c>
      <c r="I172" s="49" t="s">
        <v>165</v>
      </c>
      <c r="J172" s="34">
        <v>129</v>
      </c>
      <c r="K172" s="34">
        <v>129</v>
      </c>
      <c r="L172" s="34">
        <v>0</v>
      </c>
      <c r="M172" s="34">
        <v>0</v>
      </c>
      <c r="N172" s="34">
        <v>0</v>
      </c>
      <c r="O172" s="34">
        <v>0</v>
      </c>
      <c r="P172" s="34">
        <v>78</v>
      </c>
      <c r="Q172" s="34">
        <v>51</v>
      </c>
      <c r="R172" s="34"/>
      <c r="S172" s="33" t="s">
        <v>164</v>
      </c>
      <c r="T172" s="27">
        <f>K172-SUM(L172:R172)</f>
        <v>0</v>
      </c>
    </row>
    <row r="173" spans="1:20" ht="9" customHeight="1" x14ac:dyDescent="0.2">
      <c r="A173" s="45" t="str">
        <f>CONCATENATE("6710",H173)</f>
        <v>6710100110</v>
      </c>
      <c r="B173" s="31"/>
      <c r="C173" s="31"/>
      <c r="D173" s="31"/>
      <c r="E173" s="31"/>
      <c r="F173" s="31"/>
      <c r="G173" s="36" t="s">
        <v>85</v>
      </c>
      <c r="H173" s="33" t="s">
        <v>162</v>
      </c>
      <c r="I173" s="49" t="s">
        <v>163</v>
      </c>
      <c r="J173" s="34">
        <v>0</v>
      </c>
      <c r="K173" s="34">
        <v>0</v>
      </c>
      <c r="L173" s="34">
        <v>0</v>
      </c>
      <c r="M173" s="34">
        <v>0</v>
      </c>
      <c r="N173" s="34">
        <v>0</v>
      </c>
      <c r="O173" s="34">
        <v>0</v>
      </c>
      <c r="P173" s="34">
        <v>0</v>
      </c>
      <c r="Q173" s="34">
        <v>0</v>
      </c>
      <c r="R173" s="34"/>
      <c r="S173" s="33" t="s">
        <v>162</v>
      </c>
      <c r="T173" s="27">
        <f>K173-SUM(L173:R173)</f>
        <v>0</v>
      </c>
    </row>
    <row r="174" spans="1:20" ht="17.25" customHeight="1" x14ac:dyDescent="0.2">
      <c r="A174" s="45" t="str">
        <f>CONCATENATE("6710",H174)</f>
        <v>6710100112</v>
      </c>
      <c r="B174" s="31"/>
      <c r="C174" s="31"/>
      <c r="D174" s="31"/>
      <c r="E174" s="31"/>
      <c r="F174" s="31"/>
      <c r="G174" s="36" t="s">
        <v>80</v>
      </c>
      <c r="H174" s="33" t="s">
        <v>160</v>
      </c>
      <c r="I174" s="49" t="s">
        <v>161</v>
      </c>
      <c r="J174" s="34">
        <v>900</v>
      </c>
      <c r="K174" s="34">
        <v>900</v>
      </c>
      <c r="L174" s="34">
        <v>0</v>
      </c>
      <c r="M174" s="34">
        <v>0</v>
      </c>
      <c r="N174" s="34">
        <v>900</v>
      </c>
      <c r="O174" s="34">
        <v>0</v>
      </c>
      <c r="P174" s="34">
        <v>0</v>
      </c>
      <c r="Q174" s="34">
        <v>0</v>
      </c>
      <c r="R174" s="34"/>
      <c r="S174" s="33" t="s">
        <v>160</v>
      </c>
      <c r="T174" s="27">
        <f>K174-SUM(L174:R174)</f>
        <v>0</v>
      </c>
    </row>
    <row r="175" spans="1:20" ht="16.5" customHeight="1" x14ac:dyDescent="0.2">
      <c r="A175" s="45" t="str">
        <f>CONCATENATE("6710",H175)</f>
        <v>6710100113</v>
      </c>
      <c r="B175" s="31"/>
      <c r="C175" s="31"/>
      <c r="D175" s="31"/>
      <c r="E175" s="31"/>
      <c r="F175" s="31"/>
      <c r="G175" s="36" t="s">
        <v>77</v>
      </c>
      <c r="H175" s="33">
        <v>100113</v>
      </c>
      <c r="I175" s="49" t="s">
        <v>159</v>
      </c>
      <c r="J175" s="34">
        <v>590</v>
      </c>
      <c r="K175" s="34">
        <v>590</v>
      </c>
      <c r="L175" s="34">
        <v>0</v>
      </c>
      <c r="M175" s="34">
        <v>287</v>
      </c>
      <c r="N175" s="34">
        <v>243</v>
      </c>
      <c r="O175" s="34">
        <v>35</v>
      </c>
      <c r="P175" s="34">
        <v>17</v>
      </c>
      <c r="Q175" s="34">
        <v>8</v>
      </c>
      <c r="R175" s="34"/>
      <c r="S175" s="33">
        <v>100113</v>
      </c>
      <c r="T175" s="27">
        <f>K175-SUM(L175:R175)</f>
        <v>0</v>
      </c>
    </row>
    <row r="176" spans="1:20" ht="17.25" customHeight="1" x14ac:dyDescent="0.2">
      <c r="A176" s="45" t="str">
        <f>CONCATENATE("6710",H176)</f>
        <v>6710100115</v>
      </c>
      <c r="B176" s="31"/>
      <c r="C176" s="31"/>
      <c r="D176" s="31"/>
      <c r="E176" s="31"/>
      <c r="F176" s="31"/>
      <c r="G176" s="36"/>
      <c r="H176" s="33" t="s">
        <v>157</v>
      </c>
      <c r="I176" s="49" t="s">
        <v>158</v>
      </c>
      <c r="J176" s="34">
        <v>3</v>
      </c>
      <c r="K176" s="34">
        <v>3</v>
      </c>
      <c r="L176" s="34">
        <v>0</v>
      </c>
      <c r="M176" s="34">
        <v>0</v>
      </c>
      <c r="N176" s="34">
        <v>3</v>
      </c>
      <c r="O176" s="34">
        <v>0</v>
      </c>
      <c r="P176" s="34">
        <v>0</v>
      </c>
      <c r="Q176" s="34">
        <v>0</v>
      </c>
      <c r="R176" s="34"/>
      <c r="S176" s="33" t="s">
        <v>157</v>
      </c>
      <c r="T176" s="27">
        <f>K176-SUM(L176:R176)</f>
        <v>0</v>
      </c>
    </row>
    <row r="177" spans="1:20" ht="11.25" customHeight="1" x14ac:dyDescent="0.2">
      <c r="A177" s="45" t="str">
        <f>CONCATENATE("6710",H177)</f>
        <v>6710100116</v>
      </c>
      <c r="B177" s="31"/>
      <c r="C177" s="31"/>
      <c r="D177" s="31"/>
      <c r="E177" s="31"/>
      <c r="F177" s="31"/>
      <c r="G177" s="36"/>
      <c r="H177" s="33" t="s">
        <v>155</v>
      </c>
      <c r="I177" s="49" t="s">
        <v>156</v>
      </c>
      <c r="J177" s="34">
        <v>0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/>
      <c r="S177" s="33" t="s">
        <v>155</v>
      </c>
      <c r="T177" s="27">
        <f>K177-SUM(L177:R177)</f>
        <v>0</v>
      </c>
    </row>
    <row r="178" spans="1:20" ht="11.25" customHeight="1" x14ac:dyDescent="0.2">
      <c r="A178" s="45"/>
      <c r="B178" s="31"/>
      <c r="C178" s="31"/>
      <c r="D178" s="31"/>
      <c r="E178" s="31"/>
      <c r="F178" s="31"/>
      <c r="G178" s="36"/>
      <c r="H178" s="33" t="s">
        <v>154</v>
      </c>
      <c r="I178" s="49"/>
      <c r="J178" s="34">
        <v>598</v>
      </c>
      <c r="K178" s="34">
        <v>598</v>
      </c>
      <c r="L178" s="34">
        <v>0</v>
      </c>
      <c r="M178" s="34">
        <v>120</v>
      </c>
      <c r="N178" s="34">
        <v>180</v>
      </c>
      <c r="O178" s="34">
        <v>131</v>
      </c>
      <c r="P178" s="34">
        <v>66</v>
      </c>
      <c r="Q178" s="34">
        <v>101</v>
      </c>
      <c r="R178" s="34"/>
      <c r="S178" s="33"/>
      <c r="T178" s="27">
        <f>K178-SUM(L178:R178)</f>
        <v>0</v>
      </c>
    </row>
    <row r="179" spans="1:20" ht="17.25" customHeight="1" x14ac:dyDescent="0.2">
      <c r="A179" s="45" t="str">
        <f>CONCATENATE("6710",H179)</f>
        <v>6710100130</v>
      </c>
      <c r="B179" s="31"/>
      <c r="C179" s="31"/>
      <c r="D179" s="31"/>
      <c r="E179" s="31"/>
      <c r="F179" s="31"/>
      <c r="G179" s="36" t="s">
        <v>11</v>
      </c>
      <c r="H179" s="33">
        <v>100130</v>
      </c>
      <c r="I179" s="49" t="s">
        <v>153</v>
      </c>
      <c r="J179" s="34">
        <v>16</v>
      </c>
      <c r="K179" s="34">
        <v>16</v>
      </c>
      <c r="L179" s="34">
        <v>0</v>
      </c>
      <c r="M179" s="34">
        <v>14</v>
      </c>
      <c r="N179" s="34">
        <v>2</v>
      </c>
      <c r="O179" s="34">
        <v>0</v>
      </c>
      <c r="P179" s="34">
        <v>0</v>
      </c>
      <c r="Q179" s="34">
        <v>0</v>
      </c>
      <c r="R179" s="34"/>
      <c r="S179" s="33">
        <v>100130</v>
      </c>
      <c r="T179" s="27">
        <f>K179-SUM(L179:R179)</f>
        <v>0</v>
      </c>
    </row>
    <row r="180" spans="1:20" ht="20.25" customHeight="1" x14ac:dyDescent="0.2">
      <c r="A180" s="32" t="str">
        <f>CONCATENATE("6710",H180)</f>
        <v>67101002</v>
      </c>
      <c r="B180" s="31"/>
      <c r="C180" s="31"/>
      <c r="D180" s="31"/>
      <c r="E180" s="31"/>
      <c r="F180" s="31" t="s">
        <v>16</v>
      </c>
      <c r="G180" s="31"/>
      <c r="H180" s="28" t="s">
        <v>151</v>
      </c>
      <c r="I180" s="48" t="s">
        <v>152</v>
      </c>
      <c r="J180" s="29">
        <f>SUM(J181:J183)</f>
        <v>335</v>
      </c>
      <c r="K180" s="29">
        <f>SUM(K181:K183)</f>
        <v>335</v>
      </c>
      <c r="L180" s="29">
        <f>SUM(L181:L183)</f>
        <v>0</v>
      </c>
      <c r="M180" s="29">
        <f>SUM(M181:M183)</f>
        <v>46</v>
      </c>
      <c r="N180" s="29">
        <f>SUM(N181:N183)</f>
        <v>199</v>
      </c>
      <c r="O180" s="29">
        <f>SUM(O181:O183)</f>
        <v>46</v>
      </c>
      <c r="P180" s="29">
        <f>SUM(P181:P183)</f>
        <v>44</v>
      </c>
      <c r="Q180" s="29">
        <f>SUM(Q181:Q183)</f>
        <v>0</v>
      </c>
      <c r="R180" s="29">
        <f>SUM(R181:R183)</f>
        <v>0</v>
      </c>
      <c r="S180" s="28" t="s">
        <v>151</v>
      </c>
      <c r="T180" s="27">
        <f>K180-SUM(L180:R180)</f>
        <v>0</v>
      </c>
    </row>
    <row r="181" spans="1:20" ht="20.25" customHeight="1" x14ac:dyDescent="0.2">
      <c r="A181" s="45" t="str">
        <f>CONCATENATE("6710",H181)</f>
        <v>6710100202</v>
      </c>
      <c r="B181" s="36"/>
      <c r="C181" s="36"/>
      <c r="D181" s="36"/>
      <c r="E181" s="36"/>
      <c r="F181" s="36"/>
      <c r="G181" s="36" t="s">
        <v>16</v>
      </c>
      <c r="H181" s="33" t="s">
        <v>186</v>
      </c>
      <c r="I181" s="49" t="s">
        <v>187</v>
      </c>
      <c r="J181" s="34">
        <v>0</v>
      </c>
      <c r="K181" s="34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0</v>
      </c>
      <c r="R181" s="34"/>
      <c r="S181" s="33" t="s">
        <v>186</v>
      </c>
      <c r="T181" s="27">
        <f>K181-SUM(L181:R181)</f>
        <v>0</v>
      </c>
    </row>
    <row r="182" spans="1:20" ht="16.5" customHeight="1" x14ac:dyDescent="0.2">
      <c r="A182" s="45" t="str">
        <f>CONCATENATE("6710",H182)</f>
        <v>6710100204</v>
      </c>
      <c r="B182" s="31"/>
      <c r="C182" s="31"/>
      <c r="D182" s="31"/>
      <c r="E182" s="31"/>
      <c r="F182" s="31"/>
      <c r="G182" s="36" t="s">
        <v>60</v>
      </c>
      <c r="H182" s="33" t="s">
        <v>149</v>
      </c>
      <c r="I182" s="49" t="s">
        <v>150</v>
      </c>
      <c r="J182" s="34">
        <v>95</v>
      </c>
      <c r="K182" s="34">
        <v>95</v>
      </c>
      <c r="L182" s="34">
        <v>0</v>
      </c>
      <c r="M182" s="34">
        <v>0</v>
      </c>
      <c r="N182" s="34">
        <v>95</v>
      </c>
      <c r="O182" s="34">
        <v>0</v>
      </c>
      <c r="P182" s="34">
        <v>0</v>
      </c>
      <c r="Q182" s="34">
        <v>0</v>
      </c>
      <c r="R182" s="34"/>
      <c r="S182" s="33" t="s">
        <v>149</v>
      </c>
      <c r="T182" s="27">
        <f>K182-SUM(L182:R182)</f>
        <v>0</v>
      </c>
    </row>
    <row r="183" spans="1:20" ht="15" customHeight="1" x14ac:dyDescent="0.2">
      <c r="A183" s="45" t="str">
        <f>CONCATENATE("6710",H183)</f>
        <v>6710100206</v>
      </c>
      <c r="B183" s="31"/>
      <c r="C183" s="31"/>
      <c r="D183" s="31"/>
      <c r="E183" s="31"/>
      <c r="F183" s="31"/>
      <c r="G183" s="36" t="s">
        <v>94</v>
      </c>
      <c r="H183" s="33" t="s">
        <v>148</v>
      </c>
      <c r="I183" s="49" t="s">
        <v>147</v>
      </c>
      <c r="J183" s="34">
        <v>240</v>
      </c>
      <c r="K183" s="34">
        <v>240</v>
      </c>
      <c r="L183" s="34">
        <v>0</v>
      </c>
      <c r="M183" s="34">
        <v>46</v>
      </c>
      <c r="N183" s="34">
        <v>104</v>
      </c>
      <c r="O183" s="34">
        <v>46</v>
      </c>
      <c r="P183" s="34">
        <v>44</v>
      </c>
      <c r="Q183" s="34">
        <v>0</v>
      </c>
      <c r="R183" s="34"/>
      <c r="S183" s="33" t="s">
        <v>146</v>
      </c>
      <c r="T183" s="27">
        <f>K183-SUM(L183:R183)</f>
        <v>0</v>
      </c>
    </row>
    <row r="184" spans="1:20" ht="18.75" customHeight="1" x14ac:dyDescent="0.2">
      <c r="A184" s="32" t="str">
        <f>CONCATENATE("6710",H184)</f>
        <v>67101003</v>
      </c>
      <c r="B184" s="31"/>
      <c r="C184" s="31"/>
      <c r="D184" s="31"/>
      <c r="E184" s="31"/>
      <c r="F184" s="31" t="s">
        <v>8</v>
      </c>
      <c r="G184" s="31"/>
      <c r="H184" s="28">
        <v>1003</v>
      </c>
      <c r="I184" s="48" t="s">
        <v>145</v>
      </c>
      <c r="J184" s="29">
        <f>SUM(J185:J190)</f>
        <v>327</v>
      </c>
      <c r="K184" s="29">
        <f>SUM(K185:K190)</f>
        <v>327</v>
      </c>
      <c r="L184" s="29">
        <f>SUM(L185:L190)</f>
        <v>0</v>
      </c>
      <c r="M184" s="29">
        <f>SUM(M185:M190)</f>
        <v>46</v>
      </c>
      <c r="N184" s="29">
        <f>SUM(N185:N190)</f>
        <v>114</v>
      </c>
      <c r="O184" s="29">
        <f>SUM(O185:O190)</f>
        <v>57</v>
      </c>
      <c r="P184" s="29">
        <f>SUM(P185:P190)</f>
        <v>40</v>
      </c>
      <c r="Q184" s="29">
        <f>SUM(Q185:Q190)</f>
        <v>70</v>
      </c>
      <c r="R184" s="29">
        <f>SUM(R185:R190)</f>
        <v>0</v>
      </c>
      <c r="S184" s="28">
        <v>1003</v>
      </c>
      <c r="T184" s="27">
        <f>K184-SUM(L184:R184)</f>
        <v>0</v>
      </c>
    </row>
    <row r="185" spans="1:20" ht="18.75" customHeight="1" x14ac:dyDescent="0.2">
      <c r="A185" s="45" t="str">
        <f>CONCATENATE("6710",H185)</f>
        <v>6710100301</v>
      </c>
      <c r="B185" s="31"/>
      <c r="C185" s="31"/>
      <c r="D185" s="31"/>
      <c r="E185" s="31"/>
      <c r="F185" s="31"/>
      <c r="G185" s="36" t="s">
        <v>19</v>
      </c>
      <c r="H185" s="33">
        <v>100301</v>
      </c>
      <c r="I185" s="38" t="s">
        <v>144</v>
      </c>
      <c r="J185" s="34">
        <v>0</v>
      </c>
      <c r="K185" s="34">
        <v>0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0</v>
      </c>
      <c r="R185" s="34"/>
      <c r="S185" s="33">
        <v>100301</v>
      </c>
      <c r="T185" s="27">
        <f>K185-SUM(L185:R185)</f>
        <v>0</v>
      </c>
    </row>
    <row r="186" spans="1:20" ht="18.75" customHeight="1" x14ac:dyDescent="0.2">
      <c r="A186" s="45" t="str">
        <f>CONCATENATE("6710",H186)</f>
        <v>6710100302</v>
      </c>
      <c r="B186" s="31"/>
      <c r="C186" s="31"/>
      <c r="D186" s="31"/>
      <c r="E186" s="31"/>
      <c r="F186" s="31"/>
      <c r="G186" s="36" t="s">
        <v>16</v>
      </c>
      <c r="H186" s="33">
        <v>100302</v>
      </c>
      <c r="I186" s="38" t="s">
        <v>143</v>
      </c>
      <c r="J186" s="34">
        <v>0</v>
      </c>
      <c r="K186" s="34">
        <v>0</v>
      </c>
      <c r="L186" s="34">
        <v>0</v>
      </c>
      <c r="M186" s="34">
        <v>0</v>
      </c>
      <c r="N186" s="34">
        <v>0</v>
      </c>
      <c r="O186" s="34">
        <v>0</v>
      </c>
      <c r="P186" s="34">
        <v>0</v>
      </c>
      <c r="Q186" s="34">
        <v>0</v>
      </c>
      <c r="R186" s="34"/>
      <c r="S186" s="33">
        <v>100302</v>
      </c>
      <c r="T186" s="27">
        <f>K186-SUM(L186:R186)</f>
        <v>0</v>
      </c>
    </row>
    <row r="187" spans="1:20" ht="18" customHeight="1" x14ac:dyDescent="0.2">
      <c r="A187" s="45" t="str">
        <f>CONCATENATE("6710",H187)</f>
        <v>6710100303</v>
      </c>
      <c r="B187" s="31"/>
      <c r="C187" s="31"/>
      <c r="D187" s="31"/>
      <c r="E187" s="31"/>
      <c r="F187" s="31"/>
      <c r="G187" s="36" t="s">
        <v>8</v>
      </c>
      <c r="H187" s="33">
        <v>100303</v>
      </c>
      <c r="I187" s="38" t="s">
        <v>142</v>
      </c>
      <c r="J187" s="34">
        <v>0</v>
      </c>
      <c r="K187" s="34">
        <v>0</v>
      </c>
      <c r="L187" s="34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0</v>
      </c>
      <c r="R187" s="34"/>
      <c r="S187" s="33">
        <v>100303</v>
      </c>
      <c r="T187" s="27">
        <f>K187-SUM(L187:R187)</f>
        <v>0</v>
      </c>
    </row>
    <row r="188" spans="1:20" x14ac:dyDescent="0.2">
      <c r="A188" s="45" t="str">
        <f>CONCATENATE("6710",H188)</f>
        <v>6710100304</v>
      </c>
      <c r="B188" s="31"/>
      <c r="C188" s="31"/>
      <c r="D188" s="31"/>
      <c r="E188" s="31"/>
      <c r="F188" s="31"/>
      <c r="G188" s="36" t="s">
        <v>60</v>
      </c>
      <c r="H188" s="33">
        <v>100304</v>
      </c>
      <c r="I188" s="38" t="s">
        <v>141</v>
      </c>
      <c r="J188" s="34">
        <v>0</v>
      </c>
      <c r="K188" s="34">
        <v>0</v>
      </c>
      <c r="L188" s="34">
        <v>0</v>
      </c>
      <c r="M188" s="34">
        <v>0</v>
      </c>
      <c r="N188" s="34">
        <v>0</v>
      </c>
      <c r="O188" s="34">
        <v>0</v>
      </c>
      <c r="P188" s="34">
        <v>0</v>
      </c>
      <c r="Q188" s="34">
        <v>0</v>
      </c>
      <c r="R188" s="34"/>
      <c r="S188" s="33">
        <v>100304</v>
      </c>
      <c r="T188" s="27">
        <f>K188-SUM(L188:R188)</f>
        <v>0</v>
      </c>
    </row>
    <row r="189" spans="1:20" ht="18.75" customHeight="1" x14ac:dyDescent="0.2">
      <c r="A189" s="45" t="str">
        <f>CONCATENATE("6710",H189)</f>
        <v>6710100306</v>
      </c>
      <c r="B189" s="31"/>
      <c r="C189" s="31"/>
      <c r="D189" s="31"/>
      <c r="E189" s="31"/>
      <c r="F189" s="31"/>
      <c r="G189" s="36" t="s">
        <v>94</v>
      </c>
      <c r="H189" s="33" t="s">
        <v>138</v>
      </c>
      <c r="I189" s="38" t="s">
        <v>139</v>
      </c>
      <c r="J189" s="34">
        <v>0</v>
      </c>
      <c r="K189" s="34">
        <v>0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0</v>
      </c>
      <c r="R189" s="34"/>
      <c r="S189" s="33" t="s">
        <v>138</v>
      </c>
      <c r="T189" s="27">
        <f>K189-SUM(L189:R189)</f>
        <v>0</v>
      </c>
    </row>
    <row r="190" spans="1:20" ht="22.5" customHeight="1" x14ac:dyDescent="0.2">
      <c r="A190" s="45" t="str">
        <f>CONCATENATE("6710",H190)</f>
        <v>6710100307</v>
      </c>
      <c r="B190" s="31"/>
      <c r="C190" s="31"/>
      <c r="D190" s="31"/>
      <c r="E190" s="31"/>
      <c r="F190" s="31"/>
      <c r="G190" s="36"/>
      <c r="H190" s="33" t="s">
        <v>135</v>
      </c>
      <c r="I190" s="38" t="s">
        <v>136</v>
      </c>
      <c r="J190" s="34">
        <v>327</v>
      </c>
      <c r="K190" s="34">
        <v>327</v>
      </c>
      <c r="L190" s="34">
        <v>0</v>
      </c>
      <c r="M190" s="34">
        <v>46</v>
      </c>
      <c r="N190" s="34">
        <v>114</v>
      </c>
      <c r="O190" s="34">
        <v>57</v>
      </c>
      <c r="P190" s="34">
        <v>40</v>
      </c>
      <c r="Q190" s="34">
        <v>70</v>
      </c>
      <c r="R190" s="34"/>
      <c r="S190" s="33" t="s">
        <v>135</v>
      </c>
      <c r="T190" s="27">
        <f>K190-SUM(L190:R190)</f>
        <v>0</v>
      </c>
    </row>
    <row r="191" spans="1:20" ht="15.75" customHeight="1" x14ac:dyDescent="0.2">
      <c r="A191" s="32" t="str">
        <f>CONCATENATE("6710",H191)</f>
        <v>671020</v>
      </c>
      <c r="B191" s="31"/>
      <c r="C191" s="31"/>
      <c r="D191" s="31"/>
      <c r="E191" s="31" t="s">
        <v>133</v>
      </c>
      <c r="F191" s="31"/>
      <c r="G191" s="31"/>
      <c r="H191" s="28" t="s">
        <v>133</v>
      </c>
      <c r="I191" s="30" t="s">
        <v>134</v>
      </c>
      <c r="J191" s="29">
        <f>+J192+J202+J203+J208+J211+SUM(J214:J222)</f>
        <v>9193</v>
      </c>
      <c r="K191" s="29">
        <f>+K192+K202+K203+K208+K211+SUM(K214:K222)</f>
        <v>9193</v>
      </c>
      <c r="L191" s="29">
        <f>+L192+L202+L203+L208+L211+SUM(L214:L222)</f>
        <v>0</v>
      </c>
      <c r="M191" s="29">
        <f>+M192+M202+M203+M208+M211+SUM(M214:M222)</f>
        <v>361</v>
      </c>
      <c r="N191" s="29">
        <f>+N192+N202+N203+N208+N211+SUM(N214:N222)</f>
        <v>5088</v>
      </c>
      <c r="O191" s="29">
        <f>+O192+O202+O203+O208+O211+SUM(O214:O222)</f>
        <v>2028</v>
      </c>
      <c r="P191" s="29">
        <f>+P192+P202+P203+P208+P211+SUM(P214:P222)</f>
        <v>765</v>
      </c>
      <c r="Q191" s="29">
        <f>+Q192+Q202+Q203+Q208+Q211+SUM(Q214:Q222)</f>
        <v>951</v>
      </c>
      <c r="R191" s="29">
        <f>+R192+R202+R203+R208+R211+SUM(R214:R222)</f>
        <v>0</v>
      </c>
      <c r="S191" s="28" t="s">
        <v>133</v>
      </c>
      <c r="T191" s="27">
        <f>K191-SUM(L191:R191)</f>
        <v>0</v>
      </c>
    </row>
    <row r="192" spans="1:20" ht="20.25" customHeight="1" x14ac:dyDescent="0.2">
      <c r="A192" s="32" t="str">
        <f>CONCATENATE("6710",H192)</f>
        <v>67102001</v>
      </c>
      <c r="B192" s="31"/>
      <c r="C192" s="31"/>
      <c r="D192" s="31"/>
      <c r="E192" s="31"/>
      <c r="F192" s="31" t="s">
        <v>19</v>
      </c>
      <c r="G192" s="31"/>
      <c r="H192" s="28">
        <v>2001</v>
      </c>
      <c r="I192" s="43" t="s">
        <v>132</v>
      </c>
      <c r="J192" s="29">
        <f>SUM(J193:J201)</f>
        <v>6629</v>
      </c>
      <c r="K192" s="29">
        <f>SUM(K193:K201)</f>
        <v>6629</v>
      </c>
      <c r="L192" s="29">
        <f>SUM(L193:L201)</f>
        <v>0</v>
      </c>
      <c r="M192" s="29">
        <f>SUM(M193:M201)</f>
        <v>185</v>
      </c>
      <c r="N192" s="29">
        <f>SUM(N193:N201)</f>
        <v>4261</v>
      </c>
      <c r="O192" s="29">
        <f>SUM(O193:O201)</f>
        <v>617</v>
      </c>
      <c r="P192" s="29">
        <f>SUM(P193:P201)</f>
        <v>738</v>
      </c>
      <c r="Q192" s="29">
        <f>SUM(Q193:Q201)</f>
        <v>828</v>
      </c>
      <c r="R192" s="29">
        <f>SUM(R193:R201)</f>
        <v>0</v>
      </c>
      <c r="S192" s="28">
        <v>2001</v>
      </c>
      <c r="T192" s="27">
        <f>K192-SUM(L192:R192)</f>
        <v>0</v>
      </c>
    </row>
    <row r="193" spans="1:36" ht="18" customHeight="1" x14ac:dyDescent="0.2">
      <c r="A193" s="45" t="str">
        <f>CONCATENATE("6710",H193)</f>
        <v>6710200101</v>
      </c>
      <c r="B193" s="31"/>
      <c r="C193" s="31"/>
      <c r="D193" s="31"/>
      <c r="E193" s="31"/>
      <c r="F193" s="31"/>
      <c r="G193" s="36" t="s">
        <v>19</v>
      </c>
      <c r="H193" s="33" t="s">
        <v>130</v>
      </c>
      <c r="I193" s="38" t="s">
        <v>131</v>
      </c>
      <c r="J193" s="34">
        <v>49</v>
      </c>
      <c r="K193" s="34">
        <v>49</v>
      </c>
      <c r="L193" s="34">
        <v>0</v>
      </c>
      <c r="M193" s="34">
        <v>4</v>
      </c>
      <c r="N193" s="34">
        <v>15</v>
      </c>
      <c r="O193" s="34">
        <v>8</v>
      </c>
      <c r="P193" s="34">
        <v>2</v>
      </c>
      <c r="Q193" s="34">
        <v>20</v>
      </c>
      <c r="R193" s="34"/>
      <c r="S193" s="33" t="s">
        <v>130</v>
      </c>
      <c r="T193" s="27">
        <f>K193-SUM(L193:R193)</f>
        <v>0</v>
      </c>
    </row>
    <row r="194" spans="1:36" ht="18.75" customHeight="1" x14ac:dyDescent="0.2">
      <c r="A194" s="45" t="str">
        <f>CONCATENATE("6710",H194)</f>
        <v>6710200102</v>
      </c>
      <c r="B194" s="31"/>
      <c r="C194" s="31"/>
      <c r="D194" s="31"/>
      <c r="E194" s="31"/>
      <c r="F194" s="31"/>
      <c r="G194" s="36" t="s">
        <v>16</v>
      </c>
      <c r="H194" s="33" t="s">
        <v>128</v>
      </c>
      <c r="I194" s="38" t="s">
        <v>129</v>
      </c>
      <c r="J194" s="34">
        <v>20</v>
      </c>
      <c r="K194" s="34">
        <v>20</v>
      </c>
      <c r="L194" s="34">
        <v>0</v>
      </c>
      <c r="M194" s="34">
        <v>2</v>
      </c>
      <c r="N194" s="34">
        <v>3</v>
      </c>
      <c r="O194" s="34">
        <v>3</v>
      </c>
      <c r="P194" s="34">
        <v>2</v>
      </c>
      <c r="Q194" s="34">
        <v>10</v>
      </c>
      <c r="R194" s="34"/>
      <c r="S194" s="33" t="s">
        <v>128</v>
      </c>
      <c r="T194" s="27">
        <f>K194-SUM(L194:R194)</f>
        <v>0</v>
      </c>
    </row>
    <row r="195" spans="1:36" ht="13.5" customHeight="1" x14ac:dyDescent="0.2">
      <c r="A195" s="45" t="str">
        <f>CONCATENATE("6710",H195)</f>
        <v>6710200103</v>
      </c>
      <c r="B195" s="31"/>
      <c r="C195" s="31"/>
      <c r="D195" s="31"/>
      <c r="E195" s="31"/>
      <c r="F195" s="31"/>
      <c r="G195" s="36" t="s">
        <v>8</v>
      </c>
      <c r="H195" s="33" t="s">
        <v>126</v>
      </c>
      <c r="I195" s="38" t="s">
        <v>127</v>
      </c>
      <c r="J195" s="34">
        <v>402</v>
      </c>
      <c r="K195" s="34">
        <v>402</v>
      </c>
      <c r="L195" s="34">
        <v>0</v>
      </c>
      <c r="M195" s="34">
        <v>40</v>
      </c>
      <c r="N195" s="34">
        <v>210</v>
      </c>
      <c r="O195" s="34">
        <v>120</v>
      </c>
      <c r="P195" s="34">
        <v>32</v>
      </c>
      <c r="Q195" s="34">
        <v>0</v>
      </c>
      <c r="R195" s="34"/>
      <c r="S195" s="33" t="s">
        <v>126</v>
      </c>
      <c r="T195" s="27">
        <f>K195-SUM(L195:R195)</f>
        <v>0</v>
      </c>
    </row>
    <row r="196" spans="1:36" ht="16.5" customHeight="1" x14ac:dyDescent="0.2">
      <c r="A196" s="45" t="str">
        <f>CONCATENATE("6710",H196)</f>
        <v>6710200104</v>
      </c>
      <c r="B196" s="31"/>
      <c r="C196" s="31"/>
      <c r="D196" s="31"/>
      <c r="E196" s="31"/>
      <c r="F196" s="31"/>
      <c r="G196" s="36" t="s">
        <v>60</v>
      </c>
      <c r="H196" s="33" t="s">
        <v>124</v>
      </c>
      <c r="I196" s="38" t="s">
        <v>125</v>
      </c>
      <c r="J196" s="34">
        <v>57</v>
      </c>
      <c r="K196" s="34">
        <v>57</v>
      </c>
      <c r="L196" s="34">
        <v>0</v>
      </c>
      <c r="M196" s="34">
        <v>4</v>
      </c>
      <c r="N196" s="34">
        <v>15</v>
      </c>
      <c r="O196" s="34">
        <v>25</v>
      </c>
      <c r="P196" s="34">
        <v>10</v>
      </c>
      <c r="Q196" s="34">
        <v>3</v>
      </c>
      <c r="R196" s="34"/>
      <c r="S196" s="33" t="s">
        <v>124</v>
      </c>
      <c r="T196" s="27">
        <f>K196-SUM(L196:R196)</f>
        <v>0</v>
      </c>
    </row>
    <row r="197" spans="1:36" ht="17.25" customHeight="1" x14ac:dyDescent="0.2">
      <c r="A197" s="45" t="str">
        <f>CONCATENATE("6710",H197)</f>
        <v>6710200105</v>
      </c>
      <c r="B197" s="31"/>
      <c r="C197" s="31"/>
      <c r="D197" s="31"/>
      <c r="E197" s="31"/>
      <c r="F197" s="31"/>
      <c r="G197" s="36" t="s">
        <v>102</v>
      </c>
      <c r="H197" s="33" t="s">
        <v>122</v>
      </c>
      <c r="I197" s="38" t="s">
        <v>123</v>
      </c>
      <c r="J197" s="34">
        <v>204</v>
      </c>
      <c r="K197" s="34">
        <v>204</v>
      </c>
      <c r="L197" s="34">
        <v>0</v>
      </c>
      <c r="M197" s="34">
        <v>7</v>
      </c>
      <c r="N197" s="34">
        <v>160</v>
      </c>
      <c r="O197" s="34">
        <v>15</v>
      </c>
      <c r="P197" s="34">
        <v>9</v>
      </c>
      <c r="Q197" s="34">
        <v>13</v>
      </c>
      <c r="R197" s="34"/>
      <c r="S197" s="33" t="s">
        <v>122</v>
      </c>
      <c r="T197" s="27">
        <f>K197-SUM(L197:R197)</f>
        <v>0</v>
      </c>
    </row>
    <row r="198" spans="1:36" ht="17.25" customHeight="1" x14ac:dyDescent="0.2">
      <c r="A198" s="45" t="str">
        <f>CONCATENATE("6710",H198)</f>
        <v>6710200106</v>
      </c>
      <c r="B198" s="31"/>
      <c r="C198" s="31"/>
      <c r="D198" s="31"/>
      <c r="E198" s="31"/>
      <c r="F198" s="31"/>
      <c r="G198" s="36" t="s">
        <v>94</v>
      </c>
      <c r="H198" s="33" t="s">
        <v>120</v>
      </c>
      <c r="I198" s="38" t="s">
        <v>121</v>
      </c>
      <c r="J198" s="34">
        <v>90</v>
      </c>
      <c r="K198" s="34">
        <v>90</v>
      </c>
      <c r="L198" s="34">
        <v>0</v>
      </c>
      <c r="M198" s="34">
        <v>10</v>
      </c>
      <c r="N198" s="34">
        <v>0</v>
      </c>
      <c r="O198" s="34">
        <v>80</v>
      </c>
      <c r="P198" s="34">
        <v>0</v>
      </c>
      <c r="Q198" s="34">
        <v>0</v>
      </c>
      <c r="R198" s="34"/>
      <c r="S198" s="33" t="s">
        <v>120</v>
      </c>
      <c r="T198" s="27">
        <f>K198-SUM(L198:R198)</f>
        <v>0</v>
      </c>
    </row>
    <row r="199" spans="1:36" ht="16.5" customHeight="1" x14ac:dyDescent="0.2">
      <c r="A199" s="45" t="str">
        <f>CONCATENATE("6710",H199)</f>
        <v>6710200108</v>
      </c>
      <c r="B199" s="31"/>
      <c r="C199" s="31"/>
      <c r="D199" s="31"/>
      <c r="E199" s="31"/>
      <c r="F199" s="31"/>
      <c r="G199" s="36" t="s">
        <v>119</v>
      </c>
      <c r="H199" s="33" t="s">
        <v>117</v>
      </c>
      <c r="I199" s="38" t="s">
        <v>118</v>
      </c>
      <c r="J199" s="34">
        <v>355</v>
      </c>
      <c r="K199" s="34">
        <v>355</v>
      </c>
      <c r="L199" s="34">
        <v>0</v>
      </c>
      <c r="M199" s="34">
        <v>34</v>
      </c>
      <c r="N199" s="34">
        <v>250</v>
      </c>
      <c r="O199" s="34">
        <v>40</v>
      </c>
      <c r="P199" s="34">
        <v>14</v>
      </c>
      <c r="Q199" s="34">
        <v>17</v>
      </c>
      <c r="R199" s="34"/>
      <c r="S199" s="33" t="s">
        <v>117</v>
      </c>
      <c r="T199" s="27">
        <f>K199-SUM(L199:R199)</f>
        <v>0</v>
      </c>
    </row>
    <row r="200" spans="1:36" ht="15" customHeight="1" x14ac:dyDescent="0.2">
      <c r="A200" s="45" t="str">
        <f>CONCATENATE("6710",H200)</f>
        <v>6710200109</v>
      </c>
      <c r="B200" s="31"/>
      <c r="C200" s="31"/>
      <c r="D200" s="31"/>
      <c r="E200" s="31"/>
      <c r="F200" s="31"/>
      <c r="G200" s="36" t="s">
        <v>88</v>
      </c>
      <c r="H200" s="33" t="s">
        <v>115</v>
      </c>
      <c r="I200" s="38" t="s">
        <v>116</v>
      </c>
      <c r="J200" s="34">
        <v>4213</v>
      </c>
      <c r="K200" s="34">
        <v>4213</v>
      </c>
      <c r="L200" s="34">
        <v>0</v>
      </c>
      <c r="M200" s="34">
        <v>44</v>
      </c>
      <c r="N200" s="34">
        <v>3458</v>
      </c>
      <c r="O200" s="34">
        <v>226</v>
      </c>
      <c r="P200" s="34">
        <v>150</v>
      </c>
      <c r="Q200" s="34">
        <v>335</v>
      </c>
      <c r="R200" s="34"/>
      <c r="S200" s="33" t="s">
        <v>115</v>
      </c>
      <c r="T200" s="27">
        <f>K200-SUM(L200:R200)</f>
        <v>0</v>
      </c>
    </row>
    <row r="201" spans="1:36" ht="18.75" customHeight="1" x14ac:dyDescent="0.2">
      <c r="A201" s="45" t="str">
        <f>CONCATENATE("6710",H201)</f>
        <v>6710200130</v>
      </c>
      <c r="B201" s="31"/>
      <c r="C201" s="31"/>
      <c r="D201" s="31"/>
      <c r="E201" s="31"/>
      <c r="F201" s="31"/>
      <c r="G201" s="36" t="s">
        <v>11</v>
      </c>
      <c r="H201" s="33" t="s">
        <v>113</v>
      </c>
      <c r="I201" s="38" t="s">
        <v>114</v>
      </c>
      <c r="J201" s="34">
        <v>1239</v>
      </c>
      <c r="K201" s="34">
        <v>1239</v>
      </c>
      <c r="L201" s="34">
        <v>0</v>
      </c>
      <c r="M201" s="34">
        <v>40</v>
      </c>
      <c r="N201" s="34">
        <v>150</v>
      </c>
      <c r="O201" s="34">
        <v>100</v>
      </c>
      <c r="P201" s="34">
        <v>519</v>
      </c>
      <c r="Q201" s="34">
        <v>430</v>
      </c>
      <c r="R201" s="34"/>
      <c r="S201" s="33" t="s">
        <v>113</v>
      </c>
      <c r="T201" s="27">
        <f>K201-SUM(L201:R201)</f>
        <v>0</v>
      </c>
    </row>
    <row r="202" spans="1:36" ht="14.25" customHeight="1" x14ac:dyDescent="0.2">
      <c r="A202" s="32" t="str">
        <f>CONCATENATE("6710",H202)</f>
        <v>67102002</v>
      </c>
      <c r="B202" s="31"/>
      <c r="C202" s="31"/>
      <c r="D202" s="31"/>
      <c r="E202" s="31"/>
      <c r="F202" s="31" t="s">
        <v>16</v>
      </c>
      <c r="G202" s="31"/>
      <c r="H202" s="28">
        <v>2002</v>
      </c>
      <c r="I202" s="43" t="s">
        <v>112</v>
      </c>
      <c r="J202" s="34">
        <v>105</v>
      </c>
      <c r="K202" s="34">
        <v>105</v>
      </c>
      <c r="L202" s="34">
        <v>0</v>
      </c>
      <c r="M202" s="34">
        <v>65</v>
      </c>
      <c r="N202" s="34">
        <v>10</v>
      </c>
      <c r="O202" s="34">
        <v>20</v>
      </c>
      <c r="P202" s="34">
        <v>0</v>
      </c>
      <c r="Q202" s="34">
        <v>10</v>
      </c>
      <c r="R202" s="34"/>
      <c r="S202" s="28">
        <v>2002</v>
      </c>
      <c r="T202" s="27">
        <f>K202-SUM(L202:R202)</f>
        <v>0</v>
      </c>
    </row>
    <row r="203" spans="1:36" ht="21.75" customHeight="1" x14ac:dyDescent="0.2">
      <c r="A203" s="32" t="str">
        <f>CONCATENATE("6710",H203)</f>
        <v>67102004</v>
      </c>
      <c r="B203" s="31"/>
      <c r="C203" s="31"/>
      <c r="D203" s="31"/>
      <c r="E203" s="31"/>
      <c r="F203" s="31" t="s">
        <v>60</v>
      </c>
      <c r="G203" s="31"/>
      <c r="H203" s="28" t="s">
        <v>111</v>
      </c>
      <c r="I203" s="43" t="s">
        <v>110</v>
      </c>
      <c r="J203" s="29">
        <f>SUM(J204:J207)</f>
        <v>871</v>
      </c>
      <c r="K203" s="29">
        <f>SUM(K204:K207)</f>
        <v>871</v>
      </c>
      <c r="L203" s="29">
        <f>SUM(L204:L207)</f>
        <v>0</v>
      </c>
      <c r="M203" s="29">
        <f>SUM(M204:M207)</f>
        <v>0</v>
      </c>
      <c r="N203" s="29">
        <f>SUM(N204:N207)</f>
        <v>20</v>
      </c>
      <c r="O203" s="29">
        <f>SUM(O204:O207)</f>
        <v>851</v>
      </c>
      <c r="P203" s="29">
        <f>SUM(P204:P207)</f>
        <v>0</v>
      </c>
      <c r="Q203" s="29">
        <f>SUM(Q204:Q207)</f>
        <v>0</v>
      </c>
      <c r="R203" s="29">
        <f>SUM(R204:R207)</f>
        <v>0</v>
      </c>
      <c r="S203" s="28" t="s">
        <v>111</v>
      </c>
      <c r="T203" s="27">
        <f>K203-SUM(L203:R203)</f>
        <v>0</v>
      </c>
    </row>
    <row r="204" spans="1:36" ht="17.25" customHeight="1" x14ac:dyDescent="0.2">
      <c r="A204" s="45" t="str">
        <f>CONCATENATE("6710",H204)</f>
        <v>6710200401</v>
      </c>
      <c r="B204" s="31"/>
      <c r="C204" s="31"/>
      <c r="D204" s="31"/>
      <c r="E204" s="31"/>
      <c r="F204" s="31"/>
      <c r="G204" s="36" t="s">
        <v>19</v>
      </c>
      <c r="H204" s="33" t="s">
        <v>109</v>
      </c>
      <c r="I204" s="38" t="s">
        <v>110</v>
      </c>
      <c r="J204" s="34">
        <v>5</v>
      </c>
      <c r="K204" s="34">
        <v>5</v>
      </c>
      <c r="L204" s="34">
        <v>0</v>
      </c>
      <c r="M204" s="34">
        <v>0</v>
      </c>
      <c r="N204" s="34">
        <v>0</v>
      </c>
      <c r="O204" s="34">
        <v>5</v>
      </c>
      <c r="P204" s="34">
        <v>0</v>
      </c>
      <c r="Q204" s="34">
        <v>0</v>
      </c>
      <c r="R204" s="34"/>
      <c r="S204" s="33" t="s">
        <v>109</v>
      </c>
      <c r="T204" s="27">
        <f>K204-SUM(L204:R204)</f>
        <v>0</v>
      </c>
    </row>
    <row r="205" spans="1:36" ht="18.75" customHeight="1" x14ac:dyDescent="0.2">
      <c r="A205" s="45" t="str">
        <f>CONCATENATE("6710",H205)</f>
        <v>6710200402</v>
      </c>
      <c r="B205" s="31"/>
      <c r="C205" s="31"/>
      <c r="D205" s="31"/>
      <c r="E205" s="31"/>
      <c r="F205" s="31"/>
      <c r="G205" s="36" t="s">
        <v>16</v>
      </c>
      <c r="H205" s="33" t="s">
        <v>107</v>
      </c>
      <c r="I205" s="38" t="s">
        <v>108</v>
      </c>
      <c r="J205" s="34">
        <v>20</v>
      </c>
      <c r="K205" s="34">
        <v>20</v>
      </c>
      <c r="L205" s="34">
        <v>0</v>
      </c>
      <c r="M205" s="34">
        <v>0</v>
      </c>
      <c r="N205" s="34">
        <v>20</v>
      </c>
      <c r="O205" s="34">
        <v>0</v>
      </c>
      <c r="P205" s="34">
        <v>0</v>
      </c>
      <c r="Q205" s="34">
        <v>0</v>
      </c>
      <c r="R205" s="34"/>
      <c r="S205" s="33" t="s">
        <v>107</v>
      </c>
      <c r="T205" s="27">
        <f>K205-SUM(L205:R205)</f>
        <v>0</v>
      </c>
    </row>
    <row r="206" spans="1:36" ht="17.25" customHeight="1" x14ac:dyDescent="0.2">
      <c r="A206" s="45" t="str">
        <f>CONCATENATE("6710",H206)</f>
        <v>6710200403</v>
      </c>
      <c r="B206" s="31"/>
      <c r="C206" s="31"/>
      <c r="D206" s="31"/>
      <c r="E206" s="31"/>
      <c r="F206" s="31"/>
      <c r="G206" s="36" t="s">
        <v>8</v>
      </c>
      <c r="H206" s="33" t="s">
        <v>105</v>
      </c>
      <c r="I206" s="38" t="s">
        <v>106</v>
      </c>
      <c r="J206" s="34">
        <v>843</v>
      </c>
      <c r="K206" s="34">
        <v>843</v>
      </c>
      <c r="L206" s="34">
        <v>0</v>
      </c>
      <c r="M206" s="34">
        <v>0</v>
      </c>
      <c r="N206" s="34">
        <v>0</v>
      </c>
      <c r="O206" s="34">
        <v>843</v>
      </c>
      <c r="P206" s="34">
        <v>0</v>
      </c>
      <c r="Q206" s="34">
        <v>0</v>
      </c>
      <c r="R206" s="34"/>
      <c r="S206" s="33" t="s">
        <v>105</v>
      </c>
      <c r="T206" s="27">
        <f>K206-SUM(L206:R206)</f>
        <v>0</v>
      </c>
    </row>
    <row r="207" spans="1:36" s="22" customFormat="1" ht="16.5" customHeight="1" x14ac:dyDescent="0.2">
      <c r="A207" s="45" t="str">
        <f>CONCATENATE("6710",H207)</f>
        <v>6710200404</v>
      </c>
      <c r="B207" s="31"/>
      <c r="C207" s="31"/>
      <c r="D207" s="31"/>
      <c r="E207" s="31"/>
      <c r="F207" s="31"/>
      <c r="G207" s="36" t="s">
        <v>60</v>
      </c>
      <c r="H207" s="33" t="s">
        <v>103</v>
      </c>
      <c r="I207" s="38" t="s">
        <v>104</v>
      </c>
      <c r="J207" s="34">
        <v>3</v>
      </c>
      <c r="K207" s="34">
        <v>3</v>
      </c>
      <c r="L207" s="34">
        <v>0</v>
      </c>
      <c r="M207" s="34">
        <v>0</v>
      </c>
      <c r="N207" s="34">
        <v>0</v>
      </c>
      <c r="O207" s="34">
        <v>3</v>
      </c>
      <c r="P207" s="34">
        <v>0</v>
      </c>
      <c r="Q207" s="34">
        <v>0</v>
      </c>
      <c r="R207" s="34"/>
      <c r="S207" s="33" t="s">
        <v>103</v>
      </c>
      <c r="T207" s="27">
        <f>K207-SUM(L207:R207)</f>
        <v>0</v>
      </c>
      <c r="AE207" s="18"/>
      <c r="AF207" s="18"/>
      <c r="AG207" s="18"/>
      <c r="AH207" s="18"/>
      <c r="AI207" s="18"/>
      <c r="AJ207" s="18"/>
    </row>
    <row r="208" spans="1:36" ht="17.25" customHeight="1" x14ac:dyDescent="0.2">
      <c r="A208" s="32" t="str">
        <f>CONCATENATE("6710",H208)</f>
        <v>67102005</v>
      </c>
      <c r="B208" s="31"/>
      <c r="C208" s="31"/>
      <c r="D208" s="31"/>
      <c r="E208" s="31"/>
      <c r="F208" s="31" t="s">
        <v>102</v>
      </c>
      <c r="G208" s="31"/>
      <c r="H208" s="28">
        <v>2005</v>
      </c>
      <c r="I208" s="43" t="s">
        <v>101</v>
      </c>
      <c r="J208" s="29">
        <f>J209+J210</f>
        <v>115</v>
      </c>
      <c r="K208" s="29">
        <f>K209+K210</f>
        <v>115</v>
      </c>
      <c r="L208" s="29">
        <f>L209+L210</f>
        <v>0</v>
      </c>
      <c r="M208" s="29">
        <f>M209+M210</f>
        <v>10</v>
      </c>
      <c r="N208" s="29">
        <f>N209+N210</f>
        <v>20</v>
      </c>
      <c r="O208" s="29">
        <f>O209+O210</f>
        <v>55</v>
      </c>
      <c r="P208" s="29">
        <f>P209+P210</f>
        <v>0</v>
      </c>
      <c r="Q208" s="29">
        <f>Q209+Q210</f>
        <v>30</v>
      </c>
      <c r="R208" s="29">
        <f>R209+R210</f>
        <v>0</v>
      </c>
      <c r="S208" s="28">
        <v>2005</v>
      </c>
      <c r="T208" s="27">
        <f>K208-SUM(L208:R208)</f>
        <v>0</v>
      </c>
    </row>
    <row r="209" spans="1:20" ht="17.25" customHeight="1" x14ac:dyDescent="0.2">
      <c r="A209" s="45" t="str">
        <f>CONCATENATE("6710",H209)</f>
        <v>6710200501</v>
      </c>
      <c r="B209" s="31"/>
      <c r="C209" s="31"/>
      <c r="D209" s="31"/>
      <c r="E209" s="31"/>
      <c r="F209" s="31"/>
      <c r="G209" s="36" t="s">
        <v>19</v>
      </c>
      <c r="H209" s="47" t="s">
        <v>99</v>
      </c>
      <c r="I209" s="38" t="s">
        <v>100</v>
      </c>
      <c r="J209" s="34">
        <v>5</v>
      </c>
      <c r="K209" s="34">
        <v>5</v>
      </c>
      <c r="L209" s="34">
        <v>0</v>
      </c>
      <c r="M209" s="34">
        <v>0</v>
      </c>
      <c r="N209" s="34">
        <v>0</v>
      </c>
      <c r="O209" s="34">
        <v>5</v>
      </c>
      <c r="P209" s="34">
        <v>0</v>
      </c>
      <c r="Q209" s="34">
        <v>0</v>
      </c>
      <c r="R209" s="34"/>
      <c r="S209" s="47" t="s">
        <v>99</v>
      </c>
      <c r="T209" s="27">
        <f>K209-SUM(L209:R209)</f>
        <v>0</v>
      </c>
    </row>
    <row r="210" spans="1:20" ht="14.25" customHeight="1" x14ac:dyDescent="0.2">
      <c r="A210" s="45" t="str">
        <f>CONCATENATE("6710",H210)</f>
        <v>6710200530</v>
      </c>
      <c r="B210" s="31"/>
      <c r="C210" s="31"/>
      <c r="D210" s="31"/>
      <c r="E210" s="31"/>
      <c r="F210" s="31"/>
      <c r="G210" s="36" t="s">
        <v>11</v>
      </c>
      <c r="H210" s="33" t="s">
        <v>95</v>
      </c>
      <c r="I210" s="38" t="s">
        <v>96</v>
      </c>
      <c r="J210" s="34">
        <v>110</v>
      </c>
      <c r="K210" s="34">
        <v>110</v>
      </c>
      <c r="L210" s="34">
        <v>0</v>
      </c>
      <c r="M210" s="34">
        <v>10</v>
      </c>
      <c r="N210" s="34">
        <v>20</v>
      </c>
      <c r="O210" s="34">
        <v>50</v>
      </c>
      <c r="P210" s="34">
        <v>0</v>
      </c>
      <c r="Q210" s="34">
        <v>30</v>
      </c>
      <c r="R210" s="34"/>
      <c r="S210" s="33" t="s">
        <v>95</v>
      </c>
      <c r="T210" s="27">
        <f>K210-SUM(L210:R210)</f>
        <v>0</v>
      </c>
    </row>
    <row r="211" spans="1:20" ht="17.25" customHeight="1" x14ac:dyDescent="0.2">
      <c r="A211" s="32" t="str">
        <f>CONCATENATE("6710",H211)</f>
        <v>67102006</v>
      </c>
      <c r="B211" s="31"/>
      <c r="C211" s="31"/>
      <c r="D211" s="31"/>
      <c r="E211" s="31"/>
      <c r="F211" s="31" t="s">
        <v>94</v>
      </c>
      <c r="G211" s="31"/>
      <c r="H211" s="28">
        <v>2006</v>
      </c>
      <c r="I211" s="43" t="s">
        <v>93</v>
      </c>
      <c r="J211" s="29">
        <f>J212+J213</f>
        <v>268</v>
      </c>
      <c r="K211" s="29">
        <f>K212+K213</f>
        <v>268</v>
      </c>
      <c r="L211" s="29">
        <f>L212+L213</f>
        <v>0</v>
      </c>
      <c r="M211" s="29">
        <f>M212+M213</f>
        <v>59</v>
      </c>
      <c r="N211" s="29">
        <f>N212+N213</f>
        <v>105</v>
      </c>
      <c r="O211" s="29">
        <f>O212+O213</f>
        <v>41</v>
      </c>
      <c r="P211" s="29">
        <f>P212+P213</f>
        <v>15</v>
      </c>
      <c r="Q211" s="29">
        <f>Q212+Q213</f>
        <v>48</v>
      </c>
      <c r="R211" s="29">
        <f>R212+R213</f>
        <v>0</v>
      </c>
      <c r="S211" s="28">
        <v>2006</v>
      </c>
      <c r="T211" s="27">
        <f>K211-SUM(L211:R211)</f>
        <v>0</v>
      </c>
    </row>
    <row r="212" spans="1:20" ht="17.25" customHeight="1" x14ac:dyDescent="0.2">
      <c r="A212" s="45" t="str">
        <f>CONCATENATE("6710",H212)</f>
        <v>6710200601</v>
      </c>
      <c r="B212" s="31"/>
      <c r="C212" s="31"/>
      <c r="D212" s="31"/>
      <c r="E212" s="31"/>
      <c r="F212" s="31"/>
      <c r="G212" s="36" t="s">
        <v>19</v>
      </c>
      <c r="H212" s="33" t="s">
        <v>91</v>
      </c>
      <c r="I212" s="38" t="s">
        <v>92</v>
      </c>
      <c r="J212" s="34">
        <v>85</v>
      </c>
      <c r="K212" s="34">
        <v>85</v>
      </c>
      <c r="L212" s="34">
        <v>0</v>
      </c>
      <c r="M212" s="34">
        <v>26</v>
      </c>
      <c r="N212" s="34">
        <v>5</v>
      </c>
      <c r="O212" s="34">
        <v>1</v>
      </c>
      <c r="P212" s="34">
        <v>5</v>
      </c>
      <c r="Q212" s="34">
        <v>48</v>
      </c>
      <c r="R212" s="34"/>
      <c r="S212" s="33" t="s">
        <v>91</v>
      </c>
      <c r="T212" s="27">
        <f>K212-SUM(L212:R212)</f>
        <v>0</v>
      </c>
    </row>
    <row r="213" spans="1:20" ht="15" customHeight="1" x14ac:dyDescent="0.2">
      <c r="A213" s="45" t="str">
        <f>CONCATENATE("6710",H213)</f>
        <v>6710200602</v>
      </c>
      <c r="B213" s="31"/>
      <c r="C213" s="31"/>
      <c r="D213" s="31"/>
      <c r="E213" s="31"/>
      <c r="F213" s="31"/>
      <c r="G213" s="36" t="s">
        <v>16</v>
      </c>
      <c r="H213" s="33" t="s">
        <v>89</v>
      </c>
      <c r="I213" s="38" t="s">
        <v>90</v>
      </c>
      <c r="J213" s="34">
        <v>183</v>
      </c>
      <c r="K213" s="34">
        <v>183</v>
      </c>
      <c r="L213" s="34">
        <v>0</v>
      </c>
      <c r="M213" s="34">
        <v>33</v>
      </c>
      <c r="N213" s="34">
        <v>100</v>
      </c>
      <c r="O213" s="34">
        <v>40</v>
      </c>
      <c r="P213" s="34">
        <v>10</v>
      </c>
      <c r="Q213" s="34">
        <v>0</v>
      </c>
      <c r="R213" s="34"/>
      <c r="S213" s="33" t="s">
        <v>89</v>
      </c>
      <c r="T213" s="27">
        <f>K213-SUM(L213:R213)</f>
        <v>0</v>
      </c>
    </row>
    <row r="214" spans="1:20" s="22" customFormat="1" ht="22.5" customHeight="1" x14ac:dyDescent="0.2">
      <c r="A214" s="32" t="str">
        <f>CONCATENATE("6710",H214)</f>
        <v>67102009</v>
      </c>
      <c r="B214" s="31"/>
      <c r="C214" s="31"/>
      <c r="D214" s="31"/>
      <c r="E214" s="31"/>
      <c r="F214" s="31" t="s">
        <v>88</v>
      </c>
      <c r="G214" s="31"/>
      <c r="H214" s="28" t="s">
        <v>86</v>
      </c>
      <c r="I214" s="43" t="s">
        <v>87</v>
      </c>
      <c r="J214" s="34">
        <v>500</v>
      </c>
      <c r="K214" s="34">
        <v>500</v>
      </c>
      <c r="L214" s="34">
        <v>0</v>
      </c>
      <c r="M214" s="34">
        <v>0</v>
      </c>
      <c r="N214" s="34">
        <v>150</v>
      </c>
      <c r="O214" s="34">
        <v>350</v>
      </c>
      <c r="P214" s="34">
        <v>0</v>
      </c>
      <c r="Q214" s="34">
        <v>0</v>
      </c>
      <c r="R214" s="34"/>
      <c r="S214" s="28" t="s">
        <v>86</v>
      </c>
      <c r="T214" s="27">
        <f>K214-SUM(L214:R214)</f>
        <v>0</v>
      </c>
    </row>
    <row r="215" spans="1:20" s="22" customFormat="1" ht="15" customHeight="1" x14ac:dyDescent="0.2">
      <c r="A215" s="32" t="str">
        <f>CONCATENATE("6710",H215)</f>
        <v>67102010</v>
      </c>
      <c r="B215" s="31"/>
      <c r="C215" s="31"/>
      <c r="D215" s="31"/>
      <c r="E215" s="31"/>
      <c r="F215" s="31" t="s">
        <v>85</v>
      </c>
      <c r="G215" s="31"/>
      <c r="H215" s="28" t="s">
        <v>83</v>
      </c>
      <c r="I215" s="43" t="s">
        <v>84</v>
      </c>
      <c r="J215" s="34">
        <v>33</v>
      </c>
      <c r="K215" s="34">
        <v>33</v>
      </c>
      <c r="L215" s="34">
        <v>0</v>
      </c>
      <c r="M215" s="34">
        <v>0</v>
      </c>
      <c r="N215" s="34">
        <v>0</v>
      </c>
      <c r="O215" s="34">
        <v>33</v>
      </c>
      <c r="P215" s="34">
        <v>0</v>
      </c>
      <c r="Q215" s="34">
        <v>0</v>
      </c>
      <c r="R215" s="34"/>
      <c r="S215" s="28" t="s">
        <v>83</v>
      </c>
      <c r="T215" s="27">
        <f>K215-SUM(L215:R215)</f>
        <v>0</v>
      </c>
    </row>
    <row r="216" spans="1:20" s="22" customFormat="1" ht="19.5" customHeight="1" x14ac:dyDescent="0.2">
      <c r="A216" s="32" t="str">
        <f>CONCATENATE("6710",H216)</f>
        <v>67102011</v>
      </c>
      <c r="B216" s="31"/>
      <c r="C216" s="31"/>
      <c r="D216" s="31"/>
      <c r="E216" s="31"/>
      <c r="F216" s="31" t="s">
        <v>82</v>
      </c>
      <c r="G216" s="31"/>
      <c r="H216" s="28">
        <v>2011</v>
      </c>
      <c r="I216" s="43" t="s">
        <v>81</v>
      </c>
      <c r="J216" s="34">
        <v>13</v>
      </c>
      <c r="K216" s="34">
        <v>13</v>
      </c>
      <c r="L216" s="34">
        <v>0</v>
      </c>
      <c r="M216" s="34">
        <v>5</v>
      </c>
      <c r="N216" s="34">
        <v>0</v>
      </c>
      <c r="O216" s="34">
        <v>7</v>
      </c>
      <c r="P216" s="34">
        <v>1</v>
      </c>
      <c r="Q216" s="34">
        <v>0</v>
      </c>
      <c r="R216" s="34"/>
      <c r="S216" s="28">
        <v>2011</v>
      </c>
      <c r="T216" s="27">
        <f>K216-SUM(L216:R216)</f>
        <v>0</v>
      </c>
    </row>
    <row r="217" spans="1:20" s="22" customFormat="1" ht="17.25" customHeight="1" x14ac:dyDescent="0.2">
      <c r="A217" s="32" t="str">
        <f>CONCATENATE("6710",H217)</f>
        <v>67102012</v>
      </c>
      <c r="B217" s="31"/>
      <c r="C217" s="31"/>
      <c r="D217" s="31"/>
      <c r="E217" s="31"/>
      <c r="F217" s="31" t="s">
        <v>80</v>
      </c>
      <c r="G217" s="31"/>
      <c r="H217" s="28" t="s">
        <v>78</v>
      </c>
      <c r="I217" s="43" t="s">
        <v>79</v>
      </c>
      <c r="J217" s="34">
        <v>11</v>
      </c>
      <c r="K217" s="34">
        <v>11</v>
      </c>
      <c r="L217" s="34">
        <v>0</v>
      </c>
      <c r="M217" s="34">
        <v>8</v>
      </c>
      <c r="N217" s="34">
        <v>0</v>
      </c>
      <c r="O217" s="34">
        <v>3</v>
      </c>
      <c r="P217" s="34">
        <v>0</v>
      </c>
      <c r="Q217" s="34">
        <v>0</v>
      </c>
      <c r="R217" s="34"/>
      <c r="S217" s="28" t="s">
        <v>78</v>
      </c>
      <c r="T217" s="27">
        <f>K217-SUM(L217:R217)</f>
        <v>0</v>
      </c>
    </row>
    <row r="218" spans="1:20" s="22" customFormat="1" ht="15.75" customHeight="1" x14ac:dyDescent="0.2">
      <c r="A218" s="32" t="str">
        <f>CONCATENATE("6710",H218)</f>
        <v>67102013</v>
      </c>
      <c r="B218" s="31"/>
      <c r="C218" s="31"/>
      <c r="D218" s="31"/>
      <c r="E218" s="31"/>
      <c r="F218" s="31" t="s">
        <v>77</v>
      </c>
      <c r="G218" s="31"/>
      <c r="H218" s="28" t="s">
        <v>75</v>
      </c>
      <c r="I218" s="43" t="s">
        <v>76</v>
      </c>
      <c r="J218" s="34">
        <v>66</v>
      </c>
      <c r="K218" s="34">
        <v>66</v>
      </c>
      <c r="L218" s="34">
        <v>0</v>
      </c>
      <c r="M218" s="34">
        <v>6</v>
      </c>
      <c r="N218" s="34">
        <v>20</v>
      </c>
      <c r="O218" s="34">
        <v>10</v>
      </c>
      <c r="P218" s="34">
        <v>0</v>
      </c>
      <c r="Q218" s="34">
        <v>30</v>
      </c>
      <c r="R218" s="34"/>
      <c r="S218" s="28" t="s">
        <v>75</v>
      </c>
      <c r="T218" s="27">
        <f>K218-SUM(L218:R218)</f>
        <v>0</v>
      </c>
    </row>
    <row r="219" spans="1:20" s="22" customFormat="1" ht="18.75" customHeight="1" x14ac:dyDescent="0.2">
      <c r="A219" s="32" t="str">
        <f>CONCATENATE("6710",H219)</f>
        <v>67102014</v>
      </c>
      <c r="B219" s="31"/>
      <c r="C219" s="31"/>
      <c r="D219" s="31"/>
      <c r="E219" s="31"/>
      <c r="F219" s="31" t="s">
        <v>74</v>
      </c>
      <c r="G219" s="31"/>
      <c r="H219" s="28">
        <v>2014</v>
      </c>
      <c r="I219" s="43" t="s">
        <v>73</v>
      </c>
      <c r="J219" s="34">
        <v>75</v>
      </c>
      <c r="K219" s="34">
        <v>75</v>
      </c>
      <c r="L219" s="34">
        <v>0</v>
      </c>
      <c r="M219" s="34">
        <v>6</v>
      </c>
      <c r="N219" s="34">
        <v>40</v>
      </c>
      <c r="O219" s="34">
        <v>20</v>
      </c>
      <c r="P219" s="34">
        <v>4</v>
      </c>
      <c r="Q219" s="34">
        <v>5</v>
      </c>
      <c r="R219" s="34"/>
      <c r="S219" s="28">
        <v>2014</v>
      </c>
      <c r="T219" s="27">
        <f>K219-SUM(L219:R219)</f>
        <v>0</v>
      </c>
    </row>
    <row r="220" spans="1:20" s="22" customFormat="1" ht="15.75" customHeight="1" x14ac:dyDescent="0.2">
      <c r="A220" s="32" t="str">
        <f>CONCATENATE("6710",H220)</f>
        <v>67102016</v>
      </c>
      <c r="B220" s="31"/>
      <c r="C220" s="31"/>
      <c r="D220" s="31"/>
      <c r="E220" s="31"/>
      <c r="F220" s="31" t="s">
        <v>44</v>
      </c>
      <c r="G220" s="31"/>
      <c r="H220" s="28" t="s">
        <v>71</v>
      </c>
      <c r="I220" s="43" t="s">
        <v>72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34">
        <v>0</v>
      </c>
      <c r="Q220" s="34">
        <v>0</v>
      </c>
      <c r="R220" s="34"/>
      <c r="S220" s="28" t="s">
        <v>71</v>
      </c>
      <c r="T220" s="27">
        <f>K220-SUM(L220:R220)</f>
        <v>0</v>
      </c>
    </row>
    <row r="221" spans="1:20" s="22" customFormat="1" ht="27" customHeight="1" x14ac:dyDescent="0.2">
      <c r="A221" s="32" t="str">
        <f>CONCATENATE("6710",H221)</f>
        <v>67102025</v>
      </c>
      <c r="B221" s="31"/>
      <c r="C221" s="31"/>
      <c r="D221" s="31"/>
      <c r="E221" s="31"/>
      <c r="F221" s="31" t="s">
        <v>70</v>
      </c>
      <c r="G221" s="31"/>
      <c r="H221" s="28" t="s">
        <v>68</v>
      </c>
      <c r="I221" s="46" t="s">
        <v>69</v>
      </c>
      <c r="J221" s="34">
        <v>63</v>
      </c>
      <c r="K221" s="34">
        <v>63</v>
      </c>
      <c r="L221" s="34">
        <v>0</v>
      </c>
      <c r="M221" s="34">
        <v>0</v>
      </c>
      <c r="N221" s="34">
        <v>60</v>
      </c>
      <c r="O221" s="34">
        <v>0</v>
      </c>
      <c r="P221" s="34">
        <v>3</v>
      </c>
      <c r="Q221" s="34">
        <v>0</v>
      </c>
      <c r="R221" s="34"/>
      <c r="S221" s="28" t="s">
        <v>68</v>
      </c>
      <c r="T221" s="27">
        <f>K221-SUM(L221:R221)</f>
        <v>0</v>
      </c>
    </row>
    <row r="222" spans="1:20" ht="19.5" customHeight="1" x14ac:dyDescent="0.2">
      <c r="A222" s="32" t="str">
        <f>CONCATENATE("6710",H222)</f>
        <v>67102030</v>
      </c>
      <c r="B222" s="31"/>
      <c r="C222" s="31"/>
      <c r="D222" s="31"/>
      <c r="E222" s="31"/>
      <c r="F222" s="31" t="s">
        <v>11</v>
      </c>
      <c r="G222" s="31"/>
      <c r="H222" s="28">
        <v>2030</v>
      </c>
      <c r="I222" s="43" t="s">
        <v>67</v>
      </c>
      <c r="J222" s="29">
        <f>SUM(J223:J226)</f>
        <v>444</v>
      </c>
      <c r="K222" s="29">
        <f>SUM(K223:K226)</f>
        <v>444</v>
      </c>
      <c r="L222" s="29">
        <f>SUM(L223:L226)</f>
        <v>0</v>
      </c>
      <c r="M222" s="29">
        <f>SUM(M223:M226)</f>
        <v>17</v>
      </c>
      <c r="N222" s="29">
        <f>SUM(N223:N226)</f>
        <v>402</v>
      </c>
      <c r="O222" s="29">
        <f>SUM(O223:O226)</f>
        <v>21</v>
      </c>
      <c r="P222" s="29">
        <f>SUM(P223:P226)</f>
        <v>4</v>
      </c>
      <c r="Q222" s="29">
        <f>SUM(Q223:Q226)</f>
        <v>0</v>
      </c>
      <c r="R222" s="29">
        <f>SUM(R223:R226)</f>
        <v>0</v>
      </c>
      <c r="S222" s="28">
        <v>2030</v>
      </c>
      <c r="T222" s="27">
        <f>K222-SUM(L222:R222)</f>
        <v>0</v>
      </c>
    </row>
    <row r="223" spans="1:20" ht="15.75" customHeight="1" x14ac:dyDescent="0.2">
      <c r="A223" s="45" t="str">
        <f>CONCATENATE("6710",H223)</f>
        <v>6710203002</v>
      </c>
      <c r="B223" s="31"/>
      <c r="C223" s="31"/>
      <c r="D223" s="31"/>
      <c r="E223" s="31"/>
      <c r="F223" s="31"/>
      <c r="G223" s="36" t="s">
        <v>16</v>
      </c>
      <c r="H223" s="33" t="s">
        <v>63</v>
      </c>
      <c r="I223" s="38" t="s">
        <v>64</v>
      </c>
      <c r="J223" s="34">
        <v>7</v>
      </c>
      <c r="K223" s="34">
        <v>7</v>
      </c>
      <c r="L223" s="34">
        <v>0</v>
      </c>
      <c r="M223" s="34">
        <v>4</v>
      </c>
      <c r="N223" s="34">
        <v>2</v>
      </c>
      <c r="O223" s="34">
        <v>1</v>
      </c>
      <c r="P223" s="34">
        <v>0</v>
      </c>
      <c r="Q223" s="34">
        <v>0</v>
      </c>
      <c r="R223" s="34"/>
      <c r="S223" s="33" t="s">
        <v>63</v>
      </c>
      <c r="T223" s="27">
        <f>K223-SUM(L223:R223)</f>
        <v>0</v>
      </c>
    </row>
    <row r="224" spans="1:20" ht="17.25" customHeight="1" x14ac:dyDescent="0.2">
      <c r="A224" s="45" t="str">
        <f>CONCATENATE("6710",H224)</f>
        <v>6710203003</v>
      </c>
      <c r="B224" s="31"/>
      <c r="C224" s="31"/>
      <c r="D224" s="31"/>
      <c r="E224" s="31"/>
      <c r="F224" s="31"/>
      <c r="G224" s="36" t="s">
        <v>8</v>
      </c>
      <c r="H224" s="33" t="s">
        <v>61</v>
      </c>
      <c r="I224" s="38" t="s">
        <v>62</v>
      </c>
      <c r="J224" s="34">
        <v>5</v>
      </c>
      <c r="K224" s="34">
        <v>5</v>
      </c>
      <c r="L224" s="34">
        <v>0</v>
      </c>
      <c r="M224" s="34">
        <v>5</v>
      </c>
      <c r="N224" s="34">
        <v>0</v>
      </c>
      <c r="O224" s="34">
        <v>0</v>
      </c>
      <c r="P224" s="34">
        <v>0</v>
      </c>
      <c r="Q224" s="34">
        <v>0</v>
      </c>
      <c r="R224" s="34"/>
      <c r="S224" s="33" t="s">
        <v>61</v>
      </c>
      <c r="T224" s="27">
        <f>K224-SUM(L224:R224)</f>
        <v>0</v>
      </c>
    </row>
    <row r="225" spans="1:20" ht="11.25" customHeight="1" x14ac:dyDescent="0.2">
      <c r="A225" s="45" t="str">
        <f>CONCATENATE("6710",H225)</f>
        <v>6710203004</v>
      </c>
      <c r="B225" s="31"/>
      <c r="C225" s="31"/>
      <c r="D225" s="31"/>
      <c r="E225" s="31"/>
      <c r="F225" s="31"/>
      <c r="G225" s="36"/>
      <c r="H225" s="33" t="s">
        <v>58</v>
      </c>
      <c r="I225" s="38" t="s">
        <v>59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  <c r="O225" s="34">
        <v>0</v>
      </c>
      <c r="P225" s="34">
        <v>0</v>
      </c>
      <c r="Q225" s="34">
        <v>0</v>
      </c>
      <c r="R225" s="34"/>
      <c r="S225" s="33" t="s">
        <v>58</v>
      </c>
      <c r="T225" s="27">
        <f>K225-SUM(L225:R225)</f>
        <v>0</v>
      </c>
    </row>
    <row r="226" spans="1:20" ht="18.75" customHeight="1" x14ac:dyDescent="0.2">
      <c r="A226" s="45" t="str">
        <f>CONCATENATE("6710",H226)</f>
        <v>6710203030</v>
      </c>
      <c r="B226" s="31"/>
      <c r="C226" s="31"/>
      <c r="D226" s="31"/>
      <c r="E226" s="31"/>
      <c r="F226" s="31"/>
      <c r="G226" s="36" t="s">
        <v>11</v>
      </c>
      <c r="H226" s="33" t="s">
        <v>56</v>
      </c>
      <c r="I226" s="38" t="s">
        <v>57</v>
      </c>
      <c r="J226" s="34">
        <v>432</v>
      </c>
      <c r="K226" s="34">
        <v>432</v>
      </c>
      <c r="L226" s="34">
        <v>0</v>
      </c>
      <c r="M226" s="34">
        <v>8</v>
      </c>
      <c r="N226" s="34">
        <v>400</v>
      </c>
      <c r="O226" s="34">
        <v>20</v>
      </c>
      <c r="P226" s="34">
        <v>4</v>
      </c>
      <c r="Q226" s="34">
        <v>0</v>
      </c>
      <c r="R226" s="34"/>
      <c r="S226" s="33" t="s">
        <v>56</v>
      </c>
      <c r="T226" s="27">
        <f>K226-SUM(L226:R226)</f>
        <v>0</v>
      </c>
    </row>
    <row r="227" spans="1:20" ht="19.5" customHeight="1" x14ac:dyDescent="0.2">
      <c r="A227" s="32" t="str">
        <f>CONCATENATE("6710",H227)</f>
        <v>671055</v>
      </c>
      <c r="B227" s="31"/>
      <c r="C227" s="31"/>
      <c r="D227" s="31"/>
      <c r="E227" s="31" t="s">
        <v>54</v>
      </c>
      <c r="F227" s="31"/>
      <c r="G227" s="36"/>
      <c r="H227" s="28" t="s">
        <v>54</v>
      </c>
      <c r="I227" s="43" t="s">
        <v>55</v>
      </c>
      <c r="J227" s="29">
        <f>J228</f>
        <v>220</v>
      </c>
      <c r="K227" s="29">
        <f>K228</f>
        <v>220</v>
      </c>
      <c r="L227" s="29">
        <f>L228</f>
        <v>0</v>
      </c>
      <c r="M227" s="29">
        <f>M228</f>
        <v>0</v>
      </c>
      <c r="N227" s="29">
        <f>N228</f>
        <v>150</v>
      </c>
      <c r="O227" s="29">
        <f>O228</f>
        <v>70</v>
      </c>
      <c r="P227" s="29">
        <f>P228</f>
        <v>0</v>
      </c>
      <c r="Q227" s="29">
        <f>Q228</f>
        <v>0</v>
      </c>
      <c r="R227" s="29">
        <f>R228</f>
        <v>0</v>
      </c>
      <c r="S227" s="28" t="s">
        <v>54</v>
      </c>
      <c r="T227" s="27">
        <f>K227-SUM(L227:R227)</f>
        <v>0</v>
      </c>
    </row>
    <row r="228" spans="1:20" ht="19.5" customHeight="1" x14ac:dyDescent="0.2">
      <c r="A228" s="45" t="str">
        <f>CONCATENATE("6710",H228)</f>
        <v>67105502</v>
      </c>
      <c r="B228" s="31"/>
      <c r="C228" s="31"/>
      <c r="D228" s="31"/>
      <c r="E228" s="31"/>
      <c r="F228" s="31" t="s">
        <v>16</v>
      </c>
      <c r="G228" s="36"/>
      <c r="H228" s="28" t="s">
        <v>52</v>
      </c>
      <c r="I228" s="43" t="s">
        <v>53</v>
      </c>
      <c r="J228" s="29">
        <f>J229</f>
        <v>220</v>
      </c>
      <c r="K228" s="29">
        <f>K229</f>
        <v>220</v>
      </c>
      <c r="L228" s="29">
        <f>L229</f>
        <v>0</v>
      </c>
      <c r="M228" s="29">
        <f>M229</f>
        <v>0</v>
      </c>
      <c r="N228" s="29">
        <f>N229</f>
        <v>150</v>
      </c>
      <c r="O228" s="29">
        <f>O229</f>
        <v>70</v>
      </c>
      <c r="P228" s="29">
        <f>P229</f>
        <v>0</v>
      </c>
      <c r="Q228" s="29">
        <f>Q229</f>
        <v>0</v>
      </c>
      <c r="R228" s="29">
        <f>R229</f>
        <v>0</v>
      </c>
      <c r="S228" s="28" t="s">
        <v>52</v>
      </c>
      <c r="T228" s="27">
        <f>K228-SUM(L228:R228)</f>
        <v>0</v>
      </c>
    </row>
    <row r="229" spans="1:20" ht="24" customHeight="1" x14ac:dyDescent="0.2">
      <c r="A229" s="45" t="str">
        <f>CONCATENATE("6710",H229)</f>
        <v>6710550201</v>
      </c>
      <c r="B229" s="31"/>
      <c r="C229" s="31"/>
      <c r="D229" s="31"/>
      <c r="E229" s="31"/>
      <c r="F229" s="31"/>
      <c r="G229" s="36" t="s">
        <v>19</v>
      </c>
      <c r="H229" s="33" t="s">
        <v>50</v>
      </c>
      <c r="I229" s="38" t="s">
        <v>51</v>
      </c>
      <c r="J229" s="34">
        <v>220</v>
      </c>
      <c r="K229" s="34">
        <v>220</v>
      </c>
      <c r="L229" s="34">
        <v>0</v>
      </c>
      <c r="M229" s="34">
        <v>0</v>
      </c>
      <c r="N229" s="34">
        <v>150</v>
      </c>
      <c r="O229" s="34">
        <v>70</v>
      </c>
      <c r="P229" s="34">
        <v>0</v>
      </c>
      <c r="Q229" s="34">
        <v>0</v>
      </c>
      <c r="R229" s="34"/>
      <c r="S229" s="33" t="s">
        <v>50</v>
      </c>
      <c r="T229" s="27">
        <f>K229-SUM(L229:R229)</f>
        <v>0</v>
      </c>
    </row>
    <row r="230" spans="1:20" s="22" customFormat="1" ht="36.75" customHeight="1" x14ac:dyDescent="0.2">
      <c r="A230" s="32" t="str">
        <f>CONCATENATE("6710",H230)</f>
        <v>671056</v>
      </c>
      <c r="B230" s="31"/>
      <c r="C230" s="31"/>
      <c r="D230" s="31"/>
      <c r="E230" s="31" t="s">
        <v>48</v>
      </c>
      <c r="F230" s="31"/>
      <c r="G230" s="36"/>
      <c r="H230" s="28" t="s">
        <v>48</v>
      </c>
      <c r="I230" s="43" t="s">
        <v>49</v>
      </c>
      <c r="J230" s="29">
        <f>J231+J233+J236+J239+J242</f>
        <v>62</v>
      </c>
      <c r="K230" s="29">
        <f>K231+K233+K236+K239+K242</f>
        <v>62</v>
      </c>
      <c r="L230" s="29">
        <f>L231+L233+L236+L239+L242</f>
        <v>0</v>
      </c>
      <c r="M230" s="29">
        <f>M231+M233+M236+M239+M242</f>
        <v>62</v>
      </c>
      <c r="N230" s="29">
        <f>N231+N233+N236+N239+N242</f>
        <v>0</v>
      </c>
      <c r="O230" s="29">
        <f>O231+O233+O236+O239+O242</f>
        <v>0</v>
      </c>
      <c r="P230" s="29">
        <f>P231+P233+P236+P239+P242</f>
        <v>0</v>
      </c>
      <c r="Q230" s="29">
        <f>Q231+Q233+Q236+Q239+Q242</f>
        <v>0</v>
      </c>
      <c r="R230" s="29">
        <f>R231+R233+R236+R239+R242</f>
        <v>0</v>
      </c>
      <c r="S230" s="28" t="s">
        <v>48</v>
      </c>
      <c r="T230" s="27">
        <f>K230-SUM(L230:R230)</f>
        <v>0</v>
      </c>
    </row>
    <row r="231" spans="1:20" ht="15" customHeight="1" x14ac:dyDescent="0.2">
      <c r="A231" s="45" t="str">
        <f>CONCATENATE("6710",H231)</f>
        <v>67105602</v>
      </c>
      <c r="B231" s="31"/>
      <c r="C231" s="31"/>
      <c r="D231" s="31"/>
      <c r="E231" s="31"/>
      <c r="F231" s="31"/>
      <c r="G231" s="36"/>
      <c r="H231" s="40">
        <v>5602</v>
      </c>
      <c r="I231" s="44" t="s">
        <v>47</v>
      </c>
      <c r="J231" s="34">
        <v>0</v>
      </c>
      <c r="K231" s="34">
        <v>0</v>
      </c>
      <c r="L231" s="34">
        <v>0</v>
      </c>
      <c r="M231" s="34">
        <v>0</v>
      </c>
      <c r="N231" s="34">
        <v>0</v>
      </c>
      <c r="O231" s="34">
        <v>0</v>
      </c>
      <c r="P231" s="34">
        <v>0</v>
      </c>
      <c r="Q231" s="34">
        <v>0</v>
      </c>
      <c r="R231" s="34"/>
      <c r="S231" s="40">
        <v>5602</v>
      </c>
      <c r="T231" s="27">
        <f>K231-SUM(L231:R231)</f>
        <v>0</v>
      </c>
    </row>
    <row r="232" spans="1:20" ht="15" customHeight="1" x14ac:dyDescent="0.2">
      <c r="A232" s="45" t="str">
        <f>CONCATENATE("6710",H232)</f>
        <v>6710560202</v>
      </c>
      <c r="B232" s="31"/>
      <c r="C232" s="31"/>
      <c r="D232" s="31"/>
      <c r="E232" s="31"/>
      <c r="F232" s="31"/>
      <c r="G232" s="36"/>
      <c r="H232" s="40">
        <v>560202</v>
      </c>
      <c r="I232" s="41" t="s">
        <v>35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0</v>
      </c>
      <c r="Q232" s="34">
        <v>0</v>
      </c>
      <c r="R232" s="34"/>
      <c r="S232" s="40">
        <v>560202</v>
      </c>
      <c r="T232" s="27">
        <f>K232-SUM(L232:R232)</f>
        <v>0</v>
      </c>
    </row>
    <row r="233" spans="1:20" s="22" customFormat="1" ht="24.75" customHeight="1" x14ac:dyDescent="0.2">
      <c r="A233" s="32" t="str">
        <f>CONCATENATE("6710",H233)</f>
        <v>67105615</v>
      </c>
      <c r="B233" s="31"/>
      <c r="C233" s="31"/>
      <c r="D233" s="31"/>
      <c r="E233" s="31"/>
      <c r="F233" s="31" t="s">
        <v>46</v>
      </c>
      <c r="G233" s="31"/>
      <c r="H233" s="39">
        <v>5615</v>
      </c>
      <c r="I233" s="43" t="s">
        <v>45</v>
      </c>
      <c r="J233" s="29">
        <f>J234+J235</f>
        <v>0</v>
      </c>
      <c r="K233" s="29">
        <f>K234+K235</f>
        <v>0</v>
      </c>
      <c r="L233" s="29">
        <f>L234+L235</f>
        <v>0</v>
      </c>
      <c r="M233" s="29">
        <f>M234+M235</f>
        <v>0</v>
      </c>
      <c r="N233" s="29">
        <f>N234+N235</f>
        <v>0</v>
      </c>
      <c r="O233" s="29">
        <f>O234+O235</f>
        <v>0</v>
      </c>
      <c r="P233" s="29">
        <f>P234+P235</f>
        <v>0</v>
      </c>
      <c r="Q233" s="29">
        <f>Q234+Q235</f>
        <v>0</v>
      </c>
      <c r="R233" s="29">
        <f>R234+R235</f>
        <v>0</v>
      </c>
      <c r="S233" s="39">
        <v>5615</v>
      </c>
      <c r="T233" s="27">
        <f>K233-SUM(L233:R233)</f>
        <v>0</v>
      </c>
    </row>
    <row r="234" spans="1:20" ht="18" customHeight="1" x14ac:dyDescent="0.2">
      <c r="A234" s="45" t="str">
        <f>CONCATENATE("6710",H234)</f>
        <v>6710561501</v>
      </c>
      <c r="B234" s="31"/>
      <c r="C234" s="31"/>
      <c r="D234" s="31"/>
      <c r="E234" s="31"/>
      <c r="F234" s="31"/>
      <c r="G234" s="36" t="s">
        <v>19</v>
      </c>
      <c r="H234" s="40">
        <v>561501</v>
      </c>
      <c r="I234" s="38" t="s">
        <v>36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0</v>
      </c>
      <c r="R234" s="34"/>
      <c r="S234" s="40">
        <v>561501</v>
      </c>
      <c r="T234" s="27">
        <f>K234-SUM(L234:R234)</f>
        <v>0</v>
      </c>
    </row>
    <row r="235" spans="1:20" ht="15" customHeight="1" x14ac:dyDescent="0.2">
      <c r="A235" s="45" t="str">
        <f>CONCATENATE("6710",H235)</f>
        <v>6710561502</v>
      </c>
      <c r="B235" s="31"/>
      <c r="C235" s="31"/>
      <c r="D235" s="31"/>
      <c r="E235" s="31"/>
      <c r="F235" s="31"/>
      <c r="G235" s="36" t="s">
        <v>16</v>
      </c>
      <c r="H235" s="40">
        <v>561502</v>
      </c>
      <c r="I235" s="40" t="s">
        <v>35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4">
        <v>0</v>
      </c>
      <c r="R235" s="34"/>
      <c r="S235" s="40">
        <v>561502</v>
      </c>
      <c r="T235" s="27">
        <f>K235-SUM(L235:R235)</f>
        <v>0</v>
      </c>
    </row>
    <row r="236" spans="1:20" s="22" customFormat="1" ht="24" customHeight="1" x14ac:dyDescent="0.2">
      <c r="A236" s="32" t="str">
        <f>CONCATENATE("6710",H236)</f>
        <v>67105616</v>
      </c>
      <c r="B236" s="31"/>
      <c r="C236" s="31"/>
      <c r="D236" s="31"/>
      <c r="E236" s="31"/>
      <c r="F236" s="31" t="s">
        <v>44</v>
      </c>
      <c r="G236" s="31"/>
      <c r="H236" s="39">
        <v>5616</v>
      </c>
      <c r="I236" s="39" t="s">
        <v>37</v>
      </c>
      <c r="J236" s="29">
        <f>J237+J238</f>
        <v>62</v>
      </c>
      <c r="K236" s="29">
        <f>K237+K238</f>
        <v>62</v>
      </c>
      <c r="L236" s="29">
        <f>L237+L238</f>
        <v>0</v>
      </c>
      <c r="M236" s="29">
        <f>M237+M238</f>
        <v>62</v>
      </c>
      <c r="N236" s="29">
        <f>N237+N238</f>
        <v>0</v>
      </c>
      <c r="O236" s="29">
        <f>O237+O238</f>
        <v>0</v>
      </c>
      <c r="P236" s="29">
        <f>P237+P238</f>
        <v>0</v>
      </c>
      <c r="Q236" s="29">
        <f>Q237+Q238</f>
        <v>0</v>
      </c>
      <c r="R236" s="29">
        <f>R237+R238</f>
        <v>0</v>
      </c>
      <c r="S236" s="39">
        <v>5616</v>
      </c>
      <c r="T236" s="27">
        <f>K236-SUM(L236:R236)</f>
        <v>0</v>
      </c>
    </row>
    <row r="237" spans="1:20" s="22" customFormat="1" ht="15" customHeight="1" x14ac:dyDescent="0.2">
      <c r="A237" s="45" t="str">
        <f>CONCATENATE("6710",H237)</f>
        <v>6710561601</v>
      </c>
      <c r="B237" s="31"/>
      <c r="C237" s="31"/>
      <c r="D237" s="31"/>
      <c r="E237" s="31"/>
      <c r="F237" s="31"/>
      <c r="G237" s="36" t="s">
        <v>19</v>
      </c>
      <c r="H237" s="40">
        <v>561601</v>
      </c>
      <c r="I237" s="38" t="s">
        <v>36</v>
      </c>
      <c r="J237" s="34">
        <v>28</v>
      </c>
      <c r="K237" s="34">
        <v>28</v>
      </c>
      <c r="L237" s="34">
        <v>0</v>
      </c>
      <c r="M237" s="34">
        <v>28</v>
      </c>
      <c r="N237" s="34">
        <v>0</v>
      </c>
      <c r="O237" s="34">
        <v>0</v>
      </c>
      <c r="P237" s="34">
        <v>0</v>
      </c>
      <c r="Q237" s="34">
        <v>0</v>
      </c>
      <c r="R237" s="34"/>
      <c r="S237" s="40">
        <v>561601</v>
      </c>
      <c r="T237" s="27">
        <f>K237-SUM(L237:R237)</f>
        <v>0</v>
      </c>
    </row>
    <row r="238" spans="1:20" ht="15" customHeight="1" x14ac:dyDescent="0.2">
      <c r="A238" s="45" t="str">
        <f>CONCATENATE("6710",H238)</f>
        <v>6710561602</v>
      </c>
      <c r="B238" s="31"/>
      <c r="C238" s="31"/>
      <c r="D238" s="31"/>
      <c r="E238" s="31"/>
      <c r="F238" s="31"/>
      <c r="G238" s="36" t="s">
        <v>16</v>
      </c>
      <c r="H238" s="40">
        <v>561602</v>
      </c>
      <c r="I238" s="40" t="s">
        <v>35</v>
      </c>
      <c r="J238" s="34">
        <v>34</v>
      </c>
      <c r="K238" s="34">
        <v>34</v>
      </c>
      <c r="L238" s="34">
        <v>0</v>
      </c>
      <c r="M238" s="34">
        <v>34</v>
      </c>
      <c r="N238" s="34">
        <v>0</v>
      </c>
      <c r="O238" s="34">
        <v>0</v>
      </c>
      <c r="P238" s="34">
        <v>0</v>
      </c>
      <c r="Q238" s="34">
        <v>0</v>
      </c>
      <c r="R238" s="34"/>
      <c r="S238" s="40">
        <v>561602</v>
      </c>
      <c r="T238" s="27">
        <f>K238-SUM(L238:R238)</f>
        <v>0</v>
      </c>
    </row>
    <row r="239" spans="1:20" s="22" customFormat="1" ht="15" customHeight="1" x14ac:dyDescent="0.2">
      <c r="A239" s="32" t="str">
        <f>CONCATENATE("6710",H239)</f>
        <v>67105617</v>
      </c>
      <c r="B239" s="31"/>
      <c r="C239" s="31"/>
      <c r="D239" s="31"/>
      <c r="E239" s="31"/>
      <c r="F239" s="31" t="s">
        <v>43</v>
      </c>
      <c r="G239" s="31"/>
      <c r="H239" s="39">
        <v>5617</v>
      </c>
      <c r="I239" s="43" t="s">
        <v>42</v>
      </c>
      <c r="J239" s="29">
        <f>J240+J241</f>
        <v>0</v>
      </c>
      <c r="K239" s="29">
        <f>K240+K241</f>
        <v>0</v>
      </c>
      <c r="L239" s="29">
        <f>L240+L241</f>
        <v>0</v>
      </c>
      <c r="M239" s="29">
        <f>M240+M241</f>
        <v>0</v>
      </c>
      <c r="N239" s="29">
        <f>N240+N241</f>
        <v>0</v>
      </c>
      <c r="O239" s="29">
        <f>O240+O241</f>
        <v>0</v>
      </c>
      <c r="P239" s="29">
        <f>P240+P241</f>
        <v>0</v>
      </c>
      <c r="Q239" s="29">
        <f>Q240+Q241</f>
        <v>0</v>
      </c>
      <c r="R239" s="29">
        <f>R240+R241</f>
        <v>0</v>
      </c>
      <c r="S239" s="39">
        <v>5617</v>
      </c>
      <c r="T239" s="27">
        <f>K239-SUM(L239:R239)</f>
        <v>0</v>
      </c>
    </row>
    <row r="240" spans="1:20" s="22" customFormat="1" ht="15" customHeight="1" x14ac:dyDescent="0.2">
      <c r="A240" s="45" t="str">
        <f>CONCATENATE("6710",H240)</f>
        <v>6710561701</v>
      </c>
      <c r="B240" s="31"/>
      <c r="C240" s="31"/>
      <c r="D240" s="31"/>
      <c r="E240" s="31"/>
      <c r="F240" s="31"/>
      <c r="G240" s="36" t="s">
        <v>19</v>
      </c>
      <c r="H240" s="40">
        <v>561701</v>
      </c>
      <c r="I240" s="38" t="s">
        <v>36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0</v>
      </c>
      <c r="Q240" s="34">
        <v>0</v>
      </c>
      <c r="R240" s="34"/>
      <c r="S240" s="40">
        <v>561701</v>
      </c>
      <c r="T240" s="27">
        <f>K240-SUM(L240:R240)</f>
        <v>0</v>
      </c>
    </row>
    <row r="241" spans="1:20" ht="15" customHeight="1" x14ac:dyDescent="0.2">
      <c r="A241" s="45" t="str">
        <f>CONCATENATE("6710",H241)</f>
        <v>6710561702</v>
      </c>
      <c r="B241" s="31"/>
      <c r="C241" s="31"/>
      <c r="D241" s="31"/>
      <c r="E241" s="31"/>
      <c r="F241" s="31"/>
      <c r="G241" s="36" t="s">
        <v>16</v>
      </c>
      <c r="H241" s="40">
        <v>561702</v>
      </c>
      <c r="I241" s="40" t="s">
        <v>35</v>
      </c>
      <c r="J241" s="34">
        <v>0</v>
      </c>
      <c r="K241" s="34">
        <v>0</v>
      </c>
      <c r="L241" s="34">
        <v>0</v>
      </c>
      <c r="M241" s="34">
        <v>0</v>
      </c>
      <c r="N241" s="34">
        <v>0</v>
      </c>
      <c r="O241" s="34">
        <v>0</v>
      </c>
      <c r="P241" s="34">
        <v>0</v>
      </c>
      <c r="Q241" s="34">
        <v>0</v>
      </c>
      <c r="R241" s="34"/>
      <c r="S241" s="40">
        <v>561702</v>
      </c>
      <c r="T241" s="27">
        <f>K241-SUM(L241:R241)</f>
        <v>0</v>
      </c>
    </row>
    <row r="242" spans="1:20" ht="15" customHeight="1" x14ac:dyDescent="0.2">
      <c r="A242" s="45" t="str">
        <f>CONCATENATE("6710",H242)</f>
        <v>67105618</v>
      </c>
      <c r="B242" s="31"/>
      <c r="C242" s="31"/>
      <c r="D242" s="31"/>
      <c r="E242" s="31"/>
      <c r="F242" s="31"/>
      <c r="G242" s="36"/>
      <c r="H242" s="39">
        <v>5618</v>
      </c>
      <c r="I242" s="39" t="s">
        <v>41</v>
      </c>
      <c r="J242" s="29">
        <f>J243</f>
        <v>0</v>
      </c>
      <c r="K242" s="29">
        <f>K243</f>
        <v>0</v>
      </c>
      <c r="L242" s="29">
        <f>L243</f>
        <v>0</v>
      </c>
      <c r="M242" s="29">
        <f>M243</f>
        <v>0</v>
      </c>
      <c r="N242" s="29">
        <f>N243</f>
        <v>0</v>
      </c>
      <c r="O242" s="29">
        <f>O243</f>
        <v>0</v>
      </c>
      <c r="P242" s="29">
        <f>P243</f>
        <v>0</v>
      </c>
      <c r="Q242" s="29">
        <f>Q243</f>
        <v>0</v>
      </c>
      <c r="R242" s="29">
        <f>R243</f>
        <v>0</v>
      </c>
      <c r="S242" s="40">
        <v>5618</v>
      </c>
      <c r="T242" s="27">
        <f>K242-SUM(L242:R242)</f>
        <v>0</v>
      </c>
    </row>
    <row r="243" spans="1:20" ht="22.5" customHeight="1" x14ac:dyDescent="0.2">
      <c r="A243" s="45" t="str">
        <f>CONCATENATE("6710",H243)</f>
        <v>6710561802</v>
      </c>
      <c r="B243" s="31"/>
      <c r="C243" s="31"/>
      <c r="D243" s="31"/>
      <c r="E243" s="31"/>
      <c r="F243" s="31"/>
      <c r="G243" s="36"/>
      <c r="H243" s="40">
        <v>561802</v>
      </c>
      <c r="I243" s="40" t="s">
        <v>35</v>
      </c>
      <c r="J243" s="34">
        <v>0</v>
      </c>
      <c r="K243" s="34">
        <v>0</v>
      </c>
      <c r="L243" s="34">
        <v>0</v>
      </c>
      <c r="M243" s="34">
        <v>0</v>
      </c>
      <c r="N243" s="34">
        <v>0</v>
      </c>
      <c r="O243" s="34">
        <v>0</v>
      </c>
      <c r="P243" s="34">
        <v>0</v>
      </c>
      <c r="Q243" s="34">
        <v>0</v>
      </c>
      <c r="R243" s="34"/>
      <c r="S243" s="40">
        <v>561802</v>
      </c>
      <c r="T243" s="27">
        <f>K243-SUM(L243:R243)</f>
        <v>0</v>
      </c>
    </row>
    <row r="244" spans="1:20" ht="32.25" customHeight="1" x14ac:dyDescent="0.2">
      <c r="A244" s="32" t="str">
        <f>CONCATENATE("6710",H244)</f>
        <v>671058</v>
      </c>
      <c r="B244" s="31"/>
      <c r="C244" s="31"/>
      <c r="D244" s="31"/>
      <c r="E244" s="31" t="s">
        <v>40</v>
      </c>
      <c r="F244" s="31"/>
      <c r="G244" s="36"/>
      <c r="H244" s="39">
        <v>58</v>
      </c>
      <c r="I244" s="43" t="s">
        <v>39</v>
      </c>
      <c r="J244" s="29">
        <f>J245+J249</f>
        <v>90</v>
      </c>
      <c r="K244" s="29">
        <f>K245+K249</f>
        <v>90</v>
      </c>
      <c r="L244" s="29">
        <f>L245+L249</f>
        <v>0</v>
      </c>
      <c r="M244" s="29">
        <f>M245+M249</f>
        <v>90</v>
      </c>
      <c r="N244" s="29">
        <f>N245+N249</f>
        <v>0</v>
      </c>
      <c r="O244" s="29">
        <f>O245+O249</f>
        <v>0</v>
      </c>
      <c r="P244" s="29">
        <f>P245+P249</f>
        <v>0</v>
      </c>
      <c r="Q244" s="29">
        <f>Q245+Q249</f>
        <v>0</v>
      </c>
      <c r="R244" s="29">
        <f>R245+R249</f>
        <v>0</v>
      </c>
      <c r="S244" s="40">
        <v>58</v>
      </c>
      <c r="T244" s="27">
        <f>K244-SUM(L244:R244)</f>
        <v>0</v>
      </c>
    </row>
    <row r="245" spans="1:20" ht="15.75" customHeight="1" x14ac:dyDescent="0.2">
      <c r="A245" s="32" t="str">
        <f>CONCATENATE("6710",H245)</f>
        <v>67105801</v>
      </c>
      <c r="B245" s="31"/>
      <c r="C245" s="31"/>
      <c r="D245" s="31"/>
      <c r="E245" s="31"/>
      <c r="F245" s="31" t="s">
        <v>19</v>
      </c>
      <c r="G245" s="36"/>
      <c r="H245" s="39">
        <v>5801</v>
      </c>
      <c r="I245" s="43" t="s">
        <v>38</v>
      </c>
      <c r="J245" s="29">
        <f>J246+J247+J248</f>
        <v>90</v>
      </c>
      <c r="K245" s="29">
        <f>K246+K247+K248</f>
        <v>90</v>
      </c>
      <c r="L245" s="29">
        <f>L246+L247+L248</f>
        <v>0</v>
      </c>
      <c r="M245" s="29">
        <f>M246+M247+M248</f>
        <v>90</v>
      </c>
      <c r="N245" s="29">
        <f>N246+N247+N248</f>
        <v>0</v>
      </c>
      <c r="O245" s="29">
        <f>O246+O247+O248</f>
        <v>0</v>
      </c>
      <c r="P245" s="29">
        <f>P246+P247+P248</f>
        <v>0</v>
      </c>
      <c r="Q245" s="29">
        <f>Q246+Q247+Q248</f>
        <v>0</v>
      </c>
      <c r="R245" s="29">
        <f>R246+R247+R248</f>
        <v>0</v>
      </c>
      <c r="S245" s="40">
        <v>5801</v>
      </c>
      <c r="T245" s="27">
        <f>K245-SUM(L245:R245)</f>
        <v>0</v>
      </c>
    </row>
    <row r="246" spans="1:20" ht="18" customHeight="1" x14ac:dyDescent="0.2">
      <c r="A246" s="32" t="str">
        <f>CONCATENATE("6710",H246)</f>
        <v>6710580101</v>
      </c>
      <c r="B246" s="31"/>
      <c r="C246" s="31"/>
      <c r="D246" s="31"/>
      <c r="E246" s="31"/>
      <c r="F246" s="31"/>
      <c r="G246" s="36" t="s">
        <v>19</v>
      </c>
      <c r="H246" s="40">
        <v>580101</v>
      </c>
      <c r="I246" s="40" t="s">
        <v>36</v>
      </c>
      <c r="J246" s="34">
        <v>14</v>
      </c>
      <c r="K246" s="34">
        <v>14</v>
      </c>
      <c r="L246" s="34">
        <v>0</v>
      </c>
      <c r="M246" s="34">
        <v>14</v>
      </c>
      <c r="N246" s="34">
        <v>0</v>
      </c>
      <c r="O246" s="34">
        <v>0</v>
      </c>
      <c r="P246" s="34">
        <v>0</v>
      </c>
      <c r="Q246" s="34">
        <v>0</v>
      </c>
      <c r="R246" s="34"/>
      <c r="S246" s="40">
        <v>580101</v>
      </c>
      <c r="T246" s="27">
        <f>K246-SUM(L246:R246)</f>
        <v>0</v>
      </c>
    </row>
    <row r="247" spans="1:20" ht="18.75" customHeight="1" x14ac:dyDescent="0.2">
      <c r="A247" s="32" t="str">
        <f>CONCATENATE("6710",H247)</f>
        <v>6710580102</v>
      </c>
      <c r="B247" s="31"/>
      <c r="C247" s="31"/>
      <c r="D247" s="31"/>
      <c r="E247" s="31"/>
      <c r="F247" s="31"/>
      <c r="G247" s="36" t="s">
        <v>16</v>
      </c>
      <c r="H247" s="40">
        <v>580102</v>
      </c>
      <c r="I247" s="40" t="s">
        <v>35</v>
      </c>
      <c r="J247" s="34">
        <v>76</v>
      </c>
      <c r="K247" s="34">
        <v>76</v>
      </c>
      <c r="L247" s="34">
        <v>0</v>
      </c>
      <c r="M247" s="34">
        <v>76</v>
      </c>
      <c r="N247" s="34">
        <v>0</v>
      </c>
      <c r="O247" s="34">
        <v>0</v>
      </c>
      <c r="P247" s="34">
        <v>0</v>
      </c>
      <c r="Q247" s="34">
        <v>0</v>
      </c>
      <c r="R247" s="34"/>
      <c r="S247" s="40">
        <v>580102</v>
      </c>
      <c r="T247" s="27">
        <f>K247-SUM(L247:R247)</f>
        <v>0</v>
      </c>
    </row>
    <row r="248" spans="1:20" ht="16.5" customHeight="1" x14ac:dyDescent="0.2">
      <c r="A248" s="32" t="str">
        <f>CONCATENATE("6710",H248)</f>
        <v>6710580103</v>
      </c>
      <c r="B248" s="31"/>
      <c r="C248" s="31"/>
      <c r="D248" s="31"/>
      <c r="E248" s="31"/>
      <c r="F248" s="31"/>
      <c r="G248" s="36"/>
      <c r="H248" s="40">
        <v>580103</v>
      </c>
      <c r="I248" s="40" t="s">
        <v>34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  <c r="O248" s="34">
        <v>0</v>
      </c>
      <c r="P248" s="34">
        <v>0</v>
      </c>
      <c r="Q248" s="34">
        <v>0</v>
      </c>
      <c r="R248" s="34"/>
      <c r="S248" s="40">
        <v>580103</v>
      </c>
      <c r="T248" s="27">
        <f>K248-SUM(L248:R248)</f>
        <v>0</v>
      </c>
    </row>
    <row r="249" spans="1:20" s="22" customFormat="1" ht="15" customHeight="1" x14ac:dyDescent="0.2">
      <c r="A249" s="32" t="str">
        <f>CONCATENATE("6710",H249)</f>
        <v>67105816</v>
      </c>
      <c r="B249" s="31"/>
      <c r="C249" s="31"/>
      <c r="D249" s="31"/>
      <c r="E249" s="31"/>
      <c r="F249" s="31" t="s">
        <v>44</v>
      </c>
      <c r="G249" s="31"/>
      <c r="H249" s="39">
        <v>5816</v>
      </c>
      <c r="I249" s="39" t="s">
        <v>37</v>
      </c>
      <c r="J249" s="29">
        <f>J250+J251</f>
        <v>0</v>
      </c>
      <c r="K249" s="29">
        <f>K250+K251</f>
        <v>0</v>
      </c>
      <c r="L249" s="29">
        <f>L250+L251</f>
        <v>0</v>
      </c>
      <c r="M249" s="29">
        <f>M250+M251</f>
        <v>0</v>
      </c>
      <c r="N249" s="29">
        <f>N250+N251</f>
        <v>0</v>
      </c>
      <c r="O249" s="29">
        <f>O250+O251</f>
        <v>0</v>
      </c>
      <c r="P249" s="29">
        <f>P250+P251</f>
        <v>0</v>
      </c>
      <c r="Q249" s="29">
        <f>Q250+Q251</f>
        <v>0</v>
      </c>
      <c r="R249" s="29">
        <f>R250+R251</f>
        <v>0</v>
      </c>
      <c r="S249" s="39">
        <v>5816</v>
      </c>
      <c r="T249" s="27">
        <f>K249-SUM(L249:R249)</f>
        <v>0</v>
      </c>
    </row>
    <row r="250" spans="1:20" ht="20.25" customHeight="1" x14ac:dyDescent="0.2">
      <c r="A250" s="45" t="str">
        <f>CONCATENATE("6710",H250)</f>
        <v>6710581601</v>
      </c>
      <c r="B250" s="31"/>
      <c r="C250" s="31"/>
      <c r="D250" s="31"/>
      <c r="E250" s="31"/>
      <c r="F250" s="31"/>
      <c r="G250" s="36"/>
      <c r="H250" s="40">
        <v>581601</v>
      </c>
      <c r="I250" s="40" t="s">
        <v>36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  <c r="O250" s="34">
        <v>0</v>
      </c>
      <c r="P250" s="34">
        <v>0</v>
      </c>
      <c r="Q250" s="34">
        <v>0</v>
      </c>
      <c r="R250" s="34"/>
      <c r="S250" s="40">
        <v>581601</v>
      </c>
      <c r="T250" s="27">
        <f>K250-SUM(L250:R250)</f>
        <v>0</v>
      </c>
    </row>
    <row r="251" spans="1:20" ht="15" customHeight="1" x14ac:dyDescent="0.2">
      <c r="A251" s="45" t="str">
        <f>CONCATENATE("6710",H251)</f>
        <v>6710581602</v>
      </c>
      <c r="B251" s="31"/>
      <c r="C251" s="31"/>
      <c r="D251" s="31"/>
      <c r="E251" s="31"/>
      <c r="F251" s="31"/>
      <c r="G251" s="36" t="s">
        <v>16</v>
      </c>
      <c r="H251" s="40">
        <v>581602</v>
      </c>
      <c r="I251" s="40" t="s">
        <v>35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  <c r="O251" s="34">
        <v>0</v>
      </c>
      <c r="P251" s="34">
        <v>0</v>
      </c>
      <c r="Q251" s="34">
        <v>0</v>
      </c>
      <c r="R251" s="34"/>
      <c r="S251" s="40">
        <v>581602</v>
      </c>
      <c r="T251" s="27">
        <f>K251-SUM(L251:R251)</f>
        <v>0</v>
      </c>
    </row>
    <row r="252" spans="1:20" ht="15" customHeight="1" x14ac:dyDescent="0.2">
      <c r="A252" s="45" t="str">
        <f>CONCATENATE("6710",H252)</f>
        <v>6710581603</v>
      </c>
      <c r="B252" s="31"/>
      <c r="C252" s="31"/>
      <c r="D252" s="31"/>
      <c r="E252" s="31"/>
      <c r="F252" s="31"/>
      <c r="G252" s="36"/>
      <c r="H252" s="40">
        <v>581603</v>
      </c>
      <c r="I252" s="41" t="s">
        <v>34</v>
      </c>
      <c r="J252" s="34">
        <v>0</v>
      </c>
      <c r="K252" s="34">
        <v>0</v>
      </c>
      <c r="L252" s="34">
        <v>0</v>
      </c>
      <c r="M252" s="34">
        <v>0</v>
      </c>
      <c r="N252" s="34">
        <v>0</v>
      </c>
      <c r="O252" s="34">
        <v>0</v>
      </c>
      <c r="P252" s="34">
        <v>0</v>
      </c>
      <c r="Q252" s="34">
        <v>0</v>
      </c>
      <c r="R252" s="34"/>
      <c r="S252" s="40">
        <v>581603</v>
      </c>
      <c r="T252" s="27">
        <f>K252-SUM(L252:R252)</f>
        <v>0</v>
      </c>
    </row>
    <row r="253" spans="1:20" ht="16.5" customHeight="1" x14ac:dyDescent="0.2">
      <c r="A253" s="32" t="str">
        <f>CONCATENATE("6710",H253)</f>
        <v>671059</v>
      </c>
      <c r="B253" s="31"/>
      <c r="C253" s="31"/>
      <c r="D253" s="31"/>
      <c r="E253" s="31" t="s">
        <v>32</v>
      </c>
      <c r="F253" s="31"/>
      <c r="G253" s="31"/>
      <c r="H253" s="39">
        <v>59</v>
      </c>
      <c r="I253" s="30" t="s">
        <v>33</v>
      </c>
      <c r="J253" s="29">
        <f>SUM(J254:J257)</f>
        <v>1576</v>
      </c>
      <c r="K253" s="29">
        <f>SUM(K254:K257)</f>
        <v>1576</v>
      </c>
      <c r="L253" s="29">
        <f>SUM(L254:L257)</f>
        <v>0</v>
      </c>
      <c r="M253" s="29">
        <f>SUM(M254:M257)</f>
        <v>516</v>
      </c>
      <c r="N253" s="29">
        <f>SUM(N254:N257)</f>
        <v>305</v>
      </c>
      <c r="O253" s="29">
        <f>SUM(O254:O257)</f>
        <v>0</v>
      </c>
      <c r="P253" s="29">
        <f>SUM(P254:P257)</f>
        <v>55</v>
      </c>
      <c r="Q253" s="29">
        <f>SUM(Q254:Q257)</f>
        <v>700</v>
      </c>
      <c r="R253" s="29">
        <f>SUM(R254:R257)</f>
        <v>0</v>
      </c>
      <c r="S253" s="28" t="s">
        <v>32</v>
      </c>
      <c r="T253" s="27">
        <f>K253-SUM(L253:R253)</f>
        <v>0</v>
      </c>
    </row>
    <row r="254" spans="1:20" ht="18" customHeight="1" x14ac:dyDescent="0.2">
      <c r="A254" s="45" t="str">
        <f>CONCATENATE("6710",H254)</f>
        <v>67105901</v>
      </c>
      <c r="B254" s="31"/>
      <c r="C254" s="31"/>
      <c r="D254" s="31"/>
      <c r="E254" s="31"/>
      <c r="F254" s="31" t="s">
        <v>19</v>
      </c>
      <c r="G254" s="36"/>
      <c r="H254" s="33" t="s">
        <v>30</v>
      </c>
      <c r="I254" s="35" t="s">
        <v>31</v>
      </c>
      <c r="J254" s="34">
        <v>30</v>
      </c>
      <c r="K254" s="34">
        <v>30</v>
      </c>
      <c r="L254" s="34">
        <v>0</v>
      </c>
      <c r="M254" s="34">
        <v>30</v>
      </c>
      <c r="N254" s="34">
        <v>0</v>
      </c>
      <c r="O254" s="34">
        <v>0</v>
      </c>
      <c r="P254" s="34">
        <v>0</v>
      </c>
      <c r="Q254" s="34">
        <v>0</v>
      </c>
      <c r="R254" s="34"/>
      <c r="S254" s="33" t="s">
        <v>30</v>
      </c>
      <c r="T254" s="27">
        <f>K254-SUM(L254:R254)</f>
        <v>0</v>
      </c>
    </row>
    <row r="255" spans="1:20" ht="18" customHeight="1" x14ac:dyDescent="0.2">
      <c r="A255" s="45" t="str">
        <f>CONCATENATE("6710",H255)</f>
        <v>67105908</v>
      </c>
      <c r="B255" s="31"/>
      <c r="C255" s="31"/>
      <c r="D255" s="31"/>
      <c r="E255" s="31"/>
      <c r="F255" s="31" t="s">
        <v>119</v>
      </c>
      <c r="G255" s="36"/>
      <c r="H255" s="33" t="s">
        <v>185</v>
      </c>
      <c r="I255" s="35" t="s">
        <v>184</v>
      </c>
      <c r="J255" s="34">
        <v>160</v>
      </c>
      <c r="K255" s="34">
        <v>160</v>
      </c>
      <c r="L255" s="34">
        <v>0</v>
      </c>
      <c r="M255" s="34">
        <v>0</v>
      </c>
      <c r="N255" s="34">
        <v>160</v>
      </c>
      <c r="O255" s="34">
        <v>0</v>
      </c>
      <c r="P255" s="34">
        <v>0</v>
      </c>
      <c r="Q255" s="34">
        <v>0</v>
      </c>
      <c r="R255" s="34"/>
      <c r="S255" s="33" t="s">
        <v>183</v>
      </c>
      <c r="T255" s="27">
        <f>K255-SUM(L255:R255)</f>
        <v>0</v>
      </c>
    </row>
    <row r="256" spans="1:20" ht="18" customHeight="1" x14ac:dyDescent="0.2">
      <c r="A256" s="45" t="str">
        <f>CONCATENATE("6710",H256)</f>
        <v>67105917</v>
      </c>
      <c r="B256" s="31"/>
      <c r="C256" s="31"/>
      <c r="D256" s="31"/>
      <c r="E256" s="31"/>
      <c r="F256" s="31" t="s">
        <v>43</v>
      </c>
      <c r="G256" s="36"/>
      <c r="H256" s="33" t="s">
        <v>28</v>
      </c>
      <c r="I256" s="35" t="s">
        <v>29</v>
      </c>
      <c r="J256" s="34">
        <v>145</v>
      </c>
      <c r="K256" s="34">
        <v>145</v>
      </c>
      <c r="L256" s="34">
        <v>0</v>
      </c>
      <c r="M256" s="34">
        <v>0</v>
      </c>
      <c r="N256" s="34">
        <v>145</v>
      </c>
      <c r="O256" s="34">
        <v>0</v>
      </c>
      <c r="P256" s="34">
        <v>0</v>
      </c>
      <c r="Q256" s="34">
        <v>0</v>
      </c>
      <c r="R256" s="34"/>
      <c r="S256" s="33" t="s">
        <v>28</v>
      </c>
      <c r="T256" s="27">
        <f>K256-SUM(L256:R256)</f>
        <v>0</v>
      </c>
    </row>
    <row r="257" spans="1:20" ht="24" customHeight="1" x14ac:dyDescent="0.2">
      <c r="A257" s="45" t="str">
        <f>CONCATENATE("6710",H257)</f>
        <v>67105922</v>
      </c>
      <c r="B257" s="31"/>
      <c r="C257" s="31"/>
      <c r="D257" s="31"/>
      <c r="E257" s="31"/>
      <c r="F257" s="31" t="s">
        <v>27</v>
      </c>
      <c r="G257" s="36"/>
      <c r="H257" s="33" t="s">
        <v>25</v>
      </c>
      <c r="I257" s="38" t="s">
        <v>26</v>
      </c>
      <c r="J257" s="34">
        <v>1241</v>
      </c>
      <c r="K257" s="34">
        <v>1241</v>
      </c>
      <c r="L257" s="34">
        <v>0</v>
      </c>
      <c r="M257" s="34">
        <v>486</v>
      </c>
      <c r="N257" s="34">
        <v>0</v>
      </c>
      <c r="O257" s="34">
        <v>0</v>
      </c>
      <c r="P257" s="34">
        <v>55</v>
      </c>
      <c r="Q257" s="34">
        <v>700</v>
      </c>
      <c r="R257" s="34"/>
      <c r="S257" s="33" t="s">
        <v>25</v>
      </c>
      <c r="T257" s="27">
        <f>K257-SUM(L257:R257)</f>
        <v>0</v>
      </c>
    </row>
    <row r="258" spans="1:20" ht="17.25" customHeight="1" x14ac:dyDescent="0.2">
      <c r="A258" s="32" t="str">
        <f>CONCATENATE("6710",H258)</f>
        <v>671070</v>
      </c>
      <c r="B258" s="31"/>
      <c r="C258" s="31"/>
      <c r="D258" s="31"/>
      <c r="E258" s="31" t="s">
        <v>23</v>
      </c>
      <c r="F258" s="31"/>
      <c r="G258" s="31"/>
      <c r="H258" s="28" t="s">
        <v>23</v>
      </c>
      <c r="I258" s="30" t="s">
        <v>24</v>
      </c>
      <c r="J258" s="29">
        <f>J259</f>
        <v>3979</v>
      </c>
      <c r="K258" s="29">
        <f>K259</f>
        <v>3979</v>
      </c>
      <c r="L258" s="29">
        <f>L259</f>
        <v>0</v>
      </c>
      <c r="M258" s="29">
        <f>M259</f>
        <v>30</v>
      </c>
      <c r="N258" s="29">
        <f>N259</f>
        <v>0</v>
      </c>
      <c r="O258" s="29">
        <f>O259</f>
        <v>800</v>
      </c>
      <c r="P258" s="29">
        <f>P259</f>
        <v>3149</v>
      </c>
      <c r="Q258" s="29">
        <f>Q259</f>
        <v>0</v>
      </c>
      <c r="R258" s="29">
        <f>R259</f>
        <v>0</v>
      </c>
      <c r="S258" s="28" t="s">
        <v>23</v>
      </c>
      <c r="T258" s="27">
        <f>K258-SUM(L258:R258)</f>
        <v>0</v>
      </c>
    </row>
    <row r="259" spans="1:20" ht="17.25" customHeight="1" x14ac:dyDescent="0.2">
      <c r="A259" s="32" t="str">
        <f>CONCATENATE("6710",H259)</f>
        <v>671071</v>
      </c>
      <c r="B259" s="31"/>
      <c r="C259" s="31"/>
      <c r="D259" s="31"/>
      <c r="E259" s="31" t="s">
        <v>21</v>
      </c>
      <c r="F259" s="31"/>
      <c r="G259" s="31"/>
      <c r="H259" s="28" t="s">
        <v>21</v>
      </c>
      <c r="I259" s="30" t="s">
        <v>22</v>
      </c>
      <c r="J259" s="29">
        <f>J260+J265</f>
        <v>3979</v>
      </c>
      <c r="K259" s="29">
        <f>K260+K265</f>
        <v>3979</v>
      </c>
      <c r="L259" s="29">
        <f>L260+L265</f>
        <v>0</v>
      </c>
      <c r="M259" s="29">
        <f>M260+M265</f>
        <v>30</v>
      </c>
      <c r="N259" s="29">
        <f>N260+N265</f>
        <v>0</v>
      </c>
      <c r="O259" s="29">
        <f>O260+O265</f>
        <v>800</v>
      </c>
      <c r="P259" s="29">
        <f>P260+P265</f>
        <v>3149</v>
      </c>
      <c r="Q259" s="29">
        <f>Q260+Q265</f>
        <v>0</v>
      </c>
      <c r="R259" s="29">
        <f>R260+R265</f>
        <v>0</v>
      </c>
      <c r="S259" s="28" t="s">
        <v>21</v>
      </c>
      <c r="T259" s="27">
        <f>K259-SUM(L259:R259)</f>
        <v>0</v>
      </c>
    </row>
    <row r="260" spans="1:20" ht="12" customHeight="1" x14ac:dyDescent="0.2">
      <c r="A260" s="32" t="str">
        <f>CONCATENATE("6710",H260)</f>
        <v>67107101</v>
      </c>
      <c r="B260" s="31"/>
      <c r="C260" s="31"/>
      <c r="D260" s="31"/>
      <c r="E260" s="31"/>
      <c r="F260" s="31" t="s">
        <v>19</v>
      </c>
      <c r="G260" s="31"/>
      <c r="H260" s="28">
        <v>7101</v>
      </c>
      <c r="I260" s="30" t="s">
        <v>20</v>
      </c>
      <c r="J260" s="29">
        <f>SUM(J261:J264)</f>
        <v>3979</v>
      </c>
      <c r="K260" s="29">
        <f>SUM(K261:K264)</f>
        <v>3979</v>
      </c>
      <c r="L260" s="29">
        <f>SUM(L261:L264)</f>
        <v>0</v>
      </c>
      <c r="M260" s="29">
        <f>SUM(M261:M264)</f>
        <v>30</v>
      </c>
      <c r="N260" s="29">
        <f>SUM(N261:N264)</f>
        <v>0</v>
      </c>
      <c r="O260" s="29">
        <f>SUM(O261:O264)</f>
        <v>800</v>
      </c>
      <c r="P260" s="29">
        <f>SUM(P261:P264)</f>
        <v>3149</v>
      </c>
      <c r="Q260" s="29">
        <f>SUM(Q261:Q264)</f>
        <v>0</v>
      </c>
      <c r="R260" s="29">
        <f>SUM(R261:R264)</f>
        <v>0</v>
      </c>
      <c r="S260" s="28">
        <v>7101</v>
      </c>
      <c r="T260" s="27">
        <f>K260-SUM(L260:R260)</f>
        <v>0</v>
      </c>
    </row>
    <row r="261" spans="1:20" ht="11.25" customHeight="1" x14ac:dyDescent="0.2">
      <c r="A261" s="45" t="str">
        <f>CONCATENATE("6710",H261)</f>
        <v>6710710101</v>
      </c>
      <c r="B261" s="31"/>
      <c r="C261" s="31"/>
      <c r="D261" s="31"/>
      <c r="E261" s="31"/>
      <c r="F261" s="31"/>
      <c r="G261" s="36" t="s">
        <v>19</v>
      </c>
      <c r="H261" s="33" t="s">
        <v>17</v>
      </c>
      <c r="I261" s="37" t="s">
        <v>18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  <c r="O261" s="34">
        <v>0</v>
      </c>
      <c r="P261" s="34">
        <v>0</v>
      </c>
      <c r="Q261" s="34">
        <v>0</v>
      </c>
      <c r="R261" s="34"/>
      <c r="S261" s="33" t="s">
        <v>17</v>
      </c>
      <c r="T261" s="27">
        <f>K261-SUM(L261:R261)</f>
        <v>0</v>
      </c>
    </row>
    <row r="262" spans="1:20" ht="15.75" customHeight="1" x14ac:dyDescent="0.2">
      <c r="A262" s="45" t="str">
        <f>CONCATENATE("6710",H262)</f>
        <v>6710710102</v>
      </c>
      <c r="B262" s="31"/>
      <c r="C262" s="31"/>
      <c r="D262" s="31"/>
      <c r="E262" s="31"/>
      <c r="F262" s="31"/>
      <c r="G262" s="36" t="s">
        <v>16</v>
      </c>
      <c r="H262" s="33" t="s">
        <v>14</v>
      </c>
      <c r="I262" s="35" t="s">
        <v>15</v>
      </c>
      <c r="J262" s="34">
        <v>805</v>
      </c>
      <c r="K262" s="34">
        <v>805</v>
      </c>
      <c r="L262" s="34">
        <v>0</v>
      </c>
      <c r="M262" s="34">
        <v>5</v>
      </c>
      <c r="N262" s="34">
        <v>0</v>
      </c>
      <c r="O262" s="34">
        <v>800</v>
      </c>
      <c r="P262" s="34">
        <v>0</v>
      </c>
      <c r="Q262" s="34">
        <v>0</v>
      </c>
      <c r="R262" s="34"/>
      <c r="S262" s="33" t="s">
        <v>14</v>
      </c>
      <c r="T262" s="27">
        <f>K262-SUM(L262:R262)</f>
        <v>0</v>
      </c>
    </row>
    <row r="263" spans="1:20" ht="18" customHeight="1" x14ac:dyDescent="0.2">
      <c r="A263" s="45" t="str">
        <f>CONCATENATE("6710",H263)</f>
        <v>6710710103</v>
      </c>
      <c r="B263" s="31"/>
      <c r="C263" s="31"/>
      <c r="D263" s="31"/>
      <c r="E263" s="31"/>
      <c r="F263" s="31"/>
      <c r="G263" s="36" t="s">
        <v>8</v>
      </c>
      <c r="H263" s="33" t="s">
        <v>12</v>
      </c>
      <c r="I263" s="35" t="s">
        <v>13</v>
      </c>
      <c r="J263" s="34">
        <v>5</v>
      </c>
      <c r="K263" s="34">
        <v>5</v>
      </c>
      <c r="L263" s="34">
        <v>0</v>
      </c>
      <c r="M263" s="34">
        <v>5</v>
      </c>
      <c r="N263" s="34">
        <v>0</v>
      </c>
      <c r="O263" s="34">
        <v>0</v>
      </c>
      <c r="P263" s="34">
        <v>0</v>
      </c>
      <c r="Q263" s="34">
        <v>0</v>
      </c>
      <c r="R263" s="34"/>
      <c r="S263" s="33" t="s">
        <v>12</v>
      </c>
      <c r="T263" s="27">
        <f>K263-SUM(L263:R263)</f>
        <v>0</v>
      </c>
    </row>
    <row r="264" spans="1:20" ht="14.25" customHeight="1" x14ac:dyDescent="0.2">
      <c r="A264" s="45" t="str">
        <f>CONCATENATE("6710",H264)</f>
        <v>6710710130</v>
      </c>
      <c r="B264" s="31"/>
      <c r="C264" s="31"/>
      <c r="D264" s="31"/>
      <c r="E264" s="31"/>
      <c r="F264" s="31"/>
      <c r="G264" s="36" t="s">
        <v>11</v>
      </c>
      <c r="H264" s="33" t="s">
        <v>9</v>
      </c>
      <c r="I264" s="35" t="s">
        <v>10</v>
      </c>
      <c r="J264" s="34">
        <v>3169</v>
      </c>
      <c r="K264" s="34">
        <v>3169</v>
      </c>
      <c r="L264" s="34">
        <v>0</v>
      </c>
      <c r="M264" s="34">
        <v>20</v>
      </c>
      <c r="N264" s="34">
        <v>0</v>
      </c>
      <c r="O264" s="34">
        <v>0</v>
      </c>
      <c r="P264" s="34">
        <v>3149</v>
      </c>
      <c r="Q264" s="34">
        <v>0</v>
      </c>
      <c r="R264" s="34"/>
      <c r="S264" s="33" t="s">
        <v>9</v>
      </c>
      <c r="T264" s="27">
        <f>K264-SUM(L264:R264)</f>
        <v>0</v>
      </c>
    </row>
    <row r="265" spans="1:20" ht="17.25" customHeight="1" x14ac:dyDescent="0.2">
      <c r="A265" s="45" t="str">
        <f>CONCATENATE("6710",H265)</f>
        <v>67107103</v>
      </c>
      <c r="B265" s="36"/>
      <c r="C265" s="36"/>
      <c r="D265" s="36"/>
      <c r="E265" s="36"/>
      <c r="F265" s="36" t="s">
        <v>8</v>
      </c>
      <c r="G265" s="36"/>
      <c r="H265" s="33" t="s">
        <v>6</v>
      </c>
      <c r="I265" s="35" t="s">
        <v>7</v>
      </c>
      <c r="J265" s="34">
        <v>0</v>
      </c>
      <c r="K265" s="34">
        <v>0</v>
      </c>
      <c r="L265" s="34">
        <v>0</v>
      </c>
      <c r="M265" s="34">
        <v>0</v>
      </c>
      <c r="N265" s="34">
        <v>0</v>
      </c>
      <c r="O265" s="34">
        <v>0</v>
      </c>
      <c r="P265" s="34">
        <v>0</v>
      </c>
      <c r="Q265" s="34">
        <v>0</v>
      </c>
      <c r="R265" s="34"/>
      <c r="S265" s="33" t="s">
        <v>6</v>
      </c>
      <c r="T265" s="27">
        <f>K265-SUM(L265:R265)</f>
        <v>0</v>
      </c>
    </row>
    <row r="266" spans="1:20" ht="15" customHeight="1" x14ac:dyDescent="0.2">
      <c r="A266" s="32" t="str">
        <f>CONCATENATE("6710",H266)</f>
        <v>6710671050</v>
      </c>
      <c r="B266" s="31"/>
      <c r="C266" s="31" t="s">
        <v>5</v>
      </c>
      <c r="D266" s="31"/>
      <c r="E266" s="31"/>
      <c r="F266" s="31"/>
      <c r="G266" s="31"/>
      <c r="H266" s="28" t="s">
        <v>2</v>
      </c>
      <c r="I266" s="30" t="s">
        <v>182</v>
      </c>
      <c r="J266" s="29">
        <f>J160</f>
        <v>33345</v>
      </c>
      <c r="K266" s="29">
        <f>K160</f>
        <v>33345</v>
      </c>
      <c r="L266" s="29">
        <f>L160</f>
        <v>0</v>
      </c>
      <c r="M266" s="29">
        <f>M160</f>
        <v>3546</v>
      </c>
      <c r="N266" s="29">
        <f>N160</f>
        <v>12644</v>
      </c>
      <c r="O266" s="29">
        <f>O160</f>
        <v>6220</v>
      </c>
      <c r="P266" s="29">
        <f>P160</f>
        <v>6934</v>
      </c>
      <c r="Q266" s="29">
        <f>Q160</f>
        <v>4001</v>
      </c>
      <c r="R266" s="29">
        <f>R160</f>
        <v>0</v>
      </c>
      <c r="S266" s="28" t="s">
        <v>2</v>
      </c>
      <c r="T266" s="27">
        <f>K266-SUM(L266:R266)</f>
        <v>0</v>
      </c>
    </row>
    <row r="267" spans="1:20" ht="15.75" customHeight="1" x14ac:dyDescent="0.2">
      <c r="A267" s="32" t="str">
        <f>CONCATENATE("8010",H267)</f>
        <v>80108010</v>
      </c>
      <c r="B267" s="31" t="s">
        <v>179</v>
      </c>
      <c r="C267" s="31"/>
      <c r="D267" s="31"/>
      <c r="E267" s="31"/>
      <c r="F267" s="31"/>
      <c r="G267" s="31"/>
      <c r="H267" s="28" t="s">
        <v>181</v>
      </c>
      <c r="I267" s="30" t="s">
        <v>180</v>
      </c>
      <c r="J267" s="29">
        <f>+J268+J366</f>
        <v>10060</v>
      </c>
      <c r="K267" s="29">
        <f>+K268+K366</f>
        <v>10060</v>
      </c>
      <c r="L267" s="29">
        <f>+L268+L366</f>
        <v>0</v>
      </c>
      <c r="M267" s="29">
        <f>+M268+M366</f>
        <v>0</v>
      </c>
      <c r="N267" s="29">
        <f>+N268+N366</f>
        <v>0</v>
      </c>
      <c r="O267" s="29">
        <f>+O268+O366</f>
        <v>0</v>
      </c>
      <c r="P267" s="29">
        <f>+P268+P366</f>
        <v>0</v>
      </c>
      <c r="Q267" s="29">
        <f>+Q268+Q366</f>
        <v>0</v>
      </c>
      <c r="R267" s="29">
        <f>+R268+R366</f>
        <v>10060</v>
      </c>
      <c r="S267" s="28" t="s">
        <v>179</v>
      </c>
      <c r="T267" s="27">
        <f>K267-SUM(L267:R267)</f>
        <v>0</v>
      </c>
    </row>
    <row r="268" spans="1:20" ht="15" customHeight="1" x14ac:dyDescent="0.2">
      <c r="A268" s="32" t="str">
        <f>CONCATENATE("8010",H268)</f>
        <v>801001</v>
      </c>
      <c r="B268" s="31"/>
      <c r="C268" s="31"/>
      <c r="D268" s="31"/>
      <c r="E268" s="31" t="s">
        <v>19</v>
      </c>
      <c r="F268" s="31"/>
      <c r="G268" s="31"/>
      <c r="H268" s="28" t="s">
        <v>19</v>
      </c>
      <c r="I268" s="30" t="s">
        <v>178</v>
      </c>
      <c r="J268" s="29">
        <f>J269+J298+J336+J339+J353+J362</f>
        <v>9960</v>
      </c>
      <c r="K268" s="29">
        <f>K269+K298+K336+K339+K353+K362</f>
        <v>9960</v>
      </c>
      <c r="L268" s="29">
        <f>L269+L298+L336+L339+L353+L362</f>
        <v>0</v>
      </c>
      <c r="M268" s="29">
        <f>M269+M298+M336+M339+M353+M362</f>
        <v>0</v>
      </c>
      <c r="N268" s="29">
        <f>N269+N298+N336+N339+N353+N362</f>
        <v>0</v>
      </c>
      <c r="O268" s="29">
        <f>O269+O298+O336+O339+O353+O362</f>
        <v>0</v>
      </c>
      <c r="P268" s="29">
        <f>P269+P298+P336+P339+P353+P362</f>
        <v>0</v>
      </c>
      <c r="Q268" s="29">
        <f>Q269+Q298+Q336+Q339+Q353+Q362</f>
        <v>0</v>
      </c>
      <c r="R268" s="29">
        <f>R269+R298+R336+R339+R353+R362</f>
        <v>9960</v>
      </c>
      <c r="S268" s="28" t="s">
        <v>19</v>
      </c>
      <c r="T268" s="27">
        <f>K268-SUM(L268:R268)</f>
        <v>0</v>
      </c>
    </row>
    <row r="269" spans="1:20" ht="18" customHeight="1" x14ac:dyDescent="0.2">
      <c r="A269" s="32" t="str">
        <f>CONCATENATE("8010",H269)</f>
        <v>801010</v>
      </c>
      <c r="B269" s="31"/>
      <c r="C269" s="31"/>
      <c r="D269" s="31"/>
      <c r="E269" s="31" t="s">
        <v>85</v>
      </c>
      <c r="F269" s="31"/>
      <c r="G269" s="31"/>
      <c r="H269" s="28" t="s">
        <v>85</v>
      </c>
      <c r="I269" s="30" t="s">
        <v>177</v>
      </c>
      <c r="J269" s="29">
        <f>+J270+J287+J290</f>
        <v>8315</v>
      </c>
      <c r="K269" s="29">
        <f>+K270+K287+K290</f>
        <v>8315</v>
      </c>
      <c r="L269" s="29">
        <f>+L270+L287+L290</f>
        <v>0</v>
      </c>
      <c r="M269" s="29">
        <f>+M270+M287+M290</f>
        <v>0</v>
      </c>
      <c r="N269" s="29">
        <f>+N270+N287+N290</f>
        <v>0</v>
      </c>
      <c r="O269" s="29">
        <f>+O270+O287+O290</f>
        <v>0</v>
      </c>
      <c r="P269" s="29">
        <f>+P270+P287+P290</f>
        <v>0</v>
      </c>
      <c r="Q269" s="29">
        <f>+Q270+Q287+Q290</f>
        <v>0</v>
      </c>
      <c r="R269" s="29">
        <f>+R270+R287+R290</f>
        <v>8315</v>
      </c>
      <c r="S269" s="28" t="s">
        <v>85</v>
      </c>
      <c r="T269" s="27">
        <f>K269-SUM(L269:R269)</f>
        <v>0</v>
      </c>
    </row>
    <row r="270" spans="1:20" ht="18" customHeight="1" x14ac:dyDescent="0.2">
      <c r="A270" s="32" t="str">
        <f>CONCATENATE("8010",H270)</f>
        <v>80101001</v>
      </c>
      <c r="B270" s="31"/>
      <c r="C270" s="31"/>
      <c r="D270" s="31"/>
      <c r="E270" s="31"/>
      <c r="F270" s="31" t="s">
        <v>19</v>
      </c>
      <c r="G270" s="31"/>
      <c r="H270" s="28">
        <v>1001</v>
      </c>
      <c r="I270" s="48" t="s">
        <v>176</v>
      </c>
      <c r="J270" s="29">
        <f>SUM(J271:J286)</f>
        <v>7983</v>
      </c>
      <c r="K270" s="29">
        <f>SUM(K271:K286)</f>
        <v>7983</v>
      </c>
      <c r="L270" s="29">
        <f>SUM(L271:L286)</f>
        <v>0</v>
      </c>
      <c r="M270" s="29">
        <f>SUM(M271:M286)</f>
        <v>0</v>
      </c>
      <c r="N270" s="29">
        <f>SUM(N271:N286)</f>
        <v>0</v>
      </c>
      <c r="O270" s="29">
        <f>SUM(O271:O286)</f>
        <v>0</v>
      </c>
      <c r="P270" s="29">
        <f>SUM(P271:P286)</f>
        <v>0</v>
      </c>
      <c r="Q270" s="29">
        <f>SUM(Q271:Q286)</f>
        <v>0</v>
      </c>
      <c r="R270" s="29">
        <f>SUM(R271:R286)</f>
        <v>7983</v>
      </c>
      <c r="S270" s="28">
        <v>1001</v>
      </c>
      <c r="T270" s="27">
        <f>K270-SUM(L270:R270)</f>
        <v>0</v>
      </c>
    </row>
    <row r="271" spans="1:20" ht="21" customHeight="1" x14ac:dyDescent="0.2">
      <c r="A271" s="32" t="str">
        <f>CONCATENATE("8010",H271)</f>
        <v>8010100101</v>
      </c>
      <c r="B271" s="31"/>
      <c r="C271" s="31"/>
      <c r="D271" s="31"/>
      <c r="E271" s="31"/>
      <c r="F271" s="31"/>
      <c r="G271" s="36" t="s">
        <v>19</v>
      </c>
      <c r="H271" s="33">
        <v>100101</v>
      </c>
      <c r="I271" s="49" t="s">
        <v>175</v>
      </c>
      <c r="J271" s="34">
        <v>7790</v>
      </c>
      <c r="K271" s="34">
        <v>7790</v>
      </c>
      <c r="L271" s="34">
        <v>0</v>
      </c>
      <c r="M271" s="34">
        <v>0</v>
      </c>
      <c r="N271" s="34">
        <v>0</v>
      </c>
      <c r="O271" s="34">
        <v>0</v>
      </c>
      <c r="P271" s="34">
        <v>0</v>
      </c>
      <c r="Q271" s="34">
        <v>0</v>
      </c>
      <c r="R271" s="34">
        <v>7790</v>
      </c>
      <c r="S271" s="33">
        <v>100101</v>
      </c>
      <c r="T271" s="27">
        <f>K271-SUM(L271:R271)</f>
        <v>0</v>
      </c>
    </row>
    <row r="272" spans="1:20" ht="11.25" customHeight="1" x14ac:dyDescent="0.2">
      <c r="A272" s="32" t="str">
        <f>CONCATENATE("8010",H272)</f>
        <v>8010100102</v>
      </c>
      <c r="B272" s="31"/>
      <c r="C272" s="31"/>
      <c r="D272" s="31"/>
      <c r="E272" s="31"/>
      <c r="F272" s="31"/>
      <c r="G272" s="36"/>
      <c r="H272" s="33">
        <v>100102</v>
      </c>
      <c r="I272" s="49" t="s">
        <v>174</v>
      </c>
      <c r="J272" s="34">
        <v>0</v>
      </c>
      <c r="K272" s="34">
        <v>0</v>
      </c>
      <c r="L272" s="34">
        <v>0</v>
      </c>
      <c r="M272" s="34">
        <v>0</v>
      </c>
      <c r="N272" s="34">
        <v>0</v>
      </c>
      <c r="O272" s="34">
        <v>0</v>
      </c>
      <c r="P272" s="34">
        <v>0</v>
      </c>
      <c r="Q272" s="34">
        <v>0</v>
      </c>
      <c r="R272" s="34">
        <v>0</v>
      </c>
      <c r="S272" s="33">
        <v>100102</v>
      </c>
      <c r="T272" s="27">
        <f>K272-SUM(L272:R272)</f>
        <v>0</v>
      </c>
    </row>
    <row r="273" spans="1:20" ht="11.25" customHeight="1" x14ac:dyDescent="0.2">
      <c r="A273" s="32" t="str">
        <f>CONCATENATE("8010",H273)</f>
        <v>8010100103</v>
      </c>
      <c r="B273" s="31"/>
      <c r="C273" s="31"/>
      <c r="D273" s="31"/>
      <c r="E273" s="31"/>
      <c r="F273" s="31"/>
      <c r="G273" s="36"/>
      <c r="H273" s="33">
        <v>100103</v>
      </c>
      <c r="I273" s="49" t="s">
        <v>173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0</v>
      </c>
      <c r="R273" s="34">
        <v>0</v>
      </c>
      <c r="S273" s="33">
        <v>100103</v>
      </c>
      <c r="T273" s="27">
        <f>K273-SUM(L273:R273)</f>
        <v>0</v>
      </c>
    </row>
    <row r="274" spans="1:20" ht="11.25" customHeight="1" x14ac:dyDescent="0.2">
      <c r="A274" s="32" t="str">
        <f>CONCATENATE("8010",H274)</f>
        <v>8010100104</v>
      </c>
      <c r="B274" s="31"/>
      <c r="C274" s="31"/>
      <c r="D274" s="31"/>
      <c r="E274" s="31"/>
      <c r="F274" s="31"/>
      <c r="G274" s="36"/>
      <c r="H274" s="33">
        <v>100104</v>
      </c>
      <c r="I274" s="49" t="s">
        <v>172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  <c r="O274" s="34">
        <v>0</v>
      </c>
      <c r="P274" s="34">
        <v>0</v>
      </c>
      <c r="Q274" s="34">
        <v>0</v>
      </c>
      <c r="R274" s="34">
        <v>0</v>
      </c>
      <c r="S274" s="33">
        <v>100104</v>
      </c>
      <c r="T274" s="27">
        <f>K274-SUM(L274:R274)</f>
        <v>0</v>
      </c>
    </row>
    <row r="275" spans="1:20" x14ac:dyDescent="0.2">
      <c r="A275" s="32" t="str">
        <f>CONCATENATE("8010",H275)</f>
        <v>8010100105</v>
      </c>
      <c r="B275" s="31"/>
      <c r="C275" s="31"/>
      <c r="D275" s="31"/>
      <c r="E275" s="31"/>
      <c r="F275" s="31"/>
      <c r="G275" s="36" t="s">
        <v>102</v>
      </c>
      <c r="H275" s="33" t="s">
        <v>170</v>
      </c>
      <c r="I275" s="49" t="s">
        <v>171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v>0</v>
      </c>
      <c r="P275" s="34">
        <v>0</v>
      </c>
      <c r="Q275" s="34">
        <v>0</v>
      </c>
      <c r="R275" s="34">
        <v>0</v>
      </c>
      <c r="S275" s="33" t="s">
        <v>170</v>
      </c>
      <c r="T275" s="27">
        <f>K275-SUM(L275:R275)</f>
        <v>0</v>
      </c>
    </row>
    <row r="276" spans="1:20" ht="18.75" customHeight="1" x14ac:dyDescent="0.2">
      <c r="A276" s="32" t="str">
        <f>CONCATENATE("8010",H276)</f>
        <v>8010100106</v>
      </c>
      <c r="B276" s="31"/>
      <c r="C276" s="31"/>
      <c r="D276" s="31"/>
      <c r="E276" s="31"/>
      <c r="F276" s="31"/>
      <c r="G276" s="36" t="s">
        <v>94</v>
      </c>
      <c r="H276" s="33" t="s">
        <v>168</v>
      </c>
      <c r="I276" s="49" t="s">
        <v>169</v>
      </c>
      <c r="J276" s="34">
        <v>20</v>
      </c>
      <c r="K276" s="34">
        <v>20</v>
      </c>
      <c r="L276" s="34">
        <v>0</v>
      </c>
      <c r="M276" s="34">
        <v>0</v>
      </c>
      <c r="N276" s="34">
        <v>0</v>
      </c>
      <c r="O276" s="34">
        <v>0</v>
      </c>
      <c r="P276" s="34">
        <v>0</v>
      </c>
      <c r="Q276" s="34">
        <v>0</v>
      </c>
      <c r="R276" s="34">
        <v>20</v>
      </c>
      <c r="S276" s="33" t="s">
        <v>168</v>
      </c>
      <c r="T276" s="27">
        <f>K276-SUM(L276:R276)</f>
        <v>0</v>
      </c>
    </row>
    <row r="277" spans="1:20" ht="11.25" customHeight="1" x14ac:dyDescent="0.2">
      <c r="A277" s="32" t="str">
        <f>CONCATENATE("8010",H277)</f>
        <v>8010100107</v>
      </c>
      <c r="B277" s="31"/>
      <c r="C277" s="31"/>
      <c r="D277" s="31"/>
      <c r="E277" s="31"/>
      <c r="F277" s="31"/>
      <c r="G277" s="36"/>
      <c r="H277" s="33">
        <v>100107</v>
      </c>
      <c r="I277" s="49" t="s">
        <v>167</v>
      </c>
      <c r="J277" s="34">
        <v>0</v>
      </c>
      <c r="K277" s="34">
        <v>0</v>
      </c>
      <c r="L277" s="34">
        <v>0</v>
      </c>
      <c r="M277" s="34">
        <v>0</v>
      </c>
      <c r="N277" s="34">
        <v>0</v>
      </c>
      <c r="O277" s="34">
        <v>0</v>
      </c>
      <c r="P277" s="34">
        <v>0</v>
      </c>
      <c r="Q277" s="34">
        <v>0</v>
      </c>
      <c r="R277" s="34">
        <v>0</v>
      </c>
      <c r="S277" s="33">
        <v>100107</v>
      </c>
      <c r="T277" s="27">
        <f>K277-SUM(L277:R277)</f>
        <v>0</v>
      </c>
    </row>
    <row r="278" spans="1:20" ht="11.25" customHeight="1" x14ac:dyDescent="0.2">
      <c r="A278" s="32" t="str">
        <f>CONCATENATE("8010",H278)</f>
        <v>8010100108</v>
      </c>
      <c r="B278" s="31"/>
      <c r="C278" s="31"/>
      <c r="D278" s="31"/>
      <c r="E278" s="31"/>
      <c r="F278" s="31"/>
      <c r="G278" s="36"/>
      <c r="H278" s="33">
        <v>100108</v>
      </c>
      <c r="I278" s="49" t="s">
        <v>166</v>
      </c>
      <c r="J278" s="34">
        <v>0</v>
      </c>
      <c r="K278" s="34">
        <v>0</v>
      </c>
      <c r="L278" s="34">
        <v>0</v>
      </c>
      <c r="M278" s="34">
        <v>0</v>
      </c>
      <c r="N278" s="34">
        <v>0</v>
      </c>
      <c r="O278" s="34">
        <v>0</v>
      </c>
      <c r="P278" s="34">
        <v>0</v>
      </c>
      <c r="Q278" s="34">
        <v>0</v>
      </c>
      <c r="R278" s="34">
        <v>0</v>
      </c>
      <c r="S278" s="33">
        <v>100108</v>
      </c>
      <c r="T278" s="27">
        <f>K278-SUM(L278:R278)</f>
        <v>0</v>
      </c>
    </row>
    <row r="279" spans="1:20" ht="11.25" customHeight="1" x14ac:dyDescent="0.2">
      <c r="A279" s="32" t="str">
        <f>CONCATENATE("8010",H279)</f>
        <v>8010100109</v>
      </c>
      <c r="B279" s="31"/>
      <c r="C279" s="31"/>
      <c r="D279" s="31"/>
      <c r="E279" s="31"/>
      <c r="F279" s="31"/>
      <c r="G279" s="36"/>
      <c r="H279" s="33" t="s">
        <v>164</v>
      </c>
      <c r="I279" s="49" t="s">
        <v>165</v>
      </c>
      <c r="J279" s="34">
        <v>0</v>
      </c>
      <c r="K279" s="34">
        <v>0</v>
      </c>
      <c r="L279" s="34">
        <v>0</v>
      </c>
      <c r="M279" s="34">
        <v>0</v>
      </c>
      <c r="N279" s="34">
        <v>0</v>
      </c>
      <c r="O279" s="34">
        <v>0</v>
      </c>
      <c r="P279" s="34">
        <v>0</v>
      </c>
      <c r="Q279" s="34">
        <v>0</v>
      </c>
      <c r="R279" s="34">
        <v>0</v>
      </c>
      <c r="S279" s="33" t="s">
        <v>164</v>
      </c>
      <c r="T279" s="27">
        <f>K279-SUM(L279:R279)</f>
        <v>0</v>
      </c>
    </row>
    <row r="280" spans="1:20" ht="9" customHeight="1" x14ac:dyDescent="0.2">
      <c r="A280" s="32" t="str">
        <f>CONCATENATE("8010",H280)</f>
        <v>8010100110</v>
      </c>
      <c r="B280" s="31"/>
      <c r="C280" s="31"/>
      <c r="D280" s="31"/>
      <c r="E280" s="31"/>
      <c r="F280" s="31"/>
      <c r="G280" s="36" t="s">
        <v>85</v>
      </c>
      <c r="H280" s="33" t="s">
        <v>162</v>
      </c>
      <c r="I280" s="49" t="s">
        <v>163</v>
      </c>
      <c r="J280" s="34">
        <v>0</v>
      </c>
      <c r="K280" s="34">
        <v>0</v>
      </c>
      <c r="L280" s="34">
        <v>0</v>
      </c>
      <c r="M280" s="34">
        <v>0</v>
      </c>
      <c r="N280" s="34">
        <v>0</v>
      </c>
      <c r="O280" s="34">
        <v>0</v>
      </c>
      <c r="P280" s="34">
        <v>0</v>
      </c>
      <c r="Q280" s="34">
        <v>0</v>
      </c>
      <c r="R280" s="34">
        <v>0</v>
      </c>
      <c r="S280" s="33" t="s">
        <v>162</v>
      </c>
      <c r="T280" s="27">
        <f>K280-SUM(L280:R280)</f>
        <v>0</v>
      </c>
    </row>
    <row r="281" spans="1:20" ht="17.25" customHeight="1" x14ac:dyDescent="0.2">
      <c r="A281" s="32" t="str">
        <f>CONCATENATE("8010",H281)</f>
        <v>8010100112</v>
      </c>
      <c r="B281" s="31"/>
      <c r="C281" s="31"/>
      <c r="D281" s="31"/>
      <c r="E281" s="31"/>
      <c r="F281" s="31"/>
      <c r="G281" s="36" t="s">
        <v>80</v>
      </c>
      <c r="H281" s="33" t="s">
        <v>160</v>
      </c>
      <c r="I281" s="49" t="s">
        <v>161</v>
      </c>
      <c r="J281" s="34">
        <v>73</v>
      </c>
      <c r="K281" s="34">
        <v>73</v>
      </c>
      <c r="L281" s="34">
        <v>0</v>
      </c>
      <c r="M281" s="34">
        <v>0</v>
      </c>
      <c r="N281" s="34">
        <v>0</v>
      </c>
      <c r="O281" s="34">
        <v>0</v>
      </c>
      <c r="P281" s="34">
        <v>0</v>
      </c>
      <c r="Q281" s="34">
        <v>0</v>
      </c>
      <c r="R281" s="34">
        <v>73</v>
      </c>
      <c r="S281" s="33" t="s">
        <v>160</v>
      </c>
      <c r="T281" s="27">
        <f>K281-SUM(L281:R281)</f>
        <v>0</v>
      </c>
    </row>
    <row r="282" spans="1:20" ht="16.5" customHeight="1" x14ac:dyDescent="0.2">
      <c r="A282" s="32" t="str">
        <f>CONCATENATE("8010",H282)</f>
        <v>8010100113</v>
      </c>
      <c r="B282" s="31"/>
      <c r="C282" s="31"/>
      <c r="D282" s="31"/>
      <c r="E282" s="31"/>
      <c r="F282" s="31"/>
      <c r="G282" s="36" t="s">
        <v>77</v>
      </c>
      <c r="H282" s="33">
        <v>100113</v>
      </c>
      <c r="I282" s="49" t="s">
        <v>159</v>
      </c>
      <c r="J282" s="34">
        <v>100</v>
      </c>
      <c r="K282" s="34">
        <v>100</v>
      </c>
      <c r="L282" s="34">
        <v>0</v>
      </c>
      <c r="M282" s="34">
        <v>0</v>
      </c>
      <c r="N282" s="34">
        <v>0</v>
      </c>
      <c r="O282" s="34">
        <v>0</v>
      </c>
      <c r="P282" s="34">
        <v>0</v>
      </c>
      <c r="Q282" s="34">
        <v>0</v>
      </c>
      <c r="R282" s="34">
        <v>100</v>
      </c>
      <c r="S282" s="33">
        <v>100113</v>
      </c>
      <c r="T282" s="27">
        <f>K282-SUM(L282:R282)</f>
        <v>0</v>
      </c>
    </row>
    <row r="283" spans="1:20" ht="11.25" customHeight="1" x14ac:dyDescent="0.2">
      <c r="A283" s="32" t="str">
        <f>CONCATENATE("8010",H283)</f>
        <v>8010100115</v>
      </c>
      <c r="B283" s="31"/>
      <c r="C283" s="31"/>
      <c r="D283" s="31"/>
      <c r="E283" s="31"/>
      <c r="F283" s="31"/>
      <c r="G283" s="36"/>
      <c r="H283" s="33" t="s">
        <v>157</v>
      </c>
      <c r="I283" s="49" t="s">
        <v>158</v>
      </c>
      <c r="J283" s="34">
        <v>0</v>
      </c>
      <c r="K283" s="34">
        <v>0</v>
      </c>
      <c r="L283" s="34">
        <v>0</v>
      </c>
      <c r="M283" s="34">
        <v>0</v>
      </c>
      <c r="N283" s="34">
        <v>0</v>
      </c>
      <c r="O283" s="34">
        <v>0</v>
      </c>
      <c r="P283" s="34">
        <v>0</v>
      </c>
      <c r="Q283" s="34">
        <v>0</v>
      </c>
      <c r="R283" s="34">
        <v>0</v>
      </c>
      <c r="S283" s="33" t="s">
        <v>157</v>
      </c>
      <c r="T283" s="27">
        <f>K283-SUM(L283:R283)</f>
        <v>0</v>
      </c>
    </row>
    <row r="284" spans="1:20" ht="11.25" customHeight="1" x14ac:dyDescent="0.2">
      <c r="A284" s="32" t="str">
        <f>CONCATENATE("8010",H284)</f>
        <v>8010100116</v>
      </c>
      <c r="B284" s="31"/>
      <c r="C284" s="31"/>
      <c r="D284" s="31"/>
      <c r="E284" s="31"/>
      <c r="F284" s="31"/>
      <c r="G284" s="36"/>
      <c r="H284" s="33" t="s">
        <v>155</v>
      </c>
      <c r="I284" s="49" t="s">
        <v>156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34">
        <v>0</v>
      </c>
      <c r="P284" s="34">
        <v>0</v>
      </c>
      <c r="Q284" s="34">
        <v>0</v>
      </c>
      <c r="R284" s="34">
        <v>0</v>
      </c>
      <c r="S284" s="33" t="s">
        <v>155</v>
      </c>
      <c r="T284" s="27">
        <f>K284-SUM(L284:R284)</f>
        <v>0</v>
      </c>
    </row>
    <row r="285" spans="1:20" ht="11.25" customHeight="1" x14ac:dyDescent="0.2">
      <c r="A285" s="32"/>
      <c r="B285" s="31"/>
      <c r="C285" s="31"/>
      <c r="D285" s="31"/>
      <c r="E285" s="31"/>
      <c r="F285" s="31"/>
      <c r="G285" s="36"/>
      <c r="H285" s="33" t="s">
        <v>154</v>
      </c>
      <c r="I285" s="49"/>
      <c r="J285" s="34">
        <v>0</v>
      </c>
      <c r="K285" s="34">
        <v>0</v>
      </c>
      <c r="L285" s="34">
        <v>0</v>
      </c>
      <c r="M285" s="34">
        <v>0</v>
      </c>
      <c r="N285" s="34">
        <v>0</v>
      </c>
      <c r="O285" s="34">
        <v>0</v>
      </c>
      <c r="P285" s="34">
        <v>0</v>
      </c>
      <c r="Q285" s="34">
        <v>0</v>
      </c>
      <c r="R285" s="34">
        <v>0</v>
      </c>
      <c r="S285" s="33"/>
      <c r="T285" s="27">
        <f>K285-SUM(L285:R285)</f>
        <v>0</v>
      </c>
    </row>
    <row r="286" spans="1:20" ht="17.25" customHeight="1" x14ac:dyDescent="0.2">
      <c r="A286" s="32" t="str">
        <f>CONCATENATE("8010",H286)</f>
        <v>8010100130</v>
      </c>
      <c r="B286" s="31"/>
      <c r="C286" s="31"/>
      <c r="D286" s="31"/>
      <c r="E286" s="31"/>
      <c r="F286" s="31"/>
      <c r="G286" s="36" t="s">
        <v>11</v>
      </c>
      <c r="H286" s="33">
        <v>100130</v>
      </c>
      <c r="I286" s="49" t="s">
        <v>153</v>
      </c>
      <c r="J286" s="34">
        <v>0</v>
      </c>
      <c r="K286" s="34">
        <v>0</v>
      </c>
      <c r="L286" s="34">
        <v>0</v>
      </c>
      <c r="M286" s="34">
        <v>0</v>
      </c>
      <c r="N286" s="34">
        <v>0</v>
      </c>
      <c r="O286" s="34">
        <v>0</v>
      </c>
      <c r="P286" s="34">
        <v>0</v>
      </c>
      <c r="Q286" s="34">
        <v>0</v>
      </c>
      <c r="R286" s="34">
        <v>0</v>
      </c>
      <c r="S286" s="33">
        <v>100130</v>
      </c>
      <c r="T286" s="27">
        <f>K286-SUM(L286:R286)</f>
        <v>0</v>
      </c>
    </row>
    <row r="287" spans="1:20" ht="20.25" customHeight="1" x14ac:dyDescent="0.2">
      <c r="A287" s="32" t="str">
        <f>CONCATENATE("8010",H287)</f>
        <v>80101002</v>
      </c>
      <c r="B287" s="31"/>
      <c r="C287" s="31"/>
      <c r="D287" s="31"/>
      <c r="E287" s="31"/>
      <c r="F287" s="31" t="s">
        <v>16</v>
      </c>
      <c r="G287" s="31"/>
      <c r="H287" s="28" t="s">
        <v>151</v>
      </c>
      <c r="I287" s="48" t="s">
        <v>152</v>
      </c>
      <c r="J287" s="29">
        <f>J288+J289</f>
        <v>146</v>
      </c>
      <c r="K287" s="29">
        <f>K288+K289</f>
        <v>146</v>
      </c>
      <c r="L287" s="29">
        <f>L288+L289</f>
        <v>0</v>
      </c>
      <c r="M287" s="29">
        <f>M288+M289</f>
        <v>0</v>
      </c>
      <c r="N287" s="29">
        <f>N288+N289</f>
        <v>0</v>
      </c>
      <c r="O287" s="29">
        <f>O288+O289</f>
        <v>0</v>
      </c>
      <c r="P287" s="29">
        <f>P288+P289</f>
        <v>0</v>
      </c>
      <c r="Q287" s="29">
        <f>Q288+Q289</f>
        <v>0</v>
      </c>
      <c r="R287" s="29">
        <f>R288+R289</f>
        <v>146</v>
      </c>
      <c r="S287" s="28" t="s">
        <v>151</v>
      </c>
      <c r="T287" s="27">
        <f>K287-SUM(L287:R287)</f>
        <v>0</v>
      </c>
    </row>
    <row r="288" spans="1:20" ht="25.5" customHeight="1" x14ac:dyDescent="0.2">
      <c r="A288" s="32" t="str">
        <f>CONCATENATE("8010",H288)</f>
        <v>8010100204</v>
      </c>
      <c r="B288" s="31"/>
      <c r="C288" s="31"/>
      <c r="D288" s="31"/>
      <c r="E288" s="31"/>
      <c r="F288" s="31"/>
      <c r="G288" s="36" t="s">
        <v>60</v>
      </c>
      <c r="H288" s="33" t="s">
        <v>149</v>
      </c>
      <c r="I288" s="49" t="s">
        <v>150</v>
      </c>
      <c r="J288" s="34">
        <v>55</v>
      </c>
      <c r="K288" s="34">
        <v>55</v>
      </c>
      <c r="L288" s="34">
        <v>0</v>
      </c>
      <c r="M288" s="34">
        <v>0</v>
      </c>
      <c r="N288" s="34">
        <v>0</v>
      </c>
      <c r="O288" s="34">
        <v>0</v>
      </c>
      <c r="P288" s="34">
        <v>0</v>
      </c>
      <c r="Q288" s="34">
        <v>0</v>
      </c>
      <c r="R288" s="34">
        <v>55</v>
      </c>
      <c r="S288" s="33" t="s">
        <v>149</v>
      </c>
      <c r="T288" s="27">
        <f>K288-SUM(L288:R288)</f>
        <v>0</v>
      </c>
    </row>
    <row r="289" spans="1:20" ht="15" customHeight="1" x14ac:dyDescent="0.2">
      <c r="A289" s="32" t="str">
        <f>CONCATENATE("8010",H289)</f>
        <v>8010100206</v>
      </c>
      <c r="B289" s="31"/>
      <c r="C289" s="31"/>
      <c r="D289" s="31"/>
      <c r="E289" s="31"/>
      <c r="F289" s="31"/>
      <c r="G289" s="36" t="s">
        <v>94</v>
      </c>
      <c r="H289" s="33" t="s">
        <v>148</v>
      </c>
      <c r="I289" s="49" t="s">
        <v>147</v>
      </c>
      <c r="J289" s="34">
        <v>91</v>
      </c>
      <c r="K289" s="34">
        <v>91</v>
      </c>
      <c r="L289" s="34">
        <v>0</v>
      </c>
      <c r="M289" s="34">
        <v>0</v>
      </c>
      <c r="N289" s="34">
        <v>0</v>
      </c>
      <c r="O289" s="34">
        <v>0</v>
      </c>
      <c r="P289" s="34">
        <v>0</v>
      </c>
      <c r="Q289" s="34">
        <v>0</v>
      </c>
      <c r="R289" s="34">
        <v>91</v>
      </c>
      <c r="S289" s="33" t="s">
        <v>146</v>
      </c>
      <c r="T289" s="27">
        <f>K289-SUM(L289:R289)</f>
        <v>0</v>
      </c>
    </row>
    <row r="290" spans="1:20" ht="18.75" customHeight="1" x14ac:dyDescent="0.2">
      <c r="A290" s="32" t="str">
        <f>CONCATENATE("8010",H290)</f>
        <v>80101003</v>
      </c>
      <c r="B290" s="31"/>
      <c r="C290" s="31"/>
      <c r="D290" s="31"/>
      <c r="E290" s="31"/>
      <c r="F290" s="31" t="s">
        <v>8</v>
      </c>
      <c r="G290" s="31"/>
      <c r="H290" s="28">
        <v>1003</v>
      </c>
      <c r="I290" s="48" t="s">
        <v>145</v>
      </c>
      <c r="J290" s="29">
        <f>SUM(J291:J297)</f>
        <v>186</v>
      </c>
      <c r="K290" s="29">
        <f>SUM(K291:K297)</f>
        <v>186</v>
      </c>
      <c r="L290" s="29">
        <f>SUM(L291:L297)</f>
        <v>0</v>
      </c>
      <c r="M290" s="29">
        <f>SUM(M291:M297)</f>
        <v>0</v>
      </c>
      <c r="N290" s="29">
        <f>SUM(N291:N297)</f>
        <v>0</v>
      </c>
      <c r="O290" s="29">
        <f>SUM(O291:O297)</f>
        <v>0</v>
      </c>
      <c r="P290" s="29">
        <f>SUM(P291:P297)</f>
        <v>0</v>
      </c>
      <c r="Q290" s="29">
        <f>SUM(Q291:Q297)</f>
        <v>0</v>
      </c>
      <c r="R290" s="29">
        <f>SUM(R291:R297)</f>
        <v>186</v>
      </c>
      <c r="S290" s="28">
        <v>1003</v>
      </c>
      <c r="T290" s="27">
        <f>K290-SUM(L290:R290)</f>
        <v>0</v>
      </c>
    </row>
    <row r="291" spans="1:20" ht="18.75" customHeight="1" x14ac:dyDescent="0.2">
      <c r="A291" s="32" t="str">
        <f>CONCATENATE("8010",H291)</f>
        <v>8010100301</v>
      </c>
      <c r="B291" s="31"/>
      <c r="C291" s="31"/>
      <c r="D291" s="31"/>
      <c r="E291" s="31"/>
      <c r="F291" s="31"/>
      <c r="G291" s="36" t="s">
        <v>19</v>
      </c>
      <c r="H291" s="33">
        <v>100301</v>
      </c>
      <c r="I291" s="38" t="s">
        <v>144</v>
      </c>
      <c r="J291" s="34">
        <v>0</v>
      </c>
      <c r="K291" s="34">
        <v>0</v>
      </c>
      <c r="L291" s="34">
        <v>0</v>
      </c>
      <c r="M291" s="34">
        <v>0</v>
      </c>
      <c r="N291" s="34">
        <v>0</v>
      </c>
      <c r="O291" s="34">
        <v>0</v>
      </c>
      <c r="P291" s="34">
        <v>0</v>
      </c>
      <c r="Q291" s="34">
        <v>0</v>
      </c>
      <c r="R291" s="34">
        <v>0</v>
      </c>
      <c r="S291" s="33">
        <v>100301</v>
      </c>
      <c r="T291" s="27">
        <f>K291-SUM(L291:R291)</f>
        <v>0</v>
      </c>
    </row>
    <row r="292" spans="1:20" ht="18.75" customHeight="1" x14ac:dyDescent="0.2">
      <c r="A292" s="32" t="str">
        <f>CONCATENATE("8010",H292)</f>
        <v>8010100302</v>
      </c>
      <c r="B292" s="31"/>
      <c r="C292" s="31"/>
      <c r="D292" s="31"/>
      <c r="E292" s="31"/>
      <c r="F292" s="31"/>
      <c r="G292" s="36" t="s">
        <v>16</v>
      </c>
      <c r="H292" s="33">
        <v>100302</v>
      </c>
      <c r="I292" s="38" t="s">
        <v>143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  <c r="O292" s="34">
        <v>0</v>
      </c>
      <c r="P292" s="34">
        <v>0</v>
      </c>
      <c r="Q292" s="34">
        <v>0</v>
      </c>
      <c r="R292" s="34">
        <v>0</v>
      </c>
      <c r="S292" s="33">
        <v>100302</v>
      </c>
      <c r="T292" s="27">
        <f>K292-SUM(L292:R292)</f>
        <v>0</v>
      </c>
    </row>
    <row r="293" spans="1:20" ht="18" customHeight="1" x14ac:dyDescent="0.2">
      <c r="A293" s="32" t="str">
        <f>CONCATENATE("8010",H293)</f>
        <v>8010100303</v>
      </c>
      <c r="B293" s="31"/>
      <c r="C293" s="31"/>
      <c r="D293" s="31"/>
      <c r="E293" s="31"/>
      <c r="F293" s="31"/>
      <c r="G293" s="36" t="s">
        <v>8</v>
      </c>
      <c r="H293" s="33">
        <v>100303</v>
      </c>
      <c r="I293" s="38" t="s">
        <v>142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  <c r="O293" s="34">
        <v>0</v>
      </c>
      <c r="P293" s="34">
        <v>0</v>
      </c>
      <c r="Q293" s="34">
        <v>0</v>
      </c>
      <c r="R293" s="34">
        <v>0</v>
      </c>
      <c r="S293" s="33">
        <v>100303</v>
      </c>
      <c r="T293" s="27">
        <f>K293-SUM(L293:R293)</f>
        <v>0</v>
      </c>
    </row>
    <row r="294" spans="1:20" ht="20.25" customHeight="1" x14ac:dyDescent="0.2">
      <c r="A294" s="32" t="str">
        <f>CONCATENATE("8010",H294)</f>
        <v>8010100304</v>
      </c>
      <c r="B294" s="31"/>
      <c r="C294" s="31"/>
      <c r="D294" s="31"/>
      <c r="E294" s="31"/>
      <c r="F294" s="31"/>
      <c r="G294" s="36" t="s">
        <v>60</v>
      </c>
      <c r="H294" s="33">
        <v>100304</v>
      </c>
      <c r="I294" s="38" t="s">
        <v>141</v>
      </c>
      <c r="J294" s="34">
        <v>0</v>
      </c>
      <c r="K294" s="34">
        <v>0</v>
      </c>
      <c r="L294" s="34">
        <v>0</v>
      </c>
      <c r="M294" s="34">
        <v>0</v>
      </c>
      <c r="N294" s="34">
        <v>0</v>
      </c>
      <c r="O294" s="34">
        <v>0</v>
      </c>
      <c r="P294" s="34">
        <v>0</v>
      </c>
      <c r="Q294" s="34">
        <v>0</v>
      </c>
      <c r="R294" s="34">
        <v>0</v>
      </c>
      <c r="S294" s="33">
        <v>100304</v>
      </c>
      <c r="T294" s="27">
        <f>K294-SUM(L294:R294)</f>
        <v>0</v>
      </c>
    </row>
    <row r="295" spans="1:20" ht="20.25" customHeight="1" x14ac:dyDescent="0.2">
      <c r="A295" s="32" t="str">
        <f>CONCATENATE("8010",H295)</f>
        <v>8010100305</v>
      </c>
      <c r="B295" s="31"/>
      <c r="C295" s="31"/>
      <c r="D295" s="31"/>
      <c r="E295" s="31"/>
      <c r="F295" s="31"/>
      <c r="G295" s="36" t="s">
        <v>102</v>
      </c>
      <c r="H295" s="33">
        <v>100305</v>
      </c>
      <c r="I295" s="38" t="s">
        <v>140</v>
      </c>
      <c r="J295" s="34">
        <v>10</v>
      </c>
      <c r="K295" s="34">
        <v>10</v>
      </c>
      <c r="L295" s="34">
        <v>0</v>
      </c>
      <c r="M295" s="34">
        <v>0</v>
      </c>
      <c r="N295" s="34">
        <v>0</v>
      </c>
      <c r="O295" s="34">
        <v>0</v>
      </c>
      <c r="P295" s="34">
        <v>0</v>
      </c>
      <c r="Q295" s="34">
        <v>0</v>
      </c>
      <c r="R295" s="34">
        <v>10</v>
      </c>
      <c r="S295" s="33">
        <v>100305</v>
      </c>
      <c r="T295" s="27">
        <f>K295-SUM(L295:R295)</f>
        <v>0</v>
      </c>
    </row>
    <row r="296" spans="1:20" ht="18.75" customHeight="1" x14ac:dyDescent="0.2">
      <c r="A296" s="32" t="str">
        <f>CONCATENATE("8010",H296)</f>
        <v>8010100306</v>
      </c>
      <c r="B296" s="31"/>
      <c r="C296" s="31"/>
      <c r="D296" s="31"/>
      <c r="E296" s="31"/>
      <c r="F296" s="31"/>
      <c r="G296" s="36" t="s">
        <v>94</v>
      </c>
      <c r="H296" s="33" t="s">
        <v>138</v>
      </c>
      <c r="I296" s="38" t="s">
        <v>139</v>
      </c>
      <c r="J296" s="34">
        <v>0</v>
      </c>
      <c r="K296" s="34">
        <v>0</v>
      </c>
      <c r="L296" s="34">
        <v>0</v>
      </c>
      <c r="M296" s="34">
        <v>0</v>
      </c>
      <c r="N296" s="34">
        <v>0</v>
      </c>
      <c r="O296" s="34">
        <v>0</v>
      </c>
      <c r="P296" s="34">
        <v>0</v>
      </c>
      <c r="Q296" s="34">
        <v>0</v>
      </c>
      <c r="R296" s="34">
        <v>0</v>
      </c>
      <c r="S296" s="33" t="s">
        <v>138</v>
      </c>
      <c r="T296" s="27">
        <f>K296-SUM(L296:R296)</f>
        <v>0</v>
      </c>
    </row>
    <row r="297" spans="1:20" ht="22.5" customHeight="1" x14ac:dyDescent="0.2">
      <c r="A297" s="32" t="str">
        <f>CONCATENATE("8010",H297)</f>
        <v>8010100307</v>
      </c>
      <c r="B297" s="31"/>
      <c r="C297" s="31"/>
      <c r="D297" s="31"/>
      <c r="E297" s="31"/>
      <c r="F297" s="31"/>
      <c r="G297" s="36" t="s">
        <v>137</v>
      </c>
      <c r="H297" s="33" t="s">
        <v>135</v>
      </c>
      <c r="I297" s="38" t="s">
        <v>136</v>
      </c>
      <c r="J297" s="34">
        <v>176</v>
      </c>
      <c r="K297" s="34">
        <v>176</v>
      </c>
      <c r="L297" s="34">
        <v>0</v>
      </c>
      <c r="M297" s="34">
        <v>0</v>
      </c>
      <c r="N297" s="34">
        <v>0</v>
      </c>
      <c r="O297" s="34">
        <v>0</v>
      </c>
      <c r="P297" s="34">
        <v>0</v>
      </c>
      <c r="Q297" s="34">
        <v>0</v>
      </c>
      <c r="R297" s="34">
        <v>176</v>
      </c>
      <c r="S297" s="33" t="s">
        <v>135</v>
      </c>
      <c r="T297" s="27">
        <f>K297-SUM(L297:R297)</f>
        <v>0</v>
      </c>
    </row>
    <row r="298" spans="1:20" ht="20.25" customHeight="1" x14ac:dyDescent="0.2">
      <c r="A298" s="32" t="str">
        <f>CONCATENATE("8010",H298)</f>
        <v>801020</v>
      </c>
      <c r="B298" s="31"/>
      <c r="C298" s="31"/>
      <c r="D298" s="31"/>
      <c r="E298" s="31" t="s">
        <v>133</v>
      </c>
      <c r="F298" s="31"/>
      <c r="G298" s="31"/>
      <c r="H298" s="28" t="s">
        <v>133</v>
      </c>
      <c r="I298" s="30" t="s">
        <v>134</v>
      </c>
      <c r="J298" s="29">
        <f>+J299+J309+J310+J315+J319+SUM(J322:J330)</f>
        <v>1605</v>
      </c>
      <c r="K298" s="29">
        <f>+K299+K309+K310+K315+K319+SUM(K322:K330)</f>
        <v>1605</v>
      </c>
      <c r="L298" s="29">
        <f>+L299+L309+L310+L315+L319+SUM(L322:L330)</f>
        <v>0</v>
      </c>
      <c r="M298" s="29">
        <f>+M299+M309+M310+M315+M319+SUM(M322:M330)</f>
        <v>0</v>
      </c>
      <c r="N298" s="29">
        <f>+N299+N309+N310+N315+N319+SUM(N322:N330)</f>
        <v>0</v>
      </c>
      <c r="O298" s="29">
        <f>+O299+O309+O310+O315+O319+SUM(O322:O330)</f>
        <v>0</v>
      </c>
      <c r="P298" s="29">
        <f>+P299+P309+P310+P315+P319+SUM(P322:P330)</f>
        <v>0</v>
      </c>
      <c r="Q298" s="29">
        <f>+Q299+Q309+Q310+Q315+Q319+SUM(Q322:Q330)</f>
        <v>0</v>
      </c>
      <c r="R298" s="29">
        <f>+R299+R309+R310+R315+R319+SUM(R322:R330)</f>
        <v>1605</v>
      </c>
      <c r="S298" s="28" t="s">
        <v>133</v>
      </c>
      <c r="T298" s="27">
        <f>K298-SUM(L298:R298)</f>
        <v>0</v>
      </c>
    </row>
    <row r="299" spans="1:20" ht="20.25" customHeight="1" x14ac:dyDescent="0.2">
      <c r="A299" s="32" t="str">
        <f>CONCATENATE("8010",H299)</f>
        <v>80102001</v>
      </c>
      <c r="B299" s="31"/>
      <c r="C299" s="31"/>
      <c r="D299" s="31"/>
      <c r="E299" s="31"/>
      <c r="F299" s="31" t="s">
        <v>19</v>
      </c>
      <c r="G299" s="31"/>
      <c r="H299" s="28">
        <v>2001</v>
      </c>
      <c r="I299" s="43" t="s">
        <v>132</v>
      </c>
      <c r="J299" s="29">
        <f>SUM(J300:J308)</f>
        <v>632</v>
      </c>
      <c r="K299" s="29">
        <f>SUM(K300:K308)</f>
        <v>632</v>
      </c>
      <c r="L299" s="29">
        <f>SUM(L300:L308)</f>
        <v>0</v>
      </c>
      <c r="M299" s="29">
        <f>SUM(M300:M308)</f>
        <v>0</v>
      </c>
      <c r="N299" s="29">
        <f>SUM(N300:N308)</f>
        <v>0</v>
      </c>
      <c r="O299" s="29">
        <f>SUM(O300:O308)</f>
        <v>0</v>
      </c>
      <c r="P299" s="29">
        <f>SUM(P300:P308)</f>
        <v>0</v>
      </c>
      <c r="Q299" s="29">
        <f>SUM(Q300:Q308)</f>
        <v>0</v>
      </c>
      <c r="R299" s="29">
        <f>SUM(R300:R308)</f>
        <v>632</v>
      </c>
      <c r="S299" s="28">
        <v>2001</v>
      </c>
      <c r="T299" s="27">
        <f>K299-SUM(L299:R299)</f>
        <v>0</v>
      </c>
    </row>
    <row r="300" spans="1:20" ht="18" customHeight="1" x14ac:dyDescent="0.2">
      <c r="A300" s="32" t="str">
        <f>CONCATENATE("8010",H300)</f>
        <v>8010200101</v>
      </c>
      <c r="B300" s="31"/>
      <c r="C300" s="31"/>
      <c r="D300" s="31"/>
      <c r="E300" s="31"/>
      <c r="F300" s="31"/>
      <c r="G300" s="36" t="s">
        <v>19</v>
      </c>
      <c r="H300" s="33" t="s">
        <v>130</v>
      </c>
      <c r="I300" s="38" t="s">
        <v>131</v>
      </c>
      <c r="J300" s="34">
        <v>10</v>
      </c>
      <c r="K300" s="34">
        <v>10</v>
      </c>
      <c r="L300" s="34">
        <v>0</v>
      </c>
      <c r="M300" s="34">
        <v>0</v>
      </c>
      <c r="N300" s="34">
        <v>0</v>
      </c>
      <c r="O300" s="34">
        <v>0</v>
      </c>
      <c r="P300" s="34">
        <v>0</v>
      </c>
      <c r="Q300" s="34">
        <v>0</v>
      </c>
      <c r="R300" s="34">
        <v>10</v>
      </c>
      <c r="S300" s="33" t="s">
        <v>130</v>
      </c>
      <c r="T300" s="27">
        <f>K300-SUM(L300:R300)</f>
        <v>0</v>
      </c>
    </row>
    <row r="301" spans="1:20" ht="18.75" customHeight="1" x14ac:dyDescent="0.2">
      <c r="A301" s="32" t="str">
        <f>CONCATENATE("8010",H301)</f>
        <v>8010200102</v>
      </c>
      <c r="B301" s="31"/>
      <c r="C301" s="31"/>
      <c r="D301" s="31"/>
      <c r="E301" s="31"/>
      <c r="F301" s="31"/>
      <c r="G301" s="36" t="s">
        <v>16</v>
      </c>
      <c r="H301" s="33" t="s">
        <v>128</v>
      </c>
      <c r="I301" s="38" t="s">
        <v>129</v>
      </c>
      <c r="J301" s="34">
        <v>0</v>
      </c>
      <c r="K301" s="34">
        <v>0</v>
      </c>
      <c r="L301" s="34">
        <v>0</v>
      </c>
      <c r="M301" s="34">
        <v>0</v>
      </c>
      <c r="N301" s="34">
        <v>0</v>
      </c>
      <c r="O301" s="34">
        <v>0</v>
      </c>
      <c r="P301" s="34">
        <v>0</v>
      </c>
      <c r="Q301" s="34">
        <v>0</v>
      </c>
      <c r="R301" s="34">
        <v>0</v>
      </c>
      <c r="S301" s="33" t="s">
        <v>128</v>
      </c>
      <c r="T301" s="27">
        <f>K301-SUM(L301:R301)</f>
        <v>0</v>
      </c>
    </row>
    <row r="302" spans="1:20" ht="13.5" customHeight="1" x14ac:dyDescent="0.2">
      <c r="A302" s="32" t="str">
        <f>CONCATENATE("8010",H302)</f>
        <v>8010200103</v>
      </c>
      <c r="B302" s="31"/>
      <c r="C302" s="31"/>
      <c r="D302" s="31"/>
      <c r="E302" s="31"/>
      <c r="F302" s="31"/>
      <c r="G302" s="36" t="s">
        <v>8</v>
      </c>
      <c r="H302" s="33" t="s">
        <v>126</v>
      </c>
      <c r="I302" s="38" t="s">
        <v>127</v>
      </c>
      <c r="J302" s="34">
        <v>125</v>
      </c>
      <c r="K302" s="34">
        <v>125</v>
      </c>
      <c r="L302" s="34">
        <v>0</v>
      </c>
      <c r="M302" s="34">
        <v>0</v>
      </c>
      <c r="N302" s="34">
        <v>0</v>
      </c>
      <c r="O302" s="34">
        <v>0</v>
      </c>
      <c r="P302" s="34">
        <v>0</v>
      </c>
      <c r="Q302" s="34">
        <v>0</v>
      </c>
      <c r="R302" s="34">
        <v>125</v>
      </c>
      <c r="S302" s="33" t="s">
        <v>126</v>
      </c>
      <c r="T302" s="27">
        <f>K302-SUM(L302:R302)</f>
        <v>0</v>
      </c>
    </row>
    <row r="303" spans="1:20" ht="16.5" customHeight="1" x14ac:dyDescent="0.2">
      <c r="A303" s="32" t="str">
        <f>CONCATENATE("8010",H303)</f>
        <v>8010200104</v>
      </c>
      <c r="B303" s="31"/>
      <c r="C303" s="31"/>
      <c r="D303" s="31"/>
      <c r="E303" s="31"/>
      <c r="F303" s="31"/>
      <c r="G303" s="36" t="s">
        <v>60</v>
      </c>
      <c r="H303" s="33" t="s">
        <v>124</v>
      </c>
      <c r="I303" s="38" t="s">
        <v>125</v>
      </c>
      <c r="J303" s="34">
        <v>2</v>
      </c>
      <c r="K303" s="34">
        <v>2</v>
      </c>
      <c r="L303" s="34">
        <v>0</v>
      </c>
      <c r="M303" s="34">
        <v>0</v>
      </c>
      <c r="N303" s="34">
        <v>0</v>
      </c>
      <c r="O303" s="34">
        <v>0</v>
      </c>
      <c r="P303" s="34">
        <v>0</v>
      </c>
      <c r="Q303" s="34">
        <v>0</v>
      </c>
      <c r="R303" s="34">
        <v>2</v>
      </c>
      <c r="S303" s="33" t="s">
        <v>124</v>
      </c>
      <c r="T303" s="27">
        <f>K303-SUM(L303:R303)</f>
        <v>0</v>
      </c>
    </row>
    <row r="304" spans="1:20" ht="17.25" customHeight="1" x14ac:dyDescent="0.2">
      <c r="A304" s="32" t="str">
        <f>CONCATENATE("8010",H304)</f>
        <v>8010200105</v>
      </c>
      <c r="B304" s="31"/>
      <c r="C304" s="31"/>
      <c r="D304" s="31"/>
      <c r="E304" s="31"/>
      <c r="F304" s="31"/>
      <c r="G304" s="36" t="s">
        <v>102</v>
      </c>
      <c r="H304" s="33" t="s">
        <v>122</v>
      </c>
      <c r="I304" s="38" t="s">
        <v>123</v>
      </c>
      <c r="J304" s="34">
        <v>45</v>
      </c>
      <c r="K304" s="34">
        <v>45</v>
      </c>
      <c r="L304" s="34">
        <v>0</v>
      </c>
      <c r="M304" s="34">
        <v>0</v>
      </c>
      <c r="N304" s="34">
        <v>0</v>
      </c>
      <c r="O304" s="34">
        <v>0</v>
      </c>
      <c r="P304" s="34">
        <v>0</v>
      </c>
      <c r="Q304" s="34">
        <v>0</v>
      </c>
      <c r="R304" s="34">
        <v>45</v>
      </c>
      <c r="S304" s="33" t="s">
        <v>122</v>
      </c>
      <c r="T304" s="27">
        <f>K304-SUM(L304:R304)</f>
        <v>0</v>
      </c>
    </row>
    <row r="305" spans="1:36" ht="17.25" customHeight="1" x14ac:dyDescent="0.2">
      <c r="A305" s="32" t="str">
        <f>CONCATENATE("8010",H305)</f>
        <v>8010200106</v>
      </c>
      <c r="B305" s="31"/>
      <c r="C305" s="31"/>
      <c r="D305" s="31"/>
      <c r="E305" s="31"/>
      <c r="F305" s="31"/>
      <c r="G305" s="36" t="s">
        <v>94</v>
      </c>
      <c r="H305" s="33" t="s">
        <v>120</v>
      </c>
      <c r="I305" s="38" t="s">
        <v>121</v>
      </c>
      <c r="J305" s="34">
        <v>0</v>
      </c>
      <c r="K305" s="34">
        <v>0</v>
      </c>
      <c r="L305" s="34">
        <v>0</v>
      </c>
      <c r="M305" s="34">
        <v>0</v>
      </c>
      <c r="N305" s="34">
        <v>0</v>
      </c>
      <c r="O305" s="34">
        <v>0</v>
      </c>
      <c r="P305" s="34">
        <v>0</v>
      </c>
      <c r="Q305" s="34">
        <v>0</v>
      </c>
      <c r="R305" s="34">
        <v>0</v>
      </c>
      <c r="S305" s="33" t="s">
        <v>120</v>
      </c>
      <c r="T305" s="27">
        <f>K305-SUM(L305:R305)</f>
        <v>0</v>
      </c>
    </row>
    <row r="306" spans="1:36" ht="16.5" customHeight="1" x14ac:dyDescent="0.2">
      <c r="A306" s="32" t="str">
        <f>CONCATENATE("8010",H306)</f>
        <v>8010200108</v>
      </c>
      <c r="B306" s="31"/>
      <c r="C306" s="31"/>
      <c r="D306" s="31"/>
      <c r="E306" s="31"/>
      <c r="F306" s="31"/>
      <c r="G306" s="36" t="s">
        <v>119</v>
      </c>
      <c r="H306" s="33" t="s">
        <v>117</v>
      </c>
      <c r="I306" s="38" t="s">
        <v>118</v>
      </c>
      <c r="J306" s="34">
        <v>45</v>
      </c>
      <c r="K306" s="34">
        <v>45</v>
      </c>
      <c r="L306" s="34">
        <v>0</v>
      </c>
      <c r="M306" s="34">
        <v>0</v>
      </c>
      <c r="N306" s="34">
        <v>0</v>
      </c>
      <c r="O306" s="34">
        <v>0</v>
      </c>
      <c r="P306" s="34">
        <v>0</v>
      </c>
      <c r="Q306" s="34">
        <v>0</v>
      </c>
      <c r="R306" s="34">
        <v>45</v>
      </c>
      <c r="S306" s="33" t="s">
        <v>117</v>
      </c>
      <c r="T306" s="27">
        <f>K306-SUM(L306:R306)</f>
        <v>0</v>
      </c>
    </row>
    <row r="307" spans="1:36" ht="15" customHeight="1" x14ac:dyDescent="0.2">
      <c r="A307" s="32" t="str">
        <f>CONCATENATE("8010",H307)</f>
        <v>8010200109</v>
      </c>
      <c r="B307" s="31"/>
      <c r="C307" s="31"/>
      <c r="D307" s="31"/>
      <c r="E307" s="31"/>
      <c r="F307" s="31"/>
      <c r="G307" s="36" t="s">
        <v>88</v>
      </c>
      <c r="H307" s="33" t="s">
        <v>115</v>
      </c>
      <c r="I307" s="38" t="s">
        <v>116</v>
      </c>
      <c r="J307" s="34">
        <v>155</v>
      </c>
      <c r="K307" s="34">
        <v>155</v>
      </c>
      <c r="L307" s="34">
        <v>0</v>
      </c>
      <c r="M307" s="34">
        <v>0</v>
      </c>
      <c r="N307" s="34">
        <v>0</v>
      </c>
      <c r="O307" s="34">
        <v>0</v>
      </c>
      <c r="P307" s="34">
        <v>0</v>
      </c>
      <c r="Q307" s="34">
        <v>0</v>
      </c>
      <c r="R307" s="34">
        <v>155</v>
      </c>
      <c r="S307" s="33" t="s">
        <v>115</v>
      </c>
      <c r="T307" s="27">
        <f>K307-SUM(L307:R307)</f>
        <v>0</v>
      </c>
    </row>
    <row r="308" spans="1:36" ht="18.75" customHeight="1" x14ac:dyDescent="0.2">
      <c r="A308" s="32" t="str">
        <f>CONCATENATE("8010",H308)</f>
        <v>8010200130</v>
      </c>
      <c r="B308" s="31"/>
      <c r="C308" s="31"/>
      <c r="D308" s="31"/>
      <c r="E308" s="31"/>
      <c r="F308" s="31"/>
      <c r="G308" s="36" t="s">
        <v>11</v>
      </c>
      <c r="H308" s="33" t="s">
        <v>113</v>
      </c>
      <c r="I308" s="38" t="s">
        <v>114</v>
      </c>
      <c r="J308" s="34">
        <v>250</v>
      </c>
      <c r="K308" s="34">
        <v>250</v>
      </c>
      <c r="L308" s="34">
        <v>0</v>
      </c>
      <c r="M308" s="34">
        <v>0</v>
      </c>
      <c r="N308" s="34">
        <v>0</v>
      </c>
      <c r="O308" s="34">
        <v>0</v>
      </c>
      <c r="P308" s="34">
        <v>0</v>
      </c>
      <c r="Q308" s="34">
        <v>0</v>
      </c>
      <c r="R308" s="34">
        <v>250</v>
      </c>
      <c r="S308" s="33" t="s">
        <v>113</v>
      </c>
      <c r="T308" s="27">
        <f>K308-SUM(L308:R308)</f>
        <v>0</v>
      </c>
    </row>
    <row r="309" spans="1:36" ht="18" customHeight="1" x14ac:dyDescent="0.2">
      <c r="A309" s="32" t="str">
        <f>CONCATENATE("8010",H309)</f>
        <v>80102002</v>
      </c>
      <c r="B309" s="31"/>
      <c r="C309" s="31"/>
      <c r="D309" s="31"/>
      <c r="E309" s="31"/>
      <c r="F309" s="31" t="s">
        <v>16</v>
      </c>
      <c r="G309" s="31"/>
      <c r="H309" s="28">
        <v>2002</v>
      </c>
      <c r="I309" s="43" t="s">
        <v>112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  <c r="O309" s="34">
        <v>0</v>
      </c>
      <c r="P309" s="34">
        <v>0</v>
      </c>
      <c r="Q309" s="34">
        <v>0</v>
      </c>
      <c r="R309" s="34">
        <v>0</v>
      </c>
      <c r="S309" s="28">
        <v>2002</v>
      </c>
      <c r="T309" s="27">
        <f>K309-SUM(L309:R309)</f>
        <v>0</v>
      </c>
    </row>
    <row r="310" spans="1:36" ht="21.75" customHeight="1" x14ac:dyDescent="0.2">
      <c r="A310" s="32" t="str">
        <f>CONCATENATE("8010",H310)</f>
        <v>80102004</v>
      </c>
      <c r="B310" s="31"/>
      <c r="C310" s="31"/>
      <c r="D310" s="31"/>
      <c r="E310" s="31"/>
      <c r="F310" s="31" t="s">
        <v>60</v>
      </c>
      <c r="G310" s="31"/>
      <c r="H310" s="28" t="s">
        <v>111</v>
      </c>
      <c r="I310" s="43" t="s">
        <v>110</v>
      </c>
      <c r="J310" s="29">
        <f>SUM(J311:J314)</f>
        <v>0</v>
      </c>
      <c r="K310" s="29">
        <f>SUM(K311:K314)</f>
        <v>0</v>
      </c>
      <c r="L310" s="29">
        <f>SUM(L311:L314)</f>
        <v>0</v>
      </c>
      <c r="M310" s="29">
        <f>SUM(M311:M314)</f>
        <v>0</v>
      </c>
      <c r="N310" s="29">
        <f>SUM(N311:N314)</f>
        <v>0</v>
      </c>
      <c r="O310" s="29">
        <f>SUM(O311:O314)</f>
        <v>0</v>
      </c>
      <c r="P310" s="29">
        <f>SUM(P311:P314)</f>
        <v>0</v>
      </c>
      <c r="Q310" s="29">
        <f>SUM(Q311:Q314)</f>
        <v>0</v>
      </c>
      <c r="R310" s="29">
        <f>SUM(R311:R314)</f>
        <v>0</v>
      </c>
      <c r="S310" s="28" t="s">
        <v>111</v>
      </c>
      <c r="T310" s="27">
        <f>K310-SUM(L310:R310)</f>
        <v>0</v>
      </c>
    </row>
    <row r="311" spans="1:36" ht="17.25" customHeight="1" x14ac:dyDescent="0.2">
      <c r="A311" s="32" t="str">
        <f>CONCATENATE("8010",H311)</f>
        <v>8010200401</v>
      </c>
      <c r="B311" s="31"/>
      <c r="C311" s="31"/>
      <c r="D311" s="31"/>
      <c r="E311" s="31"/>
      <c r="F311" s="31"/>
      <c r="G311" s="36" t="s">
        <v>19</v>
      </c>
      <c r="H311" s="33" t="s">
        <v>109</v>
      </c>
      <c r="I311" s="38" t="s">
        <v>110</v>
      </c>
      <c r="J311" s="34">
        <v>0</v>
      </c>
      <c r="K311" s="34">
        <v>0</v>
      </c>
      <c r="L311" s="34">
        <v>0</v>
      </c>
      <c r="M311" s="34">
        <v>0</v>
      </c>
      <c r="N311" s="34">
        <v>0</v>
      </c>
      <c r="O311" s="34">
        <v>0</v>
      </c>
      <c r="P311" s="34">
        <v>0</v>
      </c>
      <c r="Q311" s="34">
        <v>0</v>
      </c>
      <c r="R311" s="34">
        <v>0</v>
      </c>
      <c r="S311" s="33" t="s">
        <v>109</v>
      </c>
      <c r="T311" s="27">
        <f>K311-SUM(L311:R311)</f>
        <v>0</v>
      </c>
    </row>
    <row r="312" spans="1:36" ht="18.75" customHeight="1" x14ac:dyDescent="0.2">
      <c r="A312" s="32" t="str">
        <f>CONCATENATE("8010",H312)</f>
        <v>8010200402</v>
      </c>
      <c r="B312" s="31"/>
      <c r="C312" s="31"/>
      <c r="D312" s="31"/>
      <c r="E312" s="31"/>
      <c r="F312" s="31"/>
      <c r="G312" s="36" t="s">
        <v>16</v>
      </c>
      <c r="H312" s="33" t="s">
        <v>107</v>
      </c>
      <c r="I312" s="38" t="s">
        <v>108</v>
      </c>
      <c r="J312" s="34">
        <v>0</v>
      </c>
      <c r="K312" s="34">
        <v>0</v>
      </c>
      <c r="L312" s="34">
        <v>0</v>
      </c>
      <c r="M312" s="34">
        <v>0</v>
      </c>
      <c r="N312" s="34">
        <v>0</v>
      </c>
      <c r="O312" s="34">
        <v>0</v>
      </c>
      <c r="P312" s="34">
        <v>0</v>
      </c>
      <c r="Q312" s="34">
        <v>0</v>
      </c>
      <c r="R312" s="34">
        <v>0</v>
      </c>
      <c r="S312" s="33" t="s">
        <v>107</v>
      </c>
      <c r="T312" s="27">
        <f>K312-SUM(L312:R312)</f>
        <v>0</v>
      </c>
    </row>
    <row r="313" spans="1:36" ht="17.25" customHeight="1" x14ac:dyDescent="0.2">
      <c r="A313" s="32" t="str">
        <f>CONCATENATE("8010",H313)</f>
        <v>8010200403</v>
      </c>
      <c r="B313" s="31"/>
      <c r="C313" s="31"/>
      <c r="D313" s="31"/>
      <c r="E313" s="31"/>
      <c r="F313" s="31"/>
      <c r="G313" s="36" t="s">
        <v>8</v>
      </c>
      <c r="H313" s="33" t="s">
        <v>105</v>
      </c>
      <c r="I313" s="38" t="s">
        <v>106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  <c r="O313" s="34">
        <v>0</v>
      </c>
      <c r="P313" s="34">
        <v>0</v>
      </c>
      <c r="Q313" s="34">
        <v>0</v>
      </c>
      <c r="R313" s="34">
        <v>0</v>
      </c>
      <c r="S313" s="33" t="s">
        <v>105</v>
      </c>
      <c r="T313" s="27">
        <f>K313-SUM(L313:R313)</f>
        <v>0</v>
      </c>
    </row>
    <row r="314" spans="1:36" s="22" customFormat="1" ht="16.5" customHeight="1" x14ac:dyDescent="0.2">
      <c r="A314" s="32" t="str">
        <f>CONCATENATE("8010",H314)</f>
        <v>8010200404</v>
      </c>
      <c r="B314" s="31"/>
      <c r="C314" s="31"/>
      <c r="D314" s="31"/>
      <c r="E314" s="31"/>
      <c r="F314" s="31"/>
      <c r="G314" s="36" t="s">
        <v>60</v>
      </c>
      <c r="H314" s="33" t="s">
        <v>103</v>
      </c>
      <c r="I314" s="38" t="s">
        <v>104</v>
      </c>
      <c r="J314" s="34">
        <v>0</v>
      </c>
      <c r="K314" s="34">
        <v>0</v>
      </c>
      <c r="L314" s="34">
        <v>0</v>
      </c>
      <c r="M314" s="34">
        <v>0</v>
      </c>
      <c r="N314" s="34">
        <v>0</v>
      </c>
      <c r="O314" s="34">
        <v>0</v>
      </c>
      <c r="P314" s="34">
        <v>0</v>
      </c>
      <c r="Q314" s="34">
        <v>0</v>
      </c>
      <c r="R314" s="34">
        <v>0</v>
      </c>
      <c r="S314" s="33" t="s">
        <v>103</v>
      </c>
      <c r="T314" s="27">
        <f>K314-SUM(L314:R314)</f>
        <v>0</v>
      </c>
      <c r="AE314" s="18"/>
      <c r="AF314" s="18"/>
      <c r="AG314" s="18"/>
      <c r="AH314" s="18"/>
      <c r="AI314" s="18"/>
      <c r="AJ314" s="18"/>
    </row>
    <row r="315" spans="1:36" ht="17.25" customHeight="1" x14ac:dyDescent="0.2">
      <c r="A315" s="32" t="str">
        <f>CONCATENATE("8010",H315)</f>
        <v>80102005</v>
      </c>
      <c r="B315" s="31"/>
      <c r="C315" s="31"/>
      <c r="D315" s="31"/>
      <c r="E315" s="31"/>
      <c r="F315" s="31" t="s">
        <v>102</v>
      </c>
      <c r="G315" s="31"/>
      <c r="H315" s="28">
        <v>2005</v>
      </c>
      <c r="I315" s="43" t="s">
        <v>101</v>
      </c>
      <c r="J315" s="29">
        <f>SUM(J316:J318)</f>
        <v>120</v>
      </c>
      <c r="K315" s="29">
        <f>SUM(K316:K318)</f>
        <v>120</v>
      </c>
      <c r="L315" s="29">
        <f>SUM(L316:L318)</f>
        <v>0</v>
      </c>
      <c r="M315" s="29">
        <f>SUM(M316:M318)</f>
        <v>0</v>
      </c>
      <c r="N315" s="29">
        <f>SUM(N316:N318)</f>
        <v>0</v>
      </c>
      <c r="O315" s="29">
        <f>SUM(O316:O318)</f>
        <v>0</v>
      </c>
      <c r="P315" s="29">
        <f>SUM(P316:P318)</f>
        <v>0</v>
      </c>
      <c r="Q315" s="29">
        <f>SUM(Q316:Q318)</f>
        <v>0</v>
      </c>
      <c r="R315" s="29">
        <f>SUM(R316:R318)</f>
        <v>120</v>
      </c>
      <c r="S315" s="28">
        <v>2005</v>
      </c>
      <c r="T315" s="27">
        <f>K315-SUM(L315:R315)</f>
        <v>0</v>
      </c>
    </row>
    <row r="316" spans="1:36" ht="17.25" customHeight="1" x14ac:dyDescent="0.2">
      <c r="A316" s="32" t="str">
        <f>CONCATENATE("8010",H316)</f>
        <v>8010200501</v>
      </c>
      <c r="B316" s="31"/>
      <c r="C316" s="31"/>
      <c r="D316" s="31"/>
      <c r="E316" s="31"/>
      <c r="F316" s="31"/>
      <c r="G316" s="36" t="s">
        <v>19</v>
      </c>
      <c r="H316" s="47" t="s">
        <v>99</v>
      </c>
      <c r="I316" s="38" t="s">
        <v>100</v>
      </c>
      <c r="J316" s="34">
        <v>20</v>
      </c>
      <c r="K316" s="34">
        <v>20</v>
      </c>
      <c r="L316" s="34">
        <v>0</v>
      </c>
      <c r="M316" s="34">
        <v>0</v>
      </c>
      <c r="N316" s="34">
        <v>0</v>
      </c>
      <c r="O316" s="34">
        <v>0</v>
      </c>
      <c r="P316" s="34">
        <v>0</v>
      </c>
      <c r="Q316" s="34">
        <v>0</v>
      </c>
      <c r="R316" s="34">
        <v>20</v>
      </c>
      <c r="S316" s="47" t="s">
        <v>99</v>
      </c>
      <c r="T316" s="27">
        <f>K316-SUM(L316:R316)</f>
        <v>0</v>
      </c>
    </row>
    <row r="317" spans="1:36" ht="17.25" customHeight="1" x14ac:dyDescent="0.2">
      <c r="A317" s="32" t="str">
        <f>CONCATENATE("8010",H317)</f>
        <v>8010200503</v>
      </c>
      <c r="B317" s="31"/>
      <c r="C317" s="31"/>
      <c r="D317" s="31"/>
      <c r="E317" s="31"/>
      <c r="F317" s="31"/>
      <c r="G317" s="36" t="s">
        <v>8</v>
      </c>
      <c r="H317" s="47" t="s">
        <v>97</v>
      </c>
      <c r="I317" s="38" t="s">
        <v>98</v>
      </c>
      <c r="J317" s="34">
        <v>0</v>
      </c>
      <c r="K317" s="34">
        <v>0</v>
      </c>
      <c r="L317" s="34">
        <v>0</v>
      </c>
      <c r="M317" s="34">
        <v>0</v>
      </c>
      <c r="N317" s="34">
        <v>0</v>
      </c>
      <c r="O317" s="34">
        <v>0</v>
      </c>
      <c r="P317" s="34">
        <v>0</v>
      </c>
      <c r="Q317" s="34">
        <v>0</v>
      </c>
      <c r="R317" s="34">
        <v>0</v>
      </c>
      <c r="S317" s="47" t="s">
        <v>97</v>
      </c>
      <c r="T317" s="27">
        <f>K317-SUM(L317:R317)</f>
        <v>0</v>
      </c>
    </row>
    <row r="318" spans="1:36" ht="14.25" customHeight="1" x14ac:dyDescent="0.2">
      <c r="A318" s="32" t="str">
        <f>CONCATENATE("8010",H318)</f>
        <v>8010200530</v>
      </c>
      <c r="B318" s="31"/>
      <c r="C318" s="31"/>
      <c r="D318" s="31"/>
      <c r="E318" s="31"/>
      <c r="F318" s="31"/>
      <c r="G318" s="36" t="s">
        <v>11</v>
      </c>
      <c r="H318" s="33" t="s">
        <v>95</v>
      </c>
      <c r="I318" s="38" t="s">
        <v>96</v>
      </c>
      <c r="J318" s="34">
        <v>100</v>
      </c>
      <c r="K318" s="34">
        <v>100</v>
      </c>
      <c r="L318" s="34">
        <v>0</v>
      </c>
      <c r="M318" s="34">
        <v>0</v>
      </c>
      <c r="N318" s="34">
        <v>0</v>
      </c>
      <c r="O318" s="34">
        <v>0</v>
      </c>
      <c r="P318" s="34">
        <v>0</v>
      </c>
      <c r="Q318" s="34">
        <v>0</v>
      </c>
      <c r="R318" s="34">
        <v>100</v>
      </c>
      <c r="S318" s="33" t="s">
        <v>95</v>
      </c>
      <c r="T318" s="27">
        <f>K318-SUM(L318:R318)</f>
        <v>0</v>
      </c>
    </row>
    <row r="319" spans="1:36" ht="17.25" customHeight="1" x14ac:dyDescent="0.2">
      <c r="A319" s="32" t="str">
        <f>CONCATENATE("8010",H319)</f>
        <v>80102006</v>
      </c>
      <c r="B319" s="31"/>
      <c r="C319" s="31"/>
      <c r="D319" s="31"/>
      <c r="E319" s="31"/>
      <c r="F319" s="31" t="s">
        <v>94</v>
      </c>
      <c r="G319" s="31"/>
      <c r="H319" s="28">
        <v>2006</v>
      </c>
      <c r="I319" s="43" t="s">
        <v>93</v>
      </c>
      <c r="J319" s="29">
        <f>J320+J321</f>
        <v>100</v>
      </c>
      <c r="K319" s="29">
        <f>K320+K321</f>
        <v>100</v>
      </c>
      <c r="L319" s="29">
        <f>L320+L321</f>
        <v>0</v>
      </c>
      <c r="M319" s="29">
        <f>M320+M321</f>
        <v>0</v>
      </c>
      <c r="N319" s="29">
        <f>N320+N321</f>
        <v>0</v>
      </c>
      <c r="O319" s="29">
        <f>O320+O321</f>
        <v>0</v>
      </c>
      <c r="P319" s="29">
        <f>P320+P321</f>
        <v>0</v>
      </c>
      <c r="Q319" s="29">
        <f>Q320+Q321</f>
        <v>0</v>
      </c>
      <c r="R319" s="29">
        <f>R320+R321</f>
        <v>100</v>
      </c>
      <c r="S319" s="28">
        <v>2006</v>
      </c>
      <c r="T319" s="27">
        <f>K319-SUM(L319:R319)</f>
        <v>0</v>
      </c>
    </row>
    <row r="320" spans="1:36" ht="17.25" customHeight="1" x14ac:dyDescent="0.2">
      <c r="A320" s="32" t="str">
        <f>CONCATENATE("8010",H320)</f>
        <v>8010200601</v>
      </c>
      <c r="B320" s="31"/>
      <c r="C320" s="31"/>
      <c r="D320" s="31"/>
      <c r="E320" s="31"/>
      <c r="F320" s="31"/>
      <c r="G320" s="36" t="s">
        <v>19</v>
      </c>
      <c r="H320" s="33" t="s">
        <v>91</v>
      </c>
      <c r="I320" s="38" t="s">
        <v>92</v>
      </c>
      <c r="J320" s="34">
        <v>55</v>
      </c>
      <c r="K320" s="34">
        <v>55</v>
      </c>
      <c r="L320" s="34">
        <v>0</v>
      </c>
      <c r="M320" s="34">
        <v>0</v>
      </c>
      <c r="N320" s="34">
        <v>0</v>
      </c>
      <c r="O320" s="34">
        <v>0</v>
      </c>
      <c r="P320" s="34">
        <v>0</v>
      </c>
      <c r="Q320" s="34">
        <v>0</v>
      </c>
      <c r="R320" s="34">
        <v>55</v>
      </c>
      <c r="S320" s="33" t="s">
        <v>91</v>
      </c>
      <c r="T320" s="27">
        <f>K320-SUM(L320:R320)</f>
        <v>0</v>
      </c>
    </row>
    <row r="321" spans="1:20" ht="15" customHeight="1" x14ac:dyDescent="0.2">
      <c r="A321" s="32" t="str">
        <f>CONCATENATE("8010",H321)</f>
        <v>8010200602</v>
      </c>
      <c r="B321" s="31"/>
      <c r="C321" s="31"/>
      <c r="D321" s="31"/>
      <c r="E321" s="31"/>
      <c r="F321" s="31"/>
      <c r="G321" s="36" t="s">
        <v>16</v>
      </c>
      <c r="H321" s="33" t="s">
        <v>89</v>
      </c>
      <c r="I321" s="38" t="s">
        <v>90</v>
      </c>
      <c r="J321" s="34">
        <v>45</v>
      </c>
      <c r="K321" s="34">
        <v>45</v>
      </c>
      <c r="L321" s="34">
        <v>0</v>
      </c>
      <c r="M321" s="34">
        <v>0</v>
      </c>
      <c r="N321" s="34">
        <v>0</v>
      </c>
      <c r="O321" s="34">
        <v>0</v>
      </c>
      <c r="P321" s="34">
        <v>0</v>
      </c>
      <c r="Q321" s="34">
        <v>0</v>
      </c>
      <c r="R321" s="34">
        <v>45</v>
      </c>
      <c r="S321" s="33" t="s">
        <v>89</v>
      </c>
      <c r="T321" s="27">
        <f>K321-SUM(L321:R321)</f>
        <v>0</v>
      </c>
    </row>
    <row r="322" spans="1:20" s="22" customFormat="1" ht="22.5" customHeight="1" x14ac:dyDescent="0.2">
      <c r="A322" s="32" t="str">
        <f>CONCATENATE("8010",H322)</f>
        <v>80102009</v>
      </c>
      <c r="B322" s="31"/>
      <c r="C322" s="31"/>
      <c r="D322" s="31"/>
      <c r="E322" s="31"/>
      <c r="F322" s="31" t="s">
        <v>88</v>
      </c>
      <c r="G322" s="31"/>
      <c r="H322" s="28" t="s">
        <v>86</v>
      </c>
      <c r="I322" s="43" t="s">
        <v>87</v>
      </c>
      <c r="J322" s="34">
        <v>0</v>
      </c>
      <c r="K322" s="34">
        <v>0</v>
      </c>
      <c r="L322" s="34">
        <v>0</v>
      </c>
      <c r="M322" s="34">
        <v>0</v>
      </c>
      <c r="N322" s="34">
        <v>0</v>
      </c>
      <c r="O322" s="34">
        <v>0</v>
      </c>
      <c r="P322" s="34">
        <v>0</v>
      </c>
      <c r="Q322" s="34">
        <v>0</v>
      </c>
      <c r="R322" s="34">
        <v>0</v>
      </c>
      <c r="S322" s="28" t="s">
        <v>86</v>
      </c>
      <c r="T322" s="27">
        <f>K322-SUM(L322:R322)</f>
        <v>0</v>
      </c>
    </row>
    <row r="323" spans="1:20" s="22" customFormat="1" ht="15" customHeight="1" x14ac:dyDescent="0.2">
      <c r="A323" s="32" t="str">
        <f>CONCATENATE("8010",H323)</f>
        <v>80102010</v>
      </c>
      <c r="B323" s="31"/>
      <c r="C323" s="31"/>
      <c r="D323" s="31"/>
      <c r="E323" s="31"/>
      <c r="F323" s="31" t="s">
        <v>85</v>
      </c>
      <c r="G323" s="31"/>
      <c r="H323" s="28" t="s">
        <v>83</v>
      </c>
      <c r="I323" s="43" t="s">
        <v>84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  <c r="P323" s="34">
        <v>0</v>
      </c>
      <c r="Q323" s="34">
        <v>0</v>
      </c>
      <c r="R323" s="34">
        <v>0</v>
      </c>
      <c r="S323" s="28" t="s">
        <v>83</v>
      </c>
      <c r="T323" s="27">
        <f>K323-SUM(L323:R323)</f>
        <v>0</v>
      </c>
    </row>
    <row r="324" spans="1:20" s="22" customFormat="1" ht="27" customHeight="1" x14ac:dyDescent="0.2">
      <c r="A324" s="32" t="str">
        <f>CONCATENATE("8010",H324)</f>
        <v>80102011</v>
      </c>
      <c r="B324" s="31"/>
      <c r="C324" s="31"/>
      <c r="D324" s="31"/>
      <c r="E324" s="31"/>
      <c r="F324" s="31" t="s">
        <v>82</v>
      </c>
      <c r="G324" s="31"/>
      <c r="H324" s="28">
        <v>2011</v>
      </c>
      <c r="I324" s="43" t="s">
        <v>81</v>
      </c>
      <c r="J324" s="34">
        <v>0</v>
      </c>
      <c r="K324" s="34">
        <v>0</v>
      </c>
      <c r="L324" s="34">
        <v>0</v>
      </c>
      <c r="M324" s="34">
        <v>0</v>
      </c>
      <c r="N324" s="34">
        <v>0</v>
      </c>
      <c r="O324" s="34">
        <v>0</v>
      </c>
      <c r="P324" s="34">
        <v>0</v>
      </c>
      <c r="Q324" s="34">
        <v>0</v>
      </c>
      <c r="R324" s="34">
        <v>0</v>
      </c>
      <c r="S324" s="28">
        <v>2011</v>
      </c>
      <c r="T324" s="27">
        <f>K324-SUM(L324:R324)</f>
        <v>0</v>
      </c>
    </row>
    <row r="325" spans="1:20" s="22" customFormat="1" ht="24.75" customHeight="1" x14ac:dyDescent="0.2">
      <c r="A325" s="32" t="str">
        <f>CONCATENATE("8010",H325)</f>
        <v>80102012</v>
      </c>
      <c r="B325" s="31"/>
      <c r="C325" s="31"/>
      <c r="D325" s="31"/>
      <c r="E325" s="31"/>
      <c r="F325" s="31" t="s">
        <v>80</v>
      </c>
      <c r="G325" s="31"/>
      <c r="H325" s="28" t="s">
        <v>78</v>
      </c>
      <c r="I325" s="43" t="s">
        <v>79</v>
      </c>
      <c r="J325" s="34">
        <v>20</v>
      </c>
      <c r="K325" s="34">
        <v>20</v>
      </c>
      <c r="L325" s="34">
        <v>0</v>
      </c>
      <c r="M325" s="34">
        <v>0</v>
      </c>
      <c r="N325" s="34">
        <v>0</v>
      </c>
      <c r="O325" s="34">
        <v>0</v>
      </c>
      <c r="P325" s="34">
        <v>0</v>
      </c>
      <c r="Q325" s="34">
        <v>0</v>
      </c>
      <c r="R325" s="34">
        <v>20</v>
      </c>
      <c r="S325" s="28" t="s">
        <v>78</v>
      </c>
      <c r="T325" s="27">
        <f>K325-SUM(L325:R325)</f>
        <v>0</v>
      </c>
    </row>
    <row r="326" spans="1:20" s="22" customFormat="1" ht="21" customHeight="1" x14ac:dyDescent="0.2">
      <c r="A326" s="32" t="str">
        <f>CONCATENATE("8010",H326)</f>
        <v>80102013</v>
      </c>
      <c r="B326" s="31"/>
      <c r="C326" s="31"/>
      <c r="D326" s="31"/>
      <c r="E326" s="31"/>
      <c r="F326" s="31" t="s">
        <v>77</v>
      </c>
      <c r="G326" s="31"/>
      <c r="H326" s="28" t="s">
        <v>75</v>
      </c>
      <c r="I326" s="43" t="s">
        <v>76</v>
      </c>
      <c r="J326" s="34">
        <v>60</v>
      </c>
      <c r="K326" s="34">
        <v>60</v>
      </c>
      <c r="L326" s="34">
        <v>0</v>
      </c>
      <c r="M326" s="34">
        <v>0</v>
      </c>
      <c r="N326" s="34">
        <v>0</v>
      </c>
      <c r="O326" s="34">
        <v>0</v>
      </c>
      <c r="P326" s="34">
        <v>0</v>
      </c>
      <c r="Q326" s="34">
        <v>0</v>
      </c>
      <c r="R326" s="34">
        <v>60</v>
      </c>
      <c r="S326" s="28" t="s">
        <v>75</v>
      </c>
      <c r="T326" s="27">
        <f>K326-SUM(L326:R326)</f>
        <v>0</v>
      </c>
    </row>
    <row r="327" spans="1:20" s="22" customFormat="1" ht="18.75" customHeight="1" x14ac:dyDescent="0.2">
      <c r="A327" s="32" t="str">
        <f>CONCATENATE("8010",H327)</f>
        <v>80102014</v>
      </c>
      <c r="B327" s="31"/>
      <c r="C327" s="31"/>
      <c r="D327" s="31"/>
      <c r="E327" s="31"/>
      <c r="F327" s="31" t="s">
        <v>74</v>
      </c>
      <c r="G327" s="31"/>
      <c r="H327" s="28">
        <v>2014</v>
      </c>
      <c r="I327" s="43" t="s">
        <v>73</v>
      </c>
      <c r="J327" s="34">
        <v>40</v>
      </c>
      <c r="K327" s="34">
        <v>40</v>
      </c>
      <c r="L327" s="34">
        <v>0</v>
      </c>
      <c r="M327" s="34">
        <v>0</v>
      </c>
      <c r="N327" s="34">
        <v>0</v>
      </c>
      <c r="O327" s="34">
        <v>0</v>
      </c>
      <c r="P327" s="34">
        <v>0</v>
      </c>
      <c r="Q327" s="34">
        <v>0</v>
      </c>
      <c r="R327" s="34">
        <v>40</v>
      </c>
      <c r="S327" s="28">
        <v>2014</v>
      </c>
      <c r="T327" s="27">
        <f>K327-SUM(L327:R327)</f>
        <v>0</v>
      </c>
    </row>
    <row r="328" spans="1:20" s="22" customFormat="1" ht="15.75" customHeight="1" x14ac:dyDescent="0.2">
      <c r="A328" s="32" t="str">
        <f>CONCATENATE("8010",H328)</f>
        <v>80102016</v>
      </c>
      <c r="B328" s="31"/>
      <c r="C328" s="31"/>
      <c r="D328" s="31"/>
      <c r="E328" s="31"/>
      <c r="F328" s="31" t="s">
        <v>44</v>
      </c>
      <c r="G328" s="31"/>
      <c r="H328" s="28" t="s">
        <v>71</v>
      </c>
      <c r="I328" s="43" t="s">
        <v>72</v>
      </c>
      <c r="J328" s="34">
        <v>0</v>
      </c>
      <c r="K328" s="34">
        <v>0</v>
      </c>
      <c r="L328" s="34">
        <v>0</v>
      </c>
      <c r="M328" s="34">
        <v>0</v>
      </c>
      <c r="N328" s="34">
        <v>0</v>
      </c>
      <c r="O328" s="34">
        <v>0</v>
      </c>
      <c r="P328" s="34">
        <v>0</v>
      </c>
      <c r="Q328" s="34">
        <v>0</v>
      </c>
      <c r="R328" s="34">
        <v>0</v>
      </c>
      <c r="S328" s="28" t="s">
        <v>71</v>
      </c>
      <c r="T328" s="27">
        <f>K328-SUM(L328:R328)</f>
        <v>0</v>
      </c>
    </row>
    <row r="329" spans="1:20" s="22" customFormat="1" ht="27" customHeight="1" x14ac:dyDescent="0.2">
      <c r="A329" s="32" t="str">
        <f>CONCATENATE("8010",H329)</f>
        <v>80102025</v>
      </c>
      <c r="B329" s="31"/>
      <c r="C329" s="31"/>
      <c r="D329" s="31"/>
      <c r="E329" s="31"/>
      <c r="F329" s="31" t="s">
        <v>70</v>
      </c>
      <c r="G329" s="31"/>
      <c r="H329" s="28" t="s">
        <v>68</v>
      </c>
      <c r="I329" s="46" t="s">
        <v>69</v>
      </c>
      <c r="J329" s="34">
        <v>0</v>
      </c>
      <c r="K329" s="34">
        <v>0</v>
      </c>
      <c r="L329" s="34">
        <v>0</v>
      </c>
      <c r="M329" s="34">
        <v>0</v>
      </c>
      <c r="N329" s="34">
        <v>0</v>
      </c>
      <c r="O329" s="34">
        <v>0</v>
      </c>
      <c r="P329" s="34">
        <v>0</v>
      </c>
      <c r="Q329" s="34">
        <v>0</v>
      </c>
      <c r="R329" s="34">
        <v>0</v>
      </c>
      <c r="S329" s="28" t="s">
        <v>68</v>
      </c>
      <c r="T329" s="27">
        <f>K329-SUM(L329:R329)</f>
        <v>0</v>
      </c>
    </row>
    <row r="330" spans="1:20" ht="19.5" customHeight="1" x14ac:dyDescent="0.2">
      <c r="A330" s="32" t="str">
        <f>CONCATENATE("8010",H330)</f>
        <v>80102030</v>
      </c>
      <c r="B330" s="31"/>
      <c r="C330" s="31"/>
      <c r="D330" s="31"/>
      <c r="E330" s="31"/>
      <c r="F330" s="31" t="s">
        <v>11</v>
      </c>
      <c r="G330" s="31"/>
      <c r="H330" s="28">
        <v>2030</v>
      </c>
      <c r="I330" s="43" t="s">
        <v>67</v>
      </c>
      <c r="J330" s="29">
        <f>SUM(J331:J335)</f>
        <v>633</v>
      </c>
      <c r="K330" s="29">
        <f>SUM(K331:K335)</f>
        <v>633</v>
      </c>
      <c r="L330" s="29">
        <f>SUM(L331:L335)</f>
        <v>0</v>
      </c>
      <c r="M330" s="29">
        <f>SUM(M331:M335)</f>
        <v>0</v>
      </c>
      <c r="N330" s="29">
        <f>SUM(N331:N335)</f>
        <v>0</v>
      </c>
      <c r="O330" s="29">
        <f>SUM(O331:O335)</f>
        <v>0</v>
      </c>
      <c r="P330" s="29">
        <f>SUM(P331:P335)</f>
        <v>0</v>
      </c>
      <c r="Q330" s="29">
        <f>SUM(Q331:Q335)</f>
        <v>0</v>
      </c>
      <c r="R330" s="29">
        <f>SUM(R331:R335)</f>
        <v>633</v>
      </c>
      <c r="S330" s="28">
        <v>2030</v>
      </c>
      <c r="T330" s="27">
        <f>K330-SUM(L330:R330)</f>
        <v>0</v>
      </c>
    </row>
    <row r="331" spans="1:20" ht="19.5" customHeight="1" x14ac:dyDescent="0.2">
      <c r="A331" s="45" t="str">
        <f>CONCATENATE("8010",H331)</f>
        <v>8010203001</v>
      </c>
      <c r="B331" s="36"/>
      <c r="C331" s="36"/>
      <c r="D331" s="36"/>
      <c r="E331" s="36"/>
      <c r="F331" s="36"/>
      <c r="G331" s="36" t="s">
        <v>19</v>
      </c>
      <c r="H331" s="33" t="s">
        <v>65</v>
      </c>
      <c r="I331" s="38" t="s">
        <v>66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  <c r="O331" s="34">
        <v>0</v>
      </c>
      <c r="P331" s="34">
        <v>0</v>
      </c>
      <c r="Q331" s="34">
        <v>0</v>
      </c>
      <c r="R331" s="34">
        <v>0</v>
      </c>
      <c r="S331" s="33" t="s">
        <v>65</v>
      </c>
      <c r="T331" s="27">
        <f>K331-SUM(L331:R331)</f>
        <v>0</v>
      </c>
    </row>
    <row r="332" spans="1:20" ht="15.75" customHeight="1" x14ac:dyDescent="0.2">
      <c r="A332" s="32" t="str">
        <f>CONCATENATE("8010",H332)</f>
        <v>8010203002</v>
      </c>
      <c r="B332" s="31"/>
      <c r="C332" s="31"/>
      <c r="D332" s="31"/>
      <c r="E332" s="31"/>
      <c r="F332" s="31"/>
      <c r="G332" s="36" t="s">
        <v>16</v>
      </c>
      <c r="H332" s="33" t="s">
        <v>63</v>
      </c>
      <c r="I332" s="38" t="s">
        <v>64</v>
      </c>
      <c r="J332" s="34">
        <v>3</v>
      </c>
      <c r="K332" s="34">
        <v>3</v>
      </c>
      <c r="L332" s="34">
        <v>0</v>
      </c>
      <c r="M332" s="34">
        <v>0</v>
      </c>
      <c r="N332" s="34">
        <v>0</v>
      </c>
      <c r="O332" s="34">
        <v>0</v>
      </c>
      <c r="P332" s="34">
        <v>0</v>
      </c>
      <c r="Q332" s="34">
        <v>0</v>
      </c>
      <c r="R332" s="34">
        <v>3</v>
      </c>
      <c r="S332" s="33" t="s">
        <v>63</v>
      </c>
      <c r="T332" s="27">
        <f>K332-SUM(L332:R332)</f>
        <v>0</v>
      </c>
    </row>
    <row r="333" spans="1:20" ht="17.25" customHeight="1" x14ac:dyDescent="0.2">
      <c r="A333" s="32" t="str">
        <f>CONCATENATE("8010",H333)</f>
        <v>8010203003</v>
      </c>
      <c r="B333" s="31"/>
      <c r="C333" s="31"/>
      <c r="D333" s="31"/>
      <c r="E333" s="31"/>
      <c r="F333" s="31"/>
      <c r="G333" s="36" t="s">
        <v>8</v>
      </c>
      <c r="H333" s="33" t="s">
        <v>61</v>
      </c>
      <c r="I333" s="38" t="s">
        <v>62</v>
      </c>
      <c r="J333" s="34">
        <v>25</v>
      </c>
      <c r="K333" s="34">
        <v>25</v>
      </c>
      <c r="L333" s="34">
        <v>0</v>
      </c>
      <c r="M333" s="34">
        <v>0</v>
      </c>
      <c r="N333" s="34">
        <v>0</v>
      </c>
      <c r="O333" s="34">
        <v>0</v>
      </c>
      <c r="P333" s="34">
        <v>0</v>
      </c>
      <c r="Q333" s="34">
        <v>0</v>
      </c>
      <c r="R333" s="34">
        <v>25</v>
      </c>
      <c r="S333" s="33" t="s">
        <v>61</v>
      </c>
      <c r="T333" s="27">
        <f>K333-SUM(L333:R333)</f>
        <v>0</v>
      </c>
    </row>
    <row r="334" spans="1:20" ht="16.5" customHeight="1" x14ac:dyDescent="0.2">
      <c r="A334" s="32" t="str">
        <f>CONCATENATE("8010",H334)</f>
        <v>8010203004</v>
      </c>
      <c r="B334" s="31"/>
      <c r="C334" s="31"/>
      <c r="D334" s="31"/>
      <c r="E334" s="31"/>
      <c r="F334" s="31"/>
      <c r="G334" s="36" t="s">
        <v>60</v>
      </c>
      <c r="H334" s="33" t="s">
        <v>58</v>
      </c>
      <c r="I334" s="38" t="s">
        <v>59</v>
      </c>
      <c r="J334" s="34">
        <v>602</v>
      </c>
      <c r="K334" s="34">
        <v>602</v>
      </c>
      <c r="L334" s="34">
        <v>0</v>
      </c>
      <c r="M334" s="34">
        <v>0</v>
      </c>
      <c r="N334" s="34">
        <v>0</v>
      </c>
      <c r="O334" s="34">
        <v>0</v>
      </c>
      <c r="P334" s="34">
        <v>0</v>
      </c>
      <c r="Q334" s="34">
        <v>0</v>
      </c>
      <c r="R334" s="34">
        <v>602</v>
      </c>
      <c r="S334" s="33" t="s">
        <v>58</v>
      </c>
      <c r="T334" s="27">
        <f>K334-SUM(L334:R334)</f>
        <v>0</v>
      </c>
    </row>
    <row r="335" spans="1:20" ht="18.75" customHeight="1" x14ac:dyDescent="0.2">
      <c r="A335" s="32" t="str">
        <f>CONCATENATE("8010",H335)</f>
        <v>8010203030</v>
      </c>
      <c r="B335" s="31"/>
      <c r="C335" s="31"/>
      <c r="D335" s="31"/>
      <c r="E335" s="31"/>
      <c r="F335" s="31"/>
      <c r="G335" s="36" t="s">
        <v>11</v>
      </c>
      <c r="H335" s="33" t="s">
        <v>56</v>
      </c>
      <c r="I335" s="38" t="s">
        <v>57</v>
      </c>
      <c r="J335" s="34">
        <v>3</v>
      </c>
      <c r="K335" s="34">
        <v>3</v>
      </c>
      <c r="L335" s="34">
        <v>0</v>
      </c>
      <c r="M335" s="34">
        <v>0</v>
      </c>
      <c r="N335" s="34">
        <v>0</v>
      </c>
      <c r="O335" s="34">
        <v>0</v>
      </c>
      <c r="P335" s="34">
        <v>0</v>
      </c>
      <c r="Q335" s="34">
        <v>0</v>
      </c>
      <c r="R335" s="34">
        <v>3</v>
      </c>
      <c r="S335" s="33" t="s">
        <v>56</v>
      </c>
      <c r="T335" s="27">
        <f>K335-SUM(L335:R335)</f>
        <v>0</v>
      </c>
    </row>
    <row r="336" spans="1:20" ht="18" customHeight="1" x14ac:dyDescent="0.2">
      <c r="A336" s="32" t="str">
        <f>CONCATENATE("8010",H336)</f>
        <v>801055</v>
      </c>
      <c r="B336" s="31"/>
      <c r="C336" s="31"/>
      <c r="D336" s="31"/>
      <c r="E336" s="31" t="s">
        <v>54</v>
      </c>
      <c r="F336" s="31"/>
      <c r="G336" s="36"/>
      <c r="H336" s="28" t="s">
        <v>54</v>
      </c>
      <c r="I336" s="43" t="s">
        <v>55</v>
      </c>
      <c r="J336" s="29">
        <f>J337</f>
        <v>0</v>
      </c>
      <c r="K336" s="29">
        <f>K337</f>
        <v>0</v>
      </c>
      <c r="L336" s="29">
        <f>L337</f>
        <v>0</v>
      </c>
      <c r="M336" s="29">
        <f>M337</f>
        <v>0</v>
      </c>
      <c r="N336" s="29">
        <f>N337</f>
        <v>0</v>
      </c>
      <c r="O336" s="29">
        <f>O337</f>
        <v>0</v>
      </c>
      <c r="P336" s="29">
        <f>P337</f>
        <v>0</v>
      </c>
      <c r="Q336" s="29">
        <f>Q337</f>
        <v>0</v>
      </c>
      <c r="R336" s="29">
        <f>R337</f>
        <v>0</v>
      </c>
      <c r="S336" s="28" t="s">
        <v>54</v>
      </c>
      <c r="T336" s="27">
        <f>K336-SUM(L336:R336)</f>
        <v>0</v>
      </c>
    </row>
    <row r="337" spans="1:20" ht="19.5" customHeight="1" x14ac:dyDescent="0.2">
      <c r="A337" s="32" t="str">
        <f>CONCATENATE("8010",H337)</f>
        <v>80105502</v>
      </c>
      <c r="B337" s="31"/>
      <c r="C337" s="31"/>
      <c r="D337" s="31"/>
      <c r="E337" s="31"/>
      <c r="F337" s="31" t="s">
        <v>16</v>
      </c>
      <c r="G337" s="36"/>
      <c r="H337" s="28" t="s">
        <v>52</v>
      </c>
      <c r="I337" s="43" t="s">
        <v>53</v>
      </c>
      <c r="J337" s="29">
        <f>J338</f>
        <v>0</v>
      </c>
      <c r="K337" s="29">
        <f>K338</f>
        <v>0</v>
      </c>
      <c r="L337" s="29">
        <f>L338</f>
        <v>0</v>
      </c>
      <c r="M337" s="29">
        <f>M338</f>
        <v>0</v>
      </c>
      <c r="N337" s="29">
        <f>N338</f>
        <v>0</v>
      </c>
      <c r="O337" s="29">
        <f>O338</f>
        <v>0</v>
      </c>
      <c r="P337" s="29">
        <f>P338</f>
        <v>0</v>
      </c>
      <c r="Q337" s="29">
        <f>Q338</f>
        <v>0</v>
      </c>
      <c r="R337" s="29">
        <f>R338</f>
        <v>0</v>
      </c>
      <c r="S337" s="28" t="s">
        <v>52</v>
      </c>
      <c r="T337" s="27">
        <f>K337-SUM(L337:R337)</f>
        <v>0</v>
      </c>
    </row>
    <row r="338" spans="1:20" ht="15" customHeight="1" x14ac:dyDescent="0.2">
      <c r="A338" s="32" t="str">
        <f>CONCATENATE("8010",H338)</f>
        <v>8010550201</v>
      </c>
      <c r="B338" s="31"/>
      <c r="C338" s="31"/>
      <c r="D338" s="31"/>
      <c r="E338" s="31"/>
      <c r="F338" s="31"/>
      <c r="G338" s="36" t="s">
        <v>19</v>
      </c>
      <c r="H338" s="33" t="s">
        <v>50</v>
      </c>
      <c r="I338" s="38" t="s">
        <v>51</v>
      </c>
      <c r="J338" s="34">
        <v>0</v>
      </c>
      <c r="K338" s="34">
        <v>0</v>
      </c>
      <c r="L338" s="34">
        <v>0</v>
      </c>
      <c r="M338" s="34">
        <v>0</v>
      </c>
      <c r="N338" s="34">
        <v>0</v>
      </c>
      <c r="O338" s="34">
        <v>0</v>
      </c>
      <c r="P338" s="34">
        <v>0</v>
      </c>
      <c r="Q338" s="34">
        <v>0</v>
      </c>
      <c r="R338" s="34">
        <v>0</v>
      </c>
      <c r="S338" s="33" t="s">
        <v>50</v>
      </c>
      <c r="T338" s="27">
        <f>K338-SUM(L338:R338)</f>
        <v>0</v>
      </c>
    </row>
    <row r="339" spans="1:20" s="22" customFormat="1" ht="28.5" customHeight="1" x14ac:dyDescent="0.2">
      <c r="A339" s="32" t="str">
        <f>CONCATENATE("8010",H339)</f>
        <v>801056</v>
      </c>
      <c r="B339" s="31"/>
      <c r="C339" s="31"/>
      <c r="D339" s="31"/>
      <c r="E339" s="31" t="s">
        <v>48</v>
      </c>
      <c r="F339" s="31"/>
      <c r="G339" s="36"/>
      <c r="H339" s="28" t="s">
        <v>48</v>
      </c>
      <c r="I339" s="43" t="s">
        <v>49</v>
      </c>
      <c r="J339" s="29">
        <f>J340+J342+J345+J348+J351</f>
        <v>0</v>
      </c>
      <c r="K339" s="29">
        <f>K340+K342+K345+K348+K351</f>
        <v>0</v>
      </c>
      <c r="L339" s="29">
        <f>L340+L342+L345+L348+L351</f>
        <v>0</v>
      </c>
      <c r="M339" s="29">
        <f>M340+M342+M345+M348+M351</f>
        <v>0</v>
      </c>
      <c r="N339" s="29">
        <f>N340+N342+N345+N348+N351</f>
        <v>0</v>
      </c>
      <c r="O339" s="29">
        <f>O340+O342+O345+O348+O351</f>
        <v>0</v>
      </c>
      <c r="P339" s="29">
        <f>P340+P342+P345+P348+P351</f>
        <v>0</v>
      </c>
      <c r="Q339" s="29">
        <f>Q340+Q342+Q345+Q348+Q351</f>
        <v>0</v>
      </c>
      <c r="R339" s="29">
        <f>R340+R342+R345+R348+R351</f>
        <v>0</v>
      </c>
      <c r="S339" s="28" t="s">
        <v>48</v>
      </c>
      <c r="T339" s="27">
        <f>K339-SUM(L339:R339)</f>
        <v>0</v>
      </c>
    </row>
    <row r="340" spans="1:20" ht="15" customHeight="1" x14ac:dyDescent="0.2">
      <c r="A340" s="32" t="str">
        <f>CONCATENATE("8010",H340)</f>
        <v>80105602</v>
      </c>
      <c r="B340" s="31"/>
      <c r="C340" s="31"/>
      <c r="D340" s="31"/>
      <c r="E340" s="31"/>
      <c r="F340" s="31"/>
      <c r="G340" s="36"/>
      <c r="H340" s="40">
        <v>5602</v>
      </c>
      <c r="I340" s="44" t="s">
        <v>47</v>
      </c>
      <c r="J340" s="34">
        <v>0</v>
      </c>
      <c r="K340" s="29">
        <f>K341</f>
        <v>0</v>
      </c>
      <c r="L340" s="29">
        <f>L341</f>
        <v>0</v>
      </c>
      <c r="M340" s="29">
        <f>M341</f>
        <v>0</v>
      </c>
      <c r="N340" s="29">
        <f>N341</f>
        <v>0</v>
      </c>
      <c r="O340" s="29">
        <f>O341</f>
        <v>0</v>
      </c>
      <c r="P340" s="29">
        <f>P341</f>
        <v>0</v>
      </c>
      <c r="Q340" s="29">
        <f>Q341</f>
        <v>0</v>
      </c>
      <c r="R340" s="29">
        <f>R341</f>
        <v>0</v>
      </c>
      <c r="S340" s="40">
        <v>5602</v>
      </c>
      <c r="T340" s="27">
        <f>K340-SUM(L340:R340)</f>
        <v>0</v>
      </c>
    </row>
    <row r="341" spans="1:20" ht="15" customHeight="1" x14ac:dyDescent="0.2">
      <c r="A341" s="32" t="str">
        <f>CONCATENATE("8010",H341)</f>
        <v>8010560202</v>
      </c>
      <c r="B341" s="31"/>
      <c r="C341" s="31"/>
      <c r="D341" s="31"/>
      <c r="E341" s="31"/>
      <c r="F341" s="31"/>
      <c r="G341" s="36"/>
      <c r="H341" s="40">
        <v>560202</v>
      </c>
      <c r="I341" s="41" t="s">
        <v>35</v>
      </c>
      <c r="J341" s="34">
        <v>0</v>
      </c>
      <c r="K341" s="34">
        <v>0</v>
      </c>
      <c r="L341" s="34">
        <v>0</v>
      </c>
      <c r="M341" s="34">
        <v>0</v>
      </c>
      <c r="N341" s="34">
        <v>0</v>
      </c>
      <c r="O341" s="34">
        <v>0</v>
      </c>
      <c r="P341" s="34">
        <v>0</v>
      </c>
      <c r="Q341" s="34">
        <v>0</v>
      </c>
      <c r="R341" s="34">
        <v>0</v>
      </c>
      <c r="S341" s="40">
        <v>560202</v>
      </c>
      <c r="T341" s="27">
        <f>K341-SUM(L341:R341)</f>
        <v>0</v>
      </c>
    </row>
    <row r="342" spans="1:20" s="22" customFormat="1" ht="24.75" customHeight="1" x14ac:dyDescent="0.2">
      <c r="A342" s="32" t="str">
        <f>CONCATENATE("8010",H342)</f>
        <v>80105615</v>
      </c>
      <c r="B342" s="31"/>
      <c r="C342" s="31"/>
      <c r="D342" s="31"/>
      <c r="E342" s="31"/>
      <c r="F342" s="31" t="s">
        <v>46</v>
      </c>
      <c r="G342" s="31"/>
      <c r="H342" s="39">
        <v>5615</v>
      </c>
      <c r="I342" s="43" t="s">
        <v>45</v>
      </c>
      <c r="J342" s="29">
        <f>J343+J344</f>
        <v>0</v>
      </c>
      <c r="K342" s="29">
        <f>K343+K344</f>
        <v>0</v>
      </c>
      <c r="L342" s="29">
        <f>L343+L344</f>
        <v>0</v>
      </c>
      <c r="M342" s="29">
        <f>M343+M344</f>
        <v>0</v>
      </c>
      <c r="N342" s="29">
        <f>N343+N344</f>
        <v>0</v>
      </c>
      <c r="O342" s="29">
        <f>O343+O344</f>
        <v>0</v>
      </c>
      <c r="P342" s="29">
        <f>P343+P344</f>
        <v>0</v>
      </c>
      <c r="Q342" s="29">
        <f>Q343+Q344</f>
        <v>0</v>
      </c>
      <c r="R342" s="29">
        <f>R343+R344</f>
        <v>0</v>
      </c>
      <c r="S342" s="39">
        <v>5615</v>
      </c>
      <c r="T342" s="27">
        <f>K342-SUM(L342:R342)</f>
        <v>0</v>
      </c>
    </row>
    <row r="343" spans="1:20" ht="18" customHeight="1" x14ac:dyDescent="0.2">
      <c r="A343" s="32" t="str">
        <f>CONCATENATE("8010",H343)</f>
        <v>8010561501</v>
      </c>
      <c r="B343" s="31"/>
      <c r="C343" s="31"/>
      <c r="D343" s="31"/>
      <c r="E343" s="31"/>
      <c r="F343" s="31"/>
      <c r="G343" s="36" t="s">
        <v>19</v>
      </c>
      <c r="H343" s="40">
        <v>561501</v>
      </c>
      <c r="I343" s="38" t="s">
        <v>36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  <c r="O343" s="34">
        <v>0</v>
      </c>
      <c r="P343" s="34">
        <v>0</v>
      </c>
      <c r="Q343" s="34">
        <v>0</v>
      </c>
      <c r="R343" s="34">
        <v>0</v>
      </c>
      <c r="S343" s="40">
        <v>561501</v>
      </c>
      <c r="T343" s="27">
        <f>K343-SUM(L343:R343)</f>
        <v>0</v>
      </c>
    </row>
    <row r="344" spans="1:20" ht="15" customHeight="1" x14ac:dyDescent="0.2">
      <c r="A344" s="32" t="str">
        <f>CONCATENATE("8010",H344)</f>
        <v>8010561502</v>
      </c>
      <c r="B344" s="31"/>
      <c r="C344" s="31"/>
      <c r="D344" s="31"/>
      <c r="E344" s="31"/>
      <c r="F344" s="31"/>
      <c r="G344" s="36" t="s">
        <v>16</v>
      </c>
      <c r="H344" s="40">
        <v>561502</v>
      </c>
      <c r="I344" s="41" t="s">
        <v>35</v>
      </c>
      <c r="J344" s="34">
        <v>0</v>
      </c>
      <c r="K344" s="34">
        <v>0</v>
      </c>
      <c r="L344" s="34">
        <v>0</v>
      </c>
      <c r="M344" s="34">
        <v>0</v>
      </c>
      <c r="N344" s="34">
        <v>0</v>
      </c>
      <c r="O344" s="34">
        <v>0</v>
      </c>
      <c r="P344" s="34">
        <v>0</v>
      </c>
      <c r="Q344" s="34">
        <v>0</v>
      </c>
      <c r="R344" s="34">
        <v>0</v>
      </c>
      <c r="S344" s="40">
        <v>561502</v>
      </c>
      <c r="T344" s="27">
        <f>K344-SUM(L344:R344)</f>
        <v>0</v>
      </c>
    </row>
    <row r="345" spans="1:20" s="22" customFormat="1" ht="15" customHeight="1" x14ac:dyDescent="0.2">
      <c r="A345" s="32" t="str">
        <f>CONCATENATE("8010",H345)</f>
        <v>80105616</v>
      </c>
      <c r="B345" s="31"/>
      <c r="C345" s="31"/>
      <c r="D345" s="31"/>
      <c r="E345" s="31"/>
      <c r="F345" s="31" t="s">
        <v>44</v>
      </c>
      <c r="G345" s="31"/>
      <c r="H345" s="39">
        <v>5616</v>
      </c>
      <c r="I345" s="42" t="s">
        <v>37</v>
      </c>
      <c r="J345" s="29">
        <f>J346+J347</f>
        <v>0</v>
      </c>
      <c r="K345" s="29">
        <f>K346+K347</f>
        <v>0</v>
      </c>
      <c r="L345" s="29">
        <f>L346+L347</f>
        <v>0</v>
      </c>
      <c r="M345" s="29">
        <f>M346+M347</f>
        <v>0</v>
      </c>
      <c r="N345" s="29">
        <f>N346+N347</f>
        <v>0</v>
      </c>
      <c r="O345" s="29">
        <f>O346+O347</f>
        <v>0</v>
      </c>
      <c r="P345" s="29">
        <f>P346+P347</f>
        <v>0</v>
      </c>
      <c r="Q345" s="29">
        <f>Q346+Q347</f>
        <v>0</v>
      </c>
      <c r="R345" s="29">
        <f>R346+R347</f>
        <v>0</v>
      </c>
      <c r="S345" s="39">
        <v>5616</v>
      </c>
      <c r="T345" s="27">
        <f>K345-SUM(L345:R345)</f>
        <v>0</v>
      </c>
    </row>
    <row r="346" spans="1:20" s="22" customFormat="1" ht="15" customHeight="1" x14ac:dyDescent="0.2">
      <c r="A346" s="32" t="str">
        <f>CONCATENATE("8010",H346)</f>
        <v>8010561601</v>
      </c>
      <c r="B346" s="31"/>
      <c r="C346" s="31"/>
      <c r="D346" s="31"/>
      <c r="E346" s="31"/>
      <c r="F346" s="31"/>
      <c r="G346" s="36" t="s">
        <v>19</v>
      </c>
      <c r="H346" s="40">
        <v>561601</v>
      </c>
      <c r="I346" s="38" t="s">
        <v>36</v>
      </c>
      <c r="J346" s="34">
        <v>0</v>
      </c>
      <c r="K346" s="34">
        <v>0</v>
      </c>
      <c r="L346" s="34">
        <v>0</v>
      </c>
      <c r="M346" s="34">
        <v>0</v>
      </c>
      <c r="N346" s="34">
        <v>0</v>
      </c>
      <c r="O346" s="34">
        <v>0</v>
      </c>
      <c r="P346" s="34">
        <v>0</v>
      </c>
      <c r="Q346" s="34">
        <v>0</v>
      </c>
      <c r="R346" s="34">
        <v>0</v>
      </c>
      <c r="S346" s="40">
        <v>561601</v>
      </c>
      <c r="T346" s="27">
        <f>K346-SUM(L346:R346)</f>
        <v>0</v>
      </c>
    </row>
    <row r="347" spans="1:20" ht="15" customHeight="1" x14ac:dyDescent="0.2">
      <c r="A347" s="32" t="str">
        <f>CONCATENATE("8010",H347)</f>
        <v>8010561602</v>
      </c>
      <c r="B347" s="31"/>
      <c r="C347" s="31"/>
      <c r="D347" s="31"/>
      <c r="E347" s="31"/>
      <c r="F347" s="31"/>
      <c r="G347" s="36" t="s">
        <v>16</v>
      </c>
      <c r="H347" s="40">
        <v>561602</v>
      </c>
      <c r="I347" s="41" t="s">
        <v>35</v>
      </c>
      <c r="J347" s="34">
        <v>0</v>
      </c>
      <c r="K347" s="34">
        <v>0</v>
      </c>
      <c r="L347" s="34">
        <v>0</v>
      </c>
      <c r="M347" s="34">
        <v>0</v>
      </c>
      <c r="N347" s="34">
        <v>0</v>
      </c>
      <c r="O347" s="34">
        <v>0</v>
      </c>
      <c r="P347" s="34">
        <v>0</v>
      </c>
      <c r="Q347" s="34">
        <v>0</v>
      </c>
      <c r="R347" s="34">
        <v>0</v>
      </c>
      <c r="S347" s="40">
        <v>561602</v>
      </c>
      <c r="T347" s="27">
        <f>K347-SUM(L347:R347)</f>
        <v>0</v>
      </c>
    </row>
    <row r="348" spans="1:20" s="22" customFormat="1" ht="15" customHeight="1" x14ac:dyDescent="0.2">
      <c r="A348" s="32" t="str">
        <f>CONCATENATE("8010",H348)</f>
        <v>80105617</v>
      </c>
      <c r="B348" s="31"/>
      <c r="C348" s="31"/>
      <c r="D348" s="31"/>
      <c r="E348" s="31"/>
      <c r="F348" s="31" t="s">
        <v>43</v>
      </c>
      <c r="G348" s="31"/>
      <c r="H348" s="39">
        <v>5617</v>
      </c>
      <c r="I348" s="43" t="s">
        <v>42</v>
      </c>
      <c r="J348" s="29">
        <f>J349+J350</f>
        <v>0</v>
      </c>
      <c r="K348" s="29">
        <f>K349+K350</f>
        <v>0</v>
      </c>
      <c r="L348" s="29">
        <f>L349+L350</f>
        <v>0</v>
      </c>
      <c r="M348" s="29">
        <f>M349+M350</f>
        <v>0</v>
      </c>
      <c r="N348" s="29">
        <f>N349+N350</f>
        <v>0</v>
      </c>
      <c r="O348" s="29">
        <f>O349+O350</f>
        <v>0</v>
      </c>
      <c r="P348" s="29">
        <f>P349+P350</f>
        <v>0</v>
      </c>
      <c r="Q348" s="29">
        <f>Q349+Q350</f>
        <v>0</v>
      </c>
      <c r="R348" s="29">
        <f>R349+R350</f>
        <v>0</v>
      </c>
      <c r="S348" s="39">
        <v>5617</v>
      </c>
      <c r="T348" s="27">
        <f>K348-SUM(L348:R348)</f>
        <v>0</v>
      </c>
    </row>
    <row r="349" spans="1:20" s="22" customFormat="1" ht="15" customHeight="1" x14ac:dyDescent="0.2">
      <c r="A349" s="32" t="str">
        <f>CONCATENATE("8010",H349)</f>
        <v>8010561701</v>
      </c>
      <c r="B349" s="31"/>
      <c r="C349" s="31"/>
      <c r="D349" s="31"/>
      <c r="E349" s="31"/>
      <c r="F349" s="31"/>
      <c r="G349" s="36" t="s">
        <v>19</v>
      </c>
      <c r="H349" s="40">
        <v>561701</v>
      </c>
      <c r="I349" s="38" t="s">
        <v>36</v>
      </c>
      <c r="J349" s="34">
        <v>0</v>
      </c>
      <c r="K349" s="34">
        <v>0</v>
      </c>
      <c r="L349" s="34">
        <v>0</v>
      </c>
      <c r="M349" s="34">
        <v>0</v>
      </c>
      <c r="N349" s="34">
        <v>0</v>
      </c>
      <c r="O349" s="34">
        <v>0</v>
      </c>
      <c r="P349" s="34">
        <v>0</v>
      </c>
      <c r="Q349" s="34">
        <v>0</v>
      </c>
      <c r="R349" s="34">
        <v>0</v>
      </c>
      <c r="S349" s="40">
        <v>561701</v>
      </c>
      <c r="T349" s="27">
        <f>K349-SUM(L349:R349)</f>
        <v>0</v>
      </c>
    </row>
    <row r="350" spans="1:20" ht="15" customHeight="1" x14ac:dyDescent="0.2">
      <c r="A350" s="32" t="str">
        <f>CONCATENATE("8010",H350)</f>
        <v>8010561702</v>
      </c>
      <c r="B350" s="31"/>
      <c r="C350" s="31"/>
      <c r="D350" s="31"/>
      <c r="E350" s="31"/>
      <c r="F350" s="31"/>
      <c r="G350" s="36" t="s">
        <v>16</v>
      </c>
      <c r="H350" s="40">
        <v>561702</v>
      </c>
      <c r="I350" s="41" t="s">
        <v>35</v>
      </c>
      <c r="J350" s="34">
        <v>0</v>
      </c>
      <c r="K350" s="34">
        <v>0</v>
      </c>
      <c r="L350" s="34">
        <v>0</v>
      </c>
      <c r="M350" s="34">
        <v>0</v>
      </c>
      <c r="N350" s="34">
        <v>0</v>
      </c>
      <c r="O350" s="34">
        <v>0</v>
      </c>
      <c r="P350" s="34">
        <v>0</v>
      </c>
      <c r="Q350" s="34">
        <v>0</v>
      </c>
      <c r="R350" s="34">
        <v>0</v>
      </c>
      <c r="S350" s="40">
        <v>561702</v>
      </c>
      <c r="T350" s="27">
        <f>K350-SUM(L350:R350)</f>
        <v>0</v>
      </c>
    </row>
    <row r="351" spans="1:20" ht="15" customHeight="1" x14ac:dyDescent="0.2">
      <c r="A351" s="32" t="str">
        <f>CONCATENATE("8010",H351)</f>
        <v>80105618</v>
      </c>
      <c r="B351" s="31"/>
      <c r="C351" s="31"/>
      <c r="D351" s="31"/>
      <c r="E351" s="31"/>
      <c r="F351" s="31"/>
      <c r="G351" s="36"/>
      <c r="H351" s="39">
        <v>5618</v>
      </c>
      <c r="I351" s="39" t="s">
        <v>41</v>
      </c>
      <c r="J351" s="29">
        <f>J352</f>
        <v>0</v>
      </c>
      <c r="K351" s="29">
        <f>K352</f>
        <v>0</v>
      </c>
      <c r="L351" s="29">
        <f>L352</f>
        <v>0</v>
      </c>
      <c r="M351" s="29">
        <f>M352</f>
        <v>0</v>
      </c>
      <c r="N351" s="29">
        <f>N352</f>
        <v>0</v>
      </c>
      <c r="O351" s="29">
        <f>O352</f>
        <v>0</v>
      </c>
      <c r="P351" s="29">
        <f>P352</f>
        <v>0</v>
      </c>
      <c r="Q351" s="29">
        <f>Q352</f>
        <v>0</v>
      </c>
      <c r="R351" s="29">
        <f>R352</f>
        <v>0</v>
      </c>
      <c r="S351" s="40">
        <v>5618</v>
      </c>
      <c r="T351" s="27">
        <f>K351-SUM(L351:R351)</f>
        <v>0</v>
      </c>
    </row>
    <row r="352" spans="1:20" ht="22.5" customHeight="1" x14ac:dyDescent="0.2">
      <c r="A352" s="32" t="str">
        <f>CONCATENATE("8010",H352)</f>
        <v>8010561802</v>
      </c>
      <c r="B352" s="31"/>
      <c r="C352" s="31"/>
      <c r="D352" s="31"/>
      <c r="E352" s="31"/>
      <c r="F352" s="31"/>
      <c r="G352" s="36"/>
      <c r="H352" s="40">
        <v>561802</v>
      </c>
      <c r="I352" s="41" t="s">
        <v>35</v>
      </c>
      <c r="J352" s="34">
        <v>0</v>
      </c>
      <c r="K352" s="34">
        <v>0</v>
      </c>
      <c r="L352" s="34">
        <v>0</v>
      </c>
      <c r="M352" s="34">
        <v>0</v>
      </c>
      <c r="N352" s="34">
        <v>0</v>
      </c>
      <c r="O352" s="34">
        <v>0</v>
      </c>
      <c r="P352" s="34">
        <v>0</v>
      </c>
      <c r="Q352" s="34">
        <v>0</v>
      </c>
      <c r="R352" s="34">
        <v>0</v>
      </c>
      <c r="S352" s="40">
        <v>561802</v>
      </c>
      <c r="T352" s="27">
        <f>K352-SUM(L352:R352)</f>
        <v>0</v>
      </c>
    </row>
    <row r="353" spans="1:20" ht="32.25" customHeight="1" x14ac:dyDescent="0.2">
      <c r="A353" s="32" t="str">
        <f>CONCATENATE("8010",H353)</f>
        <v>801058</v>
      </c>
      <c r="B353" s="31"/>
      <c r="C353" s="31"/>
      <c r="D353" s="31"/>
      <c r="E353" s="31" t="s">
        <v>40</v>
      </c>
      <c r="F353" s="31"/>
      <c r="G353" s="36"/>
      <c r="H353" s="39">
        <v>58</v>
      </c>
      <c r="I353" s="43" t="s">
        <v>39</v>
      </c>
      <c r="J353" s="29">
        <f>J354+J358</f>
        <v>0</v>
      </c>
      <c r="K353" s="29">
        <f>K354+K358</f>
        <v>0</v>
      </c>
      <c r="L353" s="29">
        <f>L354+L358</f>
        <v>0</v>
      </c>
      <c r="M353" s="29">
        <f>M354+M358</f>
        <v>0</v>
      </c>
      <c r="N353" s="29">
        <f>N354+N358</f>
        <v>0</v>
      </c>
      <c r="O353" s="29">
        <f>O354+O358</f>
        <v>0</v>
      </c>
      <c r="P353" s="29">
        <f>P354+P358</f>
        <v>0</v>
      </c>
      <c r="Q353" s="29">
        <f>Q354+Q358</f>
        <v>0</v>
      </c>
      <c r="R353" s="29">
        <f>R354+R358</f>
        <v>0</v>
      </c>
      <c r="S353" s="40">
        <v>58</v>
      </c>
      <c r="T353" s="27">
        <f>K353-SUM(L353:R353)</f>
        <v>0</v>
      </c>
    </row>
    <row r="354" spans="1:20" ht="32.25" customHeight="1" x14ac:dyDescent="0.2">
      <c r="A354" s="32" t="str">
        <f>CONCATENATE("8010",H354)</f>
        <v>80105801</v>
      </c>
      <c r="B354" s="31"/>
      <c r="C354" s="31"/>
      <c r="D354" s="31"/>
      <c r="E354" s="31"/>
      <c r="F354" s="31"/>
      <c r="G354" s="36"/>
      <c r="H354" s="39">
        <v>5801</v>
      </c>
      <c r="I354" s="43" t="s">
        <v>38</v>
      </c>
      <c r="J354" s="29">
        <f>J355+J356+J357</f>
        <v>0</v>
      </c>
      <c r="K354" s="29">
        <f>K355+K356+K357</f>
        <v>0</v>
      </c>
      <c r="L354" s="29">
        <f>L355+L356+L357</f>
        <v>0</v>
      </c>
      <c r="M354" s="29">
        <f>M355+M356+M357</f>
        <v>0</v>
      </c>
      <c r="N354" s="29">
        <f>N355+N356+N357</f>
        <v>0</v>
      </c>
      <c r="O354" s="29">
        <f>O355+O356+O357</f>
        <v>0</v>
      </c>
      <c r="P354" s="29">
        <f>P355+P356+P357</f>
        <v>0</v>
      </c>
      <c r="Q354" s="29">
        <f>Q355+Q356+Q357</f>
        <v>0</v>
      </c>
      <c r="R354" s="29">
        <f>R355+R356+R357</f>
        <v>0</v>
      </c>
      <c r="S354" s="40">
        <v>5801</v>
      </c>
      <c r="T354" s="27">
        <f>K354-SUM(L354:R354)</f>
        <v>0</v>
      </c>
    </row>
    <row r="355" spans="1:20" ht="18" customHeight="1" x14ac:dyDescent="0.2">
      <c r="A355" s="32" t="str">
        <f>CONCATENATE("8010",H355)</f>
        <v>8010580101</v>
      </c>
      <c r="B355" s="31"/>
      <c r="C355" s="31"/>
      <c r="D355" s="31"/>
      <c r="E355" s="31"/>
      <c r="F355" s="31"/>
      <c r="G355" s="36"/>
      <c r="H355" s="40">
        <v>580101</v>
      </c>
      <c r="I355" s="41" t="s">
        <v>36</v>
      </c>
      <c r="J355" s="34">
        <v>0</v>
      </c>
      <c r="K355" s="34">
        <v>0</v>
      </c>
      <c r="L355" s="34">
        <v>0</v>
      </c>
      <c r="M355" s="34">
        <v>0</v>
      </c>
      <c r="N355" s="34">
        <v>0</v>
      </c>
      <c r="O355" s="34">
        <v>0</v>
      </c>
      <c r="P355" s="34">
        <v>0</v>
      </c>
      <c r="Q355" s="34">
        <v>0</v>
      </c>
      <c r="R355" s="34">
        <v>0</v>
      </c>
      <c r="S355" s="40">
        <v>580101</v>
      </c>
      <c r="T355" s="27">
        <f>K355-SUM(L355:R355)</f>
        <v>0</v>
      </c>
    </row>
    <row r="356" spans="1:20" ht="18.75" customHeight="1" x14ac:dyDescent="0.2">
      <c r="A356" s="32" t="str">
        <f>CONCATENATE("8010",H356)</f>
        <v>8010580102</v>
      </c>
      <c r="B356" s="31"/>
      <c r="C356" s="31"/>
      <c r="D356" s="31"/>
      <c r="E356" s="31"/>
      <c r="F356" s="31"/>
      <c r="G356" s="36"/>
      <c r="H356" s="40">
        <v>580102</v>
      </c>
      <c r="I356" s="41" t="s">
        <v>35</v>
      </c>
      <c r="J356" s="34">
        <v>0</v>
      </c>
      <c r="K356" s="34">
        <v>0</v>
      </c>
      <c r="L356" s="34">
        <v>0</v>
      </c>
      <c r="M356" s="34">
        <v>0</v>
      </c>
      <c r="N356" s="34">
        <v>0</v>
      </c>
      <c r="O356" s="34">
        <v>0</v>
      </c>
      <c r="P356" s="34">
        <v>0</v>
      </c>
      <c r="Q356" s="34">
        <v>0</v>
      </c>
      <c r="R356" s="34">
        <v>0</v>
      </c>
      <c r="S356" s="40">
        <v>580102</v>
      </c>
      <c r="T356" s="27">
        <f>K356-SUM(L356:R356)</f>
        <v>0</v>
      </c>
    </row>
    <row r="357" spans="1:20" ht="16.5" customHeight="1" x14ac:dyDescent="0.2">
      <c r="A357" s="32" t="str">
        <f>CONCATENATE("8010",H357)</f>
        <v>8010580103</v>
      </c>
      <c r="B357" s="31"/>
      <c r="C357" s="31"/>
      <c r="D357" s="31"/>
      <c r="E357" s="31"/>
      <c r="F357" s="31"/>
      <c r="G357" s="36"/>
      <c r="H357" s="40">
        <v>580103</v>
      </c>
      <c r="I357" s="41" t="s">
        <v>34</v>
      </c>
      <c r="J357" s="34">
        <v>0</v>
      </c>
      <c r="K357" s="34">
        <v>0</v>
      </c>
      <c r="L357" s="34">
        <v>0</v>
      </c>
      <c r="M357" s="34">
        <v>0</v>
      </c>
      <c r="N357" s="34">
        <v>0</v>
      </c>
      <c r="O357" s="34">
        <v>0</v>
      </c>
      <c r="P357" s="34">
        <v>0</v>
      </c>
      <c r="Q357" s="34">
        <v>0</v>
      </c>
      <c r="R357" s="34">
        <v>0</v>
      </c>
      <c r="S357" s="40">
        <v>580103</v>
      </c>
      <c r="T357" s="27">
        <f>K357-SUM(L357:R357)</f>
        <v>0</v>
      </c>
    </row>
    <row r="358" spans="1:20" s="22" customFormat="1" ht="15" customHeight="1" x14ac:dyDescent="0.2">
      <c r="A358" s="32" t="str">
        <f>CONCATENATE("8010",H358)</f>
        <v>80105816</v>
      </c>
      <c r="B358" s="31"/>
      <c r="C358" s="31"/>
      <c r="D358" s="31"/>
      <c r="E358" s="31"/>
      <c r="F358" s="31"/>
      <c r="G358" s="31"/>
      <c r="H358" s="39">
        <v>5816</v>
      </c>
      <c r="I358" s="42" t="s">
        <v>37</v>
      </c>
      <c r="J358" s="29">
        <f>J359+J360+J361</f>
        <v>0</v>
      </c>
      <c r="K358" s="29">
        <f>K359+K360+K361</f>
        <v>0</v>
      </c>
      <c r="L358" s="29">
        <f>L359+L360+L361</f>
        <v>0</v>
      </c>
      <c r="M358" s="29">
        <f>M359+M360+M361</f>
        <v>0</v>
      </c>
      <c r="N358" s="29">
        <f>N359+N360+N361</f>
        <v>0</v>
      </c>
      <c r="O358" s="29">
        <f>O359+O360+O361</f>
        <v>0</v>
      </c>
      <c r="P358" s="29">
        <f>P359+P360+P361</f>
        <v>0</v>
      </c>
      <c r="Q358" s="29">
        <f>Q359+Q360+Q361</f>
        <v>0</v>
      </c>
      <c r="R358" s="29">
        <f>R359+R360+R361</f>
        <v>0</v>
      </c>
      <c r="S358" s="39">
        <v>5816</v>
      </c>
      <c r="T358" s="27">
        <f>K358-SUM(L358:R358)</f>
        <v>0</v>
      </c>
    </row>
    <row r="359" spans="1:20" ht="20.25" customHeight="1" x14ac:dyDescent="0.2">
      <c r="A359" s="32" t="str">
        <f>CONCATENATE("8010",H359)</f>
        <v>8010581601</v>
      </c>
      <c r="B359" s="31"/>
      <c r="C359" s="31"/>
      <c r="D359" s="31"/>
      <c r="E359" s="31"/>
      <c r="F359" s="31"/>
      <c r="G359" s="36"/>
      <c r="H359" s="40">
        <v>581601</v>
      </c>
      <c r="I359" s="41" t="s">
        <v>36</v>
      </c>
      <c r="J359" s="34">
        <v>0</v>
      </c>
      <c r="K359" s="34">
        <v>0</v>
      </c>
      <c r="L359" s="34">
        <v>0</v>
      </c>
      <c r="M359" s="34">
        <v>0</v>
      </c>
      <c r="N359" s="34">
        <v>0</v>
      </c>
      <c r="O359" s="34">
        <v>0</v>
      </c>
      <c r="P359" s="34">
        <v>0</v>
      </c>
      <c r="Q359" s="34">
        <v>0</v>
      </c>
      <c r="R359" s="34">
        <v>0</v>
      </c>
      <c r="S359" s="40">
        <v>581601</v>
      </c>
      <c r="T359" s="27">
        <f>K359-SUM(L359:R359)</f>
        <v>0</v>
      </c>
    </row>
    <row r="360" spans="1:20" ht="15" customHeight="1" x14ac:dyDescent="0.2">
      <c r="A360" s="32" t="str">
        <f>CONCATENATE("8010",H360)</f>
        <v>8010581602</v>
      </c>
      <c r="B360" s="31"/>
      <c r="C360" s="31"/>
      <c r="D360" s="31"/>
      <c r="E360" s="31"/>
      <c r="F360" s="31"/>
      <c r="G360" s="36"/>
      <c r="H360" s="40">
        <v>581602</v>
      </c>
      <c r="I360" s="41" t="s">
        <v>35</v>
      </c>
      <c r="J360" s="34">
        <v>0</v>
      </c>
      <c r="K360" s="34">
        <v>0</v>
      </c>
      <c r="L360" s="34">
        <v>0</v>
      </c>
      <c r="M360" s="34">
        <v>0</v>
      </c>
      <c r="N360" s="34">
        <v>0</v>
      </c>
      <c r="O360" s="34">
        <v>0</v>
      </c>
      <c r="P360" s="34">
        <v>0</v>
      </c>
      <c r="Q360" s="34">
        <v>0</v>
      </c>
      <c r="R360" s="34">
        <v>0</v>
      </c>
      <c r="S360" s="40">
        <v>581602</v>
      </c>
      <c r="T360" s="27">
        <f>K360-SUM(L360:R360)</f>
        <v>0</v>
      </c>
    </row>
    <row r="361" spans="1:20" ht="15" customHeight="1" x14ac:dyDescent="0.2">
      <c r="A361" s="32" t="str">
        <f>CONCATENATE("8010",H361)</f>
        <v>8010581603</v>
      </c>
      <c r="B361" s="31"/>
      <c r="C361" s="31"/>
      <c r="D361" s="31"/>
      <c r="E361" s="31"/>
      <c r="F361" s="31"/>
      <c r="G361" s="36"/>
      <c r="H361" s="40">
        <v>581603</v>
      </c>
      <c r="I361" s="41" t="s">
        <v>34</v>
      </c>
      <c r="J361" s="34">
        <v>0</v>
      </c>
      <c r="K361" s="34">
        <v>0</v>
      </c>
      <c r="L361" s="34">
        <v>0</v>
      </c>
      <c r="M361" s="34">
        <v>0</v>
      </c>
      <c r="N361" s="34">
        <v>0</v>
      </c>
      <c r="O361" s="34">
        <v>0</v>
      </c>
      <c r="P361" s="34">
        <v>0</v>
      </c>
      <c r="Q361" s="34">
        <v>0</v>
      </c>
      <c r="R361" s="34">
        <v>0</v>
      </c>
      <c r="S361" s="40">
        <v>581603</v>
      </c>
      <c r="T361" s="27">
        <f>K361-SUM(L361:R361)</f>
        <v>0</v>
      </c>
    </row>
    <row r="362" spans="1:20" ht="16.5" customHeight="1" x14ac:dyDescent="0.2">
      <c r="A362" s="32" t="str">
        <f>CONCATENATE("8010",H362)</f>
        <v>801059</v>
      </c>
      <c r="B362" s="31"/>
      <c r="C362" s="31"/>
      <c r="D362" s="31"/>
      <c r="E362" s="31" t="s">
        <v>32</v>
      </c>
      <c r="F362" s="31"/>
      <c r="G362" s="31"/>
      <c r="H362" s="39">
        <v>59</v>
      </c>
      <c r="I362" s="30" t="s">
        <v>33</v>
      </c>
      <c r="J362" s="29">
        <f>J363+J365</f>
        <v>40</v>
      </c>
      <c r="K362" s="29">
        <f>K363+K365</f>
        <v>40</v>
      </c>
      <c r="L362" s="29">
        <f>L363+L365</f>
        <v>0</v>
      </c>
      <c r="M362" s="29">
        <f>M363+M365</f>
        <v>0</v>
      </c>
      <c r="N362" s="29">
        <f>N363+N365</f>
        <v>0</v>
      </c>
      <c r="O362" s="29">
        <f>O363+O365</f>
        <v>0</v>
      </c>
      <c r="P362" s="29">
        <f>P363+P365</f>
        <v>0</v>
      </c>
      <c r="Q362" s="29">
        <f>Q363+Q365</f>
        <v>0</v>
      </c>
      <c r="R362" s="29">
        <f>R363+R365</f>
        <v>40</v>
      </c>
      <c r="S362" s="28" t="s">
        <v>32</v>
      </c>
      <c r="T362" s="27">
        <f>K362-SUM(L362:R362)</f>
        <v>0</v>
      </c>
    </row>
    <row r="363" spans="1:20" ht="18" customHeight="1" x14ac:dyDescent="0.2">
      <c r="A363" s="32" t="str">
        <f>CONCATENATE("8010",H363)</f>
        <v>80105901</v>
      </c>
      <c r="B363" s="31"/>
      <c r="C363" s="31"/>
      <c r="D363" s="31"/>
      <c r="E363" s="31"/>
      <c r="F363" s="31" t="s">
        <v>19</v>
      </c>
      <c r="G363" s="36"/>
      <c r="H363" s="33" t="s">
        <v>30</v>
      </c>
      <c r="I363" s="35" t="s">
        <v>31</v>
      </c>
      <c r="J363" s="34">
        <v>0</v>
      </c>
      <c r="K363" s="34">
        <v>0</v>
      </c>
      <c r="L363" s="34">
        <v>0</v>
      </c>
      <c r="M363" s="34">
        <v>0</v>
      </c>
      <c r="N363" s="34">
        <v>0</v>
      </c>
      <c r="O363" s="34">
        <v>0</v>
      </c>
      <c r="P363" s="34">
        <v>0</v>
      </c>
      <c r="Q363" s="34">
        <v>0</v>
      </c>
      <c r="R363" s="34">
        <v>0</v>
      </c>
      <c r="S363" s="33" t="s">
        <v>30</v>
      </c>
      <c r="T363" s="27">
        <f>K363-SUM(L363:R363)</f>
        <v>0</v>
      </c>
    </row>
    <row r="364" spans="1:20" ht="18" customHeight="1" x14ac:dyDescent="0.2">
      <c r="A364" s="32" t="str">
        <f>CONCATENATE("8010",H364)</f>
        <v>80105917</v>
      </c>
      <c r="B364" s="31"/>
      <c r="C364" s="31"/>
      <c r="D364" s="31"/>
      <c r="E364" s="31"/>
      <c r="F364" s="31"/>
      <c r="G364" s="36"/>
      <c r="H364" s="33" t="s">
        <v>28</v>
      </c>
      <c r="I364" s="35" t="s">
        <v>29</v>
      </c>
      <c r="J364" s="34">
        <v>0</v>
      </c>
      <c r="K364" s="34">
        <v>0</v>
      </c>
      <c r="L364" s="34">
        <v>0</v>
      </c>
      <c r="M364" s="34">
        <v>0</v>
      </c>
      <c r="N364" s="34">
        <v>0</v>
      </c>
      <c r="O364" s="34">
        <v>0</v>
      </c>
      <c r="P364" s="34">
        <v>0</v>
      </c>
      <c r="Q364" s="34">
        <v>0</v>
      </c>
      <c r="R364" s="34">
        <v>0</v>
      </c>
      <c r="S364" s="33" t="s">
        <v>28</v>
      </c>
      <c r="T364" s="27">
        <f>K364-SUM(L364:R364)</f>
        <v>0</v>
      </c>
    </row>
    <row r="365" spans="1:20" ht="24" customHeight="1" x14ac:dyDescent="0.2">
      <c r="A365" s="32" t="str">
        <f>CONCATENATE("8010",H365)</f>
        <v>80105922</v>
      </c>
      <c r="B365" s="31"/>
      <c r="C365" s="31"/>
      <c r="D365" s="31"/>
      <c r="E365" s="31"/>
      <c r="F365" s="31" t="s">
        <v>27</v>
      </c>
      <c r="G365" s="36"/>
      <c r="H365" s="33" t="s">
        <v>25</v>
      </c>
      <c r="I365" s="38" t="s">
        <v>26</v>
      </c>
      <c r="J365" s="34">
        <v>40</v>
      </c>
      <c r="K365" s="34">
        <v>40</v>
      </c>
      <c r="L365" s="34">
        <v>0</v>
      </c>
      <c r="M365" s="34">
        <v>0</v>
      </c>
      <c r="N365" s="34">
        <v>0</v>
      </c>
      <c r="O365" s="34">
        <v>0</v>
      </c>
      <c r="P365" s="34">
        <v>0</v>
      </c>
      <c r="Q365" s="34">
        <v>0</v>
      </c>
      <c r="R365" s="34">
        <v>40</v>
      </c>
      <c r="S365" s="33" t="s">
        <v>25</v>
      </c>
      <c r="T365" s="27">
        <f>K365-SUM(L365:R365)</f>
        <v>0</v>
      </c>
    </row>
    <row r="366" spans="1:20" ht="22.5" customHeight="1" x14ac:dyDescent="0.2">
      <c r="A366" s="32" t="str">
        <f>CONCATENATE("8010",H366)</f>
        <v>801070</v>
      </c>
      <c r="B366" s="31"/>
      <c r="C366" s="31"/>
      <c r="D366" s="31"/>
      <c r="E366" s="31" t="s">
        <v>23</v>
      </c>
      <c r="F366" s="31"/>
      <c r="G366" s="31"/>
      <c r="H366" s="28" t="s">
        <v>23</v>
      </c>
      <c r="I366" s="30" t="s">
        <v>24</v>
      </c>
      <c r="J366" s="29">
        <f>J367</f>
        <v>100</v>
      </c>
      <c r="K366" s="29">
        <f>K367</f>
        <v>100</v>
      </c>
      <c r="L366" s="29">
        <f>L367</f>
        <v>0</v>
      </c>
      <c r="M366" s="29">
        <f>M367</f>
        <v>0</v>
      </c>
      <c r="N366" s="29">
        <f>N367</f>
        <v>0</v>
      </c>
      <c r="O366" s="29">
        <f>O367</f>
        <v>0</v>
      </c>
      <c r="P366" s="29">
        <f>P367</f>
        <v>0</v>
      </c>
      <c r="Q366" s="29">
        <f>Q367</f>
        <v>0</v>
      </c>
      <c r="R366" s="29">
        <f>R367</f>
        <v>100</v>
      </c>
      <c r="S366" s="28" t="s">
        <v>23</v>
      </c>
      <c r="T366" s="27">
        <f>K366-SUM(L366:R366)</f>
        <v>0</v>
      </c>
    </row>
    <row r="367" spans="1:20" ht="23.25" customHeight="1" x14ac:dyDescent="0.2">
      <c r="A367" s="32" t="str">
        <f>CONCATENATE("8010",H367)</f>
        <v>801071</v>
      </c>
      <c r="B367" s="31"/>
      <c r="C367" s="31"/>
      <c r="D367" s="31"/>
      <c r="E367" s="31" t="s">
        <v>21</v>
      </c>
      <c r="F367" s="31"/>
      <c r="G367" s="31"/>
      <c r="H367" s="28" t="s">
        <v>21</v>
      </c>
      <c r="I367" s="30" t="s">
        <v>22</v>
      </c>
      <c r="J367" s="29">
        <f>J368+J373</f>
        <v>100</v>
      </c>
      <c r="K367" s="29">
        <f>K368+K373</f>
        <v>100</v>
      </c>
      <c r="L367" s="29">
        <f>L368+L373</f>
        <v>0</v>
      </c>
      <c r="M367" s="29">
        <f>M368+M373</f>
        <v>0</v>
      </c>
      <c r="N367" s="29">
        <f>N368+N373</f>
        <v>0</v>
      </c>
      <c r="O367" s="29">
        <f>O368+O373</f>
        <v>0</v>
      </c>
      <c r="P367" s="29">
        <f>P368+P373</f>
        <v>0</v>
      </c>
      <c r="Q367" s="29">
        <f>Q368+Q373</f>
        <v>0</v>
      </c>
      <c r="R367" s="29">
        <f>R368+R373</f>
        <v>100</v>
      </c>
      <c r="S367" s="28" t="s">
        <v>21</v>
      </c>
      <c r="T367" s="27">
        <f>K367-SUM(L367:R367)</f>
        <v>0</v>
      </c>
    </row>
    <row r="368" spans="1:20" ht="24" customHeight="1" x14ac:dyDescent="0.2">
      <c r="A368" s="32" t="str">
        <f>CONCATENATE("8010",H368)</f>
        <v>80107101</v>
      </c>
      <c r="B368" s="31"/>
      <c r="C368" s="31"/>
      <c r="D368" s="31"/>
      <c r="E368" s="31"/>
      <c r="F368" s="31" t="s">
        <v>19</v>
      </c>
      <c r="G368" s="31"/>
      <c r="H368" s="28">
        <v>7101</v>
      </c>
      <c r="I368" s="30" t="s">
        <v>20</v>
      </c>
      <c r="J368" s="29">
        <f>SUM(J369:J372)</f>
        <v>100</v>
      </c>
      <c r="K368" s="29">
        <f>SUM(K369:K372)</f>
        <v>100</v>
      </c>
      <c r="L368" s="29">
        <f>SUM(L369:L372)</f>
        <v>0</v>
      </c>
      <c r="M368" s="29">
        <f>SUM(M369:M372)</f>
        <v>0</v>
      </c>
      <c r="N368" s="29">
        <f>SUM(N369:N372)</f>
        <v>0</v>
      </c>
      <c r="O368" s="29">
        <f>SUM(O369:O372)</f>
        <v>0</v>
      </c>
      <c r="P368" s="29">
        <f>SUM(P369:P372)</f>
        <v>0</v>
      </c>
      <c r="Q368" s="29">
        <f>SUM(Q369:Q372)</f>
        <v>0</v>
      </c>
      <c r="R368" s="29">
        <f>SUM(R369:R372)</f>
        <v>100</v>
      </c>
      <c r="S368" s="28">
        <v>7101</v>
      </c>
      <c r="T368" s="27">
        <f>K368-SUM(L368:R368)</f>
        <v>0</v>
      </c>
    </row>
    <row r="369" spans="1:36" ht="11.25" customHeight="1" x14ac:dyDescent="0.2">
      <c r="A369" s="32" t="str">
        <f>CONCATENATE("8010",H369)</f>
        <v>8010710101</v>
      </c>
      <c r="B369" s="31"/>
      <c r="C369" s="31"/>
      <c r="D369" s="31"/>
      <c r="E369" s="31"/>
      <c r="F369" s="31"/>
      <c r="G369" s="36" t="s">
        <v>19</v>
      </c>
      <c r="H369" s="33" t="s">
        <v>17</v>
      </c>
      <c r="I369" s="37" t="s">
        <v>18</v>
      </c>
      <c r="J369" s="34">
        <v>0</v>
      </c>
      <c r="K369" s="34">
        <v>0</v>
      </c>
      <c r="L369" s="34">
        <v>0</v>
      </c>
      <c r="M369" s="34">
        <v>0</v>
      </c>
      <c r="N369" s="34">
        <v>0</v>
      </c>
      <c r="O369" s="34">
        <v>0</v>
      </c>
      <c r="P369" s="34">
        <v>0</v>
      </c>
      <c r="Q369" s="34">
        <v>0</v>
      </c>
      <c r="R369" s="34">
        <v>0</v>
      </c>
      <c r="S369" s="33" t="s">
        <v>17</v>
      </c>
      <c r="T369" s="27">
        <f>K369-SUM(L369:R369)</f>
        <v>0</v>
      </c>
    </row>
    <row r="370" spans="1:36" ht="25.5" customHeight="1" x14ac:dyDescent="0.2">
      <c r="A370" s="32" t="str">
        <f>CONCATENATE("8010",H370)</f>
        <v>8010710102</v>
      </c>
      <c r="B370" s="31"/>
      <c r="C370" s="31"/>
      <c r="D370" s="31"/>
      <c r="E370" s="31"/>
      <c r="F370" s="31"/>
      <c r="G370" s="36" t="s">
        <v>16</v>
      </c>
      <c r="H370" s="33" t="s">
        <v>14</v>
      </c>
      <c r="I370" s="35" t="s">
        <v>15</v>
      </c>
      <c r="J370" s="34">
        <v>0</v>
      </c>
      <c r="K370" s="34">
        <v>0</v>
      </c>
      <c r="L370" s="34">
        <v>0</v>
      </c>
      <c r="M370" s="34">
        <v>0</v>
      </c>
      <c r="N370" s="34">
        <v>0</v>
      </c>
      <c r="O370" s="34">
        <v>0</v>
      </c>
      <c r="P370" s="34">
        <v>0</v>
      </c>
      <c r="Q370" s="34">
        <v>0</v>
      </c>
      <c r="R370" s="34">
        <v>0</v>
      </c>
      <c r="S370" s="33" t="s">
        <v>14</v>
      </c>
      <c r="T370" s="27">
        <f>K370-SUM(L370:R370)</f>
        <v>0</v>
      </c>
    </row>
    <row r="371" spans="1:36" ht="18" customHeight="1" x14ac:dyDescent="0.2">
      <c r="A371" s="32" t="str">
        <f>CONCATENATE("8010",H371)</f>
        <v>8010710103</v>
      </c>
      <c r="B371" s="31"/>
      <c r="C371" s="31"/>
      <c r="D371" s="31"/>
      <c r="E371" s="31"/>
      <c r="F371" s="31"/>
      <c r="G371" s="36" t="s">
        <v>8</v>
      </c>
      <c r="H371" s="33" t="s">
        <v>12</v>
      </c>
      <c r="I371" s="35" t="s">
        <v>13</v>
      </c>
      <c r="J371" s="34">
        <v>100</v>
      </c>
      <c r="K371" s="34">
        <v>100</v>
      </c>
      <c r="L371" s="34">
        <v>0</v>
      </c>
      <c r="M371" s="34">
        <v>0</v>
      </c>
      <c r="N371" s="34">
        <v>0</v>
      </c>
      <c r="O371" s="34">
        <v>0</v>
      </c>
      <c r="P371" s="34">
        <v>0</v>
      </c>
      <c r="Q371" s="34">
        <v>0</v>
      </c>
      <c r="R371" s="34">
        <v>100</v>
      </c>
      <c r="S371" s="33" t="s">
        <v>12</v>
      </c>
      <c r="T371" s="27">
        <f>K371-SUM(L371:R371)</f>
        <v>0</v>
      </c>
    </row>
    <row r="372" spans="1:36" ht="26.25" customHeight="1" x14ac:dyDescent="0.2">
      <c r="A372" s="32" t="str">
        <f>CONCATENATE("8010",H372)</f>
        <v>8010710130</v>
      </c>
      <c r="B372" s="31"/>
      <c r="C372" s="31"/>
      <c r="D372" s="31"/>
      <c r="E372" s="31"/>
      <c r="F372" s="31"/>
      <c r="G372" s="36" t="s">
        <v>11</v>
      </c>
      <c r="H372" s="33" t="s">
        <v>9</v>
      </c>
      <c r="I372" s="35" t="s">
        <v>10</v>
      </c>
      <c r="J372" s="34">
        <v>0</v>
      </c>
      <c r="K372" s="34">
        <v>0</v>
      </c>
      <c r="L372" s="34">
        <v>0</v>
      </c>
      <c r="M372" s="34">
        <v>0</v>
      </c>
      <c r="N372" s="34">
        <v>0</v>
      </c>
      <c r="O372" s="34">
        <v>0</v>
      </c>
      <c r="P372" s="34">
        <v>0</v>
      </c>
      <c r="Q372" s="34">
        <v>0</v>
      </c>
      <c r="R372" s="34">
        <v>0</v>
      </c>
      <c r="S372" s="33" t="s">
        <v>9</v>
      </c>
      <c r="T372" s="27">
        <f>K372-SUM(L372:R372)</f>
        <v>0</v>
      </c>
    </row>
    <row r="373" spans="1:36" ht="17.25" customHeight="1" x14ac:dyDescent="0.2">
      <c r="A373" s="32" t="str">
        <f>CONCATENATE("8010",H373)</f>
        <v>80107103</v>
      </c>
      <c r="B373" s="36"/>
      <c r="C373" s="36"/>
      <c r="D373" s="36"/>
      <c r="E373" s="36"/>
      <c r="F373" s="36" t="s">
        <v>8</v>
      </c>
      <c r="G373" s="36"/>
      <c r="H373" s="33" t="s">
        <v>6</v>
      </c>
      <c r="I373" s="35" t="s">
        <v>7</v>
      </c>
      <c r="J373" s="34">
        <v>0</v>
      </c>
      <c r="K373" s="34">
        <v>0</v>
      </c>
      <c r="L373" s="34">
        <v>0</v>
      </c>
      <c r="M373" s="34">
        <v>0</v>
      </c>
      <c r="N373" s="34">
        <v>0</v>
      </c>
      <c r="O373" s="34">
        <v>0</v>
      </c>
      <c r="P373" s="34">
        <v>0</v>
      </c>
      <c r="Q373" s="34">
        <v>0</v>
      </c>
      <c r="R373" s="34">
        <v>0</v>
      </c>
      <c r="S373" s="33" t="s">
        <v>6</v>
      </c>
      <c r="T373" s="27">
        <f>K373-SUM(L373:R373)</f>
        <v>0</v>
      </c>
    </row>
    <row r="374" spans="1:36" ht="27" customHeight="1" x14ac:dyDescent="0.2">
      <c r="A374" s="32" t="str">
        <f>CONCATENATE("8010",H374)</f>
        <v>801080100101</v>
      </c>
      <c r="B374" s="31"/>
      <c r="C374" s="31" t="s">
        <v>5</v>
      </c>
      <c r="D374" s="31"/>
      <c r="E374" s="31"/>
      <c r="F374" s="31"/>
      <c r="G374" s="31"/>
      <c r="H374" s="28" t="s">
        <v>4</v>
      </c>
      <c r="I374" s="30" t="s">
        <v>3</v>
      </c>
      <c r="J374" s="29">
        <f>J267</f>
        <v>10060</v>
      </c>
      <c r="K374" s="29">
        <f>K267</f>
        <v>10060</v>
      </c>
      <c r="L374" s="29">
        <f>L267</f>
        <v>0</v>
      </c>
      <c r="M374" s="29">
        <f>M267</f>
        <v>0</v>
      </c>
      <c r="N374" s="29">
        <f>N267</f>
        <v>0</v>
      </c>
      <c r="O374" s="29">
        <f>O267</f>
        <v>0</v>
      </c>
      <c r="P374" s="29">
        <f>P267</f>
        <v>0</v>
      </c>
      <c r="Q374" s="29">
        <f>Q267</f>
        <v>0</v>
      </c>
      <c r="R374" s="29">
        <f>R267</f>
        <v>10060</v>
      </c>
      <c r="S374" s="28" t="s">
        <v>2</v>
      </c>
      <c r="T374" s="27">
        <f>K374-SUM(L374:R374)</f>
        <v>0</v>
      </c>
    </row>
    <row r="375" spans="1:36" ht="27" customHeight="1" x14ac:dyDescent="0.2">
      <c r="A375" s="7" t="str">
        <f>CONCATENATE("8010",H375)</f>
        <v>8010</v>
      </c>
      <c r="B375" s="11"/>
      <c r="C375" s="11"/>
      <c r="D375" s="11"/>
      <c r="E375" s="11"/>
      <c r="F375" s="11"/>
      <c r="G375" s="11"/>
      <c r="H375" s="5"/>
      <c r="I375" s="26"/>
      <c r="J375" s="9"/>
      <c r="K375" s="9"/>
      <c r="L375" s="9"/>
      <c r="M375" s="9"/>
      <c r="N375" s="9"/>
      <c r="O375" s="9"/>
      <c r="P375" s="9"/>
      <c r="Q375" s="9"/>
      <c r="R375" s="9"/>
      <c r="S375" s="8"/>
    </row>
    <row r="376" spans="1:36" ht="17.25" customHeight="1" x14ac:dyDescent="0.2">
      <c r="A376" s="7"/>
      <c r="B376" s="11"/>
      <c r="C376" s="11"/>
      <c r="D376" s="11"/>
      <c r="E376" s="11"/>
      <c r="F376" s="11"/>
      <c r="G376" s="11"/>
      <c r="H376" s="8"/>
      <c r="I376" s="26"/>
      <c r="J376" s="9"/>
      <c r="K376" s="9"/>
      <c r="L376" s="9"/>
      <c r="M376" s="9"/>
      <c r="N376" s="9"/>
      <c r="O376" s="9"/>
      <c r="P376" s="9"/>
      <c r="Q376" s="9"/>
      <c r="R376" s="9"/>
      <c r="S376" s="8"/>
    </row>
    <row r="377" spans="1:36" s="22" customFormat="1" ht="21.75" customHeight="1" x14ac:dyDescent="0.2">
      <c r="C377" s="24"/>
      <c r="D377" s="24"/>
      <c r="E377" s="24"/>
      <c r="F377" s="24"/>
      <c r="G377" s="24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4"/>
    </row>
    <row r="378" spans="1:36" s="22" customFormat="1" ht="25.5" customHeight="1" x14ac:dyDescent="0.2">
      <c r="C378" s="17"/>
      <c r="D378" s="17"/>
      <c r="E378" s="17"/>
      <c r="F378" s="17"/>
      <c r="G378" s="17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17"/>
    </row>
    <row r="379" spans="1:36" s="17" customFormat="1" ht="21" customHeight="1" x14ac:dyDescent="0.2">
      <c r="B379" s="21"/>
      <c r="C379" s="21"/>
      <c r="D379" s="21"/>
      <c r="E379" s="21"/>
      <c r="F379" s="21"/>
      <c r="G379" s="20"/>
      <c r="H379" s="4"/>
      <c r="I379" s="1"/>
      <c r="J379" s="3"/>
      <c r="K379" s="3"/>
      <c r="L379" s="3"/>
      <c r="M379" s="3"/>
      <c r="N379" s="3"/>
      <c r="O379" s="3"/>
      <c r="P379" s="3"/>
      <c r="Q379" s="3"/>
      <c r="R379" s="3"/>
      <c r="S379" s="19"/>
      <c r="AE379" s="18"/>
      <c r="AF379" s="18"/>
      <c r="AG379" s="18"/>
      <c r="AH379" s="18"/>
      <c r="AI379" s="18"/>
      <c r="AJ379" s="18"/>
    </row>
    <row r="380" spans="1:36" x14ac:dyDescent="0.2">
      <c r="H380" s="16" t="s">
        <v>1</v>
      </c>
    </row>
    <row r="381" spans="1:36" s="12" customFormat="1" ht="15" customHeight="1" x14ac:dyDescent="0.2">
      <c r="A381" s="15"/>
      <c r="B381" s="14"/>
      <c r="C381" s="14"/>
      <c r="D381" s="14"/>
      <c r="E381" s="14"/>
      <c r="F381" s="14"/>
      <c r="G381" s="14"/>
      <c r="H381" s="13" t="s">
        <v>0</v>
      </c>
      <c r="I381" s="1"/>
      <c r="J381" s="3"/>
      <c r="K381" s="3"/>
      <c r="L381" s="3"/>
      <c r="M381" s="3"/>
      <c r="N381" s="3"/>
      <c r="O381" s="3"/>
      <c r="P381" s="3"/>
      <c r="Q381" s="3"/>
      <c r="R381" s="3"/>
      <c r="S381" s="8"/>
    </row>
    <row r="382" spans="1:36" s="7" customFormat="1" ht="17.25" customHeight="1" x14ac:dyDescent="0.2">
      <c r="B382" s="11"/>
      <c r="C382" s="11"/>
      <c r="D382" s="11"/>
      <c r="E382" s="11"/>
      <c r="F382" s="11"/>
      <c r="G382" s="11"/>
      <c r="H382" s="8"/>
      <c r="I382" s="10"/>
      <c r="J382" s="9"/>
      <c r="K382" s="9"/>
      <c r="L382" s="9"/>
      <c r="M382" s="9"/>
      <c r="N382" s="9"/>
      <c r="O382" s="9"/>
      <c r="P382" s="9"/>
      <c r="Q382" s="9"/>
      <c r="R382" s="9"/>
      <c r="S382" s="8"/>
    </row>
    <row r="383" spans="1:36" x14ac:dyDescent="0.2">
      <c r="I383" s="2"/>
    </row>
    <row r="384" spans="1:36" x14ac:dyDescent="0.2">
      <c r="I384" s="2"/>
    </row>
    <row r="385" spans="9:9" x14ac:dyDescent="0.2">
      <c r="I385" s="2"/>
    </row>
    <row r="386" spans="9:9" x14ac:dyDescent="0.2">
      <c r="I386" s="2"/>
    </row>
    <row r="387" spans="9:9" x14ac:dyDescent="0.2">
      <c r="I387" s="2"/>
    </row>
    <row r="388" spans="9:9" x14ac:dyDescent="0.2">
      <c r="I388" s="2"/>
    </row>
    <row r="389" spans="9:9" x14ac:dyDescent="0.2">
      <c r="I389" s="2"/>
    </row>
    <row r="390" spans="9:9" x14ac:dyDescent="0.2">
      <c r="I390" s="2"/>
    </row>
  </sheetData>
  <mergeCells count="23">
    <mergeCell ref="S7:S8"/>
    <mergeCell ref="G7:G8"/>
    <mergeCell ref="L7:L8"/>
    <mergeCell ref="M7:M8"/>
    <mergeCell ref="N7:N8"/>
    <mergeCell ref="Q7:Q8"/>
    <mergeCell ref="R7:R8"/>
    <mergeCell ref="E7:E8"/>
    <mergeCell ref="I7:I8"/>
    <mergeCell ref="J7:J8"/>
    <mergeCell ref="F7:F8"/>
    <mergeCell ref="I3:R3"/>
    <mergeCell ref="I4:R4"/>
    <mergeCell ref="H377:R377"/>
    <mergeCell ref="H378:R378"/>
    <mergeCell ref="O7:O8"/>
    <mergeCell ref="P7:P8"/>
    <mergeCell ref="A7:A8"/>
    <mergeCell ref="K7:K8"/>
    <mergeCell ref="H7:H8"/>
    <mergeCell ref="B7:B8"/>
    <mergeCell ref="C7:C8"/>
    <mergeCell ref="D7:D8"/>
  </mergeCells>
  <printOptions horizontalCentered="1"/>
  <pageMargins left="0.5" right="0.23622047244094491" top="0.27" bottom="0.24" header="0.23622047244094491" footer="0.15748031496062992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Buget VP</vt:lpstr>
      <vt:lpstr>'Buget VP'!Print_Area</vt:lpstr>
      <vt:lpstr>'Buget VP'!Print_Titles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Daia</dc:creator>
  <cp:lastModifiedBy>Cristian Daia</cp:lastModifiedBy>
  <dcterms:created xsi:type="dcterms:W3CDTF">2019-04-09T06:58:19Z</dcterms:created>
  <dcterms:modified xsi:type="dcterms:W3CDTF">2019-04-09T06:58:38Z</dcterms:modified>
</cp:coreProperties>
</file>