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files\Alexandru Vasiliu\Desktop\buget sgg 2018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5" i="1" l="1"/>
  <c r="A364" i="1"/>
  <c r="A363" i="1"/>
  <c r="A362" i="1"/>
  <c r="A361" i="1"/>
  <c r="A360" i="1"/>
  <c r="F359" i="1"/>
  <c r="D359" i="1"/>
  <c r="A359" i="1"/>
  <c r="F358" i="1"/>
  <c r="F357" i="1" s="1"/>
  <c r="F72" i="1" s="1"/>
  <c r="F71" i="1" s="1"/>
  <c r="D358" i="1"/>
  <c r="D357" i="1" s="1"/>
  <c r="A358" i="1"/>
  <c r="A357" i="1"/>
  <c r="A356" i="1"/>
  <c r="A355" i="1"/>
  <c r="A354" i="1"/>
  <c r="F353" i="1"/>
  <c r="D353" i="1"/>
  <c r="A353" i="1"/>
  <c r="A352" i="1"/>
  <c r="A351" i="1"/>
  <c r="A350" i="1"/>
  <c r="F349" i="1"/>
  <c r="D349" i="1"/>
  <c r="A349" i="1"/>
  <c r="A348" i="1"/>
  <c r="A347" i="1"/>
  <c r="A346" i="1"/>
  <c r="F345" i="1"/>
  <c r="D345" i="1"/>
  <c r="A345" i="1"/>
  <c r="F344" i="1"/>
  <c r="D344" i="1"/>
  <c r="A344" i="1"/>
  <c r="A343" i="1"/>
  <c r="F342" i="1"/>
  <c r="D342" i="1"/>
  <c r="A342" i="1"/>
  <c r="A341" i="1"/>
  <c r="A340" i="1"/>
  <c r="A339" i="1"/>
  <c r="A338" i="1"/>
  <c r="A337" i="1"/>
  <c r="A336" i="1"/>
  <c r="A335" i="1"/>
  <c r="A334" i="1"/>
  <c r="F333" i="1"/>
  <c r="D333" i="1"/>
  <c r="D330" i="1" s="1"/>
  <c r="A333" i="1"/>
  <c r="A332" i="1"/>
  <c r="A331" i="1"/>
  <c r="F330" i="1"/>
  <c r="A330" i="1"/>
  <c r="A329" i="1"/>
  <c r="F328" i="1"/>
  <c r="F327" i="1" s="1"/>
  <c r="D328" i="1"/>
  <c r="D327" i="1" s="1"/>
  <c r="A328" i="1"/>
  <c r="A327" i="1"/>
  <c r="A326" i="1"/>
  <c r="A325" i="1"/>
  <c r="A324" i="1"/>
  <c r="A323" i="1"/>
  <c r="A322" i="1"/>
  <c r="F321" i="1"/>
  <c r="D321" i="1"/>
  <c r="A321" i="1"/>
  <c r="A320" i="1"/>
  <c r="A319" i="1"/>
  <c r="A318" i="1"/>
  <c r="A317" i="1"/>
  <c r="A316" i="1"/>
  <c r="A315" i="1"/>
  <c r="A314" i="1"/>
  <c r="A313" i="1"/>
  <c r="A312" i="1"/>
  <c r="A311" i="1"/>
  <c r="F310" i="1"/>
  <c r="D310" i="1"/>
  <c r="A310" i="1"/>
  <c r="A309" i="1"/>
  <c r="A308" i="1"/>
  <c r="F307" i="1"/>
  <c r="D307" i="1"/>
  <c r="A307" i="1"/>
  <c r="A306" i="1"/>
  <c r="A305" i="1"/>
  <c r="A304" i="1"/>
  <c r="A303" i="1"/>
  <c r="F302" i="1"/>
  <c r="D302" i="1"/>
  <c r="A302" i="1"/>
  <c r="A301" i="1"/>
  <c r="A300" i="1"/>
  <c r="A299" i="1"/>
  <c r="A298" i="1"/>
  <c r="A297" i="1"/>
  <c r="A296" i="1"/>
  <c r="A295" i="1"/>
  <c r="A294" i="1"/>
  <c r="A293" i="1"/>
  <c r="A292" i="1"/>
  <c r="F291" i="1"/>
  <c r="F290" i="1" s="1"/>
  <c r="F66" i="1" s="1"/>
  <c r="D291" i="1"/>
  <c r="D290" i="1" s="1"/>
  <c r="A291" i="1"/>
  <c r="A290" i="1"/>
  <c r="A289" i="1"/>
  <c r="A288" i="1"/>
  <c r="A287" i="1"/>
  <c r="A286" i="1"/>
  <c r="A285" i="1"/>
  <c r="A284" i="1"/>
  <c r="A283" i="1"/>
  <c r="F282" i="1"/>
  <c r="D282" i="1"/>
  <c r="A282" i="1"/>
  <c r="A281" i="1"/>
  <c r="A280" i="1"/>
  <c r="F279" i="1"/>
  <c r="D279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F263" i="1"/>
  <c r="D263" i="1"/>
  <c r="A263" i="1"/>
  <c r="F262" i="1"/>
  <c r="F65" i="1" s="1"/>
  <c r="D262" i="1"/>
  <c r="D261" i="1" s="1"/>
  <c r="D260" i="1" s="1"/>
  <c r="D365" i="1" s="1"/>
  <c r="A262" i="1"/>
  <c r="A261" i="1"/>
  <c r="A260" i="1"/>
  <c r="A259" i="1"/>
  <c r="A258" i="1"/>
  <c r="A257" i="1"/>
  <c r="A256" i="1"/>
  <c r="A255" i="1"/>
  <c r="A254" i="1"/>
  <c r="K253" i="1"/>
  <c r="J253" i="1"/>
  <c r="J252" i="1" s="1"/>
  <c r="I253" i="1"/>
  <c r="I252" i="1" s="1"/>
  <c r="H253" i="1"/>
  <c r="H252" i="1" s="1"/>
  <c r="G253" i="1"/>
  <c r="G252" i="1" s="1"/>
  <c r="D253" i="1"/>
  <c r="D252" i="1" s="1"/>
  <c r="D251" i="1" s="1"/>
  <c r="A253" i="1"/>
  <c r="K252" i="1"/>
  <c r="K251" i="1" s="1"/>
  <c r="A252" i="1"/>
  <c r="A251" i="1"/>
  <c r="A250" i="1"/>
  <c r="A248" i="1"/>
  <c r="K247" i="1"/>
  <c r="J247" i="1"/>
  <c r="I247" i="1"/>
  <c r="H247" i="1"/>
  <c r="G247" i="1"/>
  <c r="D247" i="1"/>
  <c r="D70" i="1" s="1"/>
  <c r="A247" i="1"/>
  <c r="A246" i="1"/>
  <c r="A245" i="1"/>
  <c r="A244" i="1"/>
  <c r="K243" i="1"/>
  <c r="J243" i="1"/>
  <c r="J238" i="1" s="1"/>
  <c r="J69" i="1" s="1"/>
  <c r="I243" i="1"/>
  <c r="I238" i="1" s="1"/>
  <c r="I69" i="1" s="1"/>
  <c r="H243" i="1"/>
  <c r="H238" i="1" s="1"/>
  <c r="H69" i="1" s="1"/>
  <c r="G243" i="1"/>
  <c r="G238" i="1" s="1"/>
  <c r="G69" i="1" s="1"/>
  <c r="E243" i="1"/>
  <c r="D243" i="1"/>
  <c r="A243" i="1"/>
  <c r="A242" i="1"/>
  <c r="A241" i="1"/>
  <c r="A240" i="1"/>
  <c r="A239" i="1"/>
  <c r="K238" i="1"/>
  <c r="K69" i="1" s="1"/>
  <c r="E238" i="1"/>
  <c r="E69" i="1" s="1"/>
  <c r="D238" i="1"/>
  <c r="D69" i="1" s="1"/>
  <c r="A238" i="1"/>
  <c r="A237" i="1"/>
  <c r="K236" i="1"/>
  <c r="J236" i="1"/>
  <c r="J224" i="1" s="1"/>
  <c r="J68" i="1" s="1"/>
  <c r="I236" i="1"/>
  <c r="H236" i="1"/>
  <c r="G236" i="1"/>
  <c r="D236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K224" i="1"/>
  <c r="I224" i="1"/>
  <c r="H224" i="1"/>
  <c r="G224" i="1"/>
  <c r="D224" i="1"/>
  <c r="D68" i="1" s="1"/>
  <c r="A224" i="1"/>
  <c r="A223" i="1"/>
  <c r="K222" i="1"/>
  <c r="J222" i="1"/>
  <c r="I222" i="1"/>
  <c r="I221" i="1" s="1"/>
  <c r="I67" i="1" s="1"/>
  <c r="H222" i="1"/>
  <c r="H221" i="1" s="1"/>
  <c r="H67" i="1" s="1"/>
  <c r="G222" i="1"/>
  <c r="G221" i="1" s="1"/>
  <c r="G67" i="1" s="1"/>
  <c r="D222" i="1"/>
  <c r="D221" i="1" s="1"/>
  <c r="A222" i="1"/>
  <c r="K221" i="1"/>
  <c r="J221" i="1"/>
  <c r="A221" i="1"/>
  <c r="A220" i="1"/>
  <c r="A219" i="1"/>
  <c r="A218" i="1"/>
  <c r="A217" i="1"/>
  <c r="K216" i="1"/>
  <c r="J216" i="1"/>
  <c r="I216" i="1"/>
  <c r="H216" i="1"/>
  <c r="G216" i="1"/>
  <c r="D216" i="1"/>
  <c r="A216" i="1"/>
  <c r="A215" i="1"/>
  <c r="A214" i="1"/>
  <c r="A213" i="1"/>
  <c r="A212" i="1"/>
  <c r="A211" i="1"/>
  <c r="A210" i="1"/>
  <c r="A209" i="1"/>
  <c r="A208" i="1"/>
  <c r="A207" i="1"/>
  <c r="A206" i="1"/>
  <c r="K205" i="1"/>
  <c r="J205" i="1"/>
  <c r="I205" i="1"/>
  <c r="H205" i="1"/>
  <c r="G205" i="1"/>
  <c r="D205" i="1"/>
  <c r="A205" i="1"/>
  <c r="A204" i="1"/>
  <c r="A203" i="1"/>
  <c r="K202" i="1"/>
  <c r="J202" i="1"/>
  <c r="I202" i="1"/>
  <c r="H202" i="1"/>
  <c r="G202" i="1"/>
  <c r="E202" i="1"/>
  <c r="D202" i="1"/>
  <c r="A202" i="1"/>
  <c r="A201" i="1"/>
  <c r="A200" i="1"/>
  <c r="A199" i="1"/>
  <c r="A198" i="1"/>
  <c r="K197" i="1"/>
  <c r="J197" i="1"/>
  <c r="I197" i="1"/>
  <c r="H197" i="1"/>
  <c r="G197" i="1"/>
  <c r="E197" i="1"/>
  <c r="D197" i="1"/>
  <c r="A197" i="1"/>
  <c r="A196" i="1"/>
  <c r="A195" i="1"/>
  <c r="A194" i="1"/>
  <c r="A193" i="1"/>
  <c r="A192" i="1"/>
  <c r="A191" i="1"/>
  <c r="A190" i="1"/>
  <c r="A189" i="1"/>
  <c r="A188" i="1"/>
  <c r="A187" i="1"/>
  <c r="K186" i="1"/>
  <c r="K185" i="1" s="1"/>
  <c r="K66" i="1" s="1"/>
  <c r="J186" i="1"/>
  <c r="J185" i="1" s="1"/>
  <c r="J66" i="1" s="1"/>
  <c r="I186" i="1"/>
  <c r="I185" i="1" s="1"/>
  <c r="I66" i="1" s="1"/>
  <c r="H186" i="1"/>
  <c r="H185" i="1" s="1"/>
  <c r="H66" i="1" s="1"/>
  <c r="G186" i="1"/>
  <c r="D186" i="1"/>
  <c r="D185" i="1" s="1"/>
  <c r="A186" i="1"/>
  <c r="G185" i="1"/>
  <c r="G66" i="1" s="1"/>
  <c r="A185" i="1"/>
  <c r="A184" i="1"/>
  <c r="A183" i="1"/>
  <c r="A182" i="1"/>
  <c r="A181" i="1"/>
  <c r="A180" i="1"/>
  <c r="A179" i="1"/>
  <c r="K178" i="1"/>
  <c r="J178" i="1"/>
  <c r="I178" i="1"/>
  <c r="H178" i="1"/>
  <c r="G178" i="1"/>
  <c r="D178" i="1"/>
  <c r="A178" i="1"/>
  <c r="A177" i="1"/>
  <c r="A176" i="1"/>
  <c r="A175" i="1"/>
  <c r="K174" i="1"/>
  <c r="J174" i="1"/>
  <c r="I174" i="1"/>
  <c r="H174" i="1"/>
  <c r="H157" i="1" s="1"/>
  <c r="G174" i="1"/>
  <c r="D174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K158" i="1"/>
  <c r="J158" i="1"/>
  <c r="J157" i="1" s="1"/>
  <c r="I158" i="1"/>
  <c r="H158" i="1"/>
  <c r="G158" i="1"/>
  <c r="G157" i="1" s="1"/>
  <c r="D158" i="1"/>
  <c r="D157" i="1" s="1"/>
  <c r="A158" i="1"/>
  <c r="K157" i="1"/>
  <c r="I157" i="1"/>
  <c r="A157" i="1"/>
  <c r="A156" i="1"/>
  <c r="A155" i="1"/>
  <c r="A152" i="1"/>
  <c r="A151" i="1"/>
  <c r="A150" i="1"/>
  <c r="A149" i="1"/>
  <c r="E148" i="1"/>
  <c r="D148" i="1"/>
  <c r="D147" i="1" s="1"/>
  <c r="A148" i="1"/>
  <c r="E147" i="1"/>
  <c r="E146" i="1" s="1"/>
  <c r="A147" i="1"/>
  <c r="A146" i="1"/>
  <c r="A145" i="1"/>
  <c r="A144" i="1"/>
  <c r="E143" i="1"/>
  <c r="D143" i="1"/>
  <c r="A143" i="1"/>
  <c r="A142" i="1"/>
  <c r="A140" i="1"/>
  <c r="A139" i="1"/>
  <c r="E138" i="1"/>
  <c r="E68" i="1" s="1"/>
  <c r="D138" i="1"/>
  <c r="A138" i="1"/>
  <c r="E135" i="1"/>
  <c r="D135" i="1"/>
  <c r="D134" i="1" s="1"/>
  <c r="D67" i="1" s="1"/>
  <c r="E134" i="1"/>
  <c r="A133" i="1"/>
  <c r="A132" i="1"/>
  <c r="A131" i="1"/>
  <c r="A130" i="1"/>
  <c r="A129" i="1"/>
  <c r="E128" i="1"/>
  <c r="D128" i="1"/>
  <c r="A128" i="1"/>
  <c r="A127" i="1"/>
  <c r="A126" i="1"/>
  <c r="A125" i="1"/>
  <c r="A124" i="1"/>
  <c r="A123" i="1"/>
  <c r="A122" i="1"/>
  <c r="A121" i="1"/>
  <c r="A120" i="1"/>
  <c r="E119" i="1"/>
  <c r="D119" i="1"/>
  <c r="A119" i="1"/>
  <c r="A118" i="1"/>
  <c r="E117" i="1"/>
  <c r="D117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E105" i="1"/>
  <c r="E104" i="1" s="1"/>
  <c r="E66" i="1" s="1"/>
  <c r="D105" i="1"/>
  <c r="D104" i="1" s="1"/>
  <c r="D66" i="1" s="1"/>
  <c r="A105" i="1"/>
  <c r="A104" i="1"/>
  <c r="A103" i="1"/>
  <c r="A102" i="1"/>
  <c r="A101" i="1"/>
  <c r="A100" i="1"/>
  <c r="A99" i="1"/>
  <c r="A98" i="1"/>
  <c r="E97" i="1"/>
  <c r="D97" i="1"/>
  <c r="A97" i="1"/>
  <c r="A96" i="1"/>
  <c r="A95" i="1"/>
  <c r="E94" i="1"/>
  <c r="E75" i="1" s="1"/>
  <c r="D94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E76" i="1"/>
  <c r="D76" i="1"/>
  <c r="A76" i="1"/>
  <c r="D75" i="1"/>
  <c r="A75" i="1"/>
  <c r="A74" i="1"/>
  <c r="A73" i="1"/>
  <c r="K72" i="1"/>
  <c r="K71" i="1" s="1"/>
  <c r="A72" i="1"/>
  <c r="A71" i="1"/>
  <c r="K70" i="1"/>
  <c r="J70" i="1"/>
  <c r="I70" i="1"/>
  <c r="H70" i="1"/>
  <c r="G70" i="1"/>
  <c r="F70" i="1"/>
  <c r="E70" i="1"/>
  <c r="A70" i="1"/>
  <c r="F69" i="1"/>
  <c r="A69" i="1"/>
  <c r="K68" i="1"/>
  <c r="I68" i="1"/>
  <c r="H68" i="1"/>
  <c r="G68" i="1"/>
  <c r="F68" i="1"/>
  <c r="A68" i="1"/>
  <c r="K67" i="1"/>
  <c r="J67" i="1"/>
  <c r="F67" i="1"/>
  <c r="E67" i="1"/>
  <c r="A67" i="1"/>
  <c r="A66" i="1"/>
  <c r="A65" i="1"/>
  <c r="A64" i="1"/>
  <c r="A63" i="1"/>
  <c r="A61" i="1"/>
  <c r="K60" i="1"/>
  <c r="J60" i="1"/>
  <c r="I60" i="1"/>
  <c r="H60" i="1"/>
  <c r="G60" i="1"/>
  <c r="G57" i="1" s="1"/>
  <c r="F60" i="1"/>
  <c r="E60" i="1"/>
  <c r="D60" i="1"/>
  <c r="D57" i="1" s="1"/>
  <c r="A60" i="1"/>
  <c r="A59" i="1"/>
  <c r="K58" i="1"/>
  <c r="J58" i="1"/>
  <c r="I58" i="1"/>
  <c r="H58" i="1"/>
  <c r="H57" i="1" s="1"/>
  <c r="G58" i="1"/>
  <c r="F58" i="1"/>
  <c r="F57" i="1" s="1"/>
  <c r="E58" i="1"/>
  <c r="D58" i="1"/>
  <c r="A58" i="1"/>
  <c r="K57" i="1"/>
  <c r="J57" i="1"/>
  <c r="I57" i="1"/>
  <c r="E57" i="1"/>
  <c r="A57" i="1"/>
  <c r="A56" i="1"/>
  <c r="K55" i="1"/>
  <c r="K41" i="1" s="1"/>
  <c r="J55" i="1"/>
  <c r="I55" i="1"/>
  <c r="H55" i="1"/>
  <c r="H41" i="1" s="1"/>
  <c r="G55" i="1"/>
  <c r="F55" i="1"/>
  <c r="F41" i="1" s="1"/>
  <c r="E55" i="1"/>
  <c r="E41" i="1" s="1"/>
  <c r="D55" i="1"/>
  <c r="D41" i="1" s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J41" i="1"/>
  <c r="I41" i="1"/>
  <c r="G41" i="1"/>
  <c r="A41" i="1"/>
  <c r="A40" i="1"/>
  <c r="K39" i="1"/>
  <c r="K38" i="1" s="1"/>
  <c r="J39" i="1"/>
  <c r="I39" i="1"/>
  <c r="I38" i="1" s="1"/>
  <c r="H39" i="1"/>
  <c r="G39" i="1"/>
  <c r="F39" i="1"/>
  <c r="E39" i="1"/>
  <c r="D39" i="1"/>
  <c r="A39" i="1"/>
  <c r="J38" i="1"/>
  <c r="H38" i="1"/>
  <c r="G38" i="1"/>
  <c r="F38" i="1"/>
  <c r="E38" i="1"/>
  <c r="D38" i="1"/>
  <c r="A38" i="1"/>
  <c r="A37" i="1"/>
  <c r="K36" i="1"/>
  <c r="J36" i="1"/>
  <c r="I36" i="1"/>
  <c r="H36" i="1"/>
  <c r="G36" i="1"/>
  <c r="F36" i="1"/>
  <c r="F35" i="1" s="1"/>
  <c r="E36" i="1"/>
  <c r="D36" i="1"/>
  <c r="D35" i="1" s="1"/>
  <c r="A36" i="1"/>
  <c r="K35" i="1"/>
  <c r="J35" i="1"/>
  <c r="I35" i="1"/>
  <c r="H35" i="1"/>
  <c r="G35" i="1"/>
  <c r="E35" i="1"/>
  <c r="A35" i="1"/>
  <c r="A34" i="1"/>
  <c r="A33" i="1"/>
  <c r="K32" i="1"/>
  <c r="K19" i="1" s="1"/>
  <c r="J32" i="1"/>
  <c r="J19" i="1" s="1"/>
  <c r="I32" i="1"/>
  <c r="H32" i="1"/>
  <c r="G32" i="1"/>
  <c r="F32" i="1"/>
  <c r="E32" i="1"/>
  <c r="D32" i="1"/>
  <c r="A32" i="1"/>
  <c r="A31" i="1"/>
  <c r="K30" i="1"/>
  <c r="J30" i="1"/>
  <c r="I30" i="1"/>
  <c r="H30" i="1"/>
  <c r="G30" i="1"/>
  <c r="F30" i="1"/>
  <c r="F19" i="1" s="1"/>
  <c r="F15" i="1" s="1"/>
  <c r="E30" i="1"/>
  <c r="D30" i="1"/>
  <c r="D19" i="1" s="1"/>
  <c r="D15" i="1" s="1"/>
  <c r="A30" i="1"/>
  <c r="A29" i="1"/>
  <c r="S28" i="1"/>
  <c r="K28" i="1"/>
  <c r="J28" i="1"/>
  <c r="I28" i="1"/>
  <c r="H28" i="1"/>
  <c r="G28" i="1"/>
  <c r="F28" i="1"/>
  <c r="E28" i="1"/>
  <c r="D28" i="1"/>
  <c r="A28" i="1"/>
  <c r="A27" i="1"/>
  <c r="A26" i="1"/>
  <c r="A25" i="1"/>
  <c r="A24" i="1"/>
  <c r="A23" i="1"/>
  <c r="A22" i="1"/>
  <c r="A21" i="1"/>
  <c r="K20" i="1"/>
  <c r="J20" i="1"/>
  <c r="I20" i="1"/>
  <c r="H20" i="1"/>
  <c r="G20" i="1"/>
  <c r="G19" i="1" s="1"/>
  <c r="G15" i="1" s="1"/>
  <c r="F20" i="1"/>
  <c r="E20" i="1"/>
  <c r="E19" i="1" s="1"/>
  <c r="E15" i="1" s="1"/>
  <c r="D20" i="1"/>
  <c r="A20" i="1"/>
  <c r="I19" i="1"/>
  <c r="H19" i="1"/>
  <c r="A19" i="1"/>
  <c r="A18" i="1"/>
  <c r="K17" i="1"/>
  <c r="J17" i="1"/>
  <c r="J16" i="1" s="1"/>
  <c r="I17" i="1"/>
  <c r="H17" i="1"/>
  <c r="H16" i="1" s="1"/>
  <c r="H15" i="1" s="1"/>
  <c r="G17" i="1"/>
  <c r="F17" i="1"/>
  <c r="E17" i="1"/>
  <c r="D17" i="1"/>
  <c r="A17" i="1"/>
  <c r="K16" i="1"/>
  <c r="K15" i="1" s="1"/>
  <c r="K10" i="1" s="1"/>
  <c r="I16" i="1"/>
  <c r="I15" i="1" s="1"/>
  <c r="I10" i="1" s="1"/>
  <c r="G16" i="1"/>
  <c r="F16" i="1"/>
  <c r="E16" i="1"/>
  <c r="D16" i="1"/>
  <c r="A16" i="1"/>
  <c r="A15" i="1"/>
  <c r="A14" i="1"/>
  <c r="K13" i="1"/>
  <c r="J13" i="1"/>
  <c r="I13" i="1"/>
  <c r="H13" i="1"/>
  <c r="G13" i="1"/>
  <c r="F13" i="1"/>
  <c r="F12" i="1" s="1"/>
  <c r="F11" i="1" s="1"/>
  <c r="E13" i="1"/>
  <c r="D13" i="1"/>
  <c r="D12" i="1" s="1"/>
  <c r="D11" i="1" s="1"/>
  <c r="A13" i="1"/>
  <c r="K12" i="1"/>
  <c r="J12" i="1"/>
  <c r="I12" i="1"/>
  <c r="H12" i="1"/>
  <c r="G12" i="1"/>
  <c r="G11" i="1" s="1"/>
  <c r="G10" i="1" s="1"/>
  <c r="E12" i="1"/>
  <c r="E11" i="1" s="1"/>
  <c r="A12" i="1"/>
  <c r="K11" i="1"/>
  <c r="J11" i="1"/>
  <c r="I11" i="1"/>
  <c r="H11" i="1"/>
  <c r="H10" i="1" s="1"/>
  <c r="H9" i="1" s="1"/>
  <c r="A11" i="1"/>
  <c r="A10" i="1"/>
  <c r="A9" i="1"/>
  <c r="G9" i="1" l="1"/>
  <c r="F10" i="1"/>
  <c r="F9" i="1" s="1"/>
  <c r="E65" i="1"/>
  <c r="E64" i="1" s="1"/>
  <c r="E74" i="1"/>
  <c r="E73" i="1" s="1"/>
  <c r="D156" i="1"/>
  <c r="D155" i="1" s="1"/>
  <c r="D259" i="1" s="1"/>
  <c r="H156" i="1"/>
  <c r="H65" i="1"/>
  <c r="H64" i="1" s="1"/>
  <c r="H63" i="1" s="1"/>
  <c r="I251" i="1"/>
  <c r="I72" i="1"/>
  <c r="I71" i="1" s="1"/>
  <c r="D74" i="1"/>
  <c r="D73" i="1" s="1"/>
  <c r="D153" i="1" s="1"/>
  <c r="D154" i="1" s="1"/>
  <c r="G156" i="1"/>
  <c r="G65" i="1"/>
  <c r="G64" i="1" s="1"/>
  <c r="G63" i="1" s="1"/>
  <c r="J72" i="1"/>
  <c r="J71" i="1" s="1"/>
  <c r="J251" i="1"/>
  <c r="D146" i="1"/>
  <c r="D72" i="1"/>
  <c r="D71" i="1" s="1"/>
  <c r="J156" i="1"/>
  <c r="J155" i="1" s="1"/>
  <c r="J259" i="1" s="1"/>
  <c r="J65" i="1"/>
  <c r="J64" i="1" s="1"/>
  <c r="J63" i="1" s="1"/>
  <c r="I9" i="1"/>
  <c r="I156" i="1"/>
  <c r="F64" i="1"/>
  <c r="F63" i="1" s="1"/>
  <c r="D10" i="1"/>
  <c r="D9" i="1" s="1"/>
  <c r="K9" i="1"/>
  <c r="J15" i="1"/>
  <c r="J10" i="1" s="1"/>
  <c r="J9" i="1" s="1"/>
  <c r="K156" i="1"/>
  <c r="K155" i="1" s="1"/>
  <c r="K259" i="1" s="1"/>
  <c r="G251" i="1"/>
  <c r="G72" i="1"/>
  <c r="G71" i="1" s="1"/>
  <c r="E10" i="1"/>
  <c r="E9" i="1" s="1"/>
  <c r="H72" i="1"/>
  <c r="H71" i="1" s="1"/>
  <c r="H251" i="1"/>
  <c r="I65" i="1"/>
  <c r="I64" i="1" s="1"/>
  <c r="F261" i="1"/>
  <c r="F260" i="1" s="1"/>
  <c r="F365" i="1" s="1"/>
  <c r="K65" i="1"/>
  <c r="K64" i="1" s="1"/>
  <c r="K63" i="1" s="1"/>
  <c r="D65" i="1"/>
  <c r="D64" i="1" s="1"/>
  <c r="D63" i="1" s="1"/>
  <c r="E72" i="1"/>
  <c r="E71" i="1" s="1"/>
  <c r="I63" i="1" l="1"/>
  <c r="H155" i="1"/>
  <c r="H259" i="1" s="1"/>
  <c r="I155" i="1"/>
  <c r="I259" i="1" s="1"/>
  <c r="E154" i="1"/>
  <c r="E153" i="1"/>
  <c r="G155" i="1"/>
  <c r="G259" i="1" s="1"/>
  <c r="E63" i="1"/>
</calcChain>
</file>

<file path=xl/sharedStrings.xml><?xml version="1.0" encoding="utf-8"?>
<sst xmlns="http://schemas.openxmlformats.org/spreadsheetml/2006/main" count="806" uniqueCount="276">
  <si>
    <t>SECRETARIATUL GENERAL AL GUVERNULUI</t>
  </si>
  <si>
    <t>Repartizarea pe ordonatori a bugetului aprobat prin Legea bugetului de stat pe anul 2018 nr.2/2018</t>
  </si>
  <si>
    <t xml:space="preserve">   Institutii finantate de la bugetul de stat si venituri proprii</t>
  </si>
  <si>
    <t>mii lei</t>
  </si>
  <si>
    <t>Cod</t>
  </si>
  <si>
    <t>Capitol/ subcapitol/ paragraf / titlu/ articol/ alineat</t>
  </si>
  <si>
    <t>Denumire indicator</t>
  </si>
  <si>
    <t>Gru-pa/ titlu</t>
  </si>
  <si>
    <t>BUGET RECTIFICAT                 OG 18/2010</t>
  </si>
  <si>
    <t>ANMCS</t>
  </si>
  <si>
    <t>ACROPO</t>
  </si>
  <si>
    <t>INSHR</t>
  </si>
  <si>
    <t>ISPMN</t>
  </si>
  <si>
    <t>CNCR</t>
  </si>
  <si>
    <t>LCD</t>
  </si>
  <si>
    <t>ANAD</t>
  </si>
  <si>
    <t>000110</t>
  </si>
  <si>
    <t>VENITURI PROPRII TOTAL VENITURI</t>
  </si>
  <si>
    <t>000210</t>
  </si>
  <si>
    <t>I. VENITURI CURENTE</t>
  </si>
  <si>
    <t>0003</t>
  </si>
  <si>
    <t>A. VENITURI FISCALE</t>
  </si>
  <si>
    <t>0004</t>
  </si>
  <si>
    <t xml:space="preserve">A4.IMPOZITE SI TAXE PE BUNURI SI SERVICII </t>
  </si>
  <si>
    <t>1610</t>
  </si>
  <si>
    <t>TAXE PE UTILIZAREA BUNURILOR, AUTORIZAREA UTILIZARII BUNURILOR SAU PE DESFASURAREA DE ACTIVITATI</t>
  </si>
  <si>
    <t>161003</t>
  </si>
  <si>
    <t>Taxe si tarife pentru eliberarea de licenta si autorizatii de functionare</t>
  </si>
  <si>
    <t>290010</t>
  </si>
  <si>
    <t>C. VENITURI NEFISCALE</t>
  </si>
  <si>
    <t>300010</t>
  </si>
  <si>
    <t>C1. VENITURI DIN PROPRIETATE</t>
  </si>
  <si>
    <t xml:space="preserve"> VENITURI DIN DOBANZI</t>
  </si>
  <si>
    <t>Alte venituri din dobanzi</t>
  </si>
  <si>
    <t>330010</t>
  </si>
  <si>
    <t>C2. VANZARI DE BUNURI SI SERVICII</t>
  </si>
  <si>
    <t xml:space="preserve"> VENITURI DIN PRESTARI DE SERVICII SI ALTE ACTIVITATI</t>
  </si>
  <si>
    <t>331004</t>
  </si>
  <si>
    <t>Taxe si tarife pt analize si servicii efectuate de laboratoare</t>
  </si>
  <si>
    <t>Venituri din prestari servicii</t>
  </si>
  <si>
    <t>331016</t>
  </si>
  <si>
    <t>Venituri din valorificarea produselor obtinute din activitatea proprie sau anexa</t>
  </si>
  <si>
    <t>331017</t>
  </si>
  <si>
    <t>Venituri din organizarea de cursuri de calificare si conversie profesionala, specializare si perfectionare</t>
  </si>
  <si>
    <t>331019</t>
  </si>
  <si>
    <t>Venituri din serbari si spectacole scolare….</t>
  </si>
  <si>
    <t>331020</t>
  </si>
  <si>
    <t>Venituri din cercetare</t>
  </si>
  <si>
    <t>331050</t>
  </si>
  <si>
    <t>Alte venituri din prestari servicii si alte activitati</t>
  </si>
  <si>
    <t>3510</t>
  </si>
  <si>
    <t>Amenzi, penalitati si confiscari</t>
  </si>
  <si>
    <t>351001</t>
  </si>
  <si>
    <t>Venituri din amenzi si alte sanctiuni aplicate potrivit dispozitiilor legale</t>
  </si>
  <si>
    <t>3610</t>
  </si>
  <si>
    <t>DIVERSE VENITURI</t>
  </si>
  <si>
    <t>361050</t>
  </si>
  <si>
    <t>ALTE VENITURI</t>
  </si>
  <si>
    <t>3710</t>
  </si>
  <si>
    <t>TRANSFERURI VOLUNTARE ALTELE DECAT SUBVENTIILE</t>
  </si>
  <si>
    <t>371001</t>
  </si>
  <si>
    <t>Donatii si sponsorizari</t>
  </si>
  <si>
    <t>371050</t>
  </si>
  <si>
    <t>Alte transferuri voluntare</t>
  </si>
  <si>
    <t>4010</t>
  </si>
  <si>
    <t>Incasari din rambursarea imprumuturilor acordate</t>
  </si>
  <si>
    <t>4015</t>
  </si>
  <si>
    <t>Sume utilizate din excedentul anului precedent pentru efectuarea de cheltuieli</t>
  </si>
  <si>
    <t>40101503</t>
  </si>
  <si>
    <t>Sume utilizate de alte instituţii din excedentul anului precedent</t>
  </si>
  <si>
    <t>43</t>
  </si>
  <si>
    <t>TITLUL IV. SUBVENTII</t>
  </si>
  <si>
    <t>4310</t>
  </si>
  <si>
    <t>SUBVENTII DE LA ALTE ADMINISTRATII</t>
  </si>
  <si>
    <t>431009</t>
  </si>
  <si>
    <t>Subventii pentru institutii publice</t>
  </si>
  <si>
    <t>4510</t>
  </si>
  <si>
    <t>SUME PRIMITE DE LA UE/ ALTI DONATORI IN CONTUL PLATILOR EFECTUATE SI PREFINANTARI</t>
  </si>
  <si>
    <t>Fondul Social European</t>
  </si>
  <si>
    <t>Sume primite in contul platilor efectuate in anii precedenti</t>
  </si>
  <si>
    <t>Programe comunitare finantate in perioada 2007-2013</t>
  </si>
  <si>
    <t>Sume primite in contul platilor efectuate in anul curent</t>
  </si>
  <si>
    <t>Prefinantare</t>
  </si>
  <si>
    <t>Alte facilitati si instrumente postaderare</t>
  </si>
  <si>
    <t>Mecanismul financiar SEE</t>
  </si>
  <si>
    <t>Programul norvegian</t>
  </si>
  <si>
    <t>Sume primite de la UE/alti donatori in contul platilor efectuate si prefinantari aferente cadrului financiar 2014-2020</t>
  </si>
  <si>
    <t>Fondul European de Dezvoltare Regionala (FEDR)</t>
  </si>
  <si>
    <t>5010</t>
  </si>
  <si>
    <t>VENITURI PROPRII - TOTAL CHELTUIELI</t>
  </si>
  <si>
    <t>01</t>
  </si>
  <si>
    <t>CHELTUIELI CURENTE</t>
  </si>
  <si>
    <t>10</t>
  </si>
  <si>
    <t>TITLUL I CHELTUIELI DE PERSONAL</t>
  </si>
  <si>
    <t>20</t>
  </si>
  <si>
    <t>TITLUL II BUNURI ŞI SERVICII</t>
  </si>
  <si>
    <t>55</t>
  </si>
  <si>
    <t>TITLUL VII ALTE TRANSFERURI</t>
  </si>
  <si>
    <t>56</t>
  </si>
  <si>
    <t>TITLUL VIII PROGRAME CU FINANTARE DIN FONDURI EXTERNE NERAMBURSABILE (FEN) POSTADERARE</t>
  </si>
  <si>
    <t>58</t>
  </si>
  <si>
    <t>TITLUL X PROIECTE CU FINANTARE DIN FEN AFERENTE CADRULUI FINANCIAR 2014-2020</t>
  </si>
  <si>
    <t>59</t>
  </si>
  <si>
    <t>TITLUL IX ALTE CHELTUIELI</t>
  </si>
  <si>
    <t>70</t>
  </si>
  <si>
    <t>CHELTUIELI DE CAPITAL</t>
  </si>
  <si>
    <t>71</t>
  </si>
  <si>
    <t>TITLUL XII ACTIVE NEFINANCIARE</t>
  </si>
  <si>
    <t>5110</t>
  </si>
  <si>
    <t>AUTORITĂŢI PUBLICE ŞI ACŢIUNI EXTERNE</t>
  </si>
  <si>
    <t>511001</t>
  </si>
  <si>
    <t>Cheltuieli salariale in bani</t>
  </si>
  <si>
    <t>Salarii de baza</t>
  </si>
  <si>
    <t>Salarii de merit</t>
  </si>
  <si>
    <t>Indemnizatie de conducere</t>
  </si>
  <si>
    <t>Spor de vechime</t>
  </si>
  <si>
    <t>100105</t>
  </si>
  <si>
    <t>Sporuri pentru conditii de munca</t>
  </si>
  <si>
    <t>100106</t>
  </si>
  <si>
    <t>Alte sporuri</t>
  </si>
  <si>
    <t>Ore suplimentare</t>
  </si>
  <si>
    <t>Fond de premii</t>
  </si>
  <si>
    <t>100109</t>
  </si>
  <si>
    <t>Prima de vacanta</t>
  </si>
  <si>
    <t>100110</t>
  </si>
  <si>
    <t>Fond pentru posturi ocupate prin cumul</t>
  </si>
  <si>
    <t>100111</t>
  </si>
  <si>
    <t>Fond aferent platii cu ora</t>
  </si>
  <si>
    <t>100112</t>
  </si>
  <si>
    <t>Indemnizatii platite unor persoane din afara unitatii</t>
  </si>
  <si>
    <t>Indemnizatii de delegare</t>
  </si>
  <si>
    <t>100114</t>
  </si>
  <si>
    <t>Indemnizatii de detasare</t>
  </si>
  <si>
    <t>100115</t>
  </si>
  <si>
    <t>Alocatii pt transportul la si de la locul de munca</t>
  </si>
  <si>
    <t>100116</t>
  </si>
  <si>
    <t>Alocatii pentru locuinte</t>
  </si>
  <si>
    <t>Alte drepturi salariale in bani</t>
  </si>
  <si>
    <t>1002</t>
  </si>
  <si>
    <t>Cheltuieli salariale în natură</t>
  </si>
  <si>
    <t>100204</t>
  </si>
  <si>
    <t>Locuinte de serviciu folosita de salariat si familia sa</t>
  </si>
  <si>
    <t>100206</t>
  </si>
  <si>
    <t>Vauchere de vacanta</t>
  </si>
  <si>
    <t>Contributii</t>
  </si>
  <si>
    <t>Contributii de asigurari sociale de stat</t>
  </si>
  <si>
    <t>Contributii de asigurari de somaj</t>
  </si>
  <si>
    <t>Contributii de asigurari sociale de sanatate</t>
  </si>
  <si>
    <t>Contributii de asigurari pt accidente de munca si boli profesionale</t>
  </si>
  <si>
    <t>100306</t>
  </si>
  <si>
    <t>Contributii pentru concedii si indemnizatii</t>
  </si>
  <si>
    <t>100307</t>
  </si>
  <si>
    <t>Contributii la Fondul de garantare a creantelor salariale</t>
  </si>
  <si>
    <t>Bunuri si servicii</t>
  </si>
  <si>
    <t>200101</t>
  </si>
  <si>
    <t>Furnituri de birou</t>
  </si>
  <si>
    <t>200102</t>
  </si>
  <si>
    <t>Materiale pentru curatenie</t>
  </si>
  <si>
    <t>200103</t>
  </si>
  <si>
    <t>Incalzit, iluminat si forta motrica</t>
  </si>
  <si>
    <t>200104</t>
  </si>
  <si>
    <t>Apa, canal si salubritate</t>
  </si>
  <si>
    <t>200105</t>
  </si>
  <si>
    <t>Carburanti si lubrifianti</t>
  </si>
  <si>
    <t>200106</t>
  </si>
  <si>
    <t>Piese de schimb</t>
  </si>
  <si>
    <t>200107</t>
  </si>
  <si>
    <t>Transport</t>
  </si>
  <si>
    <t>200108</t>
  </si>
  <si>
    <t>Posta, telecomunicatii, radio, tv, internet</t>
  </si>
  <si>
    <t>200109</t>
  </si>
  <si>
    <t>Materiale si prestari de servicii cu caracter functional</t>
  </si>
  <si>
    <t>200130</t>
  </si>
  <si>
    <t>Alte bunuri si servicii pentru intretinere si functionare</t>
  </si>
  <si>
    <t>Reparatii curente</t>
  </si>
  <si>
    <t>Bunuri de natura obiectelor de inventar</t>
  </si>
  <si>
    <t>200530</t>
  </si>
  <si>
    <t>Alte obiecte de inventar</t>
  </si>
  <si>
    <t>Deplasari, detasari, transferari</t>
  </si>
  <si>
    <t>200601</t>
  </si>
  <si>
    <t>Deplasari interne, detasari, transferari</t>
  </si>
  <si>
    <t>200602</t>
  </si>
  <si>
    <t>Deplasari in strainatate</t>
  </si>
  <si>
    <t>Carti, publicatii si materiale documentare</t>
  </si>
  <si>
    <t>2012</t>
  </si>
  <si>
    <t>Consultanta si expertiza</t>
  </si>
  <si>
    <t>2013</t>
  </si>
  <si>
    <t>Pregatire profesionala</t>
  </si>
  <si>
    <t>Protectia muncii</t>
  </si>
  <si>
    <t>2016</t>
  </si>
  <si>
    <t>Studii si cercetari</t>
  </si>
  <si>
    <t>2025</t>
  </si>
  <si>
    <t>Cheltuieli judiciare si extrajudiciare derivate din actiuni in reprezentarea intereselor statului, potrivit dispozitiilor legale</t>
  </si>
  <si>
    <t>Alte cheltuieli</t>
  </si>
  <si>
    <t>203001</t>
  </si>
  <si>
    <t>Reclama si publicitate</t>
  </si>
  <si>
    <t>203002</t>
  </si>
  <si>
    <t>Protocol si reprezentare</t>
  </si>
  <si>
    <t>203003</t>
  </si>
  <si>
    <t>Prime de asigurare non-viata</t>
  </si>
  <si>
    <t>203004</t>
  </si>
  <si>
    <t>Chirii</t>
  </si>
  <si>
    <t>203030</t>
  </si>
  <si>
    <t>Alte cheltuieli cu bunuri si servicii</t>
  </si>
  <si>
    <t>5502</t>
  </si>
  <si>
    <t>Transferuri curente in strainatate</t>
  </si>
  <si>
    <t>550201</t>
  </si>
  <si>
    <t>Contributii si cotizatii la organisme internationale</t>
  </si>
  <si>
    <t>5601</t>
  </si>
  <si>
    <t>Programe din FEDR</t>
  </si>
  <si>
    <t>5602</t>
  </si>
  <si>
    <t>Programe din FSE (Fondul Social European)</t>
  </si>
  <si>
    <t>5619</t>
  </si>
  <si>
    <t>Asistenta tehnica in cadrul Programului Operational Asistenta Tehnica</t>
  </si>
  <si>
    <t>ALTE CHELTUIELI</t>
  </si>
  <si>
    <t>5911</t>
  </si>
  <si>
    <t>Asociatii si fundatii</t>
  </si>
  <si>
    <t>5940</t>
  </si>
  <si>
    <t>Sume aferente persoanelor cu handicap neincadrate</t>
  </si>
  <si>
    <t>Active fixe</t>
  </si>
  <si>
    <t>710102</t>
  </si>
  <si>
    <t>Masini, echipamente si mijloace de transport</t>
  </si>
  <si>
    <t>710103</t>
  </si>
  <si>
    <t>Mobilier, aparatura birotica si alte active corporale</t>
  </si>
  <si>
    <t>710130</t>
  </si>
  <si>
    <t xml:space="preserve">Alte active fixe </t>
  </si>
  <si>
    <t>7103</t>
  </si>
  <si>
    <t>Reparatii capitale aferente activelor fixe</t>
  </si>
  <si>
    <t>Autoritati executive si legislative</t>
  </si>
  <si>
    <t>511003</t>
  </si>
  <si>
    <t xml:space="preserve">Autoritati executive </t>
  </si>
  <si>
    <t>6710</t>
  </si>
  <si>
    <t>CULTURA, RECREERE SI RELIGIE</t>
  </si>
  <si>
    <t>Fond pt posturi ocupate prin cumul</t>
  </si>
  <si>
    <t>100202</t>
  </si>
  <si>
    <t>Norma de hrana</t>
  </si>
  <si>
    <t>2004</t>
  </si>
  <si>
    <t>Medicamente si materiale sanitare</t>
  </si>
  <si>
    <t>200401</t>
  </si>
  <si>
    <t>200402</t>
  </si>
  <si>
    <t>Materiale sanitare</t>
  </si>
  <si>
    <t>200403</t>
  </si>
  <si>
    <t>Reactivi</t>
  </si>
  <si>
    <t>200404</t>
  </si>
  <si>
    <t>Dezinfectanti</t>
  </si>
  <si>
    <t>200501</t>
  </si>
  <si>
    <t>Uniforme si echipament</t>
  </si>
  <si>
    <t>2009</t>
  </si>
  <si>
    <t>Materiale de laborator</t>
  </si>
  <si>
    <t>2010</t>
  </si>
  <si>
    <t>Cercetare-dezvoltare</t>
  </si>
  <si>
    <t>Finantare externa nerambursabila</t>
  </si>
  <si>
    <t>Alte programe comunitare finantate in perioada 2007-2013</t>
  </si>
  <si>
    <t>Finantare nationala</t>
  </si>
  <si>
    <t>Programe FEDR</t>
  </si>
  <si>
    <t>Cheltuieli neeligibile</t>
  </si>
  <si>
    <t>TITLUL X ALTE CHELTUIELI</t>
  </si>
  <si>
    <t>5901</t>
  </si>
  <si>
    <t>Burse</t>
  </si>
  <si>
    <t>5917</t>
  </si>
  <si>
    <t>Despagubiri civile</t>
  </si>
  <si>
    <t>5922</t>
  </si>
  <si>
    <t>Actiuni cu caracter stiintific si social cultural</t>
  </si>
  <si>
    <t>710101</t>
  </si>
  <si>
    <t>Constructii</t>
  </si>
  <si>
    <t>671050</t>
  </si>
  <si>
    <t>Alte servicii in domeniile culturii, recreerii si religiei</t>
  </si>
  <si>
    <t>8010</t>
  </si>
  <si>
    <t>Actiuni generale economice,comerciale si munca</t>
  </si>
  <si>
    <t>100230</t>
  </si>
  <si>
    <t>Alte drepturi salariale in natura</t>
  </si>
  <si>
    <t>Prime de asigurare viata platite de angajator pentru angajati</t>
  </si>
  <si>
    <t>TITLUL XI ALTE CHELTUIELI</t>
  </si>
  <si>
    <t>TITLUL XIII ACTIVE NEFINANCIARE</t>
  </si>
  <si>
    <t>80100101</t>
  </si>
  <si>
    <t>Administratia centrala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</si>
</sst>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i/>
      <u/>
      <sz val="12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sz val="8"/>
      <name val="Arial"/>
    </font>
    <font>
      <b/>
      <sz val="8"/>
      <name val="Arial"/>
      <family val="2"/>
      <charset val="238"/>
    </font>
    <font>
      <i/>
      <sz val="6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b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75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 wrapText="1"/>
    </xf>
    <xf numFmtId="3" fontId="7" fillId="0" borderId="0" xfId="0" applyNumberFormat="1" applyFont="1" applyFill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3" fontId="1" fillId="0" borderId="1" xfId="0" quotePrefix="1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3" fontId="9" fillId="2" borderId="6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49" fontId="9" fillId="3" borderId="2" xfId="0" applyNumberFormat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49" fontId="9" fillId="0" borderId="2" xfId="0" applyNumberFormat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vertical="center"/>
    </xf>
    <xf numFmtId="0" fontId="9" fillId="0" borderId="0" xfId="0" applyFont="1" applyFill="1"/>
    <xf numFmtId="49" fontId="10" fillId="0" borderId="2" xfId="0" applyNumberFormat="1" applyFont="1" applyFill="1" applyBorder="1" applyAlignment="1">
      <alignment horizontal="left" vertical="center"/>
    </xf>
    <xf numFmtId="0" fontId="10" fillId="0" borderId="2" xfId="0" applyFont="1" applyFill="1" applyBorder="1" applyAlignment="1">
      <alignment vertical="center" wrapText="1"/>
    </xf>
    <xf numFmtId="0" fontId="1" fillId="0" borderId="0" xfId="0" applyFont="1" applyFill="1"/>
    <xf numFmtId="0" fontId="1" fillId="0" borderId="2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/>
    </xf>
    <xf numFmtId="0" fontId="9" fillId="0" borderId="2" xfId="1" applyFont="1" applyFill="1" applyBorder="1" applyAlignment="1">
      <alignment vertical="center" wrapText="1"/>
    </xf>
    <xf numFmtId="3" fontId="9" fillId="0" borderId="0" xfId="0" applyNumberFormat="1" applyFont="1" applyFill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 wrapText="1"/>
    </xf>
    <xf numFmtId="0" fontId="10" fillId="0" borderId="2" xfId="1" applyFont="1" applyFill="1" applyBorder="1" applyAlignment="1">
      <alignment vertical="center" wrapText="1"/>
    </xf>
    <xf numFmtId="49" fontId="9" fillId="2" borderId="2" xfId="0" applyNumberFormat="1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3" fontId="13" fillId="0" borderId="2" xfId="0" applyNumberFormat="1" applyFont="1" applyFill="1" applyBorder="1" applyAlignment="1">
      <alignment vertical="center"/>
    </xf>
    <xf numFmtId="3" fontId="14" fillId="0" borderId="0" xfId="0" applyNumberFormat="1" applyFont="1" applyFill="1" applyAlignment="1">
      <alignment horizontal="center" vertical="center" wrapText="1"/>
    </xf>
    <xf numFmtId="4" fontId="14" fillId="0" borderId="0" xfId="0" applyNumberFormat="1" applyFont="1" applyFill="1" applyAlignment="1">
      <alignment horizontal="center" vertical="center" wrapText="1"/>
    </xf>
    <xf numFmtId="0" fontId="14" fillId="0" borderId="0" xfId="0" applyFont="1" applyFill="1"/>
    <xf numFmtId="0" fontId="9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 wrapText="1"/>
    </xf>
    <xf numFmtId="3" fontId="15" fillId="0" borderId="2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/>
    <xf numFmtId="0" fontId="9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vertical="center"/>
    </xf>
  </cellXfs>
  <cellStyles count="2">
    <cellStyle name="Normal" xfId="0" builtinId="0"/>
    <cellStyle name="Normal_BugetC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65"/>
  <sheetViews>
    <sheetView tabSelected="1" workbookViewId="0">
      <selection activeCell="Q8" sqref="Q8"/>
    </sheetView>
  </sheetViews>
  <sheetFormatPr defaultRowHeight="11.25" x14ac:dyDescent="0.25"/>
  <cols>
    <col min="1" max="1" width="10.140625" style="1" customWidth="1"/>
    <col min="2" max="2" width="9.42578125" style="4" customWidth="1"/>
    <col min="3" max="3" width="36.140625" style="1" customWidth="1"/>
    <col min="4" max="4" width="9.28515625" style="3" customWidth="1"/>
    <col min="5" max="11" width="8.140625" style="3" customWidth="1"/>
    <col min="12" max="12" width="9.140625" style="4"/>
    <col min="13" max="256" width="9.140625" style="1"/>
    <col min="257" max="257" width="10.140625" style="1" customWidth="1"/>
    <col min="258" max="258" width="9.42578125" style="1" customWidth="1"/>
    <col min="259" max="259" width="36.140625" style="1" customWidth="1"/>
    <col min="260" max="260" width="9.28515625" style="1" customWidth="1"/>
    <col min="261" max="267" width="8.140625" style="1" customWidth="1"/>
    <col min="268" max="512" width="9.140625" style="1"/>
    <col min="513" max="513" width="10.140625" style="1" customWidth="1"/>
    <col min="514" max="514" width="9.42578125" style="1" customWidth="1"/>
    <col min="515" max="515" width="36.140625" style="1" customWidth="1"/>
    <col min="516" max="516" width="9.28515625" style="1" customWidth="1"/>
    <col min="517" max="523" width="8.140625" style="1" customWidth="1"/>
    <col min="524" max="768" width="9.140625" style="1"/>
    <col min="769" max="769" width="10.140625" style="1" customWidth="1"/>
    <col min="770" max="770" width="9.42578125" style="1" customWidth="1"/>
    <col min="771" max="771" width="36.140625" style="1" customWidth="1"/>
    <col min="772" max="772" width="9.28515625" style="1" customWidth="1"/>
    <col min="773" max="779" width="8.140625" style="1" customWidth="1"/>
    <col min="780" max="1024" width="9.140625" style="1"/>
    <col min="1025" max="1025" width="10.140625" style="1" customWidth="1"/>
    <col min="1026" max="1026" width="9.42578125" style="1" customWidth="1"/>
    <col min="1027" max="1027" width="36.140625" style="1" customWidth="1"/>
    <col min="1028" max="1028" width="9.28515625" style="1" customWidth="1"/>
    <col min="1029" max="1035" width="8.140625" style="1" customWidth="1"/>
    <col min="1036" max="1280" width="9.140625" style="1"/>
    <col min="1281" max="1281" width="10.140625" style="1" customWidth="1"/>
    <col min="1282" max="1282" width="9.42578125" style="1" customWidth="1"/>
    <col min="1283" max="1283" width="36.140625" style="1" customWidth="1"/>
    <col min="1284" max="1284" width="9.28515625" style="1" customWidth="1"/>
    <col min="1285" max="1291" width="8.140625" style="1" customWidth="1"/>
    <col min="1292" max="1536" width="9.140625" style="1"/>
    <col min="1537" max="1537" width="10.140625" style="1" customWidth="1"/>
    <col min="1538" max="1538" width="9.42578125" style="1" customWidth="1"/>
    <col min="1539" max="1539" width="36.140625" style="1" customWidth="1"/>
    <col min="1540" max="1540" width="9.28515625" style="1" customWidth="1"/>
    <col min="1541" max="1547" width="8.140625" style="1" customWidth="1"/>
    <col min="1548" max="1792" width="9.140625" style="1"/>
    <col min="1793" max="1793" width="10.140625" style="1" customWidth="1"/>
    <col min="1794" max="1794" width="9.42578125" style="1" customWidth="1"/>
    <col min="1795" max="1795" width="36.140625" style="1" customWidth="1"/>
    <col min="1796" max="1796" width="9.28515625" style="1" customWidth="1"/>
    <col min="1797" max="1803" width="8.140625" style="1" customWidth="1"/>
    <col min="1804" max="2048" width="9.140625" style="1"/>
    <col min="2049" max="2049" width="10.140625" style="1" customWidth="1"/>
    <col min="2050" max="2050" width="9.42578125" style="1" customWidth="1"/>
    <col min="2051" max="2051" width="36.140625" style="1" customWidth="1"/>
    <col min="2052" max="2052" width="9.28515625" style="1" customWidth="1"/>
    <col min="2053" max="2059" width="8.140625" style="1" customWidth="1"/>
    <col min="2060" max="2304" width="9.140625" style="1"/>
    <col min="2305" max="2305" width="10.140625" style="1" customWidth="1"/>
    <col min="2306" max="2306" width="9.42578125" style="1" customWidth="1"/>
    <col min="2307" max="2307" width="36.140625" style="1" customWidth="1"/>
    <col min="2308" max="2308" width="9.28515625" style="1" customWidth="1"/>
    <col min="2309" max="2315" width="8.140625" style="1" customWidth="1"/>
    <col min="2316" max="2560" width="9.140625" style="1"/>
    <col min="2561" max="2561" width="10.140625" style="1" customWidth="1"/>
    <col min="2562" max="2562" width="9.42578125" style="1" customWidth="1"/>
    <col min="2563" max="2563" width="36.140625" style="1" customWidth="1"/>
    <col min="2564" max="2564" width="9.28515625" style="1" customWidth="1"/>
    <col min="2565" max="2571" width="8.140625" style="1" customWidth="1"/>
    <col min="2572" max="2816" width="9.140625" style="1"/>
    <col min="2817" max="2817" width="10.140625" style="1" customWidth="1"/>
    <col min="2818" max="2818" width="9.42578125" style="1" customWidth="1"/>
    <col min="2819" max="2819" width="36.140625" style="1" customWidth="1"/>
    <col min="2820" max="2820" width="9.28515625" style="1" customWidth="1"/>
    <col min="2821" max="2827" width="8.140625" style="1" customWidth="1"/>
    <col min="2828" max="3072" width="9.140625" style="1"/>
    <col min="3073" max="3073" width="10.140625" style="1" customWidth="1"/>
    <col min="3074" max="3074" width="9.42578125" style="1" customWidth="1"/>
    <col min="3075" max="3075" width="36.140625" style="1" customWidth="1"/>
    <col min="3076" max="3076" width="9.28515625" style="1" customWidth="1"/>
    <col min="3077" max="3083" width="8.140625" style="1" customWidth="1"/>
    <col min="3084" max="3328" width="9.140625" style="1"/>
    <col min="3329" max="3329" width="10.140625" style="1" customWidth="1"/>
    <col min="3330" max="3330" width="9.42578125" style="1" customWidth="1"/>
    <col min="3331" max="3331" width="36.140625" style="1" customWidth="1"/>
    <col min="3332" max="3332" width="9.28515625" style="1" customWidth="1"/>
    <col min="3333" max="3339" width="8.140625" style="1" customWidth="1"/>
    <col min="3340" max="3584" width="9.140625" style="1"/>
    <col min="3585" max="3585" width="10.140625" style="1" customWidth="1"/>
    <col min="3586" max="3586" width="9.42578125" style="1" customWidth="1"/>
    <col min="3587" max="3587" width="36.140625" style="1" customWidth="1"/>
    <col min="3588" max="3588" width="9.28515625" style="1" customWidth="1"/>
    <col min="3589" max="3595" width="8.140625" style="1" customWidth="1"/>
    <col min="3596" max="3840" width="9.140625" style="1"/>
    <col min="3841" max="3841" width="10.140625" style="1" customWidth="1"/>
    <col min="3842" max="3842" width="9.42578125" style="1" customWidth="1"/>
    <col min="3843" max="3843" width="36.140625" style="1" customWidth="1"/>
    <col min="3844" max="3844" width="9.28515625" style="1" customWidth="1"/>
    <col min="3845" max="3851" width="8.140625" style="1" customWidth="1"/>
    <col min="3852" max="4096" width="9.140625" style="1"/>
    <col min="4097" max="4097" width="10.140625" style="1" customWidth="1"/>
    <col min="4098" max="4098" width="9.42578125" style="1" customWidth="1"/>
    <col min="4099" max="4099" width="36.140625" style="1" customWidth="1"/>
    <col min="4100" max="4100" width="9.28515625" style="1" customWidth="1"/>
    <col min="4101" max="4107" width="8.140625" style="1" customWidth="1"/>
    <col min="4108" max="4352" width="9.140625" style="1"/>
    <col min="4353" max="4353" width="10.140625" style="1" customWidth="1"/>
    <col min="4354" max="4354" width="9.42578125" style="1" customWidth="1"/>
    <col min="4355" max="4355" width="36.140625" style="1" customWidth="1"/>
    <col min="4356" max="4356" width="9.28515625" style="1" customWidth="1"/>
    <col min="4357" max="4363" width="8.140625" style="1" customWidth="1"/>
    <col min="4364" max="4608" width="9.140625" style="1"/>
    <col min="4609" max="4609" width="10.140625" style="1" customWidth="1"/>
    <col min="4610" max="4610" width="9.42578125" style="1" customWidth="1"/>
    <col min="4611" max="4611" width="36.140625" style="1" customWidth="1"/>
    <col min="4612" max="4612" width="9.28515625" style="1" customWidth="1"/>
    <col min="4613" max="4619" width="8.140625" style="1" customWidth="1"/>
    <col min="4620" max="4864" width="9.140625" style="1"/>
    <col min="4865" max="4865" width="10.140625" style="1" customWidth="1"/>
    <col min="4866" max="4866" width="9.42578125" style="1" customWidth="1"/>
    <col min="4867" max="4867" width="36.140625" style="1" customWidth="1"/>
    <col min="4868" max="4868" width="9.28515625" style="1" customWidth="1"/>
    <col min="4869" max="4875" width="8.140625" style="1" customWidth="1"/>
    <col min="4876" max="5120" width="9.140625" style="1"/>
    <col min="5121" max="5121" width="10.140625" style="1" customWidth="1"/>
    <col min="5122" max="5122" width="9.42578125" style="1" customWidth="1"/>
    <col min="5123" max="5123" width="36.140625" style="1" customWidth="1"/>
    <col min="5124" max="5124" width="9.28515625" style="1" customWidth="1"/>
    <col min="5125" max="5131" width="8.140625" style="1" customWidth="1"/>
    <col min="5132" max="5376" width="9.140625" style="1"/>
    <col min="5377" max="5377" width="10.140625" style="1" customWidth="1"/>
    <col min="5378" max="5378" width="9.42578125" style="1" customWidth="1"/>
    <col min="5379" max="5379" width="36.140625" style="1" customWidth="1"/>
    <col min="5380" max="5380" width="9.28515625" style="1" customWidth="1"/>
    <col min="5381" max="5387" width="8.140625" style="1" customWidth="1"/>
    <col min="5388" max="5632" width="9.140625" style="1"/>
    <col min="5633" max="5633" width="10.140625" style="1" customWidth="1"/>
    <col min="5634" max="5634" width="9.42578125" style="1" customWidth="1"/>
    <col min="5635" max="5635" width="36.140625" style="1" customWidth="1"/>
    <col min="5636" max="5636" width="9.28515625" style="1" customWidth="1"/>
    <col min="5637" max="5643" width="8.140625" style="1" customWidth="1"/>
    <col min="5644" max="5888" width="9.140625" style="1"/>
    <col min="5889" max="5889" width="10.140625" style="1" customWidth="1"/>
    <col min="5890" max="5890" width="9.42578125" style="1" customWidth="1"/>
    <col min="5891" max="5891" width="36.140625" style="1" customWidth="1"/>
    <col min="5892" max="5892" width="9.28515625" style="1" customWidth="1"/>
    <col min="5893" max="5899" width="8.140625" style="1" customWidth="1"/>
    <col min="5900" max="6144" width="9.140625" style="1"/>
    <col min="6145" max="6145" width="10.140625" style="1" customWidth="1"/>
    <col min="6146" max="6146" width="9.42578125" style="1" customWidth="1"/>
    <col min="6147" max="6147" width="36.140625" style="1" customWidth="1"/>
    <col min="6148" max="6148" width="9.28515625" style="1" customWidth="1"/>
    <col min="6149" max="6155" width="8.140625" style="1" customWidth="1"/>
    <col min="6156" max="6400" width="9.140625" style="1"/>
    <col min="6401" max="6401" width="10.140625" style="1" customWidth="1"/>
    <col min="6402" max="6402" width="9.42578125" style="1" customWidth="1"/>
    <col min="6403" max="6403" width="36.140625" style="1" customWidth="1"/>
    <col min="6404" max="6404" width="9.28515625" style="1" customWidth="1"/>
    <col min="6405" max="6411" width="8.140625" style="1" customWidth="1"/>
    <col min="6412" max="6656" width="9.140625" style="1"/>
    <col min="6657" max="6657" width="10.140625" style="1" customWidth="1"/>
    <col min="6658" max="6658" width="9.42578125" style="1" customWidth="1"/>
    <col min="6659" max="6659" width="36.140625" style="1" customWidth="1"/>
    <col min="6660" max="6660" width="9.28515625" style="1" customWidth="1"/>
    <col min="6661" max="6667" width="8.140625" style="1" customWidth="1"/>
    <col min="6668" max="6912" width="9.140625" style="1"/>
    <col min="6913" max="6913" width="10.140625" style="1" customWidth="1"/>
    <col min="6914" max="6914" width="9.42578125" style="1" customWidth="1"/>
    <col min="6915" max="6915" width="36.140625" style="1" customWidth="1"/>
    <col min="6916" max="6916" width="9.28515625" style="1" customWidth="1"/>
    <col min="6917" max="6923" width="8.140625" style="1" customWidth="1"/>
    <col min="6924" max="7168" width="9.140625" style="1"/>
    <col min="7169" max="7169" width="10.140625" style="1" customWidth="1"/>
    <col min="7170" max="7170" width="9.42578125" style="1" customWidth="1"/>
    <col min="7171" max="7171" width="36.140625" style="1" customWidth="1"/>
    <col min="7172" max="7172" width="9.28515625" style="1" customWidth="1"/>
    <col min="7173" max="7179" width="8.140625" style="1" customWidth="1"/>
    <col min="7180" max="7424" width="9.140625" style="1"/>
    <col min="7425" max="7425" width="10.140625" style="1" customWidth="1"/>
    <col min="7426" max="7426" width="9.42578125" style="1" customWidth="1"/>
    <col min="7427" max="7427" width="36.140625" style="1" customWidth="1"/>
    <col min="7428" max="7428" width="9.28515625" style="1" customWidth="1"/>
    <col min="7429" max="7435" width="8.140625" style="1" customWidth="1"/>
    <col min="7436" max="7680" width="9.140625" style="1"/>
    <col min="7681" max="7681" width="10.140625" style="1" customWidth="1"/>
    <col min="7682" max="7682" width="9.42578125" style="1" customWidth="1"/>
    <col min="7683" max="7683" width="36.140625" style="1" customWidth="1"/>
    <col min="7684" max="7684" width="9.28515625" style="1" customWidth="1"/>
    <col min="7685" max="7691" width="8.140625" style="1" customWidth="1"/>
    <col min="7692" max="7936" width="9.140625" style="1"/>
    <col min="7937" max="7937" width="10.140625" style="1" customWidth="1"/>
    <col min="7938" max="7938" width="9.42578125" style="1" customWidth="1"/>
    <col min="7939" max="7939" width="36.140625" style="1" customWidth="1"/>
    <col min="7940" max="7940" width="9.28515625" style="1" customWidth="1"/>
    <col min="7941" max="7947" width="8.140625" style="1" customWidth="1"/>
    <col min="7948" max="8192" width="9.140625" style="1"/>
    <col min="8193" max="8193" width="10.140625" style="1" customWidth="1"/>
    <col min="8194" max="8194" width="9.42578125" style="1" customWidth="1"/>
    <col min="8195" max="8195" width="36.140625" style="1" customWidth="1"/>
    <col min="8196" max="8196" width="9.28515625" style="1" customWidth="1"/>
    <col min="8197" max="8203" width="8.140625" style="1" customWidth="1"/>
    <col min="8204" max="8448" width="9.140625" style="1"/>
    <col min="8449" max="8449" width="10.140625" style="1" customWidth="1"/>
    <col min="8450" max="8450" width="9.42578125" style="1" customWidth="1"/>
    <col min="8451" max="8451" width="36.140625" style="1" customWidth="1"/>
    <col min="8452" max="8452" width="9.28515625" style="1" customWidth="1"/>
    <col min="8453" max="8459" width="8.140625" style="1" customWidth="1"/>
    <col min="8460" max="8704" width="9.140625" style="1"/>
    <col min="8705" max="8705" width="10.140625" style="1" customWidth="1"/>
    <col min="8706" max="8706" width="9.42578125" style="1" customWidth="1"/>
    <col min="8707" max="8707" width="36.140625" style="1" customWidth="1"/>
    <col min="8708" max="8708" width="9.28515625" style="1" customWidth="1"/>
    <col min="8709" max="8715" width="8.140625" style="1" customWidth="1"/>
    <col min="8716" max="8960" width="9.140625" style="1"/>
    <col min="8961" max="8961" width="10.140625" style="1" customWidth="1"/>
    <col min="8962" max="8962" width="9.42578125" style="1" customWidth="1"/>
    <col min="8963" max="8963" width="36.140625" style="1" customWidth="1"/>
    <col min="8964" max="8964" width="9.28515625" style="1" customWidth="1"/>
    <col min="8965" max="8971" width="8.140625" style="1" customWidth="1"/>
    <col min="8972" max="9216" width="9.140625" style="1"/>
    <col min="9217" max="9217" width="10.140625" style="1" customWidth="1"/>
    <col min="9218" max="9218" width="9.42578125" style="1" customWidth="1"/>
    <col min="9219" max="9219" width="36.140625" style="1" customWidth="1"/>
    <col min="9220" max="9220" width="9.28515625" style="1" customWidth="1"/>
    <col min="9221" max="9227" width="8.140625" style="1" customWidth="1"/>
    <col min="9228" max="9472" width="9.140625" style="1"/>
    <col min="9473" max="9473" width="10.140625" style="1" customWidth="1"/>
    <col min="9474" max="9474" width="9.42578125" style="1" customWidth="1"/>
    <col min="9475" max="9475" width="36.140625" style="1" customWidth="1"/>
    <col min="9476" max="9476" width="9.28515625" style="1" customWidth="1"/>
    <col min="9477" max="9483" width="8.140625" style="1" customWidth="1"/>
    <col min="9484" max="9728" width="9.140625" style="1"/>
    <col min="9729" max="9729" width="10.140625" style="1" customWidth="1"/>
    <col min="9730" max="9730" width="9.42578125" style="1" customWidth="1"/>
    <col min="9731" max="9731" width="36.140625" style="1" customWidth="1"/>
    <col min="9732" max="9732" width="9.28515625" style="1" customWidth="1"/>
    <col min="9733" max="9739" width="8.140625" style="1" customWidth="1"/>
    <col min="9740" max="9984" width="9.140625" style="1"/>
    <col min="9985" max="9985" width="10.140625" style="1" customWidth="1"/>
    <col min="9986" max="9986" width="9.42578125" style="1" customWidth="1"/>
    <col min="9987" max="9987" width="36.140625" style="1" customWidth="1"/>
    <col min="9988" max="9988" width="9.28515625" style="1" customWidth="1"/>
    <col min="9989" max="9995" width="8.140625" style="1" customWidth="1"/>
    <col min="9996" max="10240" width="9.140625" style="1"/>
    <col min="10241" max="10241" width="10.140625" style="1" customWidth="1"/>
    <col min="10242" max="10242" width="9.42578125" style="1" customWidth="1"/>
    <col min="10243" max="10243" width="36.140625" style="1" customWidth="1"/>
    <col min="10244" max="10244" width="9.28515625" style="1" customWidth="1"/>
    <col min="10245" max="10251" width="8.140625" style="1" customWidth="1"/>
    <col min="10252" max="10496" width="9.140625" style="1"/>
    <col min="10497" max="10497" width="10.140625" style="1" customWidth="1"/>
    <col min="10498" max="10498" width="9.42578125" style="1" customWidth="1"/>
    <col min="10499" max="10499" width="36.140625" style="1" customWidth="1"/>
    <col min="10500" max="10500" width="9.28515625" style="1" customWidth="1"/>
    <col min="10501" max="10507" width="8.140625" style="1" customWidth="1"/>
    <col min="10508" max="10752" width="9.140625" style="1"/>
    <col min="10753" max="10753" width="10.140625" style="1" customWidth="1"/>
    <col min="10754" max="10754" width="9.42578125" style="1" customWidth="1"/>
    <col min="10755" max="10755" width="36.140625" style="1" customWidth="1"/>
    <col min="10756" max="10756" width="9.28515625" style="1" customWidth="1"/>
    <col min="10757" max="10763" width="8.140625" style="1" customWidth="1"/>
    <col min="10764" max="11008" width="9.140625" style="1"/>
    <col min="11009" max="11009" width="10.140625" style="1" customWidth="1"/>
    <col min="11010" max="11010" width="9.42578125" style="1" customWidth="1"/>
    <col min="11011" max="11011" width="36.140625" style="1" customWidth="1"/>
    <col min="11012" max="11012" width="9.28515625" style="1" customWidth="1"/>
    <col min="11013" max="11019" width="8.140625" style="1" customWidth="1"/>
    <col min="11020" max="11264" width="9.140625" style="1"/>
    <col min="11265" max="11265" width="10.140625" style="1" customWidth="1"/>
    <col min="11266" max="11266" width="9.42578125" style="1" customWidth="1"/>
    <col min="11267" max="11267" width="36.140625" style="1" customWidth="1"/>
    <col min="11268" max="11268" width="9.28515625" style="1" customWidth="1"/>
    <col min="11269" max="11275" width="8.140625" style="1" customWidth="1"/>
    <col min="11276" max="11520" width="9.140625" style="1"/>
    <col min="11521" max="11521" width="10.140625" style="1" customWidth="1"/>
    <col min="11522" max="11522" width="9.42578125" style="1" customWidth="1"/>
    <col min="11523" max="11523" width="36.140625" style="1" customWidth="1"/>
    <col min="11524" max="11524" width="9.28515625" style="1" customWidth="1"/>
    <col min="11525" max="11531" width="8.140625" style="1" customWidth="1"/>
    <col min="11532" max="11776" width="9.140625" style="1"/>
    <col min="11777" max="11777" width="10.140625" style="1" customWidth="1"/>
    <col min="11778" max="11778" width="9.42578125" style="1" customWidth="1"/>
    <col min="11779" max="11779" width="36.140625" style="1" customWidth="1"/>
    <col min="11780" max="11780" width="9.28515625" style="1" customWidth="1"/>
    <col min="11781" max="11787" width="8.140625" style="1" customWidth="1"/>
    <col min="11788" max="12032" width="9.140625" style="1"/>
    <col min="12033" max="12033" width="10.140625" style="1" customWidth="1"/>
    <col min="12034" max="12034" width="9.42578125" style="1" customWidth="1"/>
    <col min="12035" max="12035" width="36.140625" style="1" customWidth="1"/>
    <col min="12036" max="12036" width="9.28515625" style="1" customWidth="1"/>
    <col min="12037" max="12043" width="8.140625" style="1" customWidth="1"/>
    <col min="12044" max="12288" width="9.140625" style="1"/>
    <col min="12289" max="12289" width="10.140625" style="1" customWidth="1"/>
    <col min="12290" max="12290" width="9.42578125" style="1" customWidth="1"/>
    <col min="12291" max="12291" width="36.140625" style="1" customWidth="1"/>
    <col min="12292" max="12292" width="9.28515625" style="1" customWidth="1"/>
    <col min="12293" max="12299" width="8.140625" style="1" customWidth="1"/>
    <col min="12300" max="12544" width="9.140625" style="1"/>
    <col min="12545" max="12545" width="10.140625" style="1" customWidth="1"/>
    <col min="12546" max="12546" width="9.42578125" style="1" customWidth="1"/>
    <col min="12547" max="12547" width="36.140625" style="1" customWidth="1"/>
    <col min="12548" max="12548" width="9.28515625" style="1" customWidth="1"/>
    <col min="12549" max="12555" width="8.140625" style="1" customWidth="1"/>
    <col min="12556" max="12800" width="9.140625" style="1"/>
    <col min="12801" max="12801" width="10.140625" style="1" customWidth="1"/>
    <col min="12802" max="12802" width="9.42578125" style="1" customWidth="1"/>
    <col min="12803" max="12803" width="36.140625" style="1" customWidth="1"/>
    <col min="12804" max="12804" width="9.28515625" style="1" customWidth="1"/>
    <col min="12805" max="12811" width="8.140625" style="1" customWidth="1"/>
    <col min="12812" max="13056" width="9.140625" style="1"/>
    <col min="13057" max="13057" width="10.140625" style="1" customWidth="1"/>
    <col min="13058" max="13058" width="9.42578125" style="1" customWidth="1"/>
    <col min="13059" max="13059" width="36.140625" style="1" customWidth="1"/>
    <col min="13060" max="13060" width="9.28515625" style="1" customWidth="1"/>
    <col min="13061" max="13067" width="8.140625" style="1" customWidth="1"/>
    <col min="13068" max="13312" width="9.140625" style="1"/>
    <col min="13313" max="13313" width="10.140625" style="1" customWidth="1"/>
    <col min="13314" max="13314" width="9.42578125" style="1" customWidth="1"/>
    <col min="13315" max="13315" width="36.140625" style="1" customWidth="1"/>
    <col min="13316" max="13316" width="9.28515625" style="1" customWidth="1"/>
    <col min="13317" max="13323" width="8.140625" style="1" customWidth="1"/>
    <col min="13324" max="13568" width="9.140625" style="1"/>
    <col min="13569" max="13569" width="10.140625" style="1" customWidth="1"/>
    <col min="13570" max="13570" width="9.42578125" style="1" customWidth="1"/>
    <col min="13571" max="13571" width="36.140625" style="1" customWidth="1"/>
    <col min="13572" max="13572" width="9.28515625" style="1" customWidth="1"/>
    <col min="13573" max="13579" width="8.140625" style="1" customWidth="1"/>
    <col min="13580" max="13824" width="9.140625" style="1"/>
    <col min="13825" max="13825" width="10.140625" style="1" customWidth="1"/>
    <col min="13826" max="13826" width="9.42578125" style="1" customWidth="1"/>
    <col min="13827" max="13827" width="36.140625" style="1" customWidth="1"/>
    <col min="13828" max="13828" width="9.28515625" style="1" customWidth="1"/>
    <col min="13829" max="13835" width="8.140625" style="1" customWidth="1"/>
    <col min="13836" max="14080" width="9.140625" style="1"/>
    <col min="14081" max="14081" width="10.140625" style="1" customWidth="1"/>
    <col min="14082" max="14082" width="9.42578125" style="1" customWidth="1"/>
    <col min="14083" max="14083" width="36.140625" style="1" customWidth="1"/>
    <col min="14084" max="14084" width="9.28515625" style="1" customWidth="1"/>
    <col min="14085" max="14091" width="8.140625" style="1" customWidth="1"/>
    <col min="14092" max="14336" width="9.140625" style="1"/>
    <col min="14337" max="14337" width="10.140625" style="1" customWidth="1"/>
    <col min="14338" max="14338" width="9.42578125" style="1" customWidth="1"/>
    <col min="14339" max="14339" width="36.140625" style="1" customWidth="1"/>
    <col min="14340" max="14340" width="9.28515625" style="1" customWidth="1"/>
    <col min="14341" max="14347" width="8.140625" style="1" customWidth="1"/>
    <col min="14348" max="14592" width="9.140625" style="1"/>
    <col min="14593" max="14593" width="10.140625" style="1" customWidth="1"/>
    <col min="14594" max="14594" width="9.42578125" style="1" customWidth="1"/>
    <col min="14595" max="14595" width="36.140625" style="1" customWidth="1"/>
    <col min="14596" max="14596" width="9.28515625" style="1" customWidth="1"/>
    <col min="14597" max="14603" width="8.140625" style="1" customWidth="1"/>
    <col min="14604" max="14848" width="9.140625" style="1"/>
    <col min="14849" max="14849" width="10.140625" style="1" customWidth="1"/>
    <col min="14850" max="14850" width="9.42578125" style="1" customWidth="1"/>
    <col min="14851" max="14851" width="36.140625" style="1" customWidth="1"/>
    <col min="14852" max="14852" width="9.28515625" style="1" customWidth="1"/>
    <col min="14853" max="14859" width="8.140625" style="1" customWidth="1"/>
    <col min="14860" max="15104" width="9.140625" style="1"/>
    <col min="15105" max="15105" width="10.140625" style="1" customWidth="1"/>
    <col min="15106" max="15106" width="9.42578125" style="1" customWidth="1"/>
    <col min="15107" max="15107" width="36.140625" style="1" customWidth="1"/>
    <col min="15108" max="15108" width="9.28515625" style="1" customWidth="1"/>
    <col min="15109" max="15115" width="8.140625" style="1" customWidth="1"/>
    <col min="15116" max="15360" width="9.140625" style="1"/>
    <col min="15361" max="15361" width="10.140625" style="1" customWidth="1"/>
    <col min="15362" max="15362" width="9.42578125" style="1" customWidth="1"/>
    <col min="15363" max="15363" width="36.140625" style="1" customWidth="1"/>
    <col min="15364" max="15364" width="9.28515625" style="1" customWidth="1"/>
    <col min="15365" max="15371" width="8.140625" style="1" customWidth="1"/>
    <col min="15372" max="15616" width="9.140625" style="1"/>
    <col min="15617" max="15617" width="10.140625" style="1" customWidth="1"/>
    <col min="15618" max="15618" width="9.42578125" style="1" customWidth="1"/>
    <col min="15619" max="15619" width="36.140625" style="1" customWidth="1"/>
    <col min="15620" max="15620" width="9.28515625" style="1" customWidth="1"/>
    <col min="15621" max="15627" width="8.140625" style="1" customWidth="1"/>
    <col min="15628" max="15872" width="9.140625" style="1"/>
    <col min="15873" max="15873" width="10.140625" style="1" customWidth="1"/>
    <col min="15874" max="15874" width="9.42578125" style="1" customWidth="1"/>
    <col min="15875" max="15875" width="36.140625" style="1" customWidth="1"/>
    <col min="15876" max="15876" width="9.28515625" style="1" customWidth="1"/>
    <col min="15877" max="15883" width="8.140625" style="1" customWidth="1"/>
    <col min="15884" max="16128" width="9.140625" style="1"/>
    <col min="16129" max="16129" width="10.140625" style="1" customWidth="1"/>
    <col min="16130" max="16130" width="9.42578125" style="1" customWidth="1"/>
    <col min="16131" max="16131" width="36.140625" style="1" customWidth="1"/>
    <col min="16132" max="16132" width="9.28515625" style="1" customWidth="1"/>
    <col min="16133" max="16139" width="8.140625" style="1" customWidth="1"/>
    <col min="16140" max="16384" width="9.140625" style="1"/>
  </cols>
  <sheetData>
    <row r="1" spans="1:44" ht="17.25" customHeight="1" x14ac:dyDescent="0.25">
      <c r="B1" s="2" t="s">
        <v>0</v>
      </c>
    </row>
    <row r="2" spans="1:44" ht="12" customHeight="1" x14ac:dyDescent="0.25">
      <c r="B2" s="2"/>
      <c r="E2" s="5"/>
      <c r="F2" s="5"/>
      <c r="G2" s="5"/>
      <c r="H2" s="5"/>
      <c r="I2" s="5"/>
      <c r="J2" s="5"/>
      <c r="K2" s="5"/>
    </row>
    <row r="3" spans="1:44" s="6" customFormat="1" ht="38.25" customHeight="1" x14ac:dyDescent="0.2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8"/>
      <c r="M3" s="8"/>
    </row>
    <row r="4" spans="1:44" s="8" customFormat="1" ht="23.25" customHeight="1" x14ac:dyDescent="0.25">
      <c r="B4" s="9" t="s">
        <v>2</v>
      </c>
      <c r="C4" s="9"/>
      <c r="D4" s="9"/>
      <c r="E4" s="9"/>
      <c r="F4" s="9"/>
      <c r="G4" s="9"/>
      <c r="H4" s="9"/>
      <c r="I4" s="9"/>
      <c r="J4" s="9"/>
      <c r="K4" s="9"/>
      <c r="L4" s="10"/>
    </row>
    <row r="5" spans="1:44" ht="3.75" customHeight="1" x14ac:dyDescent="0.25">
      <c r="B5" s="11"/>
      <c r="C5" s="11"/>
      <c r="D5" s="12"/>
    </row>
    <row r="6" spans="1:44" ht="13.5" customHeight="1" x14ac:dyDescent="0.25">
      <c r="C6" s="13"/>
      <c r="D6" s="14"/>
      <c r="E6" s="14"/>
      <c r="F6" s="14"/>
      <c r="G6" s="14"/>
      <c r="H6" s="14"/>
      <c r="I6" s="14"/>
      <c r="J6" s="15"/>
      <c r="K6" s="15" t="s">
        <v>3</v>
      </c>
    </row>
    <row r="7" spans="1:44" s="22" customFormat="1" ht="24" customHeight="1" x14ac:dyDescent="0.25">
      <c r="A7" s="16" t="s">
        <v>4</v>
      </c>
      <c r="B7" s="17" t="s">
        <v>5</v>
      </c>
      <c r="C7" s="18" t="s">
        <v>6</v>
      </c>
      <c r="D7" s="19" t="s">
        <v>7</v>
      </c>
      <c r="E7" s="20"/>
      <c r="F7" s="20"/>
      <c r="G7" s="20"/>
      <c r="H7" s="20"/>
      <c r="I7" s="20"/>
      <c r="J7" s="20"/>
      <c r="K7" s="21"/>
      <c r="L7" s="17" t="s">
        <v>5</v>
      </c>
      <c r="AI7" s="22" t="s">
        <v>8</v>
      </c>
    </row>
    <row r="8" spans="1:44" s="22" customFormat="1" ht="30" customHeight="1" x14ac:dyDescent="0.25">
      <c r="A8" s="23"/>
      <c r="B8" s="24"/>
      <c r="C8" s="25"/>
      <c r="D8" s="26"/>
      <c r="E8" s="27" t="s">
        <v>9</v>
      </c>
      <c r="F8" s="27" t="s">
        <v>10</v>
      </c>
      <c r="G8" s="27" t="s">
        <v>11</v>
      </c>
      <c r="H8" s="27" t="s">
        <v>12</v>
      </c>
      <c r="I8" s="27" t="s">
        <v>13</v>
      </c>
      <c r="J8" s="27" t="s">
        <v>14</v>
      </c>
      <c r="K8" s="27" t="s">
        <v>15</v>
      </c>
      <c r="L8" s="24"/>
    </row>
    <row r="9" spans="1:44" s="34" customFormat="1" ht="17.25" customHeight="1" x14ac:dyDescent="0.25">
      <c r="A9" s="28" t="str">
        <f t="shared" ref="A9:A61" si="0">CONCATENATE("5010",B9)</f>
        <v>5010000110</v>
      </c>
      <c r="B9" s="29" t="s">
        <v>16</v>
      </c>
      <c r="C9" s="30" t="s">
        <v>17</v>
      </c>
      <c r="D9" s="31">
        <f t="shared" ref="D9:K9" si="1">D10+D35+D38+D41+D57</f>
        <v>70731</v>
      </c>
      <c r="E9" s="31">
        <f t="shared" si="1"/>
        <v>40004</v>
      </c>
      <c r="F9" s="31">
        <f t="shared" si="1"/>
        <v>10000</v>
      </c>
      <c r="G9" s="31">
        <f t="shared" si="1"/>
        <v>2110</v>
      </c>
      <c r="H9" s="31">
        <f t="shared" si="1"/>
        <v>2536</v>
      </c>
      <c r="I9" s="31">
        <f t="shared" si="1"/>
        <v>2651</v>
      </c>
      <c r="J9" s="31">
        <f t="shared" si="1"/>
        <v>4520</v>
      </c>
      <c r="K9" s="31">
        <f t="shared" si="1"/>
        <v>8910</v>
      </c>
      <c r="L9" s="29" t="s">
        <v>16</v>
      </c>
      <c r="M9" s="32"/>
      <c r="N9" s="32"/>
      <c r="O9" s="32"/>
      <c r="P9" s="32"/>
      <c r="Q9" s="33"/>
      <c r="AM9" s="32"/>
      <c r="AN9" s="32"/>
      <c r="AO9" s="32"/>
      <c r="AP9" s="32"/>
      <c r="AQ9" s="32"/>
      <c r="AR9" s="32"/>
    </row>
    <row r="10" spans="1:44" s="34" customFormat="1" ht="15.75" customHeight="1" x14ac:dyDescent="0.25">
      <c r="A10" s="28" t="str">
        <f t="shared" si="0"/>
        <v>5010000210</v>
      </c>
      <c r="B10" s="35" t="s">
        <v>18</v>
      </c>
      <c r="C10" s="36" t="s">
        <v>19</v>
      </c>
      <c r="D10" s="31">
        <f t="shared" ref="D10:K10" si="2">D11+D15</f>
        <v>38457</v>
      </c>
      <c r="E10" s="31">
        <f t="shared" si="2"/>
        <v>35904</v>
      </c>
      <c r="F10" s="31">
        <f t="shared" si="2"/>
        <v>0</v>
      </c>
      <c r="G10" s="31">
        <f t="shared" si="2"/>
        <v>10</v>
      </c>
      <c r="H10" s="31">
        <f t="shared" si="2"/>
        <v>12</v>
      </c>
      <c r="I10" s="31">
        <f t="shared" si="2"/>
        <v>1</v>
      </c>
      <c r="J10" s="31">
        <f t="shared" si="2"/>
        <v>1320</v>
      </c>
      <c r="K10" s="31">
        <f t="shared" si="2"/>
        <v>1210</v>
      </c>
      <c r="L10" s="35" t="s">
        <v>18</v>
      </c>
      <c r="M10" s="32"/>
      <c r="N10" s="32"/>
      <c r="O10" s="32"/>
      <c r="P10" s="32"/>
      <c r="Q10" s="33"/>
      <c r="AM10" s="32"/>
      <c r="AN10" s="32"/>
      <c r="AO10" s="32"/>
      <c r="AP10" s="32"/>
      <c r="AQ10" s="32"/>
      <c r="AR10" s="32"/>
    </row>
    <row r="11" spans="1:44" s="34" customFormat="1" ht="16.5" customHeight="1" x14ac:dyDescent="0.25">
      <c r="A11" s="28" t="str">
        <f t="shared" si="0"/>
        <v>50100003</v>
      </c>
      <c r="B11" s="35" t="s">
        <v>20</v>
      </c>
      <c r="C11" s="36" t="s">
        <v>21</v>
      </c>
      <c r="D11" s="31">
        <f t="shared" ref="D11:K13" si="3">D12</f>
        <v>35844</v>
      </c>
      <c r="E11" s="31">
        <f t="shared" si="3"/>
        <v>35844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5" t="s">
        <v>20</v>
      </c>
      <c r="M11" s="32"/>
      <c r="N11" s="32"/>
      <c r="O11" s="32"/>
      <c r="P11" s="32"/>
      <c r="Q11" s="33"/>
      <c r="AM11" s="32"/>
      <c r="AN11" s="32"/>
      <c r="AO11" s="32"/>
      <c r="AP11" s="32"/>
      <c r="AQ11" s="32"/>
      <c r="AR11" s="32"/>
    </row>
    <row r="12" spans="1:44" s="34" customFormat="1" ht="18.75" customHeight="1" x14ac:dyDescent="0.25">
      <c r="A12" s="28" t="str">
        <f t="shared" si="0"/>
        <v>50100004</v>
      </c>
      <c r="B12" s="35" t="s">
        <v>22</v>
      </c>
      <c r="C12" s="36" t="s">
        <v>23</v>
      </c>
      <c r="D12" s="31">
        <f t="shared" si="3"/>
        <v>35844</v>
      </c>
      <c r="E12" s="31">
        <f t="shared" si="3"/>
        <v>35844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5" t="s">
        <v>22</v>
      </c>
      <c r="M12" s="32"/>
      <c r="N12" s="32"/>
      <c r="O12" s="32"/>
      <c r="P12" s="32"/>
      <c r="Q12" s="33"/>
      <c r="AM12" s="32"/>
      <c r="AN12" s="32"/>
      <c r="AO12" s="32"/>
      <c r="AP12" s="32"/>
      <c r="AQ12" s="32"/>
      <c r="AR12" s="32"/>
    </row>
    <row r="13" spans="1:44" s="34" customFormat="1" ht="42" customHeight="1" x14ac:dyDescent="0.25">
      <c r="A13" s="28" t="str">
        <f t="shared" si="0"/>
        <v>50101610</v>
      </c>
      <c r="B13" s="35" t="s">
        <v>24</v>
      </c>
      <c r="C13" s="36" t="s">
        <v>25</v>
      </c>
      <c r="D13" s="31">
        <f t="shared" si="3"/>
        <v>35844</v>
      </c>
      <c r="E13" s="31">
        <f t="shared" si="3"/>
        <v>35844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5" t="s">
        <v>24</v>
      </c>
      <c r="M13" s="32"/>
      <c r="N13" s="32"/>
      <c r="O13" s="32"/>
      <c r="P13" s="32"/>
      <c r="Q13" s="33"/>
      <c r="AM13" s="32"/>
      <c r="AN13" s="32"/>
      <c r="AO13" s="32"/>
      <c r="AP13" s="32"/>
      <c r="AQ13" s="32"/>
      <c r="AR13" s="32"/>
    </row>
    <row r="14" spans="1:44" ht="30.75" customHeight="1" x14ac:dyDescent="0.25">
      <c r="A14" s="37" t="str">
        <f t="shared" si="0"/>
        <v>5010161003</v>
      </c>
      <c r="B14" s="38" t="s">
        <v>26</v>
      </c>
      <c r="C14" s="39" t="s">
        <v>27</v>
      </c>
      <c r="D14" s="40">
        <v>35844</v>
      </c>
      <c r="E14" s="40">
        <v>35844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38" t="s">
        <v>26</v>
      </c>
      <c r="M14" s="32"/>
      <c r="N14" s="32"/>
      <c r="O14" s="32"/>
      <c r="P14" s="32"/>
      <c r="Q14" s="33"/>
      <c r="AM14" s="32"/>
      <c r="AN14" s="32"/>
      <c r="AO14" s="32"/>
      <c r="AP14" s="32"/>
      <c r="AQ14" s="32"/>
      <c r="AR14" s="32"/>
    </row>
    <row r="15" spans="1:44" s="34" customFormat="1" ht="18.75" customHeight="1" x14ac:dyDescent="0.25">
      <c r="A15" s="28" t="str">
        <f t="shared" si="0"/>
        <v>5010290010</v>
      </c>
      <c r="B15" s="35" t="s">
        <v>28</v>
      </c>
      <c r="C15" s="36" t="s">
        <v>29</v>
      </c>
      <c r="D15" s="31">
        <f t="shared" ref="D15:K15" si="4">D16+D19</f>
        <v>2613</v>
      </c>
      <c r="E15" s="31">
        <f t="shared" si="4"/>
        <v>60</v>
      </c>
      <c r="F15" s="31">
        <f t="shared" si="4"/>
        <v>0</v>
      </c>
      <c r="G15" s="31">
        <f t="shared" si="4"/>
        <v>10</v>
      </c>
      <c r="H15" s="31">
        <f t="shared" si="4"/>
        <v>12</v>
      </c>
      <c r="I15" s="31">
        <f t="shared" si="4"/>
        <v>1</v>
      </c>
      <c r="J15" s="31">
        <f t="shared" si="4"/>
        <v>1320</v>
      </c>
      <c r="K15" s="31">
        <f t="shared" si="4"/>
        <v>1210</v>
      </c>
      <c r="L15" s="35" t="s">
        <v>28</v>
      </c>
      <c r="M15" s="32"/>
      <c r="N15" s="32"/>
      <c r="O15" s="32"/>
      <c r="P15" s="32"/>
      <c r="Q15" s="33"/>
      <c r="AM15" s="32"/>
      <c r="AN15" s="32"/>
      <c r="AO15" s="32"/>
      <c r="AP15" s="32"/>
      <c r="AQ15" s="32"/>
      <c r="AR15" s="32"/>
    </row>
    <row r="16" spans="1:44" s="41" customFormat="1" ht="11.25" hidden="1" customHeight="1" x14ac:dyDescent="0.2">
      <c r="A16" s="28" t="str">
        <f t="shared" si="0"/>
        <v>5010300010</v>
      </c>
      <c r="B16" s="35" t="s">
        <v>30</v>
      </c>
      <c r="C16" s="36" t="s">
        <v>31</v>
      </c>
      <c r="D16" s="31">
        <f t="shared" ref="D16:K17" si="5">D17</f>
        <v>0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31">
        <f t="shared" si="5"/>
        <v>0</v>
      </c>
      <c r="L16" s="35" t="s">
        <v>30</v>
      </c>
      <c r="M16" s="32"/>
      <c r="N16" s="32"/>
      <c r="O16" s="32"/>
      <c r="P16" s="32"/>
      <c r="Q16" s="33"/>
      <c r="AM16" s="32"/>
      <c r="AN16" s="32"/>
      <c r="AO16" s="32"/>
      <c r="AP16" s="32"/>
      <c r="AQ16" s="32"/>
      <c r="AR16" s="32"/>
    </row>
    <row r="17" spans="1:44" s="41" customFormat="1" ht="11.25" hidden="1" customHeight="1" x14ac:dyDescent="0.2">
      <c r="A17" s="28" t="str">
        <f t="shared" si="0"/>
        <v>50103110</v>
      </c>
      <c r="B17" s="35">
        <v>3110</v>
      </c>
      <c r="C17" s="30" t="s">
        <v>32</v>
      </c>
      <c r="D17" s="31">
        <f t="shared" si="5"/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5">
        <v>3110</v>
      </c>
      <c r="M17" s="32"/>
      <c r="N17" s="32"/>
      <c r="O17" s="32"/>
      <c r="P17" s="32"/>
      <c r="Q17" s="33"/>
      <c r="AM17" s="32"/>
      <c r="AN17" s="32"/>
      <c r="AO17" s="32"/>
      <c r="AP17" s="32"/>
      <c r="AQ17" s="32"/>
      <c r="AR17" s="32"/>
    </row>
    <row r="18" spans="1:44" s="44" customFormat="1" ht="11.25" hidden="1" customHeight="1" x14ac:dyDescent="0.2">
      <c r="A18" s="37" t="str">
        <f t="shared" si="0"/>
        <v>5010311003</v>
      </c>
      <c r="B18" s="42">
        <v>311003</v>
      </c>
      <c r="C18" s="43" t="s">
        <v>33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2">
        <v>311003</v>
      </c>
      <c r="M18" s="32"/>
      <c r="N18" s="32"/>
      <c r="O18" s="32"/>
      <c r="P18" s="32"/>
      <c r="Q18" s="33"/>
      <c r="AM18" s="32"/>
      <c r="AN18" s="32"/>
      <c r="AO18" s="32"/>
      <c r="AP18" s="32"/>
      <c r="AQ18" s="32"/>
      <c r="AR18" s="32"/>
    </row>
    <row r="19" spans="1:44" s="34" customFormat="1" ht="21" customHeight="1" x14ac:dyDescent="0.25">
      <c r="A19" s="28" t="str">
        <f t="shared" si="0"/>
        <v>5010330010</v>
      </c>
      <c r="B19" s="35" t="s">
        <v>34</v>
      </c>
      <c r="C19" s="36" t="s">
        <v>35</v>
      </c>
      <c r="D19" s="31">
        <f t="shared" ref="D19:K19" si="6">D20+D28+D30+D32</f>
        <v>2613</v>
      </c>
      <c r="E19" s="31">
        <f t="shared" si="6"/>
        <v>60</v>
      </c>
      <c r="F19" s="31">
        <f t="shared" si="6"/>
        <v>0</v>
      </c>
      <c r="G19" s="31">
        <f t="shared" si="6"/>
        <v>10</v>
      </c>
      <c r="H19" s="31">
        <f t="shared" si="6"/>
        <v>12</v>
      </c>
      <c r="I19" s="31">
        <f t="shared" si="6"/>
        <v>1</v>
      </c>
      <c r="J19" s="31">
        <f t="shared" si="6"/>
        <v>1320</v>
      </c>
      <c r="K19" s="31">
        <f t="shared" si="6"/>
        <v>1210</v>
      </c>
      <c r="L19" s="35" t="s">
        <v>34</v>
      </c>
      <c r="M19" s="32"/>
      <c r="N19" s="32"/>
      <c r="O19" s="32"/>
      <c r="P19" s="32"/>
      <c r="Q19" s="33"/>
      <c r="AM19" s="32"/>
      <c r="AN19" s="32"/>
      <c r="AO19" s="32"/>
      <c r="AP19" s="32"/>
      <c r="AQ19" s="32"/>
      <c r="AR19" s="32"/>
    </row>
    <row r="20" spans="1:44" s="34" customFormat="1" ht="24.75" customHeight="1" x14ac:dyDescent="0.25">
      <c r="A20" s="28" t="str">
        <f t="shared" si="0"/>
        <v>50103310</v>
      </c>
      <c r="B20" s="35">
        <v>3310</v>
      </c>
      <c r="C20" s="30" t="s">
        <v>36</v>
      </c>
      <c r="D20" s="31">
        <f t="shared" ref="D20:K20" si="7">SUM(D21:D27)</f>
        <v>2601</v>
      </c>
      <c r="E20" s="31">
        <f t="shared" si="7"/>
        <v>60</v>
      </c>
      <c r="F20" s="31">
        <f t="shared" si="7"/>
        <v>0</v>
      </c>
      <c r="G20" s="31">
        <f t="shared" si="7"/>
        <v>0</v>
      </c>
      <c r="H20" s="31">
        <f t="shared" si="7"/>
        <v>10</v>
      </c>
      <c r="I20" s="31">
        <f t="shared" si="7"/>
        <v>1</v>
      </c>
      <c r="J20" s="31">
        <f t="shared" si="7"/>
        <v>1320</v>
      </c>
      <c r="K20" s="31">
        <f t="shared" si="7"/>
        <v>1210</v>
      </c>
      <c r="L20" s="35">
        <v>3310</v>
      </c>
      <c r="M20" s="32"/>
      <c r="N20" s="32"/>
      <c r="O20" s="32"/>
      <c r="P20" s="32"/>
      <c r="Q20" s="33"/>
      <c r="AM20" s="32"/>
      <c r="AN20" s="32"/>
      <c r="AO20" s="32"/>
      <c r="AP20" s="32"/>
      <c r="AQ20" s="32"/>
      <c r="AR20" s="32"/>
    </row>
    <row r="21" spans="1:44" ht="30" customHeight="1" x14ac:dyDescent="0.25">
      <c r="A21" s="37" t="str">
        <f t="shared" si="0"/>
        <v>5010331004</v>
      </c>
      <c r="B21" s="38" t="s">
        <v>37</v>
      </c>
      <c r="C21" s="45" t="s">
        <v>38</v>
      </c>
      <c r="D21" s="40">
        <v>2160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1300</v>
      </c>
      <c r="K21" s="40">
        <v>860</v>
      </c>
      <c r="L21" s="38" t="s">
        <v>37</v>
      </c>
      <c r="M21" s="32"/>
      <c r="N21" s="32"/>
      <c r="O21" s="32"/>
      <c r="P21" s="32"/>
      <c r="Q21" s="33"/>
      <c r="AM21" s="32"/>
      <c r="AN21" s="32"/>
      <c r="AO21" s="32"/>
      <c r="AP21" s="32"/>
      <c r="AQ21" s="32"/>
      <c r="AR21" s="32"/>
    </row>
    <row r="22" spans="1:44" ht="21.75" customHeight="1" x14ac:dyDescent="0.25">
      <c r="A22" s="37" t="str">
        <f t="shared" si="0"/>
        <v>5010331008</v>
      </c>
      <c r="B22" s="38">
        <v>331008</v>
      </c>
      <c r="C22" s="39" t="s">
        <v>39</v>
      </c>
      <c r="D22" s="40">
        <v>10</v>
      </c>
      <c r="E22" s="40">
        <v>0</v>
      </c>
      <c r="F22" s="40">
        <v>0</v>
      </c>
      <c r="G22" s="40">
        <v>0</v>
      </c>
      <c r="H22" s="40">
        <v>10</v>
      </c>
      <c r="I22" s="40">
        <v>0</v>
      </c>
      <c r="J22" s="40">
        <v>0</v>
      </c>
      <c r="K22" s="40">
        <v>0</v>
      </c>
      <c r="L22" s="38">
        <v>331008</v>
      </c>
      <c r="M22" s="32"/>
      <c r="N22" s="32"/>
      <c r="O22" s="32"/>
      <c r="P22" s="32"/>
      <c r="Q22" s="33"/>
      <c r="AM22" s="32"/>
      <c r="AN22" s="32"/>
      <c r="AO22" s="32"/>
      <c r="AP22" s="32"/>
      <c r="AQ22" s="32"/>
      <c r="AR22" s="32"/>
    </row>
    <row r="23" spans="1:44" ht="23.25" hidden="1" customHeight="1" x14ac:dyDescent="0.25">
      <c r="A23" s="37" t="str">
        <f t="shared" si="0"/>
        <v>5010331016</v>
      </c>
      <c r="B23" s="38" t="s">
        <v>40</v>
      </c>
      <c r="C23" s="39" t="s">
        <v>41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38" t="s">
        <v>40</v>
      </c>
      <c r="M23" s="32"/>
      <c r="N23" s="32"/>
      <c r="O23" s="32"/>
      <c r="P23" s="32"/>
      <c r="Q23" s="33"/>
      <c r="AM23" s="32"/>
      <c r="AN23" s="32"/>
      <c r="AO23" s="32"/>
      <c r="AP23" s="32"/>
      <c r="AQ23" s="32"/>
      <c r="AR23" s="32"/>
    </row>
    <row r="24" spans="1:44" ht="35.25" hidden="1" customHeight="1" x14ac:dyDescent="0.25">
      <c r="A24" s="37" t="str">
        <f t="shared" si="0"/>
        <v>5010331017</v>
      </c>
      <c r="B24" s="38" t="s">
        <v>42</v>
      </c>
      <c r="C24" s="39" t="s">
        <v>43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38" t="s">
        <v>42</v>
      </c>
      <c r="M24" s="32"/>
      <c r="N24" s="32"/>
      <c r="O24" s="32"/>
      <c r="P24" s="32"/>
      <c r="Q24" s="33"/>
      <c r="AM24" s="32"/>
      <c r="AN24" s="32"/>
      <c r="AO24" s="32"/>
      <c r="AP24" s="32"/>
      <c r="AQ24" s="32"/>
      <c r="AR24" s="32"/>
    </row>
    <row r="25" spans="1:44" ht="21" customHeight="1" x14ac:dyDescent="0.25">
      <c r="A25" s="37" t="str">
        <f t="shared" si="0"/>
        <v>5010331019</v>
      </c>
      <c r="B25" s="46" t="s">
        <v>44</v>
      </c>
      <c r="C25" s="39" t="s">
        <v>45</v>
      </c>
      <c r="D25" s="40">
        <v>1</v>
      </c>
      <c r="E25" s="40">
        <v>0</v>
      </c>
      <c r="F25" s="40">
        <v>0</v>
      </c>
      <c r="G25" s="40">
        <v>0</v>
      </c>
      <c r="H25" s="40">
        <v>0</v>
      </c>
      <c r="I25" s="40">
        <v>1</v>
      </c>
      <c r="J25" s="40">
        <v>0</v>
      </c>
      <c r="K25" s="40">
        <v>0</v>
      </c>
      <c r="L25" s="46" t="s">
        <v>44</v>
      </c>
      <c r="M25" s="32"/>
      <c r="N25" s="32"/>
      <c r="O25" s="32"/>
      <c r="P25" s="32"/>
      <c r="Q25" s="33"/>
      <c r="AM25" s="32"/>
      <c r="AN25" s="32"/>
      <c r="AO25" s="32"/>
      <c r="AP25" s="32"/>
      <c r="AQ25" s="32"/>
      <c r="AR25" s="32"/>
    </row>
    <row r="26" spans="1:44" ht="15.75" hidden="1" customHeight="1" x14ac:dyDescent="0.25">
      <c r="A26" s="37" t="str">
        <f t="shared" si="0"/>
        <v>5010331020</v>
      </c>
      <c r="B26" s="46" t="s">
        <v>46</v>
      </c>
      <c r="C26" s="39" t="s">
        <v>47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6" t="s">
        <v>46</v>
      </c>
      <c r="M26" s="32"/>
      <c r="N26" s="32"/>
      <c r="O26" s="32"/>
      <c r="P26" s="32"/>
      <c r="Q26" s="33"/>
      <c r="AM26" s="32"/>
      <c r="AN26" s="32"/>
      <c r="AO26" s="32"/>
      <c r="AP26" s="32"/>
      <c r="AQ26" s="32"/>
      <c r="AR26" s="32"/>
    </row>
    <row r="27" spans="1:44" ht="19.5" customHeight="1" x14ac:dyDescent="0.25">
      <c r="A27" s="37" t="str">
        <f t="shared" si="0"/>
        <v>5010331050</v>
      </c>
      <c r="B27" s="38" t="s">
        <v>48</v>
      </c>
      <c r="C27" s="43" t="s">
        <v>49</v>
      </c>
      <c r="D27" s="40">
        <v>430</v>
      </c>
      <c r="E27" s="40">
        <v>60</v>
      </c>
      <c r="F27" s="40">
        <v>0</v>
      </c>
      <c r="G27" s="40">
        <v>0</v>
      </c>
      <c r="H27" s="40">
        <v>0</v>
      </c>
      <c r="I27" s="40">
        <v>0</v>
      </c>
      <c r="J27" s="40">
        <v>20</v>
      </c>
      <c r="K27" s="40">
        <v>350</v>
      </c>
      <c r="L27" s="38" t="s">
        <v>48</v>
      </c>
      <c r="M27" s="32"/>
      <c r="N27" s="32"/>
      <c r="O27" s="32"/>
      <c r="P27" s="32"/>
      <c r="Q27" s="33"/>
      <c r="AM27" s="32"/>
      <c r="AN27" s="32"/>
      <c r="AO27" s="32"/>
      <c r="AP27" s="32"/>
      <c r="AQ27" s="32"/>
      <c r="AR27" s="32"/>
    </row>
    <row r="28" spans="1:44" s="34" customFormat="1" ht="13.5" hidden="1" customHeight="1" x14ac:dyDescent="0.25">
      <c r="A28" s="37" t="str">
        <f t="shared" si="0"/>
        <v>50103510</v>
      </c>
      <c r="B28" s="35" t="s">
        <v>50</v>
      </c>
      <c r="C28" s="47" t="s">
        <v>51</v>
      </c>
      <c r="D28" s="31">
        <f t="shared" ref="D28:K28" si="8">D29</f>
        <v>0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5" t="s">
        <v>50</v>
      </c>
      <c r="M28" s="32"/>
      <c r="N28" s="48"/>
      <c r="O28" s="48"/>
      <c r="P28" s="48"/>
      <c r="Q28" s="49"/>
      <c r="S28" s="34">
        <f>S29</f>
        <v>0</v>
      </c>
      <c r="AM28" s="48"/>
      <c r="AN28" s="48"/>
      <c r="AO28" s="48"/>
      <c r="AP28" s="48"/>
      <c r="AQ28" s="48"/>
      <c r="AR28" s="48"/>
    </row>
    <row r="29" spans="1:44" ht="19.5" hidden="1" customHeight="1" x14ac:dyDescent="0.25">
      <c r="A29" s="37" t="str">
        <f t="shared" si="0"/>
        <v>5010351001</v>
      </c>
      <c r="B29" s="38" t="s">
        <v>52</v>
      </c>
      <c r="C29" s="50" t="s">
        <v>53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38" t="s">
        <v>52</v>
      </c>
      <c r="M29" s="32"/>
      <c r="N29" s="32"/>
      <c r="O29" s="32"/>
      <c r="P29" s="32"/>
      <c r="Q29" s="33"/>
      <c r="AM29" s="32"/>
      <c r="AN29" s="32"/>
      <c r="AO29" s="32"/>
      <c r="AP29" s="32"/>
      <c r="AQ29" s="32"/>
      <c r="AR29" s="32"/>
    </row>
    <row r="30" spans="1:44" s="34" customFormat="1" ht="19.5" customHeight="1" x14ac:dyDescent="0.25">
      <c r="A30" s="37" t="str">
        <f t="shared" si="0"/>
        <v>50103610</v>
      </c>
      <c r="B30" s="51" t="s">
        <v>54</v>
      </c>
      <c r="C30" s="47" t="s">
        <v>55</v>
      </c>
      <c r="D30" s="31">
        <f t="shared" ref="D30:K30" si="9">D31</f>
        <v>10</v>
      </c>
      <c r="E30" s="31">
        <f t="shared" si="9"/>
        <v>0</v>
      </c>
      <c r="F30" s="31">
        <f t="shared" si="9"/>
        <v>0</v>
      </c>
      <c r="G30" s="31">
        <f t="shared" si="9"/>
        <v>10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51" t="s">
        <v>54</v>
      </c>
      <c r="M30" s="32"/>
      <c r="N30" s="48"/>
      <c r="O30" s="48"/>
      <c r="P30" s="48"/>
      <c r="Q30" s="49"/>
      <c r="AM30" s="48"/>
      <c r="AN30" s="48"/>
      <c r="AO30" s="48"/>
      <c r="AP30" s="48"/>
      <c r="AQ30" s="48"/>
      <c r="AR30" s="48"/>
    </row>
    <row r="31" spans="1:44" ht="19.5" customHeight="1" x14ac:dyDescent="0.25">
      <c r="A31" s="37" t="str">
        <f t="shared" si="0"/>
        <v>5010361050</v>
      </c>
      <c r="B31" s="46" t="s">
        <v>56</v>
      </c>
      <c r="C31" s="50" t="s">
        <v>57</v>
      </c>
      <c r="D31" s="40">
        <v>10</v>
      </c>
      <c r="E31" s="40">
        <v>0</v>
      </c>
      <c r="F31" s="40">
        <v>0</v>
      </c>
      <c r="G31" s="40">
        <v>10</v>
      </c>
      <c r="H31" s="40">
        <v>0</v>
      </c>
      <c r="I31" s="40">
        <v>0</v>
      </c>
      <c r="J31" s="40">
        <v>0</v>
      </c>
      <c r="K31" s="40">
        <v>0</v>
      </c>
      <c r="L31" s="46" t="s">
        <v>56</v>
      </c>
      <c r="M31" s="32"/>
      <c r="N31" s="32"/>
      <c r="O31" s="32"/>
      <c r="P31" s="32"/>
      <c r="Q31" s="33"/>
      <c r="AM31" s="32"/>
      <c r="AN31" s="32"/>
      <c r="AO31" s="32"/>
      <c r="AP31" s="32"/>
      <c r="AQ31" s="32"/>
      <c r="AR31" s="32"/>
    </row>
    <row r="32" spans="1:44" s="44" customFormat="1" ht="27.75" customHeight="1" x14ac:dyDescent="0.2">
      <c r="A32" s="28" t="str">
        <f t="shared" si="0"/>
        <v>50103710</v>
      </c>
      <c r="B32" s="35" t="s">
        <v>58</v>
      </c>
      <c r="C32" s="52" t="s">
        <v>59</v>
      </c>
      <c r="D32" s="31">
        <f t="shared" ref="D32:K32" si="10">SUM(D33:D34)</f>
        <v>2</v>
      </c>
      <c r="E32" s="31">
        <f t="shared" si="10"/>
        <v>0</v>
      </c>
      <c r="F32" s="31">
        <f t="shared" si="10"/>
        <v>0</v>
      </c>
      <c r="G32" s="31">
        <f t="shared" si="10"/>
        <v>0</v>
      </c>
      <c r="H32" s="31">
        <f t="shared" si="10"/>
        <v>2</v>
      </c>
      <c r="I32" s="31">
        <f t="shared" si="10"/>
        <v>0</v>
      </c>
      <c r="J32" s="31">
        <f t="shared" si="10"/>
        <v>0</v>
      </c>
      <c r="K32" s="31">
        <f t="shared" si="10"/>
        <v>0</v>
      </c>
      <c r="L32" s="35" t="s">
        <v>58</v>
      </c>
      <c r="M32" s="32"/>
      <c r="N32" s="32"/>
      <c r="O32" s="32"/>
      <c r="P32" s="32"/>
      <c r="Q32" s="33"/>
      <c r="AM32" s="32"/>
      <c r="AN32" s="32"/>
      <c r="AO32" s="32"/>
      <c r="AP32" s="32"/>
      <c r="AQ32" s="32"/>
      <c r="AR32" s="32"/>
    </row>
    <row r="33" spans="1:44" s="44" customFormat="1" ht="21" customHeight="1" x14ac:dyDescent="0.2">
      <c r="A33" s="37" t="str">
        <f t="shared" si="0"/>
        <v>5010371001</v>
      </c>
      <c r="B33" s="42" t="s">
        <v>60</v>
      </c>
      <c r="C33" s="43" t="s">
        <v>61</v>
      </c>
      <c r="D33" s="40">
        <v>2</v>
      </c>
      <c r="E33" s="40">
        <v>0</v>
      </c>
      <c r="F33" s="40">
        <v>0</v>
      </c>
      <c r="G33" s="40">
        <v>0</v>
      </c>
      <c r="H33" s="40">
        <v>2</v>
      </c>
      <c r="I33" s="40">
        <v>0</v>
      </c>
      <c r="J33" s="40">
        <v>0</v>
      </c>
      <c r="K33" s="40">
        <v>0</v>
      </c>
      <c r="L33" s="42" t="s">
        <v>60</v>
      </c>
      <c r="M33" s="32"/>
      <c r="N33" s="32"/>
      <c r="O33" s="32"/>
      <c r="P33" s="32"/>
      <c r="Q33" s="33"/>
      <c r="AM33" s="32"/>
      <c r="AN33" s="32"/>
      <c r="AO33" s="32"/>
      <c r="AP33" s="32"/>
      <c r="AQ33" s="32"/>
      <c r="AR33" s="32"/>
    </row>
    <row r="34" spans="1:44" s="44" customFormat="1" ht="11.25" hidden="1" customHeight="1" x14ac:dyDescent="0.2">
      <c r="A34" s="37" t="str">
        <f t="shared" si="0"/>
        <v>5010371050</v>
      </c>
      <c r="B34" s="42" t="s">
        <v>62</v>
      </c>
      <c r="C34" s="39" t="s">
        <v>63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2" t="s">
        <v>62</v>
      </c>
      <c r="M34" s="32"/>
      <c r="N34" s="32"/>
      <c r="O34" s="32"/>
      <c r="P34" s="32"/>
      <c r="Q34" s="33"/>
      <c r="AM34" s="32"/>
      <c r="AN34" s="32"/>
      <c r="AO34" s="32"/>
      <c r="AP34" s="32"/>
      <c r="AQ34" s="32"/>
      <c r="AR34" s="32"/>
    </row>
    <row r="35" spans="1:44" s="44" customFormat="1" ht="28.5" hidden="1" customHeight="1" x14ac:dyDescent="0.2">
      <c r="A35" s="37" t="str">
        <f t="shared" si="0"/>
        <v>50104010</v>
      </c>
      <c r="B35" s="51" t="s">
        <v>64</v>
      </c>
      <c r="C35" s="36" t="s">
        <v>65</v>
      </c>
      <c r="D35" s="31">
        <f t="shared" ref="D35:K36" si="11">D36</f>
        <v>0</v>
      </c>
      <c r="E35" s="31">
        <f t="shared" si="11"/>
        <v>0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51" t="s">
        <v>64</v>
      </c>
      <c r="M35" s="32"/>
      <c r="N35" s="32"/>
      <c r="O35" s="32"/>
      <c r="P35" s="32"/>
      <c r="Q35" s="33"/>
      <c r="AM35" s="32"/>
      <c r="AN35" s="32"/>
      <c r="AO35" s="32"/>
      <c r="AP35" s="32"/>
      <c r="AQ35" s="32"/>
      <c r="AR35" s="32"/>
    </row>
    <row r="36" spans="1:44" s="44" customFormat="1" ht="29.25" hidden="1" customHeight="1" x14ac:dyDescent="0.2">
      <c r="A36" s="37" t="str">
        <f t="shared" si="0"/>
        <v>50104015</v>
      </c>
      <c r="B36" s="46" t="s">
        <v>66</v>
      </c>
      <c r="C36" s="39" t="s">
        <v>67</v>
      </c>
      <c r="D36" s="40">
        <f t="shared" si="11"/>
        <v>0</v>
      </c>
      <c r="E36" s="40">
        <f t="shared" si="11"/>
        <v>0</v>
      </c>
      <c r="F36" s="40">
        <f t="shared" si="11"/>
        <v>0</v>
      </c>
      <c r="G36" s="40">
        <f t="shared" si="11"/>
        <v>0</v>
      </c>
      <c r="H36" s="40">
        <f t="shared" si="11"/>
        <v>0</v>
      </c>
      <c r="I36" s="40">
        <f t="shared" si="11"/>
        <v>0</v>
      </c>
      <c r="J36" s="40">
        <f t="shared" si="11"/>
        <v>0</v>
      </c>
      <c r="K36" s="40">
        <f t="shared" si="11"/>
        <v>0</v>
      </c>
      <c r="L36" s="46" t="s">
        <v>66</v>
      </c>
      <c r="M36" s="32"/>
      <c r="N36" s="32"/>
      <c r="O36" s="32"/>
      <c r="P36" s="32"/>
      <c r="Q36" s="33"/>
      <c r="AM36" s="32"/>
      <c r="AN36" s="32"/>
      <c r="AO36" s="32"/>
      <c r="AP36" s="32"/>
      <c r="AQ36" s="32"/>
      <c r="AR36" s="32"/>
    </row>
    <row r="37" spans="1:44" s="44" customFormat="1" ht="27.75" hidden="1" customHeight="1" x14ac:dyDescent="0.2">
      <c r="A37" s="37" t="str">
        <f t="shared" si="0"/>
        <v>501040101503</v>
      </c>
      <c r="B37" s="46" t="s">
        <v>68</v>
      </c>
      <c r="C37" s="39" t="s">
        <v>69</v>
      </c>
      <c r="D37" s="40"/>
      <c r="E37" s="40"/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6" t="s">
        <v>68</v>
      </c>
      <c r="M37" s="32"/>
      <c r="N37" s="32"/>
      <c r="O37" s="32"/>
      <c r="P37" s="32"/>
      <c r="Q37" s="33"/>
      <c r="AM37" s="32"/>
      <c r="AN37" s="32"/>
      <c r="AO37" s="32"/>
      <c r="AP37" s="32"/>
      <c r="AQ37" s="32"/>
      <c r="AR37" s="32"/>
    </row>
    <row r="38" spans="1:44" s="41" customFormat="1" ht="15.75" customHeight="1" x14ac:dyDescent="0.2">
      <c r="A38" s="28" t="str">
        <f t="shared" si="0"/>
        <v>501043</v>
      </c>
      <c r="B38" s="35" t="s">
        <v>70</v>
      </c>
      <c r="C38" s="36" t="s">
        <v>71</v>
      </c>
      <c r="D38" s="31">
        <f t="shared" ref="D38:K39" si="12">D39</f>
        <v>32050</v>
      </c>
      <c r="E38" s="31">
        <f t="shared" si="12"/>
        <v>4100</v>
      </c>
      <c r="F38" s="31">
        <f t="shared" si="12"/>
        <v>10000</v>
      </c>
      <c r="G38" s="31">
        <f t="shared" si="12"/>
        <v>2100</v>
      </c>
      <c r="H38" s="31">
        <f t="shared" si="12"/>
        <v>2300</v>
      </c>
      <c r="I38" s="31">
        <f t="shared" si="12"/>
        <v>2650</v>
      </c>
      <c r="J38" s="31">
        <f t="shared" si="12"/>
        <v>3200</v>
      </c>
      <c r="K38" s="31">
        <f t="shared" si="12"/>
        <v>7700</v>
      </c>
      <c r="L38" s="35" t="s">
        <v>70</v>
      </c>
      <c r="M38" s="32"/>
      <c r="N38" s="32"/>
      <c r="O38" s="32"/>
      <c r="P38" s="32"/>
      <c r="Q38" s="33"/>
      <c r="AM38" s="32"/>
      <c r="AN38" s="32"/>
      <c r="AO38" s="32"/>
      <c r="AP38" s="32"/>
      <c r="AQ38" s="32"/>
      <c r="AR38" s="32"/>
    </row>
    <row r="39" spans="1:44" s="41" customFormat="1" ht="19.5" customHeight="1" x14ac:dyDescent="0.2">
      <c r="A39" s="28" t="str">
        <f t="shared" si="0"/>
        <v>50104310</v>
      </c>
      <c r="B39" s="35" t="s">
        <v>72</v>
      </c>
      <c r="C39" s="36" t="s">
        <v>73</v>
      </c>
      <c r="D39" s="31">
        <f t="shared" si="12"/>
        <v>32050</v>
      </c>
      <c r="E39" s="31">
        <f t="shared" si="12"/>
        <v>4100</v>
      </c>
      <c r="F39" s="31">
        <f t="shared" si="12"/>
        <v>10000</v>
      </c>
      <c r="G39" s="31">
        <f t="shared" si="12"/>
        <v>2100</v>
      </c>
      <c r="H39" s="31">
        <f t="shared" si="12"/>
        <v>2300</v>
      </c>
      <c r="I39" s="31">
        <f t="shared" si="12"/>
        <v>2650</v>
      </c>
      <c r="J39" s="31">
        <f t="shared" si="12"/>
        <v>3200</v>
      </c>
      <c r="K39" s="31">
        <f t="shared" si="12"/>
        <v>7700</v>
      </c>
      <c r="L39" s="35" t="s">
        <v>72</v>
      </c>
      <c r="M39" s="32"/>
      <c r="N39" s="32"/>
      <c r="O39" s="32"/>
      <c r="P39" s="32"/>
      <c r="Q39" s="33"/>
      <c r="AM39" s="32"/>
      <c r="AN39" s="32"/>
      <c r="AO39" s="32"/>
      <c r="AP39" s="32"/>
      <c r="AQ39" s="32"/>
      <c r="AR39" s="32"/>
    </row>
    <row r="40" spans="1:44" s="44" customFormat="1" ht="19.5" customHeight="1" x14ac:dyDescent="0.2">
      <c r="A40" s="37" t="str">
        <f t="shared" si="0"/>
        <v>5010431009</v>
      </c>
      <c r="B40" s="42" t="s">
        <v>74</v>
      </c>
      <c r="C40" s="39" t="s">
        <v>75</v>
      </c>
      <c r="D40" s="40">
        <v>32050</v>
      </c>
      <c r="E40" s="40">
        <v>4100</v>
      </c>
      <c r="F40" s="40">
        <v>10000</v>
      </c>
      <c r="G40" s="40">
        <v>2100</v>
      </c>
      <c r="H40" s="40">
        <v>2300</v>
      </c>
      <c r="I40" s="40">
        <v>2650</v>
      </c>
      <c r="J40" s="40">
        <v>3200</v>
      </c>
      <c r="K40" s="40">
        <v>7700</v>
      </c>
      <c r="L40" s="42" t="s">
        <v>74</v>
      </c>
      <c r="M40" s="32"/>
      <c r="N40" s="32"/>
      <c r="O40" s="32"/>
      <c r="P40" s="32"/>
      <c r="Q40" s="33"/>
      <c r="AM40" s="32"/>
      <c r="AN40" s="32"/>
      <c r="AO40" s="32"/>
      <c r="AP40" s="32"/>
      <c r="AQ40" s="32"/>
      <c r="AR40" s="32"/>
    </row>
    <row r="41" spans="1:44" s="41" customFormat="1" ht="43.5" customHeight="1" x14ac:dyDescent="0.2">
      <c r="A41" s="37" t="str">
        <f t="shared" si="0"/>
        <v>50104510</v>
      </c>
      <c r="B41" s="51" t="s">
        <v>76</v>
      </c>
      <c r="C41" s="36" t="s">
        <v>77</v>
      </c>
      <c r="D41" s="31">
        <f t="shared" ref="D41:K41" si="13">D42+D44+D48+D52+D55</f>
        <v>124</v>
      </c>
      <c r="E41" s="31">
        <f t="shared" si="13"/>
        <v>0</v>
      </c>
      <c r="F41" s="31">
        <f t="shared" si="13"/>
        <v>0</v>
      </c>
      <c r="G41" s="31">
        <f t="shared" si="13"/>
        <v>0</v>
      </c>
      <c r="H41" s="31">
        <f t="shared" si="13"/>
        <v>124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51" t="s">
        <v>76</v>
      </c>
      <c r="M41" s="32"/>
      <c r="N41" s="48"/>
      <c r="O41" s="48"/>
      <c r="P41" s="48"/>
      <c r="Q41" s="49"/>
      <c r="AM41" s="48"/>
      <c r="AN41" s="48"/>
      <c r="AO41" s="48"/>
      <c r="AP41" s="48"/>
      <c r="AQ41" s="48"/>
      <c r="AR41" s="48"/>
    </row>
    <row r="42" spans="1:44" s="44" customFormat="1" ht="15" hidden="1" customHeight="1" x14ac:dyDescent="0.2">
      <c r="A42" s="37" t="str">
        <f t="shared" si="0"/>
        <v>5010451002</v>
      </c>
      <c r="B42" s="53">
        <v>451002</v>
      </c>
      <c r="C42" s="39" t="s">
        <v>78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53">
        <v>451002</v>
      </c>
      <c r="M42" s="32"/>
      <c r="N42" s="32"/>
      <c r="O42" s="32"/>
      <c r="P42" s="32"/>
      <c r="Q42" s="33"/>
      <c r="AM42" s="32"/>
      <c r="AN42" s="32"/>
      <c r="AO42" s="32"/>
      <c r="AP42" s="32"/>
      <c r="AQ42" s="32"/>
      <c r="AR42" s="32"/>
    </row>
    <row r="43" spans="1:44" s="44" customFormat="1" ht="15" hidden="1" customHeight="1" x14ac:dyDescent="0.2">
      <c r="A43" s="37" t="str">
        <f t="shared" si="0"/>
        <v>501045100202</v>
      </c>
      <c r="B43" s="53">
        <v>45100202</v>
      </c>
      <c r="C43" s="39" t="s">
        <v>79</v>
      </c>
      <c r="D43" s="40">
        <v>0</v>
      </c>
      <c r="E43" s="40"/>
      <c r="F43" s="40"/>
      <c r="G43" s="40"/>
      <c r="H43" s="40">
        <v>0</v>
      </c>
      <c r="I43" s="40"/>
      <c r="J43" s="40"/>
      <c r="K43" s="40"/>
      <c r="L43" s="53">
        <v>45100202</v>
      </c>
      <c r="M43" s="32"/>
      <c r="N43" s="32"/>
      <c r="O43" s="32"/>
      <c r="P43" s="32"/>
      <c r="Q43" s="33"/>
      <c r="AM43" s="32"/>
      <c r="AN43" s="32"/>
      <c r="AO43" s="32"/>
      <c r="AP43" s="32"/>
      <c r="AQ43" s="32"/>
      <c r="AR43" s="32"/>
    </row>
    <row r="44" spans="1:44" s="44" customFormat="1" ht="27.75" hidden="1" customHeight="1" x14ac:dyDescent="0.2">
      <c r="A44" s="37" t="str">
        <f t="shared" si="0"/>
        <v>5010451015</v>
      </c>
      <c r="B44" s="53">
        <v>451015</v>
      </c>
      <c r="C44" s="39" t="s">
        <v>80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53">
        <v>451015</v>
      </c>
      <c r="M44" s="32"/>
      <c r="N44" s="32"/>
      <c r="O44" s="32"/>
      <c r="P44" s="32"/>
      <c r="Q44" s="33"/>
      <c r="AM44" s="32"/>
      <c r="AN44" s="32"/>
      <c r="AO44" s="32"/>
      <c r="AP44" s="32"/>
      <c r="AQ44" s="32"/>
      <c r="AR44" s="32"/>
    </row>
    <row r="45" spans="1:44" s="44" customFormat="1" ht="15" hidden="1" customHeight="1" x14ac:dyDescent="0.2">
      <c r="A45" s="37" t="str">
        <f t="shared" si="0"/>
        <v>501045101501</v>
      </c>
      <c r="B45" s="53">
        <v>45101501</v>
      </c>
      <c r="C45" s="39" t="s">
        <v>81</v>
      </c>
      <c r="D45" s="40">
        <v>0</v>
      </c>
      <c r="E45" s="40"/>
      <c r="F45" s="40"/>
      <c r="G45" s="40"/>
      <c r="H45" s="40">
        <v>0</v>
      </c>
      <c r="I45" s="40"/>
      <c r="J45" s="40"/>
      <c r="K45" s="40"/>
      <c r="L45" s="53">
        <v>45101501</v>
      </c>
      <c r="M45" s="32"/>
      <c r="N45" s="32"/>
      <c r="O45" s="32"/>
      <c r="P45" s="32"/>
      <c r="Q45" s="33"/>
      <c r="AM45" s="32"/>
      <c r="AN45" s="32"/>
      <c r="AO45" s="32"/>
      <c r="AP45" s="32"/>
      <c r="AQ45" s="32"/>
      <c r="AR45" s="32"/>
    </row>
    <row r="46" spans="1:44" s="44" customFormat="1" ht="15" hidden="1" customHeight="1" x14ac:dyDescent="0.2">
      <c r="A46" s="37" t="str">
        <f t="shared" si="0"/>
        <v>501045101502</v>
      </c>
      <c r="B46" s="53">
        <v>45101502</v>
      </c>
      <c r="C46" s="39" t="s">
        <v>79</v>
      </c>
      <c r="D46" s="40">
        <v>0</v>
      </c>
      <c r="E46" s="40"/>
      <c r="F46" s="40"/>
      <c r="G46" s="40"/>
      <c r="H46" s="40">
        <v>0</v>
      </c>
      <c r="I46" s="40"/>
      <c r="J46" s="40"/>
      <c r="K46" s="40"/>
      <c r="L46" s="53">
        <v>45101502</v>
      </c>
      <c r="M46" s="32"/>
      <c r="N46" s="32"/>
      <c r="O46" s="32"/>
      <c r="P46" s="32"/>
      <c r="Q46" s="33"/>
      <c r="AM46" s="32"/>
      <c r="AN46" s="32"/>
      <c r="AO46" s="32"/>
      <c r="AP46" s="32"/>
      <c r="AQ46" s="32"/>
      <c r="AR46" s="32"/>
    </row>
    <row r="47" spans="1:44" s="44" customFormat="1" ht="15" hidden="1" customHeight="1" x14ac:dyDescent="0.2">
      <c r="A47" s="37" t="str">
        <f t="shared" si="0"/>
        <v>501045101503</v>
      </c>
      <c r="B47" s="53">
        <v>45101503</v>
      </c>
      <c r="C47" s="39" t="s">
        <v>82</v>
      </c>
      <c r="D47" s="40">
        <v>0</v>
      </c>
      <c r="E47" s="40"/>
      <c r="F47" s="40"/>
      <c r="G47" s="40"/>
      <c r="H47" s="40">
        <v>0</v>
      </c>
      <c r="I47" s="40"/>
      <c r="J47" s="40"/>
      <c r="K47" s="40"/>
      <c r="L47" s="53">
        <v>45101503</v>
      </c>
      <c r="M47" s="32"/>
      <c r="N47" s="32"/>
      <c r="O47" s="32"/>
      <c r="P47" s="32"/>
      <c r="Q47" s="33"/>
      <c r="AM47" s="32"/>
      <c r="AN47" s="32"/>
      <c r="AO47" s="32"/>
      <c r="AP47" s="32"/>
      <c r="AQ47" s="32"/>
      <c r="AR47" s="32"/>
    </row>
    <row r="48" spans="1:44" s="44" customFormat="1" ht="15" customHeight="1" x14ac:dyDescent="0.2">
      <c r="A48" s="37" t="str">
        <f t="shared" si="0"/>
        <v>5010451016</v>
      </c>
      <c r="B48" s="53">
        <v>451016</v>
      </c>
      <c r="C48" s="39" t="s">
        <v>83</v>
      </c>
      <c r="D48" s="40">
        <v>124</v>
      </c>
      <c r="E48" s="40">
        <v>0</v>
      </c>
      <c r="F48" s="40">
        <v>0</v>
      </c>
      <c r="G48" s="40">
        <v>0</v>
      </c>
      <c r="H48" s="40">
        <v>124</v>
      </c>
      <c r="I48" s="40">
        <v>0</v>
      </c>
      <c r="J48" s="40">
        <v>0</v>
      </c>
      <c r="K48" s="40">
        <v>0</v>
      </c>
      <c r="L48" s="53">
        <v>451016</v>
      </c>
      <c r="M48" s="32"/>
      <c r="N48" s="32"/>
      <c r="O48" s="32"/>
      <c r="P48" s="32"/>
      <c r="Q48" s="33"/>
      <c r="AM48" s="32"/>
      <c r="AN48" s="32"/>
      <c r="AO48" s="32"/>
      <c r="AP48" s="32"/>
      <c r="AQ48" s="32"/>
      <c r="AR48" s="32"/>
    </row>
    <row r="49" spans="1:44" s="44" customFormat="1" ht="28.5" hidden="1" customHeight="1" x14ac:dyDescent="0.2">
      <c r="A49" s="37" t="str">
        <f t="shared" si="0"/>
        <v>501045101601</v>
      </c>
      <c r="B49" s="53">
        <v>45101601</v>
      </c>
      <c r="C49" s="39" t="s">
        <v>81</v>
      </c>
      <c r="D49" s="40">
        <v>0</v>
      </c>
      <c r="E49" s="40"/>
      <c r="F49" s="40"/>
      <c r="G49" s="40"/>
      <c r="H49" s="40">
        <v>0</v>
      </c>
      <c r="I49" s="40"/>
      <c r="J49" s="40"/>
      <c r="K49" s="40"/>
      <c r="L49" s="53">
        <v>45101601</v>
      </c>
      <c r="M49" s="32"/>
      <c r="N49" s="32"/>
      <c r="O49" s="32"/>
      <c r="P49" s="32"/>
      <c r="Q49" s="33"/>
      <c r="AM49" s="32"/>
      <c r="AN49" s="32"/>
      <c r="AO49" s="32"/>
      <c r="AP49" s="32"/>
      <c r="AQ49" s="32"/>
      <c r="AR49" s="32"/>
    </row>
    <row r="50" spans="1:44" s="44" customFormat="1" ht="24" hidden="1" customHeight="1" x14ac:dyDescent="0.2">
      <c r="A50" s="37" t="str">
        <f t="shared" si="0"/>
        <v>501045101602</v>
      </c>
      <c r="B50" s="53">
        <v>45101602</v>
      </c>
      <c r="C50" s="39" t="s">
        <v>79</v>
      </c>
      <c r="D50" s="40">
        <v>0</v>
      </c>
      <c r="E50" s="40"/>
      <c r="F50" s="40"/>
      <c r="G50" s="40"/>
      <c r="H50" s="40">
        <v>0</v>
      </c>
      <c r="I50" s="40"/>
      <c r="J50" s="40"/>
      <c r="K50" s="40"/>
      <c r="L50" s="53">
        <v>45101602</v>
      </c>
      <c r="M50" s="32"/>
      <c r="N50" s="32"/>
      <c r="O50" s="32"/>
      <c r="P50" s="32"/>
      <c r="Q50" s="33"/>
      <c r="AM50" s="32"/>
      <c r="AN50" s="32"/>
      <c r="AO50" s="32"/>
      <c r="AP50" s="32"/>
      <c r="AQ50" s="32"/>
      <c r="AR50" s="32"/>
    </row>
    <row r="51" spans="1:44" s="44" customFormat="1" ht="15" customHeight="1" x14ac:dyDescent="0.2">
      <c r="A51" s="37" t="str">
        <f t="shared" si="0"/>
        <v>501045101603</v>
      </c>
      <c r="B51" s="53">
        <v>45101603</v>
      </c>
      <c r="C51" s="39" t="s">
        <v>82</v>
      </c>
      <c r="D51" s="40">
        <v>124</v>
      </c>
      <c r="E51" s="40">
        <v>0</v>
      </c>
      <c r="F51" s="40">
        <v>0</v>
      </c>
      <c r="G51" s="40">
        <v>0</v>
      </c>
      <c r="H51" s="40">
        <v>124</v>
      </c>
      <c r="I51" s="40">
        <v>0</v>
      </c>
      <c r="J51" s="40">
        <v>0</v>
      </c>
      <c r="K51" s="40">
        <v>0</v>
      </c>
      <c r="L51" s="53">
        <v>45101603</v>
      </c>
      <c r="M51" s="32"/>
      <c r="N51" s="32"/>
      <c r="O51" s="32"/>
      <c r="P51" s="32"/>
      <c r="Q51" s="33"/>
      <c r="AM51" s="32"/>
      <c r="AN51" s="32"/>
      <c r="AO51" s="32"/>
      <c r="AP51" s="32"/>
      <c r="AQ51" s="32"/>
      <c r="AR51" s="32"/>
    </row>
    <row r="52" spans="1:44" s="44" customFormat="1" ht="15" hidden="1" customHeight="1" x14ac:dyDescent="0.2">
      <c r="A52" s="37" t="str">
        <f t="shared" si="0"/>
        <v>5010451017</v>
      </c>
      <c r="B52" s="53">
        <v>451017</v>
      </c>
      <c r="C52" s="39" t="s">
        <v>84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53">
        <v>451017</v>
      </c>
      <c r="M52" s="32"/>
      <c r="N52" s="32"/>
      <c r="O52" s="32"/>
      <c r="P52" s="32"/>
      <c r="Q52" s="33"/>
      <c r="AM52" s="32"/>
      <c r="AN52" s="32"/>
      <c r="AO52" s="32"/>
      <c r="AP52" s="32"/>
      <c r="AQ52" s="32"/>
      <c r="AR52" s="32"/>
    </row>
    <row r="53" spans="1:44" s="44" customFormat="1" ht="15" hidden="1" customHeight="1" x14ac:dyDescent="0.2">
      <c r="A53" s="37" t="str">
        <f t="shared" si="0"/>
        <v>501045101701</v>
      </c>
      <c r="B53" s="53">
        <v>45101701</v>
      </c>
      <c r="C53" s="39"/>
      <c r="D53" s="40">
        <v>0</v>
      </c>
      <c r="E53" s="40"/>
      <c r="F53" s="40"/>
      <c r="G53" s="40"/>
      <c r="H53" s="40">
        <v>0</v>
      </c>
      <c r="I53" s="40"/>
      <c r="J53" s="40"/>
      <c r="K53" s="40"/>
      <c r="L53" s="53">
        <v>45101701</v>
      </c>
      <c r="M53" s="32"/>
      <c r="N53" s="32"/>
      <c r="O53" s="32"/>
      <c r="P53" s="32"/>
      <c r="Q53" s="33"/>
      <c r="AM53" s="32"/>
      <c r="AN53" s="32"/>
      <c r="AO53" s="32"/>
      <c r="AP53" s="32"/>
      <c r="AQ53" s="32"/>
      <c r="AR53" s="32"/>
    </row>
    <row r="54" spans="1:44" s="57" customFormat="1" ht="9.75" hidden="1" customHeight="1" x14ac:dyDescent="0.15">
      <c r="A54" s="37" t="str">
        <f t="shared" si="0"/>
        <v>501045101702</v>
      </c>
      <c r="B54" s="53">
        <v>45101702</v>
      </c>
      <c r="C54" s="39" t="s">
        <v>79</v>
      </c>
      <c r="D54" s="40">
        <v>0</v>
      </c>
      <c r="E54" s="54"/>
      <c r="F54" s="54"/>
      <c r="G54" s="54"/>
      <c r="H54" s="40">
        <v>0</v>
      </c>
      <c r="I54" s="54"/>
      <c r="J54" s="54"/>
      <c r="K54" s="54"/>
      <c r="L54" s="53">
        <v>45101702</v>
      </c>
      <c r="M54" s="32"/>
      <c r="N54" s="32"/>
      <c r="O54" s="32"/>
      <c r="P54" s="55"/>
      <c r="Q54" s="56"/>
      <c r="AM54" s="55"/>
      <c r="AN54" s="55"/>
      <c r="AO54" s="55"/>
      <c r="AP54" s="55"/>
      <c r="AQ54" s="55"/>
      <c r="AR54" s="55"/>
    </row>
    <row r="55" spans="1:44" s="57" customFormat="1" ht="20.25" hidden="1" customHeight="1" x14ac:dyDescent="0.15">
      <c r="A55" s="37" t="str">
        <f t="shared" si="0"/>
        <v>5010451018</v>
      </c>
      <c r="B55" s="53">
        <v>451018</v>
      </c>
      <c r="C55" s="39" t="s">
        <v>85</v>
      </c>
      <c r="D55" s="40">
        <f t="shared" ref="D55:K55" si="14">D56</f>
        <v>0</v>
      </c>
      <c r="E55" s="40">
        <f t="shared" si="14"/>
        <v>0</v>
      </c>
      <c r="F55" s="40">
        <f t="shared" si="14"/>
        <v>0</v>
      </c>
      <c r="G55" s="40">
        <f t="shared" si="14"/>
        <v>0</v>
      </c>
      <c r="H55" s="40">
        <f t="shared" si="14"/>
        <v>0</v>
      </c>
      <c r="I55" s="40">
        <f t="shared" si="14"/>
        <v>0</v>
      </c>
      <c r="J55" s="40">
        <f t="shared" si="14"/>
        <v>0</v>
      </c>
      <c r="K55" s="40">
        <f t="shared" si="14"/>
        <v>0</v>
      </c>
      <c r="L55" s="53">
        <v>451018</v>
      </c>
      <c r="M55" s="32"/>
      <c r="N55" s="32"/>
      <c r="O55" s="32"/>
      <c r="P55" s="55"/>
      <c r="Q55" s="56"/>
      <c r="AM55" s="55"/>
      <c r="AN55" s="55"/>
      <c r="AO55" s="55"/>
      <c r="AP55" s="55"/>
      <c r="AQ55" s="55"/>
      <c r="AR55" s="55"/>
    </row>
    <row r="56" spans="1:44" s="57" customFormat="1" ht="18.75" hidden="1" customHeight="1" x14ac:dyDescent="0.15">
      <c r="A56" s="37" t="str">
        <f t="shared" si="0"/>
        <v>501045101803</v>
      </c>
      <c r="B56" s="53">
        <v>45101803</v>
      </c>
      <c r="C56" s="39" t="s">
        <v>82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53">
        <v>45101803</v>
      </c>
      <c r="M56" s="32"/>
      <c r="N56" s="32"/>
      <c r="O56" s="32"/>
      <c r="P56" s="55"/>
      <c r="Q56" s="56"/>
      <c r="AM56" s="55"/>
      <c r="AN56" s="55"/>
      <c r="AO56" s="55"/>
      <c r="AP56" s="55"/>
      <c r="AQ56" s="55"/>
      <c r="AR56" s="55"/>
    </row>
    <row r="57" spans="1:44" s="57" customFormat="1" ht="38.25" customHeight="1" x14ac:dyDescent="0.15">
      <c r="A57" s="37" t="str">
        <f t="shared" si="0"/>
        <v>50104810</v>
      </c>
      <c r="B57" s="58">
        <v>4810</v>
      </c>
      <c r="C57" s="36" t="s">
        <v>86</v>
      </c>
      <c r="D57" s="31">
        <f t="shared" ref="D57:K57" si="15">D58+D60</f>
        <v>100</v>
      </c>
      <c r="E57" s="31">
        <f t="shared" si="15"/>
        <v>0</v>
      </c>
      <c r="F57" s="31">
        <f t="shared" si="15"/>
        <v>0</v>
      </c>
      <c r="G57" s="31">
        <f t="shared" si="15"/>
        <v>0</v>
      </c>
      <c r="H57" s="31">
        <f t="shared" si="15"/>
        <v>100</v>
      </c>
      <c r="I57" s="31">
        <f t="shared" si="15"/>
        <v>0</v>
      </c>
      <c r="J57" s="31">
        <f t="shared" si="15"/>
        <v>0</v>
      </c>
      <c r="K57" s="31">
        <f t="shared" si="15"/>
        <v>0</v>
      </c>
      <c r="L57" s="58">
        <v>4810</v>
      </c>
      <c r="M57" s="32"/>
      <c r="N57" s="32"/>
      <c r="O57" s="32"/>
      <c r="P57" s="55"/>
      <c r="Q57" s="56"/>
      <c r="AM57" s="55"/>
      <c r="AN57" s="55"/>
      <c r="AO57" s="55"/>
      <c r="AP57" s="55"/>
      <c r="AQ57" s="55"/>
      <c r="AR57" s="55"/>
    </row>
    <row r="58" spans="1:44" s="57" customFormat="1" ht="18.75" customHeight="1" x14ac:dyDescent="0.15">
      <c r="A58" s="37" t="str">
        <f t="shared" si="0"/>
        <v>5010481001</v>
      </c>
      <c r="B58" s="53">
        <v>481001</v>
      </c>
      <c r="C58" s="39" t="s">
        <v>87</v>
      </c>
      <c r="D58" s="40">
        <f t="shared" ref="D58:K58" si="16">D59</f>
        <v>100</v>
      </c>
      <c r="E58" s="40">
        <f t="shared" si="16"/>
        <v>0</v>
      </c>
      <c r="F58" s="40">
        <f t="shared" si="16"/>
        <v>0</v>
      </c>
      <c r="G58" s="40">
        <f t="shared" si="16"/>
        <v>0</v>
      </c>
      <c r="H58" s="40">
        <f t="shared" si="16"/>
        <v>100</v>
      </c>
      <c r="I58" s="40">
        <f t="shared" si="16"/>
        <v>0</v>
      </c>
      <c r="J58" s="40">
        <f t="shared" si="16"/>
        <v>0</v>
      </c>
      <c r="K58" s="40">
        <f t="shared" si="16"/>
        <v>0</v>
      </c>
      <c r="L58" s="53">
        <v>481001</v>
      </c>
      <c r="M58" s="32"/>
      <c r="N58" s="32"/>
      <c r="O58" s="32"/>
      <c r="P58" s="55"/>
      <c r="Q58" s="56"/>
      <c r="AM58" s="55"/>
      <c r="AN58" s="55"/>
      <c r="AO58" s="55"/>
      <c r="AP58" s="55"/>
      <c r="AQ58" s="55"/>
      <c r="AR58" s="55"/>
    </row>
    <row r="59" spans="1:44" s="57" customFormat="1" ht="21.75" customHeight="1" x14ac:dyDescent="0.15">
      <c r="A59" s="37" t="str">
        <f t="shared" si="0"/>
        <v>501048100101</v>
      </c>
      <c r="B59" s="53">
        <v>48100101</v>
      </c>
      <c r="C59" s="39" t="s">
        <v>81</v>
      </c>
      <c r="D59" s="40">
        <v>100</v>
      </c>
      <c r="E59" s="40">
        <v>0</v>
      </c>
      <c r="F59" s="40">
        <v>0</v>
      </c>
      <c r="G59" s="40">
        <v>0</v>
      </c>
      <c r="H59" s="40">
        <v>100</v>
      </c>
      <c r="I59" s="40">
        <v>0</v>
      </c>
      <c r="J59" s="40">
        <v>0</v>
      </c>
      <c r="K59" s="40">
        <v>0</v>
      </c>
      <c r="L59" s="53">
        <v>48100101</v>
      </c>
      <c r="M59" s="32"/>
      <c r="N59" s="32"/>
      <c r="O59" s="32"/>
      <c r="P59" s="55"/>
      <c r="Q59" s="56"/>
      <c r="AM59" s="55"/>
      <c r="AN59" s="55"/>
      <c r="AO59" s="55"/>
      <c r="AP59" s="55"/>
      <c r="AQ59" s="55"/>
      <c r="AR59" s="55"/>
    </row>
    <row r="60" spans="1:44" s="57" customFormat="1" ht="15" hidden="1" customHeight="1" x14ac:dyDescent="0.15">
      <c r="A60" s="37" t="str">
        <f t="shared" si="0"/>
        <v>5010481016</v>
      </c>
      <c r="B60" s="53">
        <v>481016</v>
      </c>
      <c r="C60" s="39" t="s">
        <v>83</v>
      </c>
      <c r="D60" s="40">
        <f t="shared" ref="D60:K60" si="17">D61</f>
        <v>0</v>
      </c>
      <c r="E60" s="40">
        <f t="shared" si="17"/>
        <v>0</v>
      </c>
      <c r="F60" s="40">
        <f t="shared" si="17"/>
        <v>0</v>
      </c>
      <c r="G60" s="40">
        <f t="shared" si="17"/>
        <v>0</v>
      </c>
      <c r="H60" s="40">
        <f t="shared" si="17"/>
        <v>0</v>
      </c>
      <c r="I60" s="40">
        <f t="shared" si="17"/>
        <v>0</v>
      </c>
      <c r="J60" s="40">
        <f t="shared" si="17"/>
        <v>0</v>
      </c>
      <c r="K60" s="40">
        <f t="shared" si="17"/>
        <v>0</v>
      </c>
      <c r="L60" s="53">
        <v>481016</v>
      </c>
      <c r="M60" s="32"/>
      <c r="N60" s="32"/>
      <c r="O60" s="32"/>
      <c r="P60" s="55"/>
      <c r="Q60" s="56"/>
      <c r="AM60" s="55"/>
      <c r="AN60" s="55"/>
      <c r="AO60" s="55"/>
      <c r="AP60" s="55"/>
      <c r="AQ60" s="55"/>
      <c r="AR60" s="55"/>
    </row>
    <row r="61" spans="1:44" s="57" customFormat="1" ht="20.25" hidden="1" customHeight="1" x14ac:dyDescent="0.15">
      <c r="A61" s="37" t="str">
        <f t="shared" si="0"/>
        <v>501048101603</v>
      </c>
      <c r="B61" s="53">
        <v>48101603</v>
      </c>
      <c r="C61" s="39" t="s">
        <v>82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53">
        <v>48101603</v>
      </c>
      <c r="M61" s="32"/>
      <c r="N61" s="32"/>
      <c r="O61" s="32"/>
      <c r="P61" s="55"/>
      <c r="Q61" s="56"/>
      <c r="AM61" s="55"/>
      <c r="AN61" s="55"/>
      <c r="AO61" s="55"/>
      <c r="AP61" s="55"/>
      <c r="AQ61" s="55"/>
      <c r="AR61" s="55"/>
    </row>
    <row r="62" spans="1:44" s="65" customFormat="1" ht="9.75" customHeight="1" x14ac:dyDescent="0.2">
      <c r="A62" s="59"/>
      <c r="B62" s="60"/>
      <c r="C62" s="61"/>
      <c r="D62" s="62"/>
      <c r="E62" s="62"/>
      <c r="F62" s="62"/>
      <c r="G62" s="62"/>
      <c r="H62" s="62"/>
      <c r="I62" s="62"/>
      <c r="J62" s="62"/>
      <c r="K62" s="62"/>
      <c r="L62" s="60"/>
      <c r="M62" s="32"/>
      <c r="N62" s="63"/>
      <c r="O62" s="63"/>
      <c r="P62" s="63"/>
      <c r="Q62" s="64"/>
      <c r="AM62" s="63"/>
      <c r="AN62" s="63"/>
      <c r="AO62" s="63"/>
      <c r="AP62" s="63"/>
      <c r="AQ62" s="63"/>
      <c r="AR62" s="63"/>
    </row>
    <row r="63" spans="1:44" s="34" customFormat="1" x14ac:dyDescent="0.25">
      <c r="A63" s="28" t="str">
        <f t="shared" ref="A63:A72" si="18">CONCATENATE("5010",B63)</f>
        <v>50105010</v>
      </c>
      <c r="B63" s="29" t="s">
        <v>88</v>
      </c>
      <c r="C63" s="36" t="s">
        <v>89</v>
      </c>
      <c r="D63" s="31">
        <f t="shared" ref="D63:K63" si="19">D64+D71</f>
        <v>70731</v>
      </c>
      <c r="E63" s="31">
        <f t="shared" si="19"/>
        <v>40004</v>
      </c>
      <c r="F63" s="31">
        <f t="shared" si="19"/>
        <v>10000</v>
      </c>
      <c r="G63" s="31">
        <f t="shared" si="19"/>
        <v>2110</v>
      </c>
      <c r="H63" s="31">
        <f t="shared" si="19"/>
        <v>2536</v>
      </c>
      <c r="I63" s="31">
        <f t="shared" si="19"/>
        <v>2651</v>
      </c>
      <c r="J63" s="31">
        <f t="shared" si="19"/>
        <v>4520</v>
      </c>
      <c r="K63" s="31">
        <f t="shared" si="19"/>
        <v>8910</v>
      </c>
      <c r="L63" s="29" t="s">
        <v>88</v>
      </c>
      <c r="M63" s="32"/>
      <c r="N63" s="32"/>
      <c r="O63" s="32"/>
      <c r="P63" s="32"/>
      <c r="Q63" s="33"/>
      <c r="AM63" s="32"/>
      <c r="AN63" s="32"/>
      <c r="AO63" s="32"/>
      <c r="AP63" s="32"/>
      <c r="AQ63" s="32"/>
      <c r="AR63" s="32"/>
    </row>
    <row r="64" spans="1:44" s="34" customFormat="1" ht="18.75" customHeight="1" x14ac:dyDescent="0.25">
      <c r="A64" s="28" t="str">
        <f t="shared" si="18"/>
        <v>501001</v>
      </c>
      <c r="B64" s="35" t="s">
        <v>90</v>
      </c>
      <c r="C64" s="36" t="s">
        <v>91</v>
      </c>
      <c r="D64" s="31">
        <f t="shared" ref="D64:K64" si="20">SUM(D65:D70)</f>
        <v>70361</v>
      </c>
      <c r="E64" s="31">
        <f t="shared" si="20"/>
        <v>39804</v>
      </c>
      <c r="F64" s="31">
        <f t="shared" si="20"/>
        <v>10000</v>
      </c>
      <c r="G64" s="31">
        <f t="shared" si="20"/>
        <v>2110</v>
      </c>
      <c r="H64" s="31">
        <f t="shared" si="20"/>
        <v>2516</v>
      </c>
      <c r="I64" s="31">
        <f t="shared" si="20"/>
        <v>2651</v>
      </c>
      <c r="J64" s="31">
        <f t="shared" si="20"/>
        <v>4370</v>
      </c>
      <c r="K64" s="31">
        <f t="shared" si="20"/>
        <v>8910</v>
      </c>
      <c r="L64" s="35" t="s">
        <v>90</v>
      </c>
      <c r="M64" s="32"/>
      <c r="N64" s="32"/>
      <c r="O64" s="32"/>
      <c r="P64" s="32"/>
      <c r="Q64" s="33"/>
      <c r="AM64" s="32"/>
      <c r="AN64" s="32"/>
      <c r="AO64" s="32"/>
      <c r="AP64" s="32"/>
      <c r="AQ64" s="32"/>
      <c r="AR64" s="32"/>
    </row>
    <row r="65" spans="1:44" s="34" customFormat="1" ht="17.25" customHeight="1" x14ac:dyDescent="0.25">
      <c r="A65" s="28" t="str">
        <f t="shared" si="18"/>
        <v>501010</v>
      </c>
      <c r="B65" s="35" t="s">
        <v>92</v>
      </c>
      <c r="C65" s="36" t="s">
        <v>93</v>
      </c>
      <c r="D65" s="31">
        <f t="shared" ref="D65:K65" si="21">D75+D157+D262</f>
        <v>30848</v>
      </c>
      <c r="E65" s="31">
        <f t="shared" si="21"/>
        <v>11800</v>
      </c>
      <c r="F65" s="31">
        <f t="shared" si="21"/>
        <v>8282</v>
      </c>
      <c r="G65" s="31">
        <f t="shared" si="21"/>
        <v>863</v>
      </c>
      <c r="H65" s="31">
        <f t="shared" si="21"/>
        <v>1700</v>
      </c>
      <c r="I65" s="31">
        <f t="shared" si="21"/>
        <v>1650</v>
      </c>
      <c r="J65" s="31">
        <f t="shared" si="21"/>
        <v>1637</v>
      </c>
      <c r="K65" s="31">
        <f t="shared" si="21"/>
        <v>4916</v>
      </c>
      <c r="L65" s="35" t="s">
        <v>92</v>
      </c>
      <c r="M65" s="32"/>
      <c r="N65" s="32"/>
      <c r="O65" s="32"/>
      <c r="P65" s="32"/>
      <c r="Q65" s="33"/>
      <c r="AM65" s="32"/>
      <c r="AN65" s="32"/>
      <c r="AO65" s="32"/>
      <c r="AP65" s="32"/>
      <c r="AQ65" s="32"/>
      <c r="AR65" s="32"/>
    </row>
    <row r="66" spans="1:44" s="34" customFormat="1" ht="22.5" customHeight="1" x14ac:dyDescent="0.25">
      <c r="A66" s="28" t="str">
        <f t="shared" si="18"/>
        <v>501020</v>
      </c>
      <c r="B66" s="35" t="s">
        <v>94</v>
      </c>
      <c r="C66" s="36" t="s">
        <v>95</v>
      </c>
      <c r="D66" s="31">
        <f t="shared" ref="D66:K66" si="22">D104+D185+D290</f>
        <v>37888</v>
      </c>
      <c r="E66" s="31">
        <f t="shared" si="22"/>
        <v>27829</v>
      </c>
      <c r="F66" s="31">
        <f t="shared" si="22"/>
        <v>1718</v>
      </c>
      <c r="G66" s="31">
        <f t="shared" si="22"/>
        <v>1052</v>
      </c>
      <c r="H66" s="31">
        <f t="shared" si="22"/>
        <v>362</v>
      </c>
      <c r="I66" s="31">
        <f t="shared" si="22"/>
        <v>803</v>
      </c>
      <c r="J66" s="31">
        <f t="shared" si="22"/>
        <v>2663</v>
      </c>
      <c r="K66" s="31">
        <f t="shared" si="22"/>
        <v>3461</v>
      </c>
      <c r="L66" s="35" t="s">
        <v>94</v>
      </c>
      <c r="M66" s="32"/>
      <c r="N66" s="32"/>
      <c r="O66" s="32"/>
      <c r="P66" s="32"/>
      <c r="Q66" s="33"/>
      <c r="AM66" s="32"/>
      <c r="AN66" s="32"/>
      <c r="AO66" s="32"/>
      <c r="AP66" s="32"/>
      <c r="AQ66" s="32"/>
      <c r="AR66" s="32"/>
    </row>
    <row r="67" spans="1:44" s="34" customFormat="1" ht="16.5" customHeight="1" x14ac:dyDescent="0.25">
      <c r="A67" s="28" t="str">
        <f t="shared" si="18"/>
        <v>501055</v>
      </c>
      <c r="B67" s="35" t="s">
        <v>96</v>
      </c>
      <c r="C67" s="30" t="s">
        <v>97</v>
      </c>
      <c r="D67" s="31">
        <f t="shared" ref="D67:K67" si="23">D134+D221</f>
        <v>595</v>
      </c>
      <c r="E67" s="31">
        <f t="shared" si="23"/>
        <v>175</v>
      </c>
      <c r="F67" s="31">
        <f t="shared" si="23"/>
        <v>0</v>
      </c>
      <c r="G67" s="31">
        <f t="shared" si="23"/>
        <v>0</v>
      </c>
      <c r="H67" s="31">
        <f t="shared" si="23"/>
        <v>0</v>
      </c>
      <c r="I67" s="31">
        <f t="shared" si="23"/>
        <v>0</v>
      </c>
      <c r="J67" s="31">
        <f t="shared" si="23"/>
        <v>70</v>
      </c>
      <c r="K67" s="31">
        <f t="shared" si="23"/>
        <v>350</v>
      </c>
      <c r="L67" s="35" t="s">
        <v>96</v>
      </c>
      <c r="M67" s="32"/>
      <c r="N67" s="32"/>
      <c r="O67" s="32"/>
      <c r="P67" s="32"/>
      <c r="Q67" s="33"/>
      <c r="AM67" s="32"/>
      <c r="AN67" s="32"/>
      <c r="AO67" s="32"/>
      <c r="AP67" s="32"/>
      <c r="AQ67" s="32"/>
      <c r="AR67" s="32"/>
    </row>
    <row r="68" spans="1:44" s="34" customFormat="1" ht="43.5" customHeight="1" x14ac:dyDescent="0.25">
      <c r="A68" s="28" t="str">
        <f t="shared" si="18"/>
        <v>501056</v>
      </c>
      <c r="B68" s="35" t="s">
        <v>98</v>
      </c>
      <c r="C68" s="30" t="s">
        <v>99</v>
      </c>
      <c r="D68" s="31">
        <f t="shared" ref="D68:K68" si="24">D224+D138</f>
        <v>100</v>
      </c>
      <c r="E68" s="31">
        <f t="shared" si="24"/>
        <v>0</v>
      </c>
      <c r="F68" s="31">
        <f t="shared" si="24"/>
        <v>0</v>
      </c>
      <c r="G68" s="31">
        <f t="shared" si="24"/>
        <v>0</v>
      </c>
      <c r="H68" s="31">
        <f t="shared" si="24"/>
        <v>100</v>
      </c>
      <c r="I68" s="31">
        <f t="shared" si="24"/>
        <v>0</v>
      </c>
      <c r="J68" s="31">
        <f t="shared" si="24"/>
        <v>0</v>
      </c>
      <c r="K68" s="31">
        <f t="shared" si="24"/>
        <v>0</v>
      </c>
      <c r="L68" s="35" t="s">
        <v>98</v>
      </c>
      <c r="M68" s="32"/>
      <c r="N68" s="32"/>
      <c r="O68" s="32"/>
      <c r="P68" s="32"/>
      <c r="Q68" s="33"/>
      <c r="AM68" s="32"/>
      <c r="AN68" s="32"/>
      <c r="AO68" s="32"/>
      <c r="AP68" s="32"/>
      <c r="AQ68" s="32"/>
      <c r="AR68" s="32"/>
    </row>
    <row r="69" spans="1:44" s="34" customFormat="1" ht="28.5" customHeight="1" x14ac:dyDescent="0.25">
      <c r="A69" s="28" t="str">
        <f t="shared" si="18"/>
        <v>501058</v>
      </c>
      <c r="B69" s="35" t="s">
        <v>100</v>
      </c>
      <c r="C69" s="30" t="s">
        <v>101</v>
      </c>
      <c r="D69" s="31">
        <f t="shared" ref="D69:K69" si="25">D238</f>
        <v>165</v>
      </c>
      <c r="E69" s="31">
        <f t="shared" si="25"/>
        <v>0</v>
      </c>
      <c r="F69" s="31">
        <f t="shared" si="25"/>
        <v>0</v>
      </c>
      <c r="G69" s="31">
        <f t="shared" si="25"/>
        <v>0</v>
      </c>
      <c r="H69" s="31">
        <f t="shared" si="25"/>
        <v>165</v>
      </c>
      <c r="I69" s="31">
        <f t="shared" si="25"/>
        <v>0</v>
      </c>
      <c r="J69" s="31">
        <f t="shared" si="25"/>
        <v>0</v>
      </c>
      <c r="K69" s="31">
        <f t="shared" si="25"/>
        <v>0</v>
      </c>
      <c r="L69" s="35" t="s">
        <v>100</v>
      </c>
      <c r="M69" s="32"/>
      <c r="N69" s="32"/>
      <c r="O69" s="32"/>
      <c r="P69" s="32"/>
      <c r="Q69" s="33"/>
      <c r="AM69" s="32"/>
      <c r="AN69" s="32"/>
      <c r="AO69" s="32"/>
      <c r="AP69" s="32"/>
      <c r="AQ69" s="32"/>
      <c r="AR69" s="32"/>
    </row>
    <row r="70" spans="1:44" s="34" customFormat="1" ht="18" customHeight="1" x14ac:dyDescent="0.25">
      <c r="A70" s="28" t="str">
        <f t="shared" si="18"/>
        <v>501059</v>
      </c>
      <c r="B70" s="35" t="s">
        <v>102</v>
      </c>
      <c r="C70" s="36" t="s">
        <v>103</v>
      </c>
      <c r="D70" s="31">
        <f t="shared" ref="D70:K70" si="26">D143+D247</f>
        <v>765</v>
      </c>
      <c r="E70" s="31">
        <f t="shared" si="26"/>
        <v>0</v>
      </c>
      <c r="F70" s="31">
        <f t="shared" si="26"/>
        <v>0</v>
      </c>
      <c r="G70" s="31">
        <f t="shared" si="26"/>
        <v>195</v>
      </c>
      <c r="H70" s="31">
        <f t="shared" si="26"/>
        <v>189</v>
      </c>
      <c r="I70" s="31">
        <f t="shared" si="26"/>
        <v>198</v>
      </c>
      <c r="J70" s="31">
        <f t="shared" si="26"/>
        <v>0</v>
      </c>
      <c r="K70" s="31">
        <f t="shared" si="26"/>
        <v>183</v>
      </c>
      <c r="L70" s="35" t="s">
        <v>102</v>
      </c>
      <c r="M70" s="32"/>
      <c r="N70" s="32"/>
      <c r="O70" s="32"/>
      <c r="P70" s="32"/>
      <c r="Q70" s="33"/>
      <c r="AM70" s="32"/>
      <c r="AN70" s="32"/>
      <c r="AO70" s="32"/>
      <c r="AP70" s="32"/>
      <c r="AQ70" s="32"/>
      <c r="AR70" s="32"/>
    </row>
    <row r="71" spans="1:44" s="34" customFormat="1" ht="15" customHeight="1" x14ac:dyDescent="0.25">
      <c r="A71" s="28" t="str">
        <f t="shared" si="18"/>
        <v>501070</v>
      </c>
      <c r="B71" s="35" t="s">
        <v>104</v>
      </c>
      <c r="C71" s="36" t="s">
        <v>105</v>
      </c>
      <c r="D71" s="31">
        <f t="shared" ref="D71:K71" si="27">D72</f>
        <v>370</v>
      </c>
      <c r="E71" s="31">
        <f t="shared" si="27"/>
        <v>200</v>
      </c>
      <c r="F71" s="31">
        <f t="shared" si="27"/>
        <v>0</v>
      </c>
      <c r="G71" s="31">
        <f t="shared" si="27"/>
        <v>0</v>
      </c>
      <c r="H71" s="31">
        <f t="shared" si="27"/>
        <v>20</v>
      </c>
      <c r="I71" s="31">
        <f t="shared" si="27"/>
        <v>0</v>
      </c>
      <c r="J71" s="31">
        <f t="shared" si="27"/>
        <v>150</v>
      </c>
      <c r="K71" s="31">
        <f t="shared" si="27"/>
        <v>0</v>
      </c>
      <c r="L71" s="35" t="s">
        <v>104</v>
      </c>
      <c r="M71" s="32"/>
      <c r="N71" s="32"/>
      <c r="O71" s="32"/>
      <c r="P71" s="32"/>
      <c r="Q71" s="33"/>
      <c r="AM71" s="32"/>
      <c r="AN71" s="32"/>
      <c r="AO71" s="32"/>
      <c r="AP71" s="32"/>
      <c r="AQ71" s="32"/>
      <c r="AR71" s="32"/>
    </row>
    <row r="72" spans="1:44" s="41" customFormat="1" ht="18" customHeight="1" x14ac:dyDescent="0.2">
      <c r="A72" s="28" t="str">
        <f t="shared" si="18"/>
        <v>501071</v>
      </c>
      <c r="B72" s="35" t="s">
        <v>106</v>
      </c>
      <c r="C72" s="36" t="s">
        <v>107</v>
      </c>
      <c r="D72" s="31">
        <f t="shared" ref="D72:K72" si="28">D147+D252+D357</f>
        <v>370</v>
      </c>
      <c r="E72" s="31">
        <f t="shared" si="28"/>
        <v>200</v>
      </c>
      <c r="F72" s="31">
        <f t="shared" si="28"/>
        <v>0</v>
      </c>
      <c r="G72" s="31">
        <f t="shared" si="28"/>
        <v>0</v>
      </c>
      <c r="H72" s="31">
        <f t="shared" si="28"/>
        <v>20</v>
      </c>
      <c r="I72" s="31">
        <f t="shared" si="28"/>
        <v>0</v>
      </c>
      <c r="J72" s="31">
        <f t="shared" si="28"/>
        <v>150</v>
      </c>
      <c r="K72" s="31">
        <f t="shared" si="28"/>
        <v>0</v>
      </c>
      <c r="L72" s="35" t="s">
        <v>106</v>
      </c>
      <c r="M72" s="32"/>
      <c r="N72" s="32"/>
      <c r="O72" s="32"/>
      <c r="P72" s="32"/>
      <c r="Q72" s="33"/>
      <c r="AM72" s="32"/>
      <c r="AN72" s="32"/>
      <c r="AO72" s="32"/>
      <c r="AP72" s="32"/>
      <c r="AQ72" s="32"/>
      <c r="AR72" s="32"/>
    </row>
    <row r="73" spans="1:44" s="34" customFormat="1" ht="24" customHeight="1" x14ac:dyDescent="0.25">
      <c r="A73" s="28" t="str">
        <f t="shared" ref="A73:A133" si="29">CONCATENATE("5110",B73)</f>
        <v>51105110</v>
      </c>
      <c r="B73" s="29" t="s">
        <v>108</v>
      </c>
      <c r="C73" s="36" t="s">
        <v>109</v>
      </c>
      <c r="D73" s="31">
        <f>D74+D146</f>
        <v>40004</v>
      </c>
      <c r="E73" s="31">
        <f>+E74+E146</f>
        <v>40004</v>
      </c>
      <c r="F73" s="31"/>
      <c r="G73" s="31"/>
      <c r="H73" s="31"/>
      <c r="I73" s="31"/>
      <c r="J73" s="31"/>
      <c r="K73" s="31"/>
      <c r="L73" s="29" t="s">
        <v>108</v>
      </c>
      <c r="M73" s="32"/>
      <c r="N73" s="32"/>
      <c r="O73" s="32"/>
      <c r="P73" s="32"/>
      <c r="Q73" s="33"/>
      <c r="AM73" s="32"/>
      <c r="AN73" s="32"/>
      <c r="AO73" s="32"/>
      <c r="AP73" s="32"/>
      <c r="AQ73" s="32"/>
      <c r="AR73" s="32"/>
    </row>
    <row r="74" spans="1:44" s="34" customFormat="1" ht="16.5" customHeight="1" x14ac:dyDescent="0.25">
      <c r="A74" s="28" t="str">
        <f t="shared" si="29"/>
        <v>511001</v>
      </c>
      <c r="B74" s="35" t="s">
        <v>90</v>
      </c>
      <c r="C74" s="36" t="s">
        <v>91</v>
      </c>
      <c r="D74" s="31">
        <f>D75+D104+D134+D138+D143</f>
        <v>39804</v>
      </c>
      <c r="E74" s="31">
        <f>E75+E104+E134+E138+E143</f>
        <v>39804</v>
      </c>
      <c r="F74" s="31"/>
      <c r="G74" s="31"/>
      <c r="H74" s="31"/>
      <c r="I74" s="31"/>
      <c r="J74" s="31"/>
      <c r="K74" s="31"/>
      <c r="L74" s="35" t="s">
        <v>90</v>
      </c>
      <c r="M74" s="32"/>
      <c r="N74" s="32"/>
      <c r="O74" s="32"/>
      <c r="P74" s="32"/>
      <c r="Q74" s="33"/>
      <c r="AM74" s="32"/>
      <c r="AN74" s="32"/>
      <c r="AO74" s="32"/>
      <c r="AP74" s="32"/>
      <c r="AQ74" s="32"/>
      <c r="AR74" s="32"/>
    </row>
    <row r="75" spans="1:44" s="34" customFormat="1" ht="17.25" customHeight="1" x14ac:dyDescent="0.25">
      <c r="A75" s="28" t="str">
        <f t="shared" si="29"/>
        <v>511010</v>
      </c>
      <c r="B75" s="35" t="s">
        <v>92</v>
      </c>
      <c r="C75" s="36" t="s">
        <v>93</v>
      </c>
      <c r="D75" s="31">
        <f>+D76+D94+D97</f>
        <v>11800</v>
      </c>
      <c r="E75" s="31">
        <f>+E76+E94+E97</f>
        <v>11800</v>
      </c>
      <c r="F75" s="31"/>
      <c r="G75" s="31"/>
      <c r="H75" s="31"/>
      <c r="I75" s="31"/>
      <c r="J75" s="31"/>
      <c r="K75" s="31"/>
      <c r="L75" s="35" t="s">
        <v>92</v>
      </c>
      <c r="M75" s="32"/>
      <c r="N75" s="32"/>
      <c r="O75" s="32"/>
      <c r="P75" s="32"/>
      <c r="Q75" s="33"/>
      <c r="AM75" s="32"/>
      <c r="AN75" s="32"/>
      <c r="AO75" s="32"/>
      <c r="AP75" s="32"/>
      <c r="AQ75" s="32"/>
      <c r="AR75" s="32"/>
    </row>
    <row r="76" spans="1:44" s="34" customFormat="1" ht="18" customHeight="1" x14ac:dyDescent="0.25">
      <c r="A76" s="28" t="str">
        <f t="shared" si="29"/>
        <v>51101001</v>
      </c>
      <c r="B76" s="35">
        <v>1001</v>
      </c>
      <c r="C76" s="66" t="s">
        <v>111</v>
      </c>
      <c r="D76" s="31">
        <f>SUM(D77:D93)</f>
        <v>11099</v>
      </c>
      <c r="E76" s="31">
        <f>SUM(E77:E93)</f>
        <v>11099</v>
      </c>
      <c r="F76" s="31"/>
      <c r="G76" s="31"/>
      <c r="H76" s="31"/>
      <c r="I76" s="31"/>
      <c r="J76" s="31"/>
      <c r="K76" s="31"/>
      <c r="L76" s="35">
        <v>1001</v>
      </c>
      <c r="M76" s="32"/>
      <c r="N76" s="32"/>
      <c r="O76" s="32"/>
      <c r="P76" s="32"/>
      <c r="Q76" s="33"/>
      <c r="AM76" s="32"/>
      <c r="AN76" s="32"/>
      <c r="AO76" s="32"/>
      <c r="AP76" s="32"/>
      <c r="AQ76" s="32"/>
      <c r="AR76" s="32"/>
    </row>
    <row r="77" spans="1:44" ht="15.75" customHeight="1" x14ac:dyDescent="0.25">
      <c r="A77" s="37" t="str">
        <f t="shared" si="29"/>
        <v>5110100101</v>
      </c>
      <c r="B77" s="38">
        <v>100101</v>
      </c>
      <c r="C77" s="67" t="s">
        <v>112</v>
      </c>
      <c r="D77" s="40">
        <v>10514</v>
      </c>
      <c r="E77" s="40">
        <v>10514</v>
      </c>
      <c r="F77" s="40"/>
      <c r="G77" s="40"/>
      <c r="H77" s="40"/>
      <c r="I77" s="40"/>
      <c r="J77" s="40"/>
      <c r="K77" s="40"/>
      <c r="L77" s="38">
        <v>100101</v>
      </c>
      <c r="M77" s="32"/>
      <c r="N77" s="32"/>
      <c r="O77" s="32"/>
      <c r="P77" s="32"/>
      <c r="Q77" s="33"/>
      <c r="AM77" s="32"/>
      <c r="AN77" s="32"/>
      <c r="AO77" s="32"/>
      <c r="AP77" s="32"/>
      <c r="AQ77" s="32"/>
      <c r="AR77" s="32"/>
    </row>
    <row r="78" spans="1:44" ht="11.25" hidden="1" customHeight="1" x14ac:dyDescent="0.25">
      <c r="A78" s="37" t="str">
        <f t="shared" si="29"/>
        <v>5110100102</v>
      </c>
      <c r="B78" s="38">
        <v>100102</v>
      </c>
      <c r="C78" s="67" t="s">
        <v>113</v>
      </c>
      <c r="D78" s="40">
        <v>0</v>
      </c>
      <c r="E78" s="40">
        <v>0</v>
      </c>
      <c r="F78" s="40"/>
      <c r="G78" s="40"/>
      <c r="H78" s="40"/>
      <c r="I78" s="40"/>
      <c r="J78" s="40"/>
      <c r="K78" s="40"/>
      <c r="L78" s="38">
        <v>100102</v>
      </c>
      <c r="M78" s="32"/>
      <c r="N78" s="32"/>
      <c r="O78" s="32"/>
      <c r="P78" s="32"/>
      <c r="Q78" s="33"/>
      <c r="AM78" s="32"/>
      <c r="AN78" s="32"/>
      <c r="AO78" s="32"/>
      <c r="AP78" s="32"/>
      <c r="AQ78" s="32"/>
      <c r="AR78" s="32"/>
    </row>
    <row r="79" spans="1:44" ht="11.25" hidden="1" customHeight="1" x14ac:dyDescent="0.25">
      <c r="A79" s="37" t="str">
        <f t="shared" si="29"/>
        <v>5110100103</v>
      </c>
      <c r="B79" s="38">
        <v>100103</v>
      </c>
      <c r="C79" s="67" t="s">
        <v>114</v>
      </c>
      <c r="D79" s="40">
        <v>0</v>
      </c>
      <c r="E79" s="40">
        <v>0</v>
      </c>
      <c r="F79" s="40"/>
      <c r="G79" s="40"/>
      <c r="H79" s="40"/>
      <c r="I79" s="40"/>
      <c r="J79" s="40"/>
      <c r="K79" s="40"/>
      <c r="L79" s="38">
        <v>100103</v>
      </c>
      <c r="M79" s="32"/>
      <c r="N79" s="32"/>
      <c r="O79" s="32"/>
      <c r="P79" s="32"/>
      <c r="Q79" s="33"/>
      <c r="AM79" s="32"/>
      <c r="AN79" s="32"/>
      <c r="AO79" s="32"/>
      <c r="AP79" s="32"/>
      <c r="AQ79" s="32"/>
      <c r="AR79" s="32"/>
    </row>
    <row r="80" spans="1:44" ht="11.25" hidden="1" customHeight="1" x14ac:dyDescent="0.25">
      <c r="A80" s="37" t="str">
        <f t="shared" si="29"/>
        <v>5110100104</v>
      </c>
      <c r="B80" s="38">
        <v>100104</v>
      </c>
      <c r="C80" s="67" t="s">
        <v>115</v>
      </c>
      <c r="D80" s="40">
        <v>0</v>
      </c>
      <c r="E80" s="40">
        <v>0</v>
      </c>
      <c r="F80" s="40"/>
      <c r="G80" s="40"/>
      <c r="H80" s="40"/>
      <c r="I80" s="40"/>
      <c r="J80" s="40"/>
      <c r="K80" s="40"/>
      <c r="L80" s="38">
        <v>100104</v>
      </c>
      <c r="M80" s="32"/>
      <c r="N80" s="32"/>
      <c r="O80" s="32"/>
      <c r="P80" s="32"/>
      <c r="Q80" s="33"/>
      <c r="AM80" s="32"/>
      <c r="AN80" s="32"/>
      <c r="AO80" s="32"/>
      <c r="AP80" s="32"/>
      <c r="AQ80" s="32"/>
      <c r="AR80" s="32"/>
    </row>
    <row r="81" spans="1:44" ht="11.25" hidden="1" customHeight="1" x14ac:dyDescent="0.25">
      <c r="A81" s="37" t="str">
        <f t="shared" si="29"/>
        <v>5110100105</v>
      </c>
      <c r="B81" s="38" t="s">
        <v>116</v>
      </c>
      <c r="C81" s="67" t="s">
        <v>117</v>
      </c>
      <c r="D81" s="40">
        <v>0</v>
      </c>
      <c r="E81" s="40">
        <v>0</v>
      </c>
      <c r="F81" s="40"/>
      <c r="G81" s="40"/>
      <c r="H81" s="40"/>
      <c r="I81" s="40"/>
      <c r="J81" s="40"/>
      <c r="K81" s="40"/>
      <c r="L81" s="38" t="s">
        <v>116</v>
      </c>
      <c r="M81" s="32"/>
      <c r="N81" s="32"/>
      <c r="O81" s="32"/>
      <c r="P81" s="32"/>
      <c r="Q81" s="33"/>
      <c r="AM81" s="32"/>
      <c r="AN81" s="32"/>
      <c r="AO81" s="32"/>
      <c r="AP81" s="32"/>
      <c r="AQ81" s="32"/>
      <c r="AR81" s="32"/>
    </row>
    <row r="82" spans="1:44" ht="16.5" customHeight="1" x14ac:dyDescent="0.25">
      <c r="A82" s="37" t="str">
        <f t="shared" si="29"/>
        <v>5110100106</v>
      </c>
      <c r="B82" s="38" t="s">
        <v>118</v>
      </c>
      <c r="C82" s="67" t="s">
        <v>119</v>
      </c>
      <c r="D82" s="40">
        <v>35</v>
      </c>
      <c r="E82" s="40">
        <v>35</v>
      </c>
      <c r="F82" s="40"/>
      <c r="G82" s="40"/>
      <c r="H82" s="40"/>
      <c r="I82" s="40"/>
      <c r="J82" s="40"/>
      <c r="K82" s="40"/>
      <c r="L82" s="38" t="s">
        <v>118</v>
      </c>
      <c r="M82" s="32"/>
      <c r="N82" s="32"/>
      <c r="O82" s="32"/>
      <c r="P82" s="32"/>
      <c r="Q82" s="33"/>
      <c r="AM82" s="32"/>
      <c r="AN82" s="32"/>
      <c r="AO82" s="32"/>
      <c r="AP82" s="32"/>
      <c r="AQ82" s="32"/>
      <c r="AR82" s="32"/>
    </row>
    <row r="83" spans="1:44" ht="11.25" hidden="1" customHeight="1" x14ac:dyDescent="0.25">
      <c r="A83" s="37" t="str">
        <f t="shared" si="29"/>
        <v>5110100107</v>
      </c>
      <c r="B83" s="38">
        <v>100107</v>
      </c>
      <c r="C83" s="67" t="s">
        <v>120</v>
      </c>
      <c r="D83" s="40">
        <v>0</v>
      </c>
      <c r="E83" s="40">
        <v>0</v>
      </c>
      <c r="F83" s="40"/>
      <c r="G83" s="40"/>
      <c r="H83" s="40"/>
      <c r="I83" s="40"/>
      <c r="J83" s="40"/>
      <c r="K83" s="40"/>
      <c r="L83" s="38">
        <v>100107</v>
      </c>
      <c r="M83" s="32"/>
      <c r="N83" s="32"/>
      <c r="O83" s="32"/>
      <c r="P83" s="32"/>
      <c r="Q83" s="33"/>
      <c r="AM83" s="32"/>
      <c r="AN83" s="32"/>
      <c r="AO83" s="32"/>
      <c r="AP83" s="32"/>
      <c r="AQ83" s="32"/>
      <c r="AR83" s="32"/>
    </row>
    <row r="84" spans="1:44" ht="11.25" hidden="1" customHeight="1" x14ac:dyDescent="0.25">
      <c r="A84" s="37" t="str">
        <f t="shared" si="29"/>
        <v>5110100108</v>
      </c>
      <c r="B84" s="38">
        <v>100108</v>
      </c>
      <c r="C84" s="67" t="s">
        <v>121</v>
      </c>
      <c r="D84" s="40">
        <v>0</v>
      </c>
      <c r="E84" s="40">
        <v>0</v>
      </c>
      <c r="F84" s="40"/>
      <c r="G84" s="40"/>
      <c r="H84" s="40"/>
      <c r="I84" s="40"/>
      <c r="J84" s="40"/>
      <c r="K84" s="40"/>
      <c r="L84" s="38">
        <v>100108</v>
      </c>
      <c r="M84" s="32"/>
      <c r="N84" s="32"/>
      <c r="O84" s="32"/>
      <c r="P84" s="32"/>
      <c r="Q84" s="33"/>
      <c r="AM84" s="32"/>
      <c r="AN84" s="32"/>
      <c r="AO84" s="32"/>
      <c r="AP84" s="32"/>
      <c r="AQ84" s="32"/>
      <c r="AR84" s="32"/>
    </row>
    <row r="85" spans="1:44" ht="11.25" hidden="1" customHeight="1" x14ac:dyDescent="0.25">
      <c r="A85" s="37" t="str">
        <f t="shared" si="29"/>
        <v>5110100109</v>
      </c>
      <c r="B85" s="38" t="s">
        <v>122</v>
      </c>
      <c r="C85" s="67" t="s">
        <v>123</v>
      </c>
      <c r="D85" s="40">
        <v>0</v>
      </c>
      <c r="E85" s="40">
        <v>0</v>
      </c>
      <c r="F85" s="40"/>
      <c r="G85" s="40"/>
      <c r="H85" s="40"/>
      <c r="I85" s="40"/>
      <c r="J85" s="40"/>
      <c r="K85" s="40"/>
      <c r="L85" s="38" t="s">
        <v>122</v>
      </c>
      <c r="M85" s="32"/>
      <c r="N85" s="32"/>
      <c r="O85" s="32"/>
      <c r="P85" s="32"/>
      <c r="Q85" s="33"/>
      <c r="AM85" s="32"/>
      <c r="AN85" s="32"/>
      <c r="AO85" s="32"/>
      <c r="AP85" s="32"/>
      <c r="AQ85" s="32"/>
      <c r="AR85" s="32"/>
    </row>
    <row r="86" spans="1:44" ht="15.75" customHeight="1" x14ac:dyDescent="0.25">
      <c r="A86" s="37" t="str">
        <f t="shared" si="29"/>
        <v>5110100110</v>
      </c>
      <c r="B86" s="38" t="s">
        <v>124</v>
      </c>
      <c r="C86" s="67" t="s">
        <v>125</v>
      </c>
      <c r="D86" s="40">
        <v>60</v>
      </c>
      <c r="E86" s="40">
        <v>60</v>
      </c>
      <c r="F86" s="40"/>
      <c r="G86" s="40"/>
      <c r="H86" s="40"/>
      <c r="I86" s="40"/>
      <c r="J86" s="40"/>
      <c r="K86" s="40"/>
      <c r="L86" s="38" t="s">
        <v>124</v>
      </c>
      <c r="M86" s="32"/>
      <c r="N86" s="32"/>
      <c r="O86" s="32"/>
      <c r="P86" s="32"/>
      <c r="Q86" s="33"/>
      <c r="AM86" s="32"/>
      <c r="AN86" s="32"/>
      <c r="AO86" s="32"/>
      <c r="AP86" s="32"/>
      <c r="AQ86" s="32"/>
      <c r="AR86" s="32"/>
    </row>
    <row r="87" spans="1:44" ht="11.25" hidden="1" customHeight="1" x14ac:dyDescent="0.25">
      <c r="A87" s="37" t="str">
        <f t="shared" si="29"/>
        <v>5110100111</v>
      </c>
      <c r="B87" s="38" t="s">
        <v>126</v>
      </c>
      <c r="C87" s="67" t="s">
        <v>127</v>
      </c>
      <c r="D87" s="40">
        <v>0</v>
      </c>
      <c r="E87" s="40">
        <v>0</v>
      </c>
      <c r="F87" s="40"/>
      <c r="G87" s="40"/>
      <c r="H87" s="40"/>
      <c r="I87" s="40"/>
      <c r="J87" s="40"/>
      <c r="K87" s="40"/>
      <c r="L87" s="38" t="s">
        <v>126</v>
      </c>
      <c r="M87" s="32"/>
      <c r="N87" s="32"/>
      <c r="O87" s="32"/>
      <c r="P87" s="32"/>
      <c r="Q87" s="33"/>
      <c r="AM87" s="32"/>
      <c r="AN87" s="32"/>
      <c r="AO87" s="32"/>
      <c r="AP87" s="32"/>
      <c r="AQ87" s="32"/>
      <c r="AR87" s="32"/>
    </row>
    <row r="88" spans="1:44" ht="15" customHeight="1" x14ac:dyDescent="0.25">
      <c r="A88" s="37" t="str">
        <f t="shared" si="29"/>
        <v>5110100112</v>
      </c>
      <c r="B88" s="38" t="s">
        <v>128</v>
      </c>
      <c r="C88" s="67" t="s">
        <v>129</v>
      </c>
      <c r="D88" s="40">
        <v>315</v>
      </c>
      <c r="E88" s="40">
        <v>315</v>
      </c>
      <c r="F88" s="40"/>
      <c r="G88" s="40"/>
      <c r="H88" s="40"/>
      <c r="I88" s="40"/>
      <c r="J88" s="40"/>
      <c r="K88" s="40"/>
      <c r="L88" s="38" t="s">
        <v>128</v>
      </c>
      <c r="M88" s="32"/>
      <c r="N88" s="32"/>
      <c r="O88" s="32"/>
      <c r="P88" s="32"/>
      <c r="Q88" s="33"/>
      <c r="AM88" s="32"/>
      <c r="AN88" s="32"/>
      <c r="AO88" s="32"/>
      <c r="AP88" s="32"/>
      <c r="AQ88" s="32"/>
      <c r="AR88" s="32"/>
    </row>
    <row r="89" spans="1:44" ht="17.25" customHeight="1" x14ac:dyDescent="0.25">
      <c r="A89" s="37" t="str">
        <f t="shared" si="29"/>
        <v>5110100113</v>
      </c>
      <c r="B89" s="38">
        <v>100113</v>
      </c>
      <c r="C89" s="67" t="s">
        <v>130</v>
      </c>
      <c r="D89" s="40">
        <v>20</v>
      </c>
      <c r="E89" s="40">
        <v>20</v>
      </c>
      <c r="F89" s="40"/>
      <c r="G89" s="40"/>
      <c r="H89" s="40"/>
      <c r="I89" s="40"/>
      <c r="J89" s="40"/>
      <c r="K89" s="40"/>
      <c r="L89" s="38">
        <v>100113</v>
      </c>
      <c r="M89" s="32"/>
      <c r="N89" s="32"/>
      <c r="O89" s="32"/>
      <c r="P89" s="32"/>
      <c r="Q89" s="33"/>
      <c r="AM89" s="32"/>
      <c r="AN89" s="32"/>
      <c r="AO89" s="32"/>
      <c r="AP89" s="32"/>
      <c r="AQ89" s="32"/>
      <c r="AR89" s="32"/>
    </row>
    <row r="90" spans="1:44" ht="11.25" hidden="1" customHeight="1" x14ac:dyDescent="0.25">
      <c r="A90" s="37" t="str">
        <f t="shared" si="29"/>
        <v>5110100114</v>
      </c>
      <c r="B90" s="38" t="s">
        <v>131</v>
      </c>
      <c r="C90" s="67" t="s">
        <v>132</v>
      </c>
      <c r="D90" s="40">
        <v>0</v>
      </c>
      <c r="E90" s="40">
        <v>0</v>
      </c>
      <c r="F90" s="40"/>
      <c r="G90" s="40"/>
      <c r="H90" s="40"/>
      <c r="I90" s="40"/>
      <c r="J90" s="40"/>
      <c r="K90" s="40"/>
      <c r="L90" s="38" t="s">
        <v>131</v>
      </c>
      <c r="M90" s="32"/>
      <c r="N90" s="32"/>
      <c r="O90" s="32"/>
      <c r="P90" s="32"/>
      <c r="Q90" s="33"/>
      <c r="AM90" s="32"/>
      <c r="AN90" s="32"/>
      <c r="AO90" s="32"/>
      <c r="AP90" s="32"/>
      <c r="AQ90" s="32"/>
      <c r="AR90" s="32"/>
    </row>
    <row r="91" spans="1:44" ht="11.25" hidden="1" customHeight="1" x14ac:dyDescent="0.25">
      <c r="A91" s="37" t="str">
        <f t="shared" si="29"/>
        <v>5110100115</v>
      </c>
      <c r="B91" s="38" t="s">
        <v>133</v>
      </c>
      <c r="C91" s="67" t="s">
        <v>134</v>
      </c>
      <c r="D91" s="40">
        <v>0</v>
      </c>
      <c r="E91" s="40">
        <v>0</v>
      </c>
      <c r="F91" s="40"/>
      <c r="G91" s="40"/>
      <c r="H91" s="40"/>
      <c r="I91" s="40"/>
      <c r="J91" s="40"/>
      <c r="K91" s="40"/>
      <c r="L91" s="38" t="s">
        <v>133</v>
      </c>
      <c r="M91" s="32"/>
      <c r="N91" s="32"/>
      <c r="O91" s="32"/>
      <c r="P91" s="32"/>
      <c r="Q91" s="33"/>
      <c r="AM91" s="32"/>
      <c r="AN91" s="32"/>
      <c r="AO91" s="32"/>
      <c r="AP91" s="32"/>
      <c r="AQ91" s="32"/>
      <c r="AR91" s="32"/>
    </row>
    <row r="92" spans="1:44" ht="11.25" hidden="1" customHeight="1" x14ac:dyDescent="0.25">
      <c r="A92" s="37" t="str">
        <f t="shared" si="29"/>
        <v>5110100116</v>
      </c>
      <c r="B92" s="38" t="s">
        <v>135</v>
      </c>
      <c r="C92" s="67" t="s">
        <v>136</v>
      </c>
      <c r="D92" s="40">
        <v>0</v>
      </c>
      <c r="E92" s="40">
        <v>0</v>
      </c>
      <c r="F92" s="40"/>
      <c r="G92" s="40"/>
      <c r="H92" s="40"/>
      <c r="I92" s="40"/>
      <c r="J92" s="40"/>
      <c r="K92" s="40"/>
      <c r="L92" s="38" t="s">
        <v>135</v>
      </c>
      <c r="M92" s="32"/>
      <c r="N92" s="32"/>
      <c r="O92" s="32"/>
      <c r="P92" s="32"/>
      <c r="Q92" s="33"/>
      <c r="AM92" s="32"/>
      <c r="AN92" s="32"/>
      <c r="AO92" s="32"/>
      <c r="AP92" s="32"/>
      <c r="AQ92" s="32"/>
      <c r="AR92" s="32"/>
    </row>
    <row r="93" spans="1:44" ht="15.75" customHeight="1" x14ac:dyDescent="0.25">
      <c r="A93" s="37" t="str">
        <f t="shared" si="29"/>
        <v>5110100130</v>
      </c>
      <c r="B93" s="38">
        <v>100130</v>
      </c>
      <c r="C93" s="67" t="s">
        <v>137</v>
      </c>
      <c r="D93" s="40">
        <v>155</v>
      </c>
      <c r="E93" s="40">
        <v>155</v>
      </c>
      <c r="F93" s="40"/>
      <c r="G93" s="40"/>
      <c r="H93" s="40"/>
      <c r="I93" s="40"/>
      <c r="J93" s="40"/>
      <c r="K93" s="40"/>
      <c r="L93" s="38">
        <v>100130</v>
      </c>
      <c r="M93" s="32"/>
      <c r="N93" s="32"/>
      <c r="O93" s="32"/>
      <c r="P93" s="32"/>
      <c r="Q93" s="33"/>
      <c r="AM93" s="32"/>
      <c r="AN93" s="32"/>
      <c r="AO93" s="32"/>
      <c r="AP93" s="32"/>
      <c r="AQ93" s="32"/>
      <c r="AR93" s="32"/>
    </row>
    <row r="94" spans="1:44" s="34" customFormat="1" ht="18.75" customHeight="1" x14ac:dyDescent="0.25">
      <c r="A94" s="28" t="str">
        <f t="shared" si="29"/>
        <v>51101002</v>
      </c>
      <c r="B94" s="35" t="s">
        <v>138</v>
      </c>
      <c r="C94" s="66" t="s">
        <v>139</v>
      </c>
      <c r="D94" s="31">
        <f>D95+D96</f>
        <v>140</v>
      </c>
      <c r="E94" s="31">
        <f>E95+E96</f>
        <v>140</v>
      </c>
      <c r="F94" s="31"/>
      <c r="G94" s="31"/>
      <c r="H94" s="31"/>
      <c r="I94" s="31"/>
      <c r="J94" s="31"/>
      <c r="K94" s="31"/>
      <c r="L94" s="35" t="s">
        <v>138</v>
      </c>
      <c r="M94" s="32"/>
      <c r="N94" s="32"/>
      <c r="O94" s="32"/>
      <c r="P94" s="32"/>
      <c r="Q94" s="33"/>
      <c r="AM94" s="32"/>
      <c r="AN94" s="32"/>
      <c r="AO94" s="32"/>
      <c r="AP94" s="32"/>
      <c r="AQ94" s="32"/>
      <c r="AR94" s="32"/>
    </row>
    <row r="95" spans="1:44" ht="22.5" x14ac:dyDescent="0.25">
      <c r="A95" s="37" t="str">
        <f t="shared" si="29"/>
        <v>5110100204</v>
      </c>
      <c r="B95" s="38" t="s">
        <v>140</v>
      </c>
      <c r="C95" s="67" t="s">
        <v>141</v>
      </c>
      <c r="D95" s="40">
        <v>20</v>
      </c>
      <c r="E95" s="40">
        <v>20</v>
      </c>
      <c r="F95" s="40"/>
      <c r="G95" s="40"/>
      <c r="H95" s="40"/>
      <c r="I95" s="40"/>
      <c r="J95" s="40"/>
      <c r="K95" s="40"/>
      <c r="L95" s="38" t="s">
        <v>140</v>
      </c>
      <c r="M95" s="32"/>
      <c r="N95" s="32"/>
      <c r="O95" s="32"/>
      <c r="P95" s="32"/>
      <c r="Q95" s="33"/>
      <c r="AM95" s="32"/>
      <c r="AN95" s="32"/>
      <c r="AO95" s="32"/>
      <c r="AP95" s="32"/>
      <c r="AQ95" s="32"/>
      <c r="AR95" s="32"/>
    </row>
    <row r="96" spans="1:44" ht="21.75" customHeight="1" x14ac:dyDescent="0.25">
      <c r="A96" s="37" t="str">
        <f t="shared" si="29"/>
        <v>5110100206</v>
      </c>
      <c r="B96" s="38" t="s">
        <v>142</v>
      </c>
      <c r="C96" s="67" t="s">
        <v>143</v>
      </c>
      <c r="D96" s="40">
        <v>120</v>
      </c>
      <c r="E96" s="40">
        <v>120</v>
      </c>
      <c r="F96" s="40"/>
      <c r="G96" s="40"/>
      <c r="H96" s="40"/>
      <c r="I96" s="40"/>
      <c r="J96" s="40"/>
      <c r="K96" s="40"/>
      <c r="L96" s="38" t="s">
        <v>142</v>
      </c>
      <c r="M96" s="32"/>
      <c r="N96" s="32"/>
      <c r="O96" s="32"/>
      <c r="P96" s="32"/>
      <c r="Q96" s="33"/>
      <c r="AM96" s="32"/>
      <c r="AN96" s="32"/>
      <c r="AO96" s="32"/>
      <c r="AP96" s="32"/>
      <c r="AQ96" s="32"/>
      <c r="AR96" s="32"/>
    </row>
    <row r="97" spans="1:44" s="34" customFormat="1" ht="20.25" customHeight="1" x14ac:dyDescent="0.25">
      <c r="A97" s="28" t="str">
        <f t="shared" si="29"/>
        <v>51101003</v>
      </c>
      <c r="B97" s="35">
        <v>1003</v>
      </c>
      <c r="C97" s="66" t="s">
        <v>144</v>
      </c>
      <c r="D97" s="31">
        <f>SUM(D98:D103)</f>
        <v>561</v>
      </c>
      <c r="E97" s="31">
        <f>SUM(E98:E103)</f>
        <v>561</v>
      </c>
      <c r="F97" s="31"/>
      <c r="G97" s="31"/>
      <c r="H97" s="31"/>
      <c r="I97" s="31"/>
      <c r="J97" s="31"/>
      <c r="K97" s="31"/>
      <c r="L97" s="35">
        <v>1003</v>
      </c>
      <c r="M97" s="32"/>
      <c r="N97" s="32"/>
      <c r="O97" s="32"/>
      <c r="P97" s="32"/>
      <c r="Q97" s="33"/>
      <c r="AM97" s="32"/>
      <c r="AN97" s="32"/>
      <c r="AO97" s="32"/>
      <c r="AP97" s="32"/>
      <c r="AQ97" s="32"/>
      <c r="AR97" s="32"/>
    </row>
    <row r="98" spans="1:44" ht="20.25" customHeight="1" x14ac:dyDescent="0.25">
      <c r="A98" s="37" t="str">
        <f t="shared" si="29"/>
        <v>5110100301</v>
      </c>
      <c r="B98" s="38">
        <v>100301</v>
      </c>
      <c r="C98" s="45" t="s">
        <v>145</v>
      </c>
      <c r="D98" s="40">
        <v>110</v>
      </c>
      <c r="E98" s="40">
        <v>110</v>
      </c>
      <c r="F98" s="40"/>
      <c r="G98" s="40"/>
      <c r="H98" s="40"/>
      <c r="I98" s="40"/>
      <c r="J98" s="40"/>
      <c r="K98" s="40"/>
      <c r="L98" s="38">
        <v>100301</v>
      </c>
      <c r="M98" s="32"/>
      <c r="N98" s="32"/>
      <c r="O98" s="32"/>
      <c r="P98" s="32"/>
      <c r="Q98" s="33"/>
      <c r="AM98" s="32"/>
      <c r="AN98" s="32"/>
      <c r="AO98" s="32"/>
      <c r="AP98" s="32"/>
      <c r="AQ98" s="32"/>
      <c r="AR98" s="32"/>
    </row>
    <row r="99" spans="1:44" ht="21" customHeight="1" x14ac:dyDescent="0.25">
      <c r="A99" s="37" t="str">
        <f t="shared" si="29"/>
        <v>5110100302</v>
      </c>
      <c r="B99" s="38">
        <v>100302</v>
      </c>
      <c r="C99" s="45" t="s">
        <v>146</v>
      </c>
      <c r="D99" s="40">
        <v>5</v>
      </c>
      <c r="E99" s="40">
        <v>5</v>
      </c>
      <c r="F99" s="40"/>
      <c r="G99" s="40"/>
      <c r="H99" s="40"/>
      <c r="I99" s="40"/>
      <c r="J99" s="40"/>
      <c r="K99" s="40"/>
      <c r="L99" s="38">
        <v>100302</v>
      </c>
      <c r="M99" s="32"/>
      <c r="N99" s="32"/>
      <c r="O99" s="32"/>
      <c r="P99" s="32"/>
      <c r="Q99" s="33"/>
      <c r="AM99" s="32"/>
      <c r="AN99" s="32"/>
      <c r="AO99" s="32"/>
      <c r="AP99" s="32"/>
      <c r="AQ99" s="32"/>
      <c r="AR99" s="32"/>
    </row>
    <row r="100" spans="1:44" ht="18.75" customHeight="1" x14ac:dyDescent="0.25">
      <c r="A100" s="37" t="str">
        <f t="shared" si="29"/>
        <v>5110100303</v>
      </c>
      <c r="B100" s="38">
        <v>100303</v>
      </c>
      <c r="C100" s="45" t="s">
        <v>147</v>
      </c>
      <c r="D100" s="40">
        <v>40</v>
      </c>
      <c r="E100" s="40">
        <v>40</v>
      </c>
      <c r="F100" s="40"/>
      <c r="G100" s="40"/>
      <c r="H100" s="40"/>
      <c r="I100" s="40"/>
      <c r="J100" s="40"/>
      <c r="K100" s="40"/>
      <c r="L100" s="38">
        <v>100303</v>
      </c>
      <c r="M100" s="32"/>
      <c r="N100" s="32"/>
      <c r="O100" s="32"/>
      <c r="P100" s="32"/>
      <c r="Q100" s="33"/>
      <c r="AM100" s="32"/>
      <c r="AN100" s="32"/>
      <c r="AO100" s="32"/>
      <c r="AP100" s="32"/>
      <c r="AQ100" s="32"/>
      <c r="AR100" s="32"/>
    </row>
    <row r="101" spans="1:44" ht="26.25" customHeight="1" x14ac:dyDescent="0.25">
      <c r="A101" s="37" t="str">
        <f t="shared" si="29"/>
        <v>5110100304</v>
      </c>
      <c r="B101" s="38">
        <v>100304</v>
      </c>
      <c r="C101" s="45" t="s">
        <v>148</v>
      </c>
      <c r="D101" s="40">
        <v>2</v>
      </c>
      <c r="E101" s="40">
        <v>2</v>
      </c>
      <c r="F101" s="40"/>
      <c r="G101" s="40"/>
      <c r="H101" s="40"/>
      <c r="I101" s="40"/>
      <c r="J101" s="40"/>
      <c r="K101" s="40"/>
      <c r="L101" s="38">
        <v>100304</v>
      </c>
      <c r="M101" s="32"/>
      <c r="N101" s="32"/>
      <c r="O101" s="32"/>
      <c r="P101" s="32"/>
      <c r="Q101" s="33"/>
      <c r="AM101" s="32"/>
      <c r="AN101" s="32"/>
      <c r="AO101" s="32"/>
      <c r="AP101" s="32"/>
      <c r="AQ101" s="32"/>
      <c r="AR101" s="32"/>
    </row>
    <row r="102" spans="1:44" ht="20.25" customHeight="1" x14ac:dyDescent="0.25">
      <c r="A102" s="37" t="str">
        <f t="shared" si="29"/>
        <v>5110100306</v>
      </c>
      <c r="B102" s="38" t="s">
        <v>149</v>
      </c>
      <c r="C102" s="45" t="s">
        <v>150</v>
      </c>
      <c r="D102" s="40">
        <v>120</v>
      </c>
      <c r="E102" s="40">
        <v>120</v>
      </c>
      <c r="F102" s="40"/>
      <c r="G102" s="40"/>
      <c r="H102" s="40"/>
      <c r="I102" s="40"/>
      <c r="J102" s="40"/>
      <c r="K102" s="40"/>
      <c r="L102" s="38" t="s">
        <v>149</v>
      </c>
      <c r="M102" s="32"/>
      <c r="N102" s="32"/>
      <c r="O102" s="32"/>
      <c r="P102" s="32"/>
      <c r="Q102" s="33"/>
      <c r="AM102" s="32"/>
      <c r="AN102" s="32"/>
      <c r="AO102" s="32"/>
      <c r="AP102" s="32"/>
      <c r="AQ102" s="32"/>
      <c r="AR102" s="32"/>
    </row>
    <row r="103" spans="1:44" ht="28.5" customHeight="1" x14ac:dyDescent="0.25">
      <c r="A103" s="37" t="str">
        <f t="shared" si="29"/>
        <v>5110100307</v>
      </c>
      <c r="B103" s="38" t="s">
        <v>151</v>
      </c>
      <c r="C103" s="45" t="s">
        <v>152</v>
      </c>
      <c r="D103" s="40">
        <v>284</v>
      </c>
      <c r="E103" s="40">
        <v>284</v>
      </c>
      <c r="F103" s="40"/>
      <c r="G103" s="40"/>
      <c r="H103" s="40"/>
      <c r="I103" s="40"/>
      <c r="J103" s="40"/>
      <c r="K103" s="40"/>
      <c r="L103" s="38" t="s">
        <v>151</v>
      </c>
      <c r="M103" s="32"/>
      <c r="N103" s="32"/>
      <c r="O103" s="32"/>
      <c r="P103" s="32"/>
      <c r="Q103" s="33"/>
      <c r="AM103" s="32"/>
      <c r="AN103" s="32"/>
      <c r="AO103" s="32"/>
      <c r="AP103" s="32"/>
      <c r="AQ103" s="32"/>
      <c r="AR103" s="32"/>
    </row>
    <row r="104" spans="1:44" s="34" customFormat="1" ht="18.75" customHeight="1" x14ac:dyDescent="0.25">
      <c r="A104" s="28" t="str">
        <f t="shared" si="29"/>
        <v>511020</v>
      </c>
      <c r="B104" s="35" t="s">
        <v>94</v>
      </c>
      <c r="C104" s="36" t="s">
        <v>95</v>
      </c>
      <c r="D104" s="31">
        <f>D105+D116+D117+D119+SUM(D122:D128)</f>
        <v>27829</v>
      </c>
      <c r="E104" s="31">
        <f>E105+E116+E117+E119+SUM(E122:E128)</f>
        <v>27829</v>
      </c>
      <c r="F104" s="31"/>
      <c r="G104" s="31"/>
      <c r="H104" s="31"/>
      <c r="I104" s="31"/>
      <c r="J104" s="31"/>
      <c r="K104" s="31"/>
      <c r="L104" s="35" t="s">
        <v>94</v>
      </c>
      <c r="M104" s="32"/>
      <c r="N104" s="32"/>
      <c r="O104" s="32"/>
      <c r="P104" s="32"/>
      <c r="Q104" s="33"/>
      <c r="AM104" s="32"/>
      <c r="AN104" s="32"/>
      <c r="AO104" s="32"/>
      <c r="AP104" s="32"/>
      <c r="AQ104" s="32"/>
      <c r="AR104" s="32"/>
    </row>
    <row r="105" spans="1:44" s="34" customFormat="1" ht="16.5" customHeight="1" x14ac:dyDescent="0.25">
      <c r="A105" s="28" t="str">
        <f t="shared" si="29"/>
        <v>51102001</v>
      </c>
      <c r="B105" s="35">
        <v>2001</v>
      </c>
      <c r="C105" s="30" t="s">
        <v>153</v>
      </c>
      <c r="D105" s="31">
        <f>SUM(D106:D115)</f>
        <v>25487</v>
      </c>
      <c r="E105" s="31">
        <f>SUM(E106:E115)</f>
        <v>25487</v>
      </c>
      <c r="F105" s="31"/>
      <c r="G105" s="31"/>
      <c r="H105" s="31"/>
      <c r="I105" s="31"/>
      <c r="J105" s="31"/>
      <c r="K105" s="31"/>
      <c r="L105" s="35">
        <v>2001</v>
      </c>
      <c r="M105" s="32"/>
      <c r="N105" s="32"/>
      <c r="O105" s="32"/>
      <c r="P105" s="32"/>
      <c r="Q105" s="33"/>
      <c r="AM105" s="32"/>
      <c r="AN105" s="32"/>
      <c r="AO105" s="32"/>
      <c r="AP105" s="32"/>
      <c r="AQ105" s="32"/>
      <c r="AR105" s="32"/>
    </row>
    <row r="106" spans="1:44" s="34" customFormat="1" ht="17.25" customHeight="1" x14ac:dyDescent="0.25">
      <c r="A106" s="37" t="str">
        <f t="shared" si="29"/>
        <v>5110200101</v>
      </c>
      <c r="B106" s="38" t="s">
        <v>154</v>
      </c>
      <c r="C106" s="45" t="s">
        <v>155</v>
      </c>
      <c r="D106" s="40">
        <v>50</v>
      </c>
      <c r="E106" s="40">
        <v>50</v>
      </c>
      <c r="F106" s="40"/>
      <c r="G106" s="40"/>
      <c r="H106" s="40"/>
      <c r="I106" s="40"/>
      <c r="J106" s="40"/>
      <c r="K106" s="40"/>
      <c r="L106" s="38" t="s">
        <v>154</v>
      </c>
      <c r="M106" s="32"/>
      <c r="N106" s="32"/>
      <c r="O106" s="32"/>
      <c r="P106" s="32"/>
      <c r="Q106" s="33"/>
      <c r="AM106" s="32"/>
      <c r="AN106" s="32"/>
      <c r="AO106" s="32"/>
      <c r="AP106" s="32"/>
      <c r="AQ106" s="32"/>
      <c r="AR106" s="32"/>
    </row>
    <row r="107" spans="1:44" s="34" customFormat="1" ht="18.75" customHeight="1" x14ac:dyDescent="0.25">
      <c r="A107" s="37" t="str">
        <f t="shared" si="29"/>
        <v>5110200102</v>
      </c>
      <c r="B107" s="38" t="s">
        <v>156</v>
      </c>
      <c r="C107" s="45" t="s">
        <v>157</v>
      </c>
      <c r="D107" s="40">
        <v>20</v>
      </c>
      <c r="E107" s="40">
        <v>20</v>
      </c>
      <c r="F107" s="40"/>
      <c r="G107" s="40"/>
      <c r="H107" s="40"/>
      <c r="I107" s="40"/>
      <c r="J107" s="40"/>
      <c r="K107" s="40"/>
      <c r="L107" s="38" t="s">
        <v>156</v>
      </c>
      <c r="M107" s="32"/>
      <c r="N107" s="32"/>
      <c r="O107" s="32"/>
      <c r="P107" s="32"/>
      <c r="Q107" s="33"/>
      <c r="AM107" s="32"/>
      <c r="AN107" s="32"/>
      <c r="AO107" s="32"/>
      <c r="AP107" s="32"/>
      <c r="AQ107" s="32"/>
      <c r="AR107" s="32"/>
    </row>
    <row r="108" spans="1:44" s="34" customFormat="1" ht="15" customHeight="1" x14ac:dyDescent="0.25">
      <c r="A108" s="37" t="str">
        <f t="shared" si="29"/>
        <v>5110200103</v>
      </c>
      <c r="B108" s="38" t="s">
        <v>158</v>
      </c>
      <c r="C108" s="45" t="s">
        <v>159</v>
      </c>
      <c r="D108" s="40">
        <v>300</v>
      </c>
      <c r="E108" s="40">
        <v>300</v>
      </c>
      <c r="F108" s="40"/>
      <c r="G108" s="40"/>
      <c r="H108" s="40"/>
      <c r="I108" s="40"/>
      <c r="J108" s="40"/>
      <c r="K108" s="40"/>
      <c r="L108" s="38" t="s">
        <v>158</v>
      </c>
      <c r="M108" s="32"/>
      <c r="N108" s="32"/>
      <c r="O108" s="32"/>
      <c r="P108" s="32"/>
      <c r="Q108" s="33"/>
      <c r="AM108" s="32"/>
      <c r="AN108" s="32"/>
      <c r="AO108" s="32"/>
      <c r="AP108" s="32"/>
      <c r="AQ108" s="32"/>
      <c r="AR108" s="32"/>
    </row>
    <row r="109" spans="1:44" s="34" customFormat="1" ht="17.25" customHeight="1" x14ac:dyDescent="0.25">
      <c r="A109" s="37" t="str">
        <f t="shared" si="29"/>
        <v>5110200104</v>
      </c>
      <c r="B109" s="38" t="s">
        <v>160</v>
      </c>
      <c r="C109" s="45" t="s">
        <v>161</v>
      </c>
      <c r="D109" s="40">
        <v>70</v>
      </c>
      <c r="E109" s="40">
        <v>70</v>
      </c>
      <c r="F109" s="40"/>
      <c r="G109" s="40"/>
      <c r="H109" s="40"/>
      <c r="I109" s="40"/>
      <c r="J109" s="40"/>
      <c r="K109" s="40"/>
      <c r="L109" s="38" t="s">
        <v>160</v>
      </c>
      <c r="M109" s="32"/>
      <c r="N109" s="32"/>
      <c r="O109" s="32"/>
      <c r="P109" s="32"/>
      <c r="Q109" s="33"/>
      <c r="AM109" s="32"/>
      <c r="AN109" s="32"/>
      <c r="AO109" s="32"/>
      <c r="AP109" s="32"/>
      <c r="AQ109" s="32"/>
      <c r="AR109" s="32"/>
    </row>
    <row r="110" spans="1:44" s="34" customFormat="1" ht="15" customHeight="1" x14ac:dyDescent="0.25">
      <c r="A110" s="37" t="str">
        <f t="shared" si="29"/>
        <v>5110200105</v>
      </c>
      <c r="B110" s="38" t="s">
        <v>162</v>
      </c>
      <c r="C110" s="45" t="s">
        <v>163</v>
      </c>
      <c r="D110" s="40">
        <v>100</v>
      </c>
      <c r="E110" s="40">
        <v>100</v>
      </c>
      <c r="F110" s="40"/>
      <c r="G110" s="40"/>
      <c r="H110" s="40"/>
      <c r="I110" s="40"/>
      <c r="J110" s="40"/>
      <c r="K110" s="40"/>
      <c r="L110" s="38" t="s">
        <v>162</v>
      </c>
      <c r="M110" s="32"/>
      <c r="N110" s="32"/>
      <c r="O110" s="32"/>
      <c r="P110" s="32"/>
      <c r="Q110" s="33"/>
      <c r="AM110" s="32"/>
      <c r="AN110" s="32"/>
      <c r="AO110" s="32"/>
      <c r="AP110" s="32"/>
      <c r="AQ110" s="32"/>
      <c r="AR110" s="32"/>
    </row>
    <row r="111" spans="1:44" s="34" customFormat="1" ht="18.75" customHeight="1" x14ac:dyDescent="0.25">
      <c r="A111" s="37" t="str">
        <f t="shared" si="29"/>
        <v>5110200106</v>
      </c>
      <c r="B111" s="38" t="s">
        <v>164</v>
      </c>
      <c r="C111" s="45" t="s">
        <v>165</v>
      </c>
      <c r="D111" s="40">
        <v>30</v>
      </c>
      <c r="E111" s="40">
        <v>30</v>
      </c>
      <c r="F111" s="40"/>
      <c r="G111" s="40"/>
      <c r="H111" s="40"/>
      <c r="I111" s="40"/>
      <c r="J111" s="40"/>
      <c r="K111" s="40"/>
      <c r="L111" s="38" t="s">
        <v>164</v>
      </c>
      <c r="M111" s="32"/>
      <c r="N111" s="32"/>
      <c r="O111" s="32"/>
      <c r="P111" s="32"/>
      <c r="Q111" s="33"/>
      <c r="AM111" s="32"/>
      <c r="AN111" s="32"/>
      <c r="AO111" s="32"/>
      <c r="AP111" s="32"/>
      <c r="AQ111" s="32"/>
      <c r="AR111" s="32"/>
    </row>
    <row r="112" spans="1:44" s="34" customFormat="1" ht="11.25" hidden="1" customHeight="1" x14ac:dyDescent="0.25">
      <c r="A112" s="37" t="str">
        <f t="shared" si="29"/>
        <v>5110200107</v>
      </c>
      <c r="B112" s="38" t="s">
        <v>166</v>
      </c>
      <c r="C112" s="45" t="s">
        <v>167</v>
      </c>
      <c r="D112" s="40">
        <v>0</v>
      </c>
      <c r="E112" s="40">
        <v>0</v>
      </c>
      <c r="F112" s="40"/>
      <c r="G112" s="40"/>
      <c r="H112" s="40"/>
      <c r="I112" s="40"/>
      <c r="J112" s="40"/>
      <c r="K112" s="40"/>
      <c r="L112" s="38" t="s">
        <v>166</v>
      </c>
      <c r="M112" s="32"/>
      <c r="N112" s="32"/>
      <c r="O112" s="32"/>
      <c r="P112" s="32"/>
      <c r="Q112" s="33"/>
      <c r="AM112" s="32"/>
      <c r="AN112" s="32"/>
      <c r="AO112" s="32"/>
      <c r="AP112" s="32"/>
      <c r="AQ112" s="32"/>
      <c r="AR112" s="32"/>
    </row>
    <row r="113" spans="1:44" s="34" customFormat="1" ht="18.75" customHeight="1" x14ac:dyDescent="0.25">
      <c r="A113" s="37" t="str">
        <f t="shared" si="29"/>
        <v>5110200108</v>
      </c>
      <c r="B113" s="38" t="s">
        <v>168</v>
      </c>
      <c r="C113" s="45" t="s">
        <v>169</v>
      </c>
      <c r="D113" s="40">
        <v>100</v>
      </c>
      <c r="E113" s="40">
        <v>100</v>
      </c>
      <c r="F113" s="40"/>
      <c r="G113" s="40"/>
      <c r="H113" s="40"/>
      <c r="I113" s="40"/>
      <c r="J113" s="40"/>
      <c r="K113" s="40"/>
      <c r="L113" s="38" t="s">
        <v>168</v>
      </c>
      <c r="M113" s="32"/>
      <c r="N113" s="32"/>
      <c r="O113" s="32"/>
      <c r="P113" s="32"/>
      <c r="Q113" s="33"/>
      <c r="AM113" s="32"/>
      <c r="AN113" s="32"/>
      <c r="AO113" s="32"/>
      <c r="AP113" s="32"/>
      <c r="AQ113" s="32"/>
      <c r="AR113" s="32"/>
    </row>
    <row r="114" spans="1:44" s="34" customFormat="1" ht="34.5" customHeight="1" x14ac:dyDescent="0.25">
      <c r="A114" s="37" t="str">
        <f t="shared" si="29"/>
        <v>5110200109</v>
      </c>
      <c r="B114" s="38" t="s">
        <v>170</v>
      </c>
      <c r="C114" s="45" t="s">
        <v>171</v>
      </c>
      <c r="D114" s="40">
        <v>24217</v>
      </c>
      <c r="E114" s="40">
        <v>24217</v>
      </c>
      <c r="F114" s="40"/>
      <c r="G114" s="40"/>
      <c r="H114" s="40"/>
      <c r="I114" s="40"/>
      <c r="J114" s="40"/>
      <c r="K114" s="40"/>
      <c r="L114" s="38" t="s">
        <v>170</v>
      </c>
      <c r="M114" s="32"/>
      <c r="N114" s="32"/>
      <c r="O114" s="32"/>
      <c r="P114" s="32"/>
      <c r="Q114" s="33"/>
      <c r="AM114" s="32"/>
      <c r="AN114" s="32"/>
      <c r="AO114" s="32"/>
      <c r="AP114" s="32"/>
      <c r="AQ114" s="32"/>
      <c r="AR114" s="32"/>
    </row>
    <row r="115" spans="1:44" ht="31.5" customHeight="1" x14ac:dyDescent="0.25">
      <c r="A115" s="37" t="str">
        <f t="shared" si="29"/>
        <v>5110200130</v>
      </c>
      <c r="B115" s="38" t="s">
        <v>172</v>
      </c>
      <c r="C115" s="45" t="s">
        <v>173</v>
      </c>
      <c r="D115" s="40">
        <v>600</v>
      </c>
      <c r="E115" s="40">
        <v>600</v>
      </c>
      <c r="F115" s="40"/>
      <c r="G115" s="40"/>
      <c r="H115" s="40"/>
      <c r="I115" s="40"/>
      <c r="J115" s="40"/>
      <c r="K115" s="40"/>
      <c r="L115" s="38" t="s">
        <v>172</v>
      </c>
      <c r="M115" s="32"/>
      <c r="N115" s="32"/>
      <c r="O115" s="32"/>
      <c r="P115" s="32"/>
      <c r="Q115" s="33"/>
      <c r="AM115" s="32"/>
      <c r="AN115" s="32"/>
      <c r="AO115" s="32"/>
      <c r="AP115" s="32"/>
      <c r="AQ115" s="32"/>
      <c r="AR115" s="32"/>
    </row>
    <row r="116" spans="1:44" s="34" customFormat="1" ht="11.25" hidden="1" customHeight="1" x14ac:dyDescent="0.25">
      <c r="A116" s="28" t="str">
        <f t="shared" si="29"/>
        <v>51102002</v>
      </c>
      <c r="B116" s="35">
        <v>2002</v>
      </c>
      <c r="C116" s="30" t="s">
        <v>174</v>
      </c>
      <c r="D116" s="40">
        <v>0</v>
      </c>
      <c r="E116" s="40">
        <v>0</v>
      </c>
      <c r="F116" s="31"/>
      <c r="G116" s="31"/>
      <c r="H116" s="31"/>
      <c r="I116" s="31"/>
      <c r="J116" s="31"/>
      <c r="K116" s="31"/>
      <c r="L116" s="35">
        <v>2002</v>
      </c>
      <c r="M116" s="32"/>
      <c r="N116" s="32"/>
      <c r="O116" s="48"/>
      <c r="P116" s="48"/>
      <c r="Q116" s="49"/>
      <c r="AM116" s="48"/>
      <c r="AN116" s="48"/>
      <c r="AO116" s="48"/>
      <c r="AP116" s="48"/>
      <c r="AQ116" s="48"/>
      <c r="AR116" s="48"/>
    </row>
    <row r="117" spans="1:44" s="34" customFormat="1" ht="21.75" customHeight="1" x14ac:dyDescent="0.25">
      <c r="A117" s="28" t="str">
        <f t="shared" si="29"/>
        <v>51102005</v>
      </c>
      <c r="B117" s="35">
        <v>2005</v>
      </c>
      <c r="C117" s="30" t="s">
        <v>175</v>
      </c>
      <c r="D117" s="31">
        <f>D118</f>
        <v>400</v>
      </c>
      <c r="E117" s="31">
        <f>E118</f>
        <v>400</v>
      </c>
      <c r="F117" s="31"/>
      <c r="G117" s="31"/>
      <c r="H117" s="31"/>
      <c r="I117" s="31"/>
      <c r="J117" s="31"/>
      <c r="K117" s="31"/>
      <c r="L117" s="35">
        <v>2005</v>
      </c>
      <c r="M117" s="32"/>
      <c r="N117" s="32"/>
      <c r="O117" s="32"/>
      <c r="P117" s="32"/>
      <c r="Q117" s="33"/>
      <c r="AM117" s="32"/>
      <c r="AN117" s="32"/>
      <c r="AO117" s="32"/>
      <c r="AP117" s="32"/>
      <c r="AQ117" s="32"/>
      <c r="AR117" s="32"/>
    </row>
    <row r="118" spans="1:44" ht="18.75" customHeight="1" x14ac:dyDescent="0.25">
      <c r="A118" s="37" t="str">
        <f t="shared" si="29"/>
        <v>5110200530</v>
      </c>
      <c r="B118" s="38" t="s">
        <v>176</v>
      </c>
      <c r="C118" s="45" t="s">
        <v>177</v>
      </c>
      <c r="D118" s="40">
        <v>400</v>
      </c>
      <c r="E118" s="40">
        <v>400</v>
      </c>
      <c r="F118" s="40"/>
      <c r="G118" s="40"/>
      <c r="H118" s="40"/>
      <c r="I118" s="40"/>
      <c r="J118" s="40"/>
      <c r="K118" s="40"/>
      <c r="L118" s="38" t="s">
        <v>176</v>
      </c>
      <c r="M118" s="32"/>
      <c r="N118" s="32"/>
      <c r="O118" s="32"/>
      <c r="P118" s="32"/>
      <c r="Q118" s="33"/>
      <c r="AM118" s="32"/>
      <c r="AN118" s="32"/>
      <c r="AO118" s="32"/>
      <c r="AP118" s="32"/>
      <c r="AQ118" s="32"/>
      <c r="AR118" s="32"/>
    </row>
    <row r="119" spans="1:44" s="34" customFormat="1" ht="18" customHeight="1" x14ac:dyDescent="0.25">
      <c r="A119" s="28" t="str">
        <f t="shared" si="29"/>
        <v>51102006</v>
      </c>
      <c r="B119" s="35">
        <v>2006</v>
      </c>
      <c r="C119" s="30" t="s">
        <v>178</v>
      </c>
      <c r="D119" s="31">
        <f>D120+D121</f>
        <v>1500</v>
      </c>
      <c r="E119" s="31">
        <f>E120+E121</f>
        <v>1500</v>
      </c>
      <c r="F119" s="31"/>
      <c r="G119" s="31"/>
      <c r="H119" s="31"/>
      <c r="I119" s="31"/>
      <c r="J119" s="31"/>
      <c r="K119" s="31"/>
      <c r="L119" s="35">
        <v>2006</v>
      </c>
      <c r="M119" s="32"/>
      <c r="N119" s="32"/>
      <c r="O119" s="32"/>
      <c r="P119" s="32"/>
      <c r="Q119" s="33"/>
      <c r="AM119" s="32"/>
      <c r="AN119" s="32"/>
      <c r="AO119" s="32"/>
      <c r="AP119" s="32"/>
      <c r="AQ119" s="32"/>
      <c r="AR119" s="32"/>
    </row>
    <row r="120" spans="1:44" s="44" customFormat="1" ht="19.5" customHeight="1" x14ac:dyDescent="0.2">
      <c r="A120" s="37" t="str">
        <f t="shared" si="29"/>
        <v>5110200601</v>
      </c>
      <c r="B120" s="38" t="s">
        <v>179</v>
      </c>
      <c r="C120" s="45" t="s">
        <v>180</v>
      </c>
      <c r="D120" s="40">
        <v>800</v>
      </c>
      <c r="E120" s="40">
        <v>800</v>
      </c>
      <c r="F120" s="40"/>
      <c r="G120" s="40"/>
      <c r="H120" s="40"/>
      <c r="I120" s="40"/>
      <c r="J120" s="40"/>
      <c r="K120" s="40"/>
      <c r="L120" s="38" t="s">
        <v>179</v>
      </c>
      <c r="M120" s="32"/>
      <c r="N120" s="32"/>
      <c r="O120" s="32"/>
      <c r="P120" s="32"/>
      <c r="Q120" s="33"/>
      <c r="AM120" s="32"/>
      <c r="AN120" s="32"/>
      <c r="AO120" s="32"/>
      <c r="AP120" s="32"/>
      <c r="AQ120" s="32"/>
      <c r="AR120" s="32"/>
    </row>
    <row r="121" spans="1:44" s="44" customFormat="1" ht="20.25" customHeight="1" x14ac:dyDescent="0.2">
      <c r="A121" s="37" t="str">
        <f t="shared" si="29"/>
        <v>5110200602</v>
      </c>
      <c r="B121" s="38" t="s">
        <v>181</v>
      </c>
      <c r="C121" s="45" t="s">
        <v>182</v>
      </c>
      <c r="D121" s="40">
        <v>700</v>
      </c>
      <c r="E121" s="40">
        <v>700</v>
      </c>
      <c r="F121" s="40"/>
      <c r="G121" s="40"/>
      <c r="H121" s="40"/>
      <c r="I121" s="40"/>
      <c r="J121" s="40"/>
      <c r="K121" s="40"/>
      <c r="L121" s="38" t="s">
        <v>181</v>
      </c>
      <c r="M121" s="32"/>
      <c r="N121" s="32"/>
      <c r="O121" s="32"/>
      <c r="P121" s="32"/>
      <c r="Q121" s="33"/>
      <c r="AM121" s="32"/>
      <c r="AN121" s="32"/>
      <c r="AO121" s="32"/>
      <c r="AP121" s="32"/>
      <c r="AQ121" s="32"/>
      <c r="AR121" s="32"/>
    </row>
    <row r="122" spans="1:44" s="34" customFormat="1" ht="18" customHeight="1" x14ac:dyDescent="0.25">
      <c r="A122" s="28" t="str">
        <f t="shared" si="29"/>
        <v>51102011</v>
      </c>
      <c r="B122" s="35">
        <v>2011</v>
      </c>
      <c r="C122" s="30" t="s">
        <v>183</v>
      </c>
      <c r="D122" s="40">
        <v>40</v>
      </c>
      <c r="E122" s="40">
        <v>40</v>
      </c>
      <c r="F122" s="31"/>
      <c r="G122" s="31"/>
      <c r="H122" s="31"/>
      <c r="I122" s="31"/>
      <c r="J122" s="31"/>
      <c r="K122" s="31"/>
      <c r="L122" s="35">
        <v>2011</v>
      </c>
      <c r="M122" s="32"/>
      <c r="N122" s="32"/>
      <c r="O122" s="48"/>
      <c r="P122" s="48"/>
      <c r="Q122" s="49"/>
      <c r="AM122" s="48"/>
      <c r="AN122" s="48"/>
      <c r="AO122" s="48"/>
      <c r="AP122" s="48"/>
      <c r="AQ122" s="48"/>
      <c r="AR122" s="48"/>
    </row>
    <row r="123" spans="1:44" s="34" customFormat="1" ht="17.25" customHeight="1" x14ac:dyDescent="0.25">
      <c r="A123" s="28" t="str">
        <f t="shared" si="29"/>
        <v>51102012</v>
      </c>
      <c r="B123" s="35" t="s">
        <v>184</v>
      </c>
      <c r="C123" s="30" t="s">
        <v>185</v>
      </c>
      <c r="D123" s="40">
        <v>0</v>
      </c>
      <c r="E123" s="40">
        <v>0</v>
      </c>
      <c r="F123" s="31"/>
      <c r="G123" s="31"/>
      <c r="H123" s="31"/>
      <c r="I123" s="31"/>
      <c r="J123" s="31"/>
      <c r="K123" s="31"/>
      <c r="L123" s="35" t="s">
        <v>184</v>
      </c>
      <c r="M123" s="32"/>
      <c r="N123" s="32"/>
      <c r="O123" s="48"/>
      <c r="P123" s="48"/>
      <c r="Q123" s="49"/>
      <c r="AM123" s="48"/>
      <c r="AN123" s="48"/>
      <c r="AO123" s="48"/>
      <c r="AP123" s="48"/>
      <c r="AQ123" s="48"/>
      <c r="AR123" s="48"/>
    </row>
    <row r="124" spans="1:44" s="34" customFormat="1" ht="20.25" customHeight="1" x14ac:dyDescent="0.25">
      <c r="A124" s="28" t="str">
        <f t="shared" si="29"/>
        <v>51102013</v>
      </c>
      <c r="B124" s="35" t="s">
        <v>186</v>
      </c>
      <c r="C124" s="30" t="s">
        <v>187</v>
      </c>
      <c r="D124" s="40">
        <v>162</v>
      </c>
      <c r="E124" s="40">
        <v>162</v>
      </c>
      <c r="F124" s="31"/>
      <c r="G124" s="31"/>
      <c r="H124" s="31"/>
      <c r="I124" s="31"/>
      <c r="J124" s="31"/>
      <c r="K124" s="31"/>
      <c r="L124" s="35" t="s">
        <v>186</v>
      </c>
      <c r="M124" s="32"/>
      <c r="N124" s="32"/>
      <c r="O124" s="48"/>
      <c r="P124" s="48"/>
      <c r="Q124" s="49"/>
      <c r="AM124" s="48"/>
      <c r="AN124" s="48"/>
      <c r="AO124" s="48"/>
      <c r="AP124" s="48"/>
      <c r="AQ124" s="48"/>
      <c r="AR124" s="48"/>
    </row>
    <row r="125" spans="1:44" s="34" customFormat="1" ht="11.25" hidden="1" customHeight="1" x14ac:dyDescent="0.25">
      <c r="A125" s="28" t="str">
        <f t="shared" si="29"/>
        <v>51102014</v>
      </c>
      <c r="B125" s="35">
        <v>2014</v>
      </c>
      <c r="C125" s="30" t="s">
        <v>188</v>
      </c>
      <c r="D125" s="40">
        <v>0</v>
      </c>
      <c r="E125" s="40">
        <v>0</v>
      </c>
      <c r="F125" s="31"/>
      <c r="G125" s="31"/>
      <c r="H125" s="31"/>
      <c r="I125" s="31"/>
      <c r="J125" s="31"/>
      <c r="K125" s="31"/>
      <c r="L125" s="35">
        <v>2014</v>
      </c>
      <c r="M125" s="32"/>
      <c r="N125" s="32"/>
      <c r="O125" s="48"/>
      <c r="P125" s="48"/>
      <c r="Q125" s="49"/>
      <c r="AM125" s="48"/>
      <c r="AN125" s="48"/>
      <c r="AO125" s="48"/>
      <c r="AP125" s="48"/>
      <c r="AQ125" s="48"/>
      <c r="AR125" s="48"/>
    </row>
    <row r="126" spans="1:44" s="34" customFormat="1" ht="11.25" hidden="1" customHeight="1" x14ac:dyDescent="0.25">
      <c r="A126" s="28" t="str">
        <f t="shared" si="29"/>
        <v>51102016</v>
      </c>
      <c r="B126" s="35" t="s">
        <v>189</v>
      </c>
      <c r="C126" s="30" t="s">
        <v>190</v>
      </c>
      <c r="D126" s="40">
        <v>0</v>
      </c>
      <c r="E126" s="40">
        <v>0</v>
      </c>
      <c r="F126" s="31"/>
      <c r="G126" s="31"/>
      <c r="H126" s="31"/>
      <c r="I126" s="31"/>
      <c r="J126" s="31"/>
      <c r="K126" s="31"/>
      <c r="L126" s="35" t="s">
        <v>189</v>
      </c>
      <c r="M126" s="32"/>
      <c r="N126" s="32"/>
      <c r="O126" s="48"/>
      <c r="P126" s="48"/>
      <c r="Q126" s="49"/>
      <c r="AM126" s="48"/>
      <c r="AN126" s="48"/>
      <c r="AO126" s="48"/>
      <c r="AP126" s="48"/>
      <c r="AQ126" s="48"/>
      <c r="AR126" s="48"/>
    </row>
    <row r="127" spans="1:44" s="34" customFormat="1" ht="35.25" customHeight="1" x14ac:dyDescent="0.25">
      <c r="A127" s="28" t="str">
        <f t="shared" si="29"/>
        <v>51102025</v>
      </c>
      <c r="B127" s="35" t="s">
        <v>191</v>
      </c>
      <c r="C127" s="68" t="s">
        <v>192</v>
      </c>
      <c r="D127" s="40">
        <v>15</v>
      </c>
      <c r="E127" s="40">
        <v>15</v>
      </c>
      <c r="F127" s="31"/>
      <c r="G127" s="31"/>
      <c r="H127" s="31"/>
      <c r="I127" s="31"/>
      <c r="J127" s="31"/>
      <c r="K127" s="31"/>
      <c r="L127" s="35" t="s">
        <v>191</v>
      </c>
      <c r="M127" s="32"/>
      <c r="N127" s="32"/>
      <c r="O127" s="48"/>
      <c r="P127" s="48"/>
      <c r="Q127" s="49"/>
      <c r="AM127" s="48"/>
      <c r="AN127" s="48"/>
      <c r="AO127" s="48"/>
      <c r="AP127" s="48"/>
      <c r="AQ127" s="48"/>
      <c r="AR127" s="48"/>
    </row>
    <row r="128" spans="1:44" s="41" customFormat="1" ht="20.25" customHeight="1" x14ac:dyDescent="0.2">
      <c r="A128" s="28" t="str">
        <f t="shared" si="29"/>
        <v>51102030</v>
      </c>
      <c r="B128" s="35">
        <v>2030</v>
      </c>
      <c r="C128" s="30" t="s">
        <v>193</v>
      </c>
      <c r="D128" s="31">
        <f>SUM(D129:D133)</f>
        <v>225</v>
      </c>
      <c r="E128" s="31">
        <f>SUM(E129:E133)</f>
        <v>225</v>
      </c>
      <c r="F128" s="31"/>
      <c r="G128" s="31"/>
      <c r="H128" s="31"/>
      <c r="I128" s="31"/>
      <c r="J128" s="31"/>
      <c r="K128" s="31"/>
      <c r="L128" s="35">
        <v>2030</v>
      </c>
      <c r="M128" s="32"/>
      <c r="N128" s="32"/>
      <c r="O128" s="32"/>
      <c r="P128" s="32"/>
      <c r="Q128" s="33"/>
      <c r="AM128" s="32"/>
      <c r="AN128" s="32"/>
      <c r="AO128" s="32"/>
      <c r="AP128" s="32"/>
      <c r="AQ128" s="32"/>
      <c r="AR128" s="32"/>
    </row>
    <row r="129" spans="1:44" s="44" customFormat="1" ht="11.25" hidden="1" customHeight="1" x14ac:dyDescent="0.2">
      <c r="A129" s="37" t="str">
        <f t="shared" si="29"/>
        <v>5110203001</v>
      </c>
      <c r="B129" s="38" t="s">
        <v>194</v>
      </c>
      <c r="C129" s="45" t="s">
        <v>195</v>
      </c>
      <c r="D129" s="40">
        <v>0</v>
      </c>
      <c r="E129" s="40">
        <v>0</v>
      </c>
      <c r="F129" s="40"/>
      <c r="G129" s="40"/>
      <c r="H129" s="40"/>
      <c r="I129" s="40"/>
      <c r="J129" s="40"/>
      <c r="K129" s="40"/>
      <c r="L129" s="38" t="s">
        <v>194</v>
      </c>
      <c r="M129" s="32"/>
      <c r="N129" s="32"/>
      <c r="O129" s="32"/>
      <c r="P129" s="32"/>
      <c r="Q129" s="33"/>
      <c r="AM129" s="32"/>
      <c r="AN129" s="32"/>
      <c r="AO129" s="32"/>
      <c r="AP129" s="32"/>
      <c r="AQ129" s="32"/>
      <c r="AR129" s="32"/>
    </row>
    <row r="130" spans="1:44" s="44" customFormat="1" ht="18" customHeight="1" x14ac:dyDescent="0.2">
      <c r="A130" s="37" t="str">
        <f t="shared" si="29"/>
        <v>5110203002</v>
      </c>
      <c r="B130" s="38" t="s">
        <v>196</v>
      </c>
      <c r="C130" s="45" t="s">
        <v>197</v>
      </c>
      <c r="D130" s="40">
        <v>25</v>
      </c>
      <c r="E130" s="40">
        <v>25</v>
      </c>
      <c r="F130" s="40"/>
      <c r="G130" s="40"/>
      <c r="H130" s="40"/>
      <c r="I130" s="40"/>
      <c r="J130" s="40"/>
      <c r="K130" s="40"/>
      <c r="L130" s="38" t="s">
        <v>196</v>
      </c>
      <c r="M130" s="32"/>
      <c r="N130" s="32"/>
      <c r="O130" s="32"/>
      <c r="P130" s="32"/>
      <c r="Q130" s="33"/>
      <c r="AM130" s="32"/>
      <c r="AN130" s="32"/>
      <c r="AO130" s="32"/>
      <c r="AP130" s="32"/>
      <c r="AQ130" s="32"/>
      <c r="AR130" s="32"/>
    </row>
    <row r="131" spans="1:44" s="44" customFormat="1" ht="11.25" hidden="1" customHeight="1" x14ac:dyDescent="0.2">
      <c r="A131" s="37" t="str">
        <f t="shared" si="29"/>
        <v>5110203003</v>
      </c>
      <c r="B131" s="38" t="s">
        <v>198</v>
      </c>
      <c r="C131" s="69" t="s">
        <v>199</v>
      </c>
      <c r="D131" s="40">
        <v>0</v>
      </c>
      <c r="E131" s="40">
        <v>0</v>
      </c>
      <c r="F131" s="40"/>
      <c r="G131" s="40"/>
      <c r="H131" s="40"/>
      <c r="I131" s="40"/>
      <c r="J131" s="40"/>
      <c r="K131" s="40"/>
      <c r="L131" s="38" t="s">
        <v>198</v>
      </c>
      <c r="M131" s="32"/>
      <c r="N131" s="32"/>
      <c r="O131" s="32"/>
      <c r="P131" s="32"/>
      <c r="Q131" s="33"/>
      <c r="AM131" s="32"/>
      <c r="AN131" s="32"/>
      <c r="AO131" s="32"/>
      <c r="AP131" s="32"/>
      <c r="AQ131" s="32"/>
      <c r="AR131" s="32"/>
    </row>
    <row r="132" spans="1:44" s="44" customFormat="1" ht="10.5" hidden="1" customHeight="1" x14ac:dyDescent="0.2">
      <c r="A132" s="37" t="str">
        <f t="shared" si="29"/>
        <v>5110203004</v>
      </c>
      <c r="B132" s="38" t="s">
        <v>200</v>
      </c>
      <c r="C132" s="69" t="s">
        <v>201</v>
      </c>
      <c r="D132" s="40">
        <v>0</v>
      </c>
      <c r="E132" s="40">
        <v>0</v>
      </c>
      <c r="F132" s="40"/>
      <c r="G132" s="40"/>
      <c r="H132" s="40"/>
      <c r="I132" s="40"/>
      <c r="J132" s="40"/>
      <c r="K132" s="40"/>
      <c r="L132" s="38" t="s">
        <v>200</v>
      </c>
      <c r="M132" s="32"/>
      <c r="N132" s="32"/>
      <c r="O132" s="32"/>
      <c r="P132" s="32"/>
      <c r="Q132" s="33"/>
      <c r="AM132" s="32"/>
      <c r="AN132" s="32"/>
      <c r="AO132" s="32"/>
      <c r="AP132" s="32"/>
      <c r="AQ132" s="32"/>
      <c r="AR132" s="32"/>
    </row>
    <row r="133" spans="1:44" s="44" customFormat="1" ht="17.25" customHeight="1" x14ac:dyDescent="0.2">
      <c r="A133" s="37" t="str">
        <f t="shared" si="29"/>
        <v>5110203030</v>
      </c>
      <c r="B133" s="38" t="s">
        <v>202</v>
      </c>
      <c r="C133" s="45" t="s">
        <v>203</v>
      </c>
      <c r="D133" s="40">
        <v>200</v>
      </c>
      <c r="E133" s="40">
        <v>200</v>
      </c>
      <c r="F133" s="40"/>
      <c r="G133" s="40"/>
      <c r="H133" s="40"/>
      <c r="I133" s="40"/>
      <c r="J133" s="40"/>
      <c r="K133" s="40"/>
      <c r="L133" s="38" t="s">
        <v>202</v>
      </c>
      <c r="M133" s="32"/>
      <c r="N133" s="32"/>
      <c r="O133" s="32"/>
      <c r="P133" s="32"/>
      <c r="Q133" s="33"/>
      <c r="AM133" s="32"/>
      <c r="AN133" s="32"/>
      <c r="AO133" s="32"/>
      <c r="AP133" s="32"/>
      <c r="AQ133" s="32"/>
      <c r="AR133" s="32"/>
    </row>
    <row r="134" spans="1:44" s="41" customFormat="1" ht="19.5" customHeight="1" x14ac:dyDescent="0.2">
      <c r="A134" s="28"/>
      <c r="B134" s="35" t="s">
        <v>96</v>
      </c>
      <c r="C134" s="30" t="s">
        <v>97</v>
      </c>
      <c r="D134" s="31">
        <f>D135</f>
        <v>175</v>
      </c>
      <c r="E134" s="31">
        <f>E135</f>
        <v>175</v>
      </c>
      <c r="F134" s="31"/>
      <c r="G134" s="31"/>
      <c r="H134" s="31"/>
      <c r="I134" s="31"/>
      <c r="J134" s="31"/>
      <c r="K134" s="31"/>
      <c r="L134" s="35" t="s">
        <v>96</v>
      </c>
      <c r="M134" s="48"/>
      <c r="N134" s="48"/>
      <c r="O134" s="48"/>
      <c r="P134" s="48"/>
      <c r="Q134" s="49"/>
      <c r="AM134" s="48"/>
      <c r="AN134" s="48"/>
      <c r="AO134" s="48"/>
      <c r="AP134" s="48"/>
      <c r="AQ134" s="48"/>
      <c r="AR134" s="48"/>
    </row>
    <row r="135" spans="1:44" s="44" customFormat="1" ht="17.25" customHeight="1" x14ac:dyDescent="0.2">
      <c r="A135" s="37"/>
      <c r="B135" s="38" t="s">
        <v>204</v>
      </c>
      <c r="C135" s="45" t="s">
        <v>205</v>
      </c>
      <c r="D135" s="40">
        <f>D136</f>
        <v>175</v>
      </c>
      <c r="E135" s="40">
        <f>E136</f>
        <v>175</v>
      </c>
      <c r="F135" s="40"/>
      <c r="G135" s="40"/>
      <c r="H135" s="40"/>
      <c r="I135" s="40"/>
      <c r="J135" s="40"/>
      <c r="K135" s="40"/>
      <c r="L135" s="38" t="s">
        <v>204</v>
      </c>
      <c r="M135" s="32"/>
      <c r="N135" s="32"/>
      <c r="O135" s="32"/>
      <c r="P135" s="32"/>
      <c r="Q135" s="33"/>
      <c r="AM135" s="32"/>
      <c r="AN135" s="32"/>
      <c r="AO135" s="32"/>
      <c r="AP135" s="32"/>
      <c r="AQ135" s="32"/>
      <c r="AR135" s="32"/>
    </row>
    <row r="136" spans="1:44" s="44" customFormat="1" ht="15" customHeight="1" x14ac:dyDescent="0.2">
      <c r="A136" s="37"/>
      <c r="B136" s="38" t="s">
        <v>206</v>
      </c>
      <c r="C136" s="45" t="s">
        <v>207</v>
      </c>
      <c r="D136" s="40">
        <v>175</v>
      </c>
      <c r="E136" s="40">
        <v>175</v>
      </c>
      <c r="F136" s="40"/>
      <c r="G136" s="40"/>
      <c r="H136" s="40"/>
      <c r="I136" s="40"/>
      <c r="J136" s="40"/>
      <c r="K136" s="40"/>
      <c r="L136" s="38" t="s">
        <v>206</v>
      </c>
      <c r="M136" s="32"/>
      <c r="N136" s="32"/>
      <c r="O136" s="32"/>
      <c r="P136" s="32"/>
      <c r="Q136" s="33"/>
      <c r="AM136" s="32"/>
      <c r="AN136" s="32"/>
      <c r="AO136" s="32"/>
      <c r="AP136" s="32"/>
      <c r="AQ136" s="32"/>
      <c r="AR136" s="32"/>
    </row>
    <row r="137" spans="1:44" s="44" customFormat="1" ht="11.25" hidden="1" customHeight="1" x14ac:dyDescent="0.2">
      <c r="A137" s="37"/>
      <c r="B137" s="38"/>
      <c r="C137" s="45"/>
      <c r="D137" s="40"/>
      <c r="E137" s="40"/>
      <c r="F137" s="40"/>
      <c r="G137" s="40"/>
      <c r="H137" s="40"/>
      <c r="I137" s="40"/>
      <c r="J137" s="40"/>
      <c r="K137" s="40"/>
      <c r="L137" s="38"/>
      <c r="M137" s="32"/>
      <c r="N137" s="32"/>
      <c r="O137" s="32"/>
      <c r="P137" s="32"/>
      <c r="Q137" s="33"/>
      <c r="AM137" s="32"/>
      <c r="AN137" s="32"/>
      <c r="AO137" s="32"/>
      <c r="AP137" s="32"/>
      <c r="AQ137" s="32"/>
      <c r="AR137" s="32"/>
    </row>
    <row r="138" spans="1:44" s="44" customFormat="1" ht="33.75" hidden="1" customHeight="1" x14ac:dyDescent="0.2">
      <c r="A138" s="28" t="str">
        <f>CONCATENATE("5110",B138)</f>
        <v>511056</v>
      </c>
      <c r="B138" s="35" t="s">
        <v>98</v>
      </c>
      <c r="C138" s="30" t="s">
        <v>99</v>
      </c>
      <c r="D138" s="31">
        <f>SUM(D139:D142)</f>
        <v>0</v>
      </c>
      <c r="E138" s="31">
        <f>SUM(E139:E142)</f>
        <v>0</v>
      </c>
      <c r="F138" s="40"/>
      <c r="G138" s="40"/>
      <c r="H138" s="40"/>
      <c r="I138" s="40"/>
      <c r="J138" s="40"/>
      <c r="K138" s="40"/>
      <c r="L138" s="35" t="s">
        <v>98</v>
      </c>
      <c r="M138" s="32"/>
      <c r="N138" s="32"/>
      <c r="O138" s="32"/>
      <c r="P138" s="32"/>
      <c r="Q138" s="33"/>
      <c r="AM138" s="32"/>
      <c r="AN138" s="32"/>
      <c r="AO138" s="32"/>
      <c r="AP138" s="32"/>
      <c r="AQ138" s="32"/>
      <c r="AR138" s="32"/>
    </row>
    <row r="139" spans="1:44" s="44" customFormat="1" ht="11.25" hidden="1" customHeight="1" x14ac:dyDescent="0.2">
      <c r="A139" s="37" t="str">
        <f>CONCATENATE("5110",B139)</f>
        <v>51105601</v>
      </c>
      <c r="B139" s="38" t="s">
        <v>208</v>
      </c>
      <c r="C139" s="45" t="s">
        <v>209</v>
      </c>
      <c r="D139" s="40"/>
      <c r="E139" s="40">
        <v>0</v>
      </c>
      <c r="F139" s="40"/>
      <c r="G139" s="40"/>
      <c r="H139" s="40"/>
      <c r="I139" s="40"/>
      <c r="J139" s="40"/>
      <c r="K139" s="40"/>
      <c r="L139" s="38" t="s">
        <v>208</v>
      </c>
      <c r="M139" s="32"/>
      <c r="N139" s="32"/>
      <c r="O139" s="32"/>
      <c r="P139" s="32"/>
      <c r="Q139" s="33"/>
      <c r="AM139" s="32"/>
      <c r="AN139" s="32"/>
      <c r="AO139" s="32"/>
      <c r="AP139" s="32"/>
      <c r="AQ139" s="32"/>
      <c r="AR139" s="32"/>
    </row>
    <row r="140" spans="1:44" s="44" customFormat="1" ht="11.25" hidden="1" customHeight="1" x14ac:dyDescent="0.2">
      <c r="A140" s="37" t="str">
        <f>CONCATENATE("5110",B140)</f>
        <v>51105602</v>
      </c>
      <c r="B140" s="38" t="s">
        <v>210</v>
      </c>
      <c r="C140" s="69" t="s">
        <v>211</v>
      </c>
      <c r="D140" s="40">
        <v>0</v>
      </c>
      <c r="E140" s="40">
        <v>0</v>
      </c>
      <c r="F140" s="40"/>
      <c r="G140" s="40"/>
      <c r="H140" s="40"/>
      <c r="I140" s="40"/>
      <c r="J140" s="40"/>
      <c r="K140" s="40"/>
      <c r="L140" s="38" t="s">
        <v>210</v>
      </c>
      <c r="M140" s="32"/>
      <c r="N140" s="32"/>
      <c r="O140" s="32"/>
      <c r="P140" s="32"/>
      <c r="Q140" s="33"/>
      <c r="AM140" s="32"/>
      <c r="AN140" s="32"/>
      <c r="AO140" s="32"/>
      <c r="AP140" s="32"/>
      <c r="AQ140" s="32"/>
      <c r="AR140" s="32"/>
    </row>
    <row r="141" spans="1:44" s="44" customFormat="1" ht="11.25" hidden="1" customHeight="1" x14ac:dyDescent="0.2">
      <c r="A141" s="37"/>
      <c r="B141" s="38"/>
      <c r="C141" s="69"/>
      <c r="D141" s="40"/>
      <c r="E141" s="40"/>
      <c r="F141" s="40"/>
      <c r="G141" s="40"/>
      <c r="H141" s="40"/>
      <c r="I141" s="40"/>
      <c r="J141" s="40"/>
      <c r="K141" s="40"/>
      <c r="L141" s="38"/>
      <c r="M141" s="32"/>
      <c r="N141" s="32"/>
      <c r="O141" s="32"/>
      <c r="P141" s="32"/>
      <c r="Q141" s="33"/>
      <c r="AM141" s="32"/>
      <c r="AN141" s="32"/>
      <c r="AO141" s="32"/>
      <c r="AP141" s="32"/>
      <c r="AQ141" s="32"/>
      <c r="AR141" s="32"/>
    </row>
    <row r="142" spans="1:44" s="44" customFormat="1" ht="22.5" hidden="1" customHeight="1" x14ac:dyDescent="0.2">
      <c r="A142" s="37" t="str">
        <f t="shared" ref="A142:A152" si="30">CONCATENATE("5110",B142)</f>
        <v>51105619</v>
      </c>
      <c r="B142" s="46" t="s">
        <v>212</v>
      </c>
      <c r="C142" s="45" t="s">
        <v>213</v>
      </c>
      <c r="D142" s="40"/>
      <c r="E142" s="40">
        <v>0</v>
      </c>
      <c r="F142" s="40"/>
      <c r="G142" s="40"/>
      <c r="H142" s="40"/>
      <c r="I142" s="40"/>
      <c r="J142" s="40"/>
      <c r="K142" s="40"/>
      <c r="L142" s="46" t="s">
        <v>212</v>
      </c>
      <c r="M142" s="32"/>
      <c r="N142" s="32"/>
      <c r="O142" s="32"/>
      <c r="P142" s="32"/>
      <c r="Q142" s="33"/>
      <c r="AM142" s="32"/>
      <c r="AN142" s="32"/>
      <c r="AO142" s="32"/>
      <c r="AP142" s="32"/>
      <c r="AQ142" s="32"/>
      <c r="AR142" s="32"/>
    </row>
    <row r="143" spans="1:44" s="41" customFormat="1" ht="18" customHeight="1" x14ac:dyDescent="0.2">
      <c r="A143" s="28" t="str">
        <f t="shared" si="30"/>
        <v>511059</v>
      </c>
      <c r="B143" s="35" t="s">
        <v>102</v>
      </c>
      <c r="C143" s="30" t="s">
        <v>214</v>
      </c>
      <c r="D143" s="31">
        <f>D144+D145</f>
        <v>0</v>
      </c>
      <c r="E143" s="31">
        <f>E144+E145</f>
        <v>0</v>
      </c>
      <c r="F143" s="31"/>
      <c r="G143" s="31"/>
      <c r="H143" s="31"/>
      <c r="I143" s="31"/>
      <c r="J143" s="31"/>
      <c r="K143" s="31"/>
      <c r="L143" s="35" t="s">
        <v>102</v>
      </c>
      <c r="M143" s="32"/>
      <c r="N143" s="32"/>
      <c r="O143" s="32"/>
      <c r="P143" s="32"/>
      <c r="Q143" s="33"/>
      <c r="AM143" s="32"/>
      <c r="AN143" s="32"/>
      <c r="AO143" s="32"/>
      <c r="AP143" s="32"/>
      <c r="AQ143" s="32"/>
      <c r="AR143" s="32"/>
    </row>
    <row r="144" spans="1:44" s="44" customFormat="1" ht="11.25" hidden="1" customHeight="1" x14ac:dyDescent="0.2">
      <c r="A144" s="37" t="str">
        <f t="shared" si="30"/>
        <v>51105911</v>
      </c>
      <c r="B144" s="38" t="s">
        <v>215</v>
      </c>
      <c r="C144" s="45" t="s">
        <v>216</v>
      </c>
      <c r="D144" s="40"/>
      <c r="E144" s="40">
        <v>0</v>
      </c>
      <c r="F144" s="40"/>
      <c r="G144" s="40"/>
      <c r="H144" s="40"/>
      <c r="I144" s="40"/>
      <c r="J144" s="40"/>
      <c r="K144" s="40"/>
      <c r="L144" s="38" t="s">
        <v>215</v>
      </c>
      <c r="M144" s="32"/>
      <c r="N144" s="32"/>
      <c r="O144" s="32"/>
      <c r="P144" s="32"/>
      <c r="Q144" s="33"/>
      <c r="AM144" s="32"/>
      <c r="AN144" s="32"/>
      <c r="AO144" s="32"/>
      <c r="AP144" s="32"/>
      <c r="AQ144" s="32"/>
      <c r="AR144" s="32"/>
    </row>
    <row r="145" spans="1:44" s="44" customFormat="1" ht="30.75" customHeight="1" x14ac:dyDescent="0.2">
      <c r="A145" s="37" t="str">
        <f t="shared" si="30"/>
        <v>51105940</v>
      </c>
      <c r="B145" s="38" t="s">
        <v>217</v>
      </c>
      <c r="C145" s="39" t="s">
        <v>218</v>
      </c>
      <c r="D145" s="40">
        <v>0</v>
      </c>
      <c r="E145" s="40">
        <v>0</v>
      </c>
      <c r="F145" s="40"/>
      <c r="G145" s="40"/>
      <c r="H145" s="40"/>
      <c r="I145" s="40"/>
      <c r="J145" s="40"/>
      <c r="K145" s="40"/>
      <c r="L145" s="38" t="s">
        <v>217</v>
      </c>
      <c r="M145" s="32"/>
      <c r="N145" s="32"/>
      <c r="O145" s="32"/>
      <c r="P145" s="32"/>
      <c r="Q145" s="33"/>
      <c r="AM145" s="32"/>
      <c r="AN145" s="32"/>
      <c r="AO145" s="32"/>
      <c r="AP145" s="32"/>
      <c r="AQ145" s="32"/>
      <c r="AR145" s="32"/>
    </row>
    <row r="146" spans="1:44" s="34" customFormat="1" ht="15.75" customHeight="1" x14ac:dyDescent="0.25">
      <c r="A146" s="28" t="str">
        <f t="shared" si="30"/>
        <v>511070</v>
      </c>
      <c r="B146" s="35" t="s">
        <v>104</v>
      </c>
      <c r="C146" s="36" t="s">
        <v>105</v>
      </c>
      <c r="D146" s="31">
        <f>D147</f>
        <v>200</v>
      </c>
      <c r="E146" s="31">
        <f>E147</f>
        <v>200</v>
      </c>
      <c r="F146" s="31"/>
      <c r="G146" s="31"/>
      <c r="H146" s="31"/>
      <c r="I146" s="31"/>
      <c r="J146" s="31"/>
      <c r="K146" s="31"/>
      <c r="L146" s="35" t="s">
        <v>104</v>
      </c>
      <c r="M146" s="32"/>
      <c r="N146" s="32"/>
      <c r="O146" s="32"/>
      <c r="P146" s="32"/>
      <c r="Q146" s="33"/>
      <c r="AM146" s="32"/>
      <c r="AN146" s="32"/>
      <c r="AO146" s="32"/>
      <c r="AP146" s="32"/>
      <c r="AQ146" s="32"/>
      <c r="AR146" s="32"/>
    </row>
    <row r="147" spans="1:44" s="34" customFormat="1" ht="20.25" customHeight="1" x14ac:dyDescent="0.25">
      <c r="A147" s="28" t="str">
        <f t="shared" si="30"/>
        <v>511071</v>
      </c>
      <c r="B147" s="35" t="s">
        <v>106</v>
      </c>
      <c r="C147" s="36" t="s">
        <v>107</v>
      </c>
      <c r="D147" s="31">
        <f>D148+D152</f>
        <v>200</v>
      </c>
      <c r="E147" s="31">
        <f>E148+E152</f>
        <v>200</v>
      </c>
      <c r="F147" s="31"/>
      <c r="G147" s="31"/>
      <c r="H147" s="31"/>
      <c r="I147" s="31"/>
      <c r="J147" s="31"/>
      <c r="K147" s="31"/>
      <c r="L147" s="35" t="s">
        <v>106</v>
      </c>
      <c r="M147" s="32"/>
      <c r="N147" s="32"/>
      <c r="O147" s="32"/>
      <c r="P147" s="32"/>
      <c r="Q147" s="33"/>
      <c r="AM147" s="32"/>
      <c r="AN147" s="32"/>
      <c r="AO147" s="32"/>
      <c r="AP147" s="32"/>
      <c r="AQ147" s="32"/>
      <c r="AR147" s="32"/>
    </row>
    <row r="148" spans="1:44" s="34" customFormat="1" ht="13.5" customHeight="1" x14ac:dyDescent="0.25">
      <c r="A148" s="28" t="str">
        <f t="shared" si="30"/>
        <v>51107101</v>
      </c>
      <c r="B148" s="35">
        <v>7101</v>
      </c>
      <c r="C148" s="36" t="s">
        <v>219</v>
      </c>
      <c r="D148" s="31">
        <f>SUM(D149:D151)</f>
        <v>200</v>
      </c>
      <c r="E148" s="31">
        <f>SUM(E149:E151)</f>
        <v>200</v>
      </c>
      <c r="F148" s="31"/>
      <c r="G148" s="31"/>
      <c r="H148" s="31"/>
      <c r="I148" s="31"/>
      <c r="J148" s="31"/>
      <c r="K148" s="31"/>
      <c r="L148" s="35">
        <v>7101</v>
      </c>
      <c r="M148" s="32"/>
      <c r="N148" s="32"/>
      <c r="O148" s="32"/>
      <c r="P148" s="32"/>
      <c r="Q148" s="33"/>
      <c r="AM148" s="32"/>
      <c r="AN148" s="32"/>
      <c r="AO148" s="32"/>
      <c r="AP148" s="32"/>
      <c r="AQ148" s="32"/>
      <c r="AR148" s="32"/>
    </row>
    <row r="149" spans="1:44" ht="8.25" hidden="1" customHeight="1" x14ac:dyDescent="0.25">
      <c r="A149" s="37" t="str">
        <f t="shared" si="30"/>
        <v>5110710102</v>
      </c>
      <c r="B149" s="38" t="s">
        <v>220</v>
      </c>
      <c r="C149" s="39" t="s">
        <v>221</v>
      </c>
      <c r="D149" s="40">
        <v>0</v>
      </c>
      <c r="E149" s="40">
        <v>0</v>
      </c>
      <c r="F149" s="40"/>
      <c r="G149" s="40"/>
      <c r="H149" s="40"/>
      <c r="I149" s="40"/>
      <c r="J149" s="40"/>
      <c r="K149" s="40"/>
      <c r="L149" s="38" t="s">
        <v>220</v>
      </c>
      <c r="M149" s="32"/>
      <c r="N149" s="32"/>
      <c r="O149" s="32"/>
      <c r="P149" s="32"/>
      <c r="Q149" s="33"/>
      <c r="AM149" s="32"/>
      <c r="AN149" s="32"/>
      <c r="AO149" s="32"/>
      <c r="AP149" s="32"/>
      <c r="AQ149" s="32"/>
      <c r="AR149" s="32"/>
    </row>
    <row r="150" spans="1:44" s="44" customFormat="1" ht="18" customHeight="1" x14ac:dyDescent="0.2">
      <c r="A150" s="37" t="str">
        <f t="shared" si="30"/>
        <v>5110710103</v>
      </c>
      <c r="B150" s="38" t="s">
        <v>222</v>
      </c>
      <c r="C150" s="39" t="s">
        <v>223</v>
      </c>
      <c r="D150" s="40">
        <v>200</v>
      </c>
      <c r="E150" s="40">
        <v>200</v>
      </c>
      <c r="F150" s="40"/>
      <c r="G150" s="40"/>
      <c r="H150" s="40"/>
      <c r="I150" s="40"/>
      <c r="J150" s="40"/>
      <c r="K150" s="40"/>
      <c r="L150" s="38" t="s">
        <v>222</v>
      </c>
      <c r="M150" s="32"/>
      <c r="N150" s="32"/>
      <c r="O150" s="32"/>
      <c r="P150" s="32"/>
      <c r="Q150" s="33"/>
      <c r="AM150" s="32"/>
      <c r="AN150" s="32"/>
      <c r="AO150" s="32"/>
      <c r="AP150" s="32"/>
      <c r="AQ150" s="32"/>
      <c r="AR150" s="32"/>
    </row>
    <row r="151" spans="1:44" s="44" customFormat="1" ht="11.25" hidden="1" customHeight="1" x14ac:dyDescent="0.2">
      <c r="A151" s="37" t="str">
        <f t="shared" si="30"/>
        <v>5110710130</v>
      </c>
      <c r="B151" s="38" t="s">
        <v>224</v>
      </c>
      <c r="C151" s="39" t="s">
        <v>225</v>
      </c>
      <c r="D151" s="40">
        <v>0</v>
      </c>
      <c r="E151" s="40">
        <v>0</v>
      </c>
      <c r="F151" s="40"/>
      <c r="G151" s="40"/>
      <c r="H151" s="40"/>
      <c r="I151" s="40"/>
      <c r="J151" s="40"/>
      <c r="K151" s="40"/>
      <c r="L151" s="38" t="s">
        <v>224</v>
      </c>
      <c r="M151" s="32"/>
      <c r="N151" s="32"/>
      <c r="O151" s="32"/>
      <c r="P151" s="32"/>
      <c r="Q151" s="33"/>
      <c r="AM151" s="32"/>
      <c r="AN151" s="32"/>
      <c r="AO151" s="32"/>
      <c r="AP151" s="32"/>
      <c r="AQ151" s="32"/>
      <c r="AR151" s="32"/>
    </row>
    <row r="152" spans="1:44" s="41" customFormat="1" ht="11.25" hidden="1" customHeight="1" x14ac:dyDescent="0.2">
      <c r="A152" s="28" t="str">
        <f t="shared" si="30"/>
        <v>51107103</v>
      </c>
      <c r="B152" s="35" t="s">
        <v>226</v>
      </c>
      <c r="C152" s="36" t="s">
        <v>227</v>
      </c>
      <c r="D152" s="40">
        <v>0</v>
      </c>
      <c r="E152" s="40">
        <v>0</v>
      </c>
      <c r="F152" s="31"/>
      <c r="G152" s="31"/>
      <c r="H152" s="31"/>
      <c r="I152" s="31"/>
      <c r="J152" s="31"/>
      <c r="K152" s="31"/>
      <c r="L152" s="35" t="s">
        <v>226</v>
      </c>
      <c r="M152" s="32"/>
      <c r="N152" s="48"/>
      <c r="O152" s="48"/>
      <c r="P152" s="48"/>
      <c r="Q152" s="49"/>
      <c r="AM152" s="48"/>
      <c r="AN152" s="48"/>
      <c r="AO152" s="48"/>
      <c r="AP152" s="48"/>
      <c r="AQ152" s="48"/>
      <c r="AR152" s="48"/>
    </row>
    <row r="153" spans="1:44" s="34" customFormat="1" ht="22.5" customHeight="1" x14ac:dyDescent="0.25">
      <c r="A153" s="28"/>
      <c r="B153" s="35" t="s">
        <v>110</v>
      </c>
      <c r="C153" s="36" t="s">
        <v>228</v>
      </c>
      <c r="D153" s="31">
        <f>D73</f>
        <v>40004</v>
      </c>
      <c r="E153" s="31">
        <f>E73</f>
        <v>40004</v>
      </c>
      <c r="F153" s="31"/>
      <c r="G153" s="31"/>
      <c r="H153" s="31"/>
      <c r="I153" s="31"/>
      <c r="J153" s="31"/>
      <c r="K153" s="31"/>
      <c r="L153" s="35" t="s">
        <v>110</v>
      </c>
      <c r="M153" s="32"/>
      <c r="N153" s="32"/>
      <c r="O153" s="32"/>
      <c r="P153" s="32"/>
      <c r="Q153" s="33"/>
      <c r="AM153" s="32"/>
      <c r="AN153" s="32"/>
      <c r="AO153" s="32"/>
      <c r="AP153" s="32"/>
      <c r="AQ153" s="32"/>
      <c r="AR153" s="32"/>
    </row>
    <row r="154" spans="1:44" s="34" customFormat="1" ht="20.25" customHeight="1" x14ac:dyDescent="0.25">
      <c r="A154" s="28"/>
      <c r="B154" s="35" t="s">
        <v>229</v>
      </c>
      <c r="C154" s="36" t="s">
        <v>230</v>
      </c>
      <c r="D154" s="31">
        <f>D153</f>
        <v>40004</v>
      </c>
      <c r="E154" s="31">
        <f>E73</f>
        <v>40004</v>
      </c>
      <c r="F154" s="31"/>
      <c r="G154" s="31"/>
      <c r="H154" s="31"/>
      <c r="I154" s="31"/>
      <c r="J154" s="31"/>
      <c r="K154" s="31"/>
      <c r="L154" s="35" t="s">
        <v>229</v>
      </c>
      <c r="M154" s="32"/>
      <c r="N154" s="32"/>
      <c r="O154" s="32"/>
      <c r="P154" s="32"/>
      <c r="Q154" s="33"/>
      <c r="AM154" s="32"/>
      <c r="AN154" s="32"/>
      <c r="AO154" s="32"/>
      <c r="AP154" s="32"/>
      <c r="AQ154" s="32"/>
      <c r="AR154" s="32"/>
    </row>
    <row r="155" spans="1:44" ht="23.25" customHeight="1" x14ac:dyDescent="0.25">
      <c r="A155" s="28" t="str">
        <f>CONCATENATE("5110",B155)</f>
        <v>51106710</v>
      </c>
      <c r="B155" s="29" t="s">
        <v>231</v>
      </c>
      <c r="C155" s="36" t="s">
        <v>232</v>
      </c>
      <c r="D155" s="31">
        <f>+D156+D251</f>
        <v>20727</v>
      </c>
      <c r="E155" s="31"/>
      <c r="F155" s="31"/>
      <c r="G155" s="31">
        <f>+G156+G251</f>
        <v>2110</v>
      </c>
      <c r="H155" s="31">
        <f>+H156+H251</f>
        <v>2536</v>
      </c>
      <c r="I155" s="31">
        <f>+I156+I251</f>
        <v>2651</v>
      </c>
      <c r="J155" s="31">
        <f>+J156+J251</f>
        <v>4520</v>
      </c>
      <c r="K155" s="31">
        <f>+K156+K251</f>
        <v>8910</v>
      </c>
      <c r="L155" s="29" t="s">
        <v>231</v>
      </c>
      <c r="M155" s="32"/>
      <c r="N155" s="32"/>
      <c r="O155" s="32"/>
      <c r="P155" s="32"/>
    </row>
    <row r="156" spans="1:44" ht="17.25" customHeight="1" x14ac:dyDescent="0.25">
      <c r="A156" s="28" t="str">
        <f t="shared" ref="A156:A219" si="31">CONCATENATE("6710",B156)</f>
        <v>671001</v>
      </c>
      <c r="B156" s="35" t="s">
        <v>90</v>
      </c>
      <c r="C156" s="36" t="s">
        <v>91</v>
      </c>
      <c r="D156" s="31">
        <f>D157+D185+D221+D224+D238+D247</f>
        <v>20557</v>
      </c>
      <c r="E156" s="31"/>
      <c r="F156" s="31"/>
      <c r="G156" s="31">
        <f>G157+G185+G221+G224+G238+G247</f>
        <v>2110</v>
      </c>
      <c r="H156" s="31">
        <f>H157+H185+H221+H224+H238+H247</f>
        <v>2516</v>
      </c>
      <c r="I156" s="31">
        <f>I157+I185+I221+I224+I238+I247</f>
        <v>2651</v>
      </c>
      <c r="J156" s="31">
        <f>J157+J185+J221+J224+J238+J247</f>
        <v>4370</v>
      </c>
      <c r="K156" s="31">
        <f>K157+K185+K221+K224+K238+K247</f>
        <v>8910</v>
      </c>
      <c r="L156" s="35" t="s">
        <v>90</v>
      </c>
      <c r="M156" s="32"/>
      <c r="N156" s="32"/>
      <c r="O156" s="32"/>
      <c r="P156" s="32"/>
    </row>
    <row r="157" spans="1:44" ht="18.75" customHeight="1" x14ac:dyDescent="0.25">
      <c r="A157" s="28" t="str">
        <f t="shared" si="31"/>
        <v>671010</v>
      </c>
      <c r="B157" s="35" t="s">
        <v>92</v>
      </c>
      <c r="C157" s="36" t="s">
        <v>93</v>
      </c>
      <c r="D157" s="31">
        <f>+D158+D174+D178</f>
        <v>10766</v>
      </c>
      <c r="E157" s="31"/>
      <c r="F157" s="31"/>
      <c r="G157" s="31">
        <f>+G158+G174+G178</f>
        <v>863</v>
      </c>
      <c r="H157" s="31">
        <f>+H158+H174+H178</f>
        <v>1700</v>
      </c>
      <c r="I157" s="31">
        <f>+I158+I174+I178</f>
        <v>1650</v>
      </c>
      <c r="J157" s="31">
        <f>+J158+J174+J178</f>
        <v>1637</v>
      </c>
      <c r="K157" s="31">
        <f>+K158+K174+K178</f>
        <v>4916</v>
      </c>
      <c r="L157" s="35" t="s">
        <v>92</v>
      </c>
      <c r="M157" s="32"/>
      <c r="N157" s="32"/>
      <c r="O157" s="32"/>
      <c r="P157" s="32"/>
    </row>
    <row r="158" spans="1:44" ht="23.25" customHeight="1" x14ac:dyDescent="0.25">
      <c r="A158" s="28" t="str">
        <f t="shared" si="31"/>
        <v>67101001</v>
      </c>
      <c r="B158" s="35">
        <v>1001</v>
      </c>
      <c r="C158" s="66" t="s">
        <v>111</v>
      </c>
      <c r="D158" s="31">
        <f>SUM(D159:D173)</f>
        <v>10026</v>
      </c>
      <c r="E158" s="31"/>
      <c r="F158" s="31"/>
      <c r="G158" s="31">
        <f>SUM(G159:G173)</f>
        <v>798</v>
      </c>
      <c r="H158" s="31">
        <f>SUM(H159:H173)</f>
        <v>1592</v>
      </c>
      <c r="I158" s="31">
        <f>SUM(I159:I173)</f>
        <v>1549</v>
      </c>
      <c r="J158" s="31">
        <f>SUM(J159:J173)</f>
        <v>1523</v>
      </c>
      <c r="K158" s="31">
        <f>SUM(K159:K173)</f>
        <v>4564</v>
      </c>
      <c r="L158" s="35">
        <v>1001</v>
      </c>
      <c r="M158" s="32"/>
      <c r="N158" s="32"/>
      <c r="O158" s="32"/>
      <c r="P158" s="32"/>
    </row>
    <row r="159" spans="1:44" ht="20.25" customHeight="1" x14ac:dyDescent="0.25">
      <c r="A159" s="37" t="str">
        <f t="shared" si="31"/>
        <v>6710100101</v>
      </c>
      <c r="B159" s="38">
        <v>100101</v>
      </c>
      <c r="C159" s="67" t="s">
        <v>112</v>
      </c>
      <c r="D159" s="40">
        <v>8746</v>
      </c>
      <c r="E159" s="40"/>
      <c r="F159" s="40"/>
      <c r="G159" s="40">
        <v>738</v>
      </c>
      <c r="H159" s="40">
        <v>1537</v>
      </c>
      <c r="I159" s="40">
        <v>1541</v>
      </c>
      <c r="J159" s="40">
        <v>1295</v>
      </c>
      <c r="K159" s="40">
        <v>3635</v>
      </c>
      <c r="L159" s="38">
        <v>100101</v>
      </c>
      <c r="M159" s="32"/>
      <c r="N159" s="32"/>
      <c r="O159" s="32"/>
      <c r="P159" s="32"/>
    </row>
    <row r="160" spans="1:44" ht="11.25" hidden="1" customHeight="1" x14ac:dyDescent="0.25">
      <c r="A160" s="37" t="str">
        <f t="shared" si="31"/>
        <v>6710100102</v>
      </c>
      <c r="B160" s="38">
        <v>100102</v>
      </c>
      <c r="C160" s="67" t="s">
        <v>113</v>
      </c>
      <c r="D160" s="40">
        <v>0</v>
      </c>
      <c r="E160" s="40"/>
      <c r="F160" s="40"/>
      <c r="G160" s="40">
        <v>0</v>
      </c>
      <c r="H160" s="40">
        <v>0</v>
      </c>
      <c r="I160" s="40">
        <v>0</v>
      </c>
      <c r="J160" s="40">
        <v>0</v>
      </c>
      <c r="K160" s="40">
        <v>0</v>
      </c>
      <c r="L160" s="38">
        <v>100102</v>
      </c>
      <c r="M160" s="32"/>
      <c r="N160" s="32"/>
      <c r="O160" s="32"/>
      <c r="P160" s="32"/>
    </row>
    <row r="161" spans="1:16" ht="11.25" hidden="1" customHeight="1" x14ac:dyDescent="0.25">
      <c r="A161" s="37" t="str">
        <f t="shared" si="31"/>
        <v>6710100103</v>
      </c>
      <c r="B161" s="38">
        <v>100103</v>
      </c>
      <c r="C161" s="67" t="s">
        <v>114</v>
      </c>
      <c r="D161" s="40">
        <v>0</v>
      </c>
      <c r="E161" s="40"/>
      <c r="F161" s="40"/>
      <c r="G161" s="40">
        <v>0</v>
      </c>
      <c r="H161" s="40">
        <v>0</v>
      </c>
      <c r="I161" s="40">
        <v>0</v>
      </c>
      <c r="J161" s="40">
        <v>0</v>
      </c>
      <c r="K161" s="40">
        <v>0</v>
      </c>
      <c r="L161" s="38">
        <v>100103</v>
      </c>
      <c r="M161" s="32"/>
      <c r="N161" s="32"/>
      <c r="O161" s="32"/>
      <c r="P161" s="32"/>
    </row>
    <row r="162" spans="1:16" ht="11.25" hidden="1" customHeight="1" x14ac:dyDescent="0.25">
      <c r="A162" s="37" t="str">
        <f t="shared" si="31"/>
        <v>6710100104</v>
      </c>
      <c r="B162" s="38">
        <v>100104</v>
      </c>
      <c r="C162" s="67" t="s">
        <v>115</v>
      </c>
      <c r="D162" s="40">
        <v>0</v>
      </c>
      <c r="E162" s="40"/>
      <c r="F162" s="40"/>
      <c r="G162" s="40">
        <v>0</v>
      </c>
      <c r="H162" s="40">
        <v>0</v>
      </c>
      <c r="I162" s="40">
        <v>0</v>
      </c>
      <c r="J162" s="40">
        <v>0</v>
      </c>
      <c r="K162" s="40">
        <v>0</v>
      </c>
      <c r="L162" s="38">
        <v>100104</v>
      </c>
      <c r="M162" s="32"/>
      <c r="N162" s="32"/>
      <c r="O162" s="32"/>
      <c r="P162" s="32"/>
    </row>
    <row r="163" spans="1:16" ht="11.25" hidden="1" customHeight="1" x14ac:dyDescent="0.25">
      <c r="A163" s="37" t="str">
        <f t="shared" si="31"/>
        <v>6710100105</v>
      </c>
      <c r="B163" s="38" t="s">
        <v>116</v>
      </c>
      <c r="C163" s="67" t="s">
        <v>117</v>
      </c>
      <c r="D163" s="40">
        <v>0</v>
      </c>
      <c r="E163" s="40"/>
      <c r="F163" s="40"/>
      <c r="G163" s="40">
        <v>0</v>
      </c>
      <c r="H163" s="40">
        <v>0</v>
      </c>
      <c r="I163" s="40">
        <v>0</v>
      </c>
      <c r="J163" s="40">
        <v>0</v>
      </c>
      <c r="K163" s="40">
        <v>0</v>
      </c>
      <c r="L163" s="38" t="s">
        <v>116</v>
      </c>
      <c r="M163" s="32"/>
      <c r="N163" s="32"/>
      <c r="O163" s="32"/>
      <c r="P163" s="32"/>
    </row>
    <row r="164" spans="1:16" ht="18" customHeight="1" x14ac:dyDescent="0.25">
      <c r="A164" s="37" t="str">
        <f t="shared" si="31"/>
        <v>6710100106</v>
      </c>
      <c r="B164" s="38" t="s">
        <v>118</v>
      </c>
      <c r="C164" s="67" t="s">
        <v>119</v>
      </c>
      <c r="D164" s="40">
        <v>458</v>
      </c>
      <c r="E164" s="40"/>
      <c r="F164" s="40"/>
      <c r="G164" s="40">
        <v>45</v>
      </c>
      <c r="H164" s="40">
        <v>0</v>
      </c>
      <c r="I164" s="40">
        <v>0</v>
      </c>
      <c r="J164" s="40">
        <v>173</v>
      </c>
      <c r="K164" s="40">
        <v>240</v>
      </c>
      <c r="L164" s="38" t="s">
        <v>118</v>
      </c>
      <c r="M164" s="32"/>
      <c r="N164" s="32"/>
      <c r="O164" s="32"/>
      <c r="P164" s="32"/>
    </row>
    <row r="165" spans="1:16" ht="11.25" hidden="1" customHeight="1" x14ac:dyDescent="0.25">
      <c r="A165" s="37" t="str">
        <f t="shared" si="31"/>
        <v>6710100107</v>
      </c>
      <c r="B165" s="38">
        <v>100107</v>
      </c>
      <c r="C165" s="67" t="s">
        <v>120</v>
      </c>
      <c r="D165" s="40">
        <v>0</v>
      </c>
      <c r="E165" s="40"/>
      <c r="F165" s="40"/>
      <c r="G165" s="40">
        <v>0</v>
      </c>
      <c r="H165" s="40">
        <v>0</v>
      </c>
      <c r="I165" s="40">
        <v>0</v>
      </c>
      <c r="J165" s="40">
        <v>0</v>
      </c>
      <c r="K165" s="40">
        <v>0</v>
      </c>
      <c r="L165" s="38">
        <v>100107</v>
      </c>
      <c r="M165" s="32"/>
      <c r="N165" s="32"/>
      <c r="O165" s="32"/>
      <c r="P165" s="32"/>
    </row>
    <row r="166" spans="1:16" ht="11.25" hidden="1" customHeight="1" x14ac:dyDescent="0.25">
      <c r="A166" s="37" t="str">
        <f t="shared" si="31"/>
        <v>6710100108</v>
      </c>
      <c r="B166" s="38">
        <v>100108</v>
      </c>
      <c r="C166" s="67" t="s">
        <v>121</v>
      </c>
      <c r="D166" s="40">
        <v>0</v>
      </c>
      <c r="E166" s="40"/>
      <c r="F166" s="40"/>
      <c r="G166" s="40">
        <v>0</v>
      </c>
      <c r="H166" s="40">
        <v>0</v>
      </c>
      <c r="I166" s="40">
        <v>0</v>
      </c>
      <c r="J166" s="40">
        <v>0</v>
      </c>
      <c r="K166" s="40">
        <v>0</v>
      </c>
      <c r="L166" s="38">
        <v>100108</v>
      </c>
      <c r="M166" s="32"/>
      <c r="N166" s="32"/>
      <c r="O166" s="32"/>
      <c r="P166" s="32"/>
    </row>
    <row r="167" spans="1:16" ht="11.25" hidden="1" customHeight="1" x14ac:dyDescent="0.25">
      <c r="A167" s="37" t="str">
        <f t="shared" si="31"/>
        <v>6710100109</v>
      </c>
      <c r="B167" s="38" t="s">
        <v>122</v>
      </c>
      <c r="C167" s="67" t="s">
        <v>123</v>
      </c>
      <c r="D167" s="40">
        <v>0</v>
      </c>
      <c r="E167" s="40"/>
      <c r="F167" s="40"/>
      <c r="G167" s="40">
        <v>0</v>
      </c>
      <c r="H167" s="40">
        <v>0</v>
      </c>
      <c r="I167" s="40">
        <v>0</v>
      </c>
      <c r="J167" s="40">
        <v>0</v>
      </c>
      <c r="K167" s="40">
        <v>0</v>
      </c>
      <c r="L167" s="38" t="s">
        <v>122</v>
      </c>
      <c r="M167" s="32"/>
      <c r="N167" s="32"/>
      <c r="O167" s="32"/>
      <c r="P167" s="32"/>
    </row>
    <row r="168" spans="1:16" ht="11.25" hidden="1" customHeight="1" x14ac:dyDescent="0.25">
      <c r="A168" s="37" t="str">
        <f t="shared" si="31"/>
        <v>6710100110</v>
      </c>
      <c r="B168" s="38" t="s">
        <v>124</v>
      </c>
      <c r="C168" s="67" t="s">
        <v>233</v>
      </c>
      <c r="D168" s="40">
        <v>0</v>
      </c>
      <c r="E168" s="40"/>
      <c r="F168" s="40"/>
      <c r="G168" s="40">
        <v>0</v>
      </c>
      <c r="H168" s="40">
        <v>0</v>
      </c>
      <c r="I168" s="40">
        <v>0</v>
      </c>
      <c r="J168" s="40">
        <v>0</v>
      </c>
      <c r="K168" s="40">
        <v>0</v>
      </c>
      <c r="L168" s="38" t="s">
        <v>124</v>
      </c>
      <c r="M168" s="32"/>
      <c r="N168" s="32"/>
      <c r="O168" s="32"/>
      <c r="P168" s="32"/>
    </row>
    <row r="169" spans="1:16" ht="22.5" customHeight="1" x14ac:dyDescent="0.25">
      <c r="A169" s="37" t="str">
        <f t="shared" si="31"/>
        <v>6710100112</v>
      </c>
      <c r="B169" s="38" t="s">
        <v>128</v>
      </c>
      <c r="C169" s="67" t="s">
        <v>129</v>
      </c>
      <c r="D169" s="40">
        <v>560</v>
      </c>
      <c r="E169" s="40"/>
      <c r="F169" s="40"/>
      <c r="G169" s="40">
        <v>0</v>
      </c>
      <c r="H169" s="40">
        <v>0</v>
      </c>
      <c r="I169" s="40">
        <v>0</v>
      </c>
      <c r="J169" s="40">
        <v>0</v>
      </c>
      <c r="K169" s="40">
        <v>560</v>
      </c>
      <c r="L169" s="38" t="s">
        <v>128</v>
      </c>
      <c r="M169" s="32"/>
      <c r="N169" s="32"/>
      <c r="O169" s="32"/>
      <c r="P169" s="32"/>
    </row>
    <row r="170" spans="1:16" ht="19.5" customHeight="1" x14ac:dyDescent="0.25">
      <c r="A170" s="37" t="str">
        <f t="shared" si="31"/>
        <v>6710100113</v>
      </c>
      <c r="B170" s="38">
        <v>100113</v>
      </c>
      <c r="C170" s="67" t="s">
        <v>130</v>
      </c>
      <c r="D170" s="40">
        <v>223</v>
      </c>
      <c r="E170" s="40"/>
      <c r="F170" s="40"/>
      <c r="G170" s="40">
        <v>15</v>
      </c>
      <c r="H170" s="40">
        <v>45</v>
      </c>
      <c r="I170" s="40">
        <v>8</v>
      </c>
      <c r="J170" s="40">
        <v>35</v>
      </c>
      <c r="K170" s="40">
        <v>120</v>
      </c>
      <c r="L170" s="38">
        <v>100113</v>
      </c>
      <c r="M170" s="32"/>
      <c r="N170" s="32"/>
      <c r="O170" s="32"/>
      <c r="P170" s="32"/>
    </row>
    <row r="171" spans="1:16" ht="19.5" customHeight="1" x14ac:dyDescent="0.25">
      <c r="A171" s="37" t="str">
        <f t="shared" si="31"/>
        <v>6710100115</v>
      </c>
      <c r="B171" s="38" t="s">
        <v>133</v>
      </c>
      <c r="C171" s="67" t="s">
        <v>134</v>
      </c>
      <c r="D171" s="40">
        <v>3</v>
      </c>
      <c r="E171" s="40"/>
      <c r="F171" s="40"/>
      <c r="G171" s="40">
        <v>0</v>
      </c>
      <c r="H171" s="40">
        <v>0</v>
      </c>
      <c r="I171" s="40">
        <v>0</v>
      </c>
      <c r="J171" s="40">
        <v>0</v>
      </c>
      <c r="K171" s="40">
        <v>3</v>
      </c>
      <c r="L171" s="38" t="s">
        <v>133</v>
      </c>
      <c r="M171" s="32"/>
      <c r="N171" s="32"/>
      <c r="O171" s="32"/>
      <c r="P171" s="32"/>
    </row>
    <row r="172" spans="1:16" ht="11.25" hidden="1" customHeight="1" x14ac:dyDescent="0.25">
      <c r="A172" s="37" t="str">
        <f t="shared" si="31"/>
        <v>6710100116</v>
      </c>
      <c r="B172" s="38" t="s">
        <v>135</v>
      </c>
      <c r="C172" s="67" t="s">
        <v>136</v>
      </c>
      <c r="D172" s="40">
        <v>0</v>
      </c>
      <c r="E172" s="40"/>
      <c r="F172" s="40"/>
      <c r="G172" s="40">
        <v>0</v>
      </c>
      <c r="H172" s="40">
        <v>0</v>
      </c>
      <c r="I172" s="40">
        <v>0</v>
      </c>
      <c r="J172" s="40">
        <v>0</v>
      </c>
      <c r="K172" s="40">
        <v>0</v>
      </c>
      <c r="L172" s="38" t="s">
        <v>135</v>
      </c>
      <c r="M172" s="32"/>
      <c r="N172" s="32"/>
      <c r="O172" s="32"/>
      <c r="P172" s="32"/>
    </row>
    <row r="173" spans="1:16" ht="21.75" customHeight="1" x14ac:dyDescent="0.25">
      <c r="A173" s="37" t="str">
        <f t="shared" si="31"/>
        <v>6710100130</v>
      </c>
      <c r="B173" s="38">
        <v>100130</v>
      </c>
      <c r="C173" s="67" t="s">
        <v>137</v>
      </c>
      <c r="D173" s="40">
        <v>36</v>
      </c>
      <c r="E173" s="40"/>
      <c r="F173" s="40"/>
      <c r="G173" s="40">
        <v>0</v>
      </c>
      <c r="H173" s="40">
        <v>10</v>
      </c>
      <c r="I173" s="40">
        <v>0</v>
      </c>
      <c r="J173" s="40">
        <v>20</v>
      </c>
      <c r="K173" s="40">
        <v>6</v>
      </c>
      <c r="L173" s="38">
        <v>100130</v>
      </c>
      <c r="M173" s="32"/>
      <c r="N173" s="32"/>
      <c r="O173" s="32"/>
      <c r="P173" s="32"/>
    </row>
    <row r="174" spans="1:16" ht="18" customHeight="1" x14ac:dyDescent="0.25">
      <c r="A174" s="28" t="str">
        <f t="shared" si="31"/>
        <v>67101002</v>
      </c>
      <c r="B174" s="35" t="s">
        <v>138</v>
      </c>
      <c r="C174" s="66" t="s">
        <v>139</v>
      </c>
      <c r="D174" s="31">
        <f>SUM(D175:D177)</f>
        <v>316</v>
      </c>
      <c r="E174" s="31"/>
      <c r="F174" s="31"/>
      <c r="G174" s="31">
        <f>SUM(G175:G177)</f>
        <v>31</v>
      </c>
      <c r="H174" s="31">
        <f>SUM(H175:H177)</f>
        <v>50</v>
      </c>
      <c r="I174" s="31">
        <f>SUM(I175:I177)</f>
        <v>44</v>
      </c>
      <c r="J174" s="31">
        <f>SUM(J175:J177)</f>
        <v>48</v>
      </c>
      <c r="K174" s="31">
        <f>SUM(K175:K177)</f>
        <v>143</v>
      </c>
      <c r="L174" s="35" t="s">
        <v>138</v>
      </c>
      <c r="M174" s="32"/>
      <c r="N174" s="32"/>
      <c r="O174" s="32"/>
      <c r="P174" s="32"/>
    </row>
    <row r="175" spans="1:16" ht="18" customHeight="1" x14ac:dyDescent="0.25">
      <c r="A175" s="28" t="str">
        <f t="shared" si="31"/>
        <v>6710100202</v>
      </c>
      <c r="B175" s="38" t="s">
        <v>234</v>
      </c>
      <c r="C175" s="67" t="s">
        <v>235</v>
      </c>
      <c r="D175" s="40">
        <v>10</v>
      </c>
      <c r="E175" s="40"/>
      <c r="F175" s="40"/>
      <c r="G175" s="40">
        <v>0</v>
      </c>
      <c r="H175" s="40">
        <v>10</v>
      </c>
      <c r="I175" s="40">
        <v>0</v>
      </c>
      <c r="J175" s="40">
        <v>0</v>
      </c>
      <c r="K175" s="40">
        <v>0</v>
      </c>
      <c r="L175" s="38" t="s">
        <v>234</v>
      </c>
      <c r="M175" s="32"/>
      <c r="N175" s="32"/>
      <c r="O175" s="32"/>
      <c r="P175" s="32"/>
    </row>
    <row r="176" spans="1:16" ht="22.5" x14ac:dyDescent="0.25">
      <c r="A176" s="37" t="str">
        <f t="shared" si="31"/>
        <v>6710100204</v>
      </c>
      <c r="B176" s="38" t="s">
        <v>140</v>
      </c>
      <c r="C176" s="67" t="s">
        <v>141</v>
      </c>
      <c r="D176" s="40">
        <v>40</v>
      </c>
      <c r="E176" s="40"/>
      <c r="F176" s="40"/>
      <c r="G176" s="40">
        <v>0</v>
      </c>
      <c r="H176" s="40">
        <v>0</v>
      </c>
      <c r="I176" s="40">
        <v>0</v>
      </c>
      <c r="J176" s="40">
        <v>0</v>
      </c>
      <c r="K176" s="40">
        <v>40</v>
      </c>
      <c r="L176" s="38" t="s">
        <v>140</v>
      </c>
      <c r="M176" s="32"/>
      <c r="N176" s="32"/>
      <c r="O176" s="32"/>
      <c r="P176" s="32"/>
    </row>
    <row r="177" spans="1:16" ht="18" customHeight="1" x14ac:dyDescent="0.25">
      <c r="A177" s="37" t="str">
        <f t="shared" si="31"/>
        <v>6710100206</v>
      </c>
      <c r="B177" s="38" t="s">
        <v>142</v>
      </c>
      <c r="C177" s="67" t="s">
        <v>143</v>
      </c>
      <c r="D177" s="40">
        <v>266</v>
      </c>
      <c r="E177" s="40"/>
      <c r="F177" s="40"/>
      <c r="G177" s="40">
        <v>31</v>
      </c>
      <c r="H177" s="40">
        <v>40</v>
      </c>
      <c r="I177" s="40">
        <v>44</v>
      </c>
      <c r="J177" s="40">
        <v>48</v>
      </c>
      <c r="K177" s="40">
        <v>103</v>
      </c>
      <c r="L177" s="38" t="s">
        <v>142</v>
      </c>
      <c r="M177" s="32"/>
      <c r="N177" s="32"/>
      <c r="O177" s="32"/>
      <c r="P177" s="32"/>
    </row>
    <row r="178" spans="1:16" ht="18" customHeight="1" x14ac:dyDescent="0.25">
      <c r="A178" s="28" t="str">
        <f t="shared" si="31"/>
        <v>67101003</v>
      </c>
      <c r="B178" s="35">
        <v>1003</v>
      </c>
      <c r="C178" s="66" t="s">
        <v>144</v>
      </c>
      <c r="D178" s="31">
        <f>SUM(D179:D184)</f>
        <v>424</v>
      </c>
      <c r="E178" s="31"/>
      <c r="F178" s="31"/>
      <c r="G178" s="31">
        <f>SUM(G179:G184)</f>
        <v>34</v>
      </c>
      <c r="H178" s="31">
        <f>SUM(H179:H184)</f>
        <v>58</v>
      </c>
      <c r="I178" s="31">
        <f>SUM(I179:I184)</f>
        <v>57</v>
      </c>
      <c r="J178" s="31">
        <f>SUM(J179:J184)</f>
        <v>66</v>
      </c>
      <c r="K178" s="31">
        <f>SUM(K179:K184)</f>
        <v>209</v>
      </c>
      <c r="L178" s="35">
        <v>1003</v>
      </c>
      <c r="M178" s="32"/>
      <c r="N178" s="32"/>
      <c r="O178" s="32"/>
      <c r="P178" s="32"/>
    </row>
    <row r="179" spans="1:16" ht="21.75" customHeight="1" x14ac:dyDescent="0.25">
      <c r="A179" s="37" t="str">
        <f t="shared" si="31"/>
        <v>6710100301</v>
      </c>
      <c r="B179" s="38">
        <v>100301</v>
      </c>
      <c r="C179" s="45" t="s">
        <v>145</v>
      </c>
      <c r="D179" s="40">
        <v>113</v>
      </c>
      <c r="E179" s="40"/>
      <c r="F179" s="40"/>
      <c r="G179" s="40">
        <v>8</v>
      </c>
      <c r="H179" s="40">
        <v>16</v>
      </c>
      <c r="I179" s="40">
        <v>14</v>
      </c>
      <c r="J179" s="40">
        <v>18</v>
      </c>
      <c r="K179" s="40">
        <v>57</v>
      </c>
      <c r="L179" s="38">
        <v>100301</v>
      </c>
      <c r="M179" s="32"/>
      <c r="N179" s="32"/>
      <c r="O179" s="32"/>
      <c r="P179" s="32"/>
    </row>
    <row r="180" spans="1:16" ht="19.5" customHeight="1" x14ac:dyDescent="0.25">
      <c r="A180" s="37" t="str">
        <f t="shared" si="31"/>
        <v>6710100302</v>
      </c>
      <c r="B180" s="38">
        <v>100302</v>
      </c>
      <c r="C180" s="45" t="s">
        <v>146</v>
      </c>
      <c r="D180" s="40">
        <v>6</v>
      </c>
      <c r="E180" s="40"/>
      <c r="F180" s="40"/>
      <c r="G180" s="40">
        <v>1</v>
      </c>
      <c r="H180" s="40">
        <v>1</v>
      </c>
      <c r="I180" s="40">
        <v>1</v>
      </c>
      <c r="J180" s="40">
        <v>1</v>
      </c>
      <c r="K180" s="40">
        <v>2</v>
      </c>
      <c r="L180" s="38">
        <v>100302</v>
      </c>
      <c r="M180" s="32"/>
      <c r="N180" s="32"/>
      <c r="O180" s="32"/>
      <c r="P180" s="32"/>
    </row>
    <row r="181" spans="1:16" ht="19.5" customHeight="1" x14ac:dyDescent="0.25">
      <c r="A181" s="37" t="str">
        <f t="shared" si="31"/>
        <v>6710100303</v>
      </c>
      <c r="B181" s="38">
        <v>100303</v>
      </c>
      <c r="C181" s="45" t="s">
        <v>147</v>
      </c>
      <c r="D181" s="40">
        <v>39</v>
      </c>
      <c r="E181" s="40"/>
      <c r="F181" s="40"/>
      <c r="G181" s="40">
        <v>3</v>
      </c>
      <c r="H181" s="40">
        <v>6</v>
      </c>
      <c r="I181" s="40">
        <v>5</v>
      </c>
      <c r="J181" s="40">
        <v>6</v>
      </c>
      <c r="K181" s="40">
        <v>19</v>
      </c>
      <c r="L181" s="38">
        <v>100303</v>
      </c>
      <c r="M181" s="32"/>
      <c r="N181" s="32"/>
      <c r="O181" s="32"/>
      <c r="P181" s="32"/>
    </row>
    <row r="182" spans="1:16" ht="22.5" x14ac:dyDescent="0.25">
      <c r="A182" s="37" t="str">
        <f t="shared" si="31"/>
        <v>6710100304</v>
      </c>
      <c r="B182" s="38">
        <v>100304</v>
      </c>
      <c r="C182" s="45" t="s">
        <v>148</v>
      </c>
      <c r="D182" s="40">
        <v>5</v>
      </c>
      <c r="E182" s="40"/>
      <c r="F182" s="40"/>
      <c r="G182" s="40">
        <v>1</v>
      </c>
      <c r="H182" s="40">
        <v>1</v>
      </c>
      <c r="I182" s="40">
        <v>1</v>
      </c>
      <c r="J182" s="40">
        <v>1</v>
      </c>
      <c r="K182" s="40">
        <v>1</v>
      </c>
      <c r="L182" s="38">
        <v>100304</v>
      </c>
      <c r="M182" s="32"/>
      <c r="N182" s="32"/>
      <c r="O182" s="32"/>
      <c r="P182" s="32"/>
    </row>
    <row r="183" spans="1:16" ht="18" customHeight="1" x14ac:dyDescent="0.25">
      <c r="A183" s="37" t="str">
        <f t="shared" si="31"/>
        <v>6710100306</v>
      </c>
      <c r="B183" s="38" t="s">
        <v>149</v>
      </c>
      <c r="C183" s="45" t="s">
        <v>150</v>
      </c>
      <c r="D183" s="40">
        <v>7</v>
      </c>
      <c r="E183" s="40"/>
      <c r="F183" s="40"/>
      <c r="G183" s="40">
        <v>1</v>
      </c>
      <c r="H183" s="40">
        <v>1</v>
      </c>
      <c r="I183" s="40">
        <v>1</v>
      </c>
      <c r="J183" s="40">
        <v>1</v>
      </c>
      <c r="K183" s="40">
        <v>3</v>
      </c>
      <c r="L183" s="38" t="s">
        <v>149</v>
      </c>
      <c r="M183" s="32"/>
      <c r="N183" s="32"/>
      <c r="O183" s="32"/>
      <c r="P183" s="32"/>
    </row>
    <row r="184" spans="1:16" ht="28.5" customHeight="1" x14ac:dyDescent="0.25">
      <c r="A184" s="37" t="str">
        <f t="shared" si="31"/>
        <v>6710100307</v>
      </c>
      <c r="B184" s="38" t="s">
        <v>151</v>
      </c>
      <c r="C184" s="45" t="s">
        <v>152</v>
      </c>
      <c r="D184" s="40">
        <v>254</v>
      </c>
      <c r="E184" s="40"/>
      <c r="F184" s="40"/>
      <c r="G184" s="40">
        <v>20</v>
      </c>
      <c r="H184" s="40">
        <v>33</v>
      </c>
      <c r="I184" s="40">
        <v>35</v>
      </c>
      <c r="J184" s="40">
        <v>39</v>
      </c>
      <c r="K184" s="40">
        <v>127</v>
      </c>
      <c r="L184" s="38" t="s">
        <v>151</v>
      </c>
      <c r="M184" s="32"/>
      <c r="N184" s="32"/>
      <c r="O184" s="32"/>
      <c r="P184" s="32"/>
    </row>
    <row r="185" spans="1:16" ht="15.75" customHeight="1" x14ac:dyDescent="0.25">
      <c r="A185" s="28" t="str">
        <f t="shared" si="31"/>
        <v>671020</v>
      </c>
      <c r="B185" s="35" t="s">
        <v>94</v>
      </c>
      <c r="C185" s="36" t="s">
        <v>95</v>
      </c>
      <c r="D185" s="31">
        <f>+D186+D196+D197+D202+D205+SUM(D208:D216)</f>
        <v>8341</v>
      </c>
      <c r="E185" s="31"/>
      <c r="F185" s="31"/>
      <c r="G185" s="31">
        <f>+G186+G196+G197+G202+G205+SUM(G208:G216)</f>
        <v>1052</v>
      </c>
      <c r="H185" s="31">
        <f>+H186+H196+H197+H202+H205+SUM(H208:H216)</f>
        <v>362</v>
      </c>
      <c r="I185" s="31">
        <f>+I186+I196+I197+I202+I205+SUM(I208:I216)</f>
        <v>803</v>
      </c>
      <c r="J185" s="31">
        <f>+J186+J196+J197+J202+J205+SUM(J208:J216)</f>
        <v>2663</v>
      </c>
      <c r="K185" s="31">
        <f>+K186+K196+K197+K202+K205+SUM(K208:K216)</f>
        <v>3461</v>
      </c>
      <c r="L185" s="35" t="s">
        <v>94</v>
      </c>
      <c r="M185" s="32"/>
      <c r="N185" s="32"/>
      <c r="O185" s="32"/>
      <c r="P185" s="32"/>
    </row>
    <row r="186" spans="1:16" ht="15.75" customHeight="1" x14ac:dyDescent="0.25">
      <c r="A186" s="28" t="str">
        <f t="shared" si="31"/>
        <v>67102001</v>
      </c>
      <c r="B186" s="35">
        <v>2001</v>
      </c>
      <c r="C186" s="30" t="s">
        <v>153</v>
      </c>
      <c r="D186" s="31">
        <f>SUM(D187:D195)</f>
        <v>5368</v>
      </c>
      <c r="E186" s="31"/>
      <c r="F186" s="31"/>
      <c r="G186" s="31">
        <f>SUM(G187:G195)</f>
        <v>929</v>
      </c>
      <c r="H186" s="31">
        <f>SUM(H187:H195)</f>
        <v>220</v>
      </c>
      <c r="I186" s="31">
        <f>SUM(I187:I195)</f>
        <v>692</v>
      </c>
      <c r="J186" s="31">
        <f>SUM(J187:J195)</f>
        <v>686</v>
      </c>
      <c r="K186" s="31">
        <f>SUM(K187:K195)</f>
        <v>2841</v>
      </c>
      <c r="L186" s="35">
        <v>2001</v>
      </c>
      <c r="M186" s="32"/>
      <c r="N186" s="32"/>
      <c r="O186" s="32"/>
      <c r="P186" s="32"/>
    </row>
    <row r="187" spans="1:16" ht="17.25" customHeight="1" x14ac:dyDescent="0.25">
      <c r="A187" s="37" t="str">
        <f t="shared" si="31"/>
        <v>6710200101</v>
      </c>
      <c r="B187" s="38" t="s">
        <v>154</v>
      </c>
      <c r="C187" s="45" t="s">
        <v>155</v>
      </c>
      <c r="D187" s="40">
        <v>64</v>
      </c>
      <c r="E187" s="40"/>
      <c r="F187" s="40"/>
      <c r="G187" s="40">
        <v>5</v>
      </c>
      <c r="H187" s="40">
        <v>4</v>
      </c>
      <c r="I187" s="40">
        <v>20</v>
      </c>
      <c r="J187" s="40">
        <v>20</v>
      </c>
      <c r="K187" s="40">
        <v>15</v>
      </c>
      <c r="L187" s="38" t="s">
        <v>154</v>
      </c>
      <c r="M187" s="32"/>
      <c r="N187" s="32"/>
      <c r="O187" s="32"/>
      <c r="P187" s="32"/>
    </row>
    <row r="188" spans="1:16" ht="12.75" customHeight="1" x14ac:dyDescent="0.25">
      <c r="A188" s="37" t="str">
        <f t="shared" si="31"/>
        <v>6710200102</v>
      </c>
      <c r="B188" s="38" t="s">
        <v>156</v>
      </c>
      <c r="C188" s="45" t="s">
        <v>157</v>
      </c>
      <c r="D188" s="40">
        <v>37</v>
      </c>
      <c r="E188" s="40"/>
      <c r="F188" s="40"/>
      <c r="G188" s="40">
        <v>5</v>
      </c>
      <c r="H188" s="40">
        <v>6</v>
      </c>
      <c r="I188" s="40">
        <v>5</v>
      </c>
      <c r="J188" s="40">
        <v>6</v>
      </c>
      <c r="K188" s="40">
        <v>15</v>
      </c>
      <c r="L188" s="38" t="s">
        <v>156</v>
      </c>
      <c r="M188" s="32"/>
      <c r="N188" s="32"/>
      <c r="O188" s="32"/>
      <c r="P188" s="32"/>
    </row>
    <row r="189" spans="1:16" ht="16.5" customHeight="1" x14ac:dyDescent="0.25">
      <c r="A189" s="37" t="str">
        <f t="shared" si="31"/>
        <v>6710200103</v>
      </c>
      <c r="B189" s="38" t="s">
        <v>158</v>
      </c>
      <c r="C189" s="45" t="s">
        <v>159</v>
      </c>
      <c r="D189" s="40">
        <v>494</v>
      </c>
      <c r="E189" s="40"/>
      <c r="F189" s="40"/>
      <c r="G189" s="40">
        <v>130</v>
      </c>
      <c r="H189" s="40">
        <v>44</v>
      </c>
      <c r="I189" s="40">
        <v>0</v>
      </c>
      <c r="J189" s="40">
        <v>120</v>
      </c>
      <c r="K189" s="40">
        <v>200</v>
      </c>
      <c r="L189" s="38" t="s">
        <v>158</v>
      </c>
      <c r="M189" s="32"/>
      <c r="N189" s="32"/>
      <c r="O189" s="32"/>
      <c r="P189" s="32"/>
    </row>
    <row r="190" spans="1:16" ht="15" customHeight="1" x14ac:dyDescent="0.25">
      <c r="A190" s="37" t="str">
        <f t="shared" si="31"/>
        <v>6710200104</v>
      </c>
      <c r="B190" s="38" t="s">
        <v>160</v>
      </c>
      <c r="C190" s="45" t="s">
        <v>161</v>
      </c>
      <c r="D190" s="40">
        <v>71</v>
      </c>
      <c r="E190" s="40"/>
      <c r="F190" s="40"/>
      <c r="G190" s="40">
        <v>25</v>
      </c>
      <c r="H190" s="40">
        <v>4</v>
      </c>
      <c r="I190" s="40">
        <v>2</v>
      </c>
      <c r="J190" s="40">
        <v>30</v>
      </c>
      <c r="K190" s="40">
        <v>10</v>
      </c>
      <c r="L190" s="38" t="s">
        <v>160</v>
      </c>
      <c r="M190" s="32"/>
      <c r="N190" s="32"/>
      <c r="O190" s="32"/>
      <c r="P190" s="32"/>
    </row>
    <row r="191" spans="1:16" ht="21" customHeight="1" x14ac:dyDescent="0.25">
      <c r="A191" s="37" t="str">
        <f t="shared" si="31"/>
        <v>6710200105</v>
      </c>
      <c r="B191" s="38" t="s">
        <v>162</v>
      </c>
      <c r="C191" s="45" t="s">
        <v>163</v>
      </c>
      <c r="D191" s="40">
        <v>267</v>
      </c>
      <c r="E191" s="40"/>
      <c r="F191" s="40"/>
      <c r="G191" s="40">
        <v>14</v>
      </c>
      <c r="H191" s="40">
        <v>6</v>
      </c>
      <c r="I191" s="40">
        <v>13</v>
      </c>
      <c r="J191" s="40">
        <v>24</v>
      </c>
      <c r="K191" s="40">
        <v>210</v>
      </c>
      <c r="L191" s="38" t="s">
        <v>162</v>
      </c>
      <c r="M191" s="32"/>
      <c r="N191" s="32"/>
      <c r="O191" s="32"/>
      <c r="P191" s="32"/>
    </row>
    <row r="192" spans="1:16" ht="17.25" customHeight="1" x14ac:dyDescent="0.25">
      <c r="A192" s="37" t="str">
        <f t="shared" si="31"/>
        <v>6710200106</v>
      </c>
      <c r="B192" s="38" t="s">
        <v>164</v>
      </c>
      <c r="C192" s="45" t="s">
        <v>165</v>
      </c>
      <c r="D192" s="40">
        <v>145</v>
      </c>
      <c r="E192" s="40"/>
      <c r="F192" s="40"/>
      <c r="G192" s="40">
        <v>0</v>
      </c>
      <c r="H192" s="40">
        <v>10</v>
      </c>
      <c r="I192" s="40">
        <v>0</v>
      </c>
      <c r="J192" s="40">
        <v>130</v>
      </c>
      <c r="K192" s="40">
        <v>5</v>
      </c>
      <c r="L192" s="38" t="s">
        <v>164</v>
      </c>
      <c r="M192" s="32"/>
      <c r="N192" s="32"/>
      <c r="O192" s="32"/>
      <c r="P192" s="32"/>
    </row>
    <row r="193" spans="1:44" ht="18" customHeight="1" x14ac:dyDescent="0.25">
      <c r="A193" s="37" t="str">
        <f t="shared" si="31"/>
        <v>6710200108</v>
      </c>
      <c r="B193" s="38" t="s">
        <v>168</v>
      </c>
      <c r="C193" s="45" t="s">
        <v>169</v>
      </c>
      <c r="D193" s="40">
        <v>362</v>
      </c>
      <c r="E193" s="40"/>
      <c r="F193" s="40"/>
      <c r="G193" s="40">
        <v>16</v>
      </c>
      <c r="H193" s="40">
        <v>40</v>
      </c>
      <c r="I193" s="40">
        <v>16</v>
      </c>
      <c r="J193" s="40">
        <v>30</v>
      </c>
      <c r="K193" s="40">
        <v>260</v>
      </c>
      <c r="L193" s="38" t="s">
        <v>168</v>
      </c>
      <c r="M193" s="32"/>
      <c r="N193" s="32"/>
      <c r="O193" s="32"/>
      <c r="P193" s="32"/>
    </row>
    <row r="194" spans="1:44" ht="30.75" customHeight="1" x14ac:dyDescent="0.25">
      <c r="A194" s="37" t="str">
        <f t="shared" si="31"/>
        <v>6710200109</v>
      </c>
      <c r="B194" s="38" t="s">
        <v>170</v>
      </c>
      <c r="C194" s="45" t="s">
        <v>171</v>
      </c>
      <c r="D194" s="40">
        <v>2807</v>
      </c>
      <c r="E194" s="40"/>
      <c r="F194" s="40"/>
      <c r="G194" s="40">
        <v>310</v>
      </c>
      <c r="H194" s="40">
        <v>53</v>
      </c>
      <c r="I194" s="40">
        <v>252</v>
      </c>
      <c r="J194" s="40">
        <v>266</v>
      </c>
      <c r="K194" s="40">
        <v>1926</v>
      </c>
      <c r="L194" s="38" t="s">
        <v>170</v>
      </c>
      <c r="M194" s="32"/>
      <c r="N194" s="32"/>
      <c r="O194" s="32"/>
      <c r="P194" s="32"/>
    </row>
    <row r="195" spans="1:44" ht="28.5" customHeight="1" x14ac:dyDescent="0.25">
      <c r="A195" s="37" t="str">
        <f t="shared" si="31"/>
        <v>6710200130</v>
      </c>
      <c r="B195" s="38" t="s">
        <v>172</v>
      </c>
      <c r="C195" s="45" t="s">
        <v>173</v>
      </c>
      <c r="D195" s="40">
        <v>1121</v>
      </c>
      <c r="E195" s="40"/>
      <c r="F195" s="40"/>
      <c r="G195" s="40">
        <v>424</v>
      </c>
      <c r="H195" s="40">
        <v>53</v>
      </c>
      <c r="I195" s="40">
        <v>384</v>
      </c>
      <c r="J195" s="40">
        <v>60</v>
      </c>
      <c r="K195" s="40">
        <v>200</v>
      </c>
      <c r="L195" s="38" t="s">
        <v>172</v>
      </c>
      <c r="M195" s="32"/>
      <c r="N195" s="32"/>
      <c r="O195" s="32"/>
      <c r="P195" s="32"/>
    </row>
    <row r="196" spans="1:44" ht="17.25" customHeight="1" x14ac:dyDescent="0.25">
      <c r="A196" s="28" t="str">
        <f t="shared" si="31"/>
        <v>67102002</v>
      </c>
      <c r="B196" s="35">
        <v>2002</v>
      </c>
      <c r="C196" s="30" t="s">
        <v>174</v>
      </c>
      <c r="D196" s="40">
        <v>62</v>
      </c>
      <c r="E196" s="40"/>
      <c r="F196" s="40"/>
      <c r="G196" s="40">
        <v>0</v>
      </c>
      <c r="H196" s="40">
        <v>12</v>
      </c>
      <c r="I196" s="40">
        <v>10</v>
      </c>
      <c r="J196" s="40">
        <v>20</v>
      </c>
      <c r="K196" s="40">
        <v>20</v>
      </c>
      <c r="L196" s="35">
        <v>2002</v>
      </c>
      <c r="M196" s="32"/>
      <c r="N196" s="32"/>
      <c r="O196" s="32"/>
      <c r="P196" s="32"/>
    </row>
    <row r="197" spans="1:44" ht="20.25" customHeight="1" x14ac:dyDescent="0.25">
      <c r="A197" s="28" t="str">
        <f t="shared" si="31"/>
        <v>67102004</v>
      </c>
      <c r="B197" s="35" t="s">
        <v>236</v>
      </c>
      <c r="C197" s="30" t="s">
        <v>237</v>
      </c>
      <c r="D197" s="31">
        <f>SUM(D198:D201)</f>
        <v>1027</v>
      </c>
      <c r="E197" s="31">
        <f>SUM(E198:E201)</f>
        <v>0</v>
      </c>
      <c r="F197" s="31"/>
      <c r="G197" s="31">
        <f>SUM(G198:G201)</f>
        <v>0</v>
      </c>
      <c r="H197" s="31">
        <f>SUM(H198:H201)</f>
        <v>0</v>
      </c>
      <c r="I197" s="31">
        <f>SUM(I198:I201)</f>
        <v>0</v>
      </c>
      <c r="J197" s="31">
        <f>SUM(J198:J201)</f>
        <v>1023</v>
      </c>
      <c r="K197" s="31">
        <f>SUM(K198:K201)</f>
        <v>4</v>
      </c>
      <c r="L197" s="35" t="s">
        <v>236</v>
      </c>
      <c r="M197" s="32"/>
      <c r="N197" s="32"/>
      <c r="O197" s="32"/>
      <c r="P197" s="32"/>
    </row>
    <row r="198" spans="1:44" ht="18" customHeight="1" x14ac:dyDescent="0.25">
      <c r="A198" s="37" t="str">
        <f t="shared" si="31"/>
        <v>6710200401</v>
      </c>
      <c r="B198" s="38" t="s">
        <v>238</v>
      </c>
      <c r="C198" s="45" t="s">
        <v>237</v>
      </c>
      <c r="D198" s="40">
        <v>10</v>
      </c>
      <c r="E198" s="40"/>
      <c r="F198" s="40"/>
      <c r="G198" s="40">
        <v>0</v>
      </c>
      <c r="H198" s="40">
        <v>0</v>
      </c>
      <c r="I198" s="40">
        <v>0</v>
      </c>
      <c r="J198" s="40">
        <v>10</v>
      </c>
      <c r="K198" s="40">
        <v>0</v>
      </c>
      <c r="L198" s="38" t="s">
        <v>238</v>
      </c>
      <c r="M198" s="32"/>
      <c r="N198" s="32"/>
      <c r="O198" s="32"/>
      <c r="P198" s="32"/>
    </row>
    <row r="199" spans="1:44" ht="15.75" customHeight="1" x14ac:dyDescent="0.25">
      <c r="A199" s="37" t="str">
        <f t="shared" si="31"/>
        <v>6710200402</v>
      </c>
      <c r="B199" s="38" t="s">
        <v>239</v>
      </c>
      <c r="C199" s="45" t="s">
        <v>240</v>
      </c>
      <c r="D199" s="40">
        <v>12</v>
      </c>
      <c r="E199" s="40"/>
      <c r="F199" s="40"/>
      <c r="G199" s="40">
        <v>0</v>
      </c>
      <c r="H199" s="40">
        <v>0</v>
      </c>
      <c r="I199" s="40">
        <v>0</v>
      </c>
      <c r="J199" s="40">
        <v>8</v>
      </c>
      <c r="K199" s="40">
        <v>4</v>
      </c>
      <c r="L199" s="38" t="s">
        <v>239</v>
      </c>
      <c r="M199" s="32"/>
      <c r="N199" s="32"/>
      <c r="O199" s="32"/>
      <c r="P199" s="32"/>
    </row>
    <row r="200" spans="1:44" ht="18" customHeight="1" x14ac:dyDescent="0.25">
      <c r="A200" s="37" t="str">
        <f t="shared" si="31"/>
        <v>6710200403</v>
      </c>
      <c r="B200" s="38" t="s">
        <v>241</v>
      </c>
      <c r="C200" s="45" t="s">
        <v>242</v>
      </c>
      <c r="D200" s="40">
        <v>1000</v>
      </c>
      <c r="E200" s="40"/>
      <c r="F200" s="40"/>
      <c r="G200" s="40">
        <v>0</v>
      </c>
      <c r="H200" s="40">
        <v>0</v>
      </c>
      <c r="I200" s="40">
        <v>0</v>
      </c>
      <c r="J200" s="40">
        <v>1000</v>
      </c>
      <c r="K200" s="40">
        <v>0</v>
      </c>
      <c r="L200" s="38" t="s">
        <v>241</v>
      </c>
      <c r="M200" s="32"/>
      <c r="N200" s="32"/>
      <c r="O200" s="32"/>
      <c r="P200" s="32"/>
    </row>
    <row r="201" spans="1:44" s="34" customFormat="1" ht="15" customHeight="1" x14ac:dyDescent="0.25">
      <c r="A201" s="37" t="str">
        <f t="shared" si="31"/>
        <v>6710200404</v>
      </c>
      <c r="B201" s="38" t="s">
        <v>243</v>
      </c>
      <c r="C201" s="45" t="s">
        <v>244</v>
      </c>
      <c r="D201" s="40">
        <v>5</v>
      </c>
      <c r="E201" s="40"/>
      <c r="F201" s="40"/>
      <c r="G201" s="40">
        <v>0</v>
      </c>
      <c r="H201" s="40">
        <v>0</v>
      </c>
      <c r="I201" s="40">
        <v>0</v>
      </c>
      <c r="J201" s="40">
        <v>5</v>
      </c>
      <c r="K201" s="40">
        <v>0</v>
      </c>
      <c r="L201" s="38" t="s">
        <v>243</v>
      </c>
      <c r="M201" s="32"/>
      <c r="N201" s="32"/>
      <c r="O201" s="32"/>
      <c r="P201" s="32"/>
      <c r="Q201" s="33"/>
      <c r="AM201" s="32"/>
      <c r="AN201" s="32"/>
      <c r="AO201" s="32"/>
      <c r="AP201" s="32"/>
      <c r="AQ201" s="32"/>
      <c r="AR201" s="32"/>
    </row>
    <row r="202" spans="1:44" ht="17.25" customHeight="1" x14ac:dyDescent="0.25">
      <c r="A202" s="28" t="str">
        <f t="shared" si="31"/>
        <v>67102005</v>
      </c>
      <c r="B202" s="35">
        <v>2005</v>
      </c>
      <c r="C202" s="30" t="s">
        <v>175</v>
      </c>
      <c r="D202" s="31">
        <f>D203+D204</f>
        <v>265</v>
      </c>
      <c r="E202" s="31">
        <f>E203+E204</f>
        <v>0</v>
      </c>
      <c r="F202" s="31"/>
      <c r="G202" s="31">
        <f>G203+G204</f>
        <v>25</v>
      </c>
      <c r="H202" s="31">
        <f>H203+H204</f>
        <v>10</v>
      </c>
      <c r="I202" s="31">
        <f>I203+I204</f>
        <v>15</v>
      </c>
      <c r="J202" s="31">
        <f>J203+J204</f>
        <v>160</v>
      </c>
      <c r="K202" s="31">
        <f>K203+K204</f>
        <v>55</v>
      </c>
      <c r="L202" s="35">
        <v>2005</v>
      </c>
      <c r="M202" s="32"/>
      <c r="N202" s="32"/>
      <c r="O202" s="32"/>
      <c r="P202" s="32"/>
    </row>
    <row r="203" spans="1:44" ht="15" customHeight="1" x14ac:dyDescent="0.25">
      <c r="A203" s="37" t="str">
        <f t="shared" si="31"/>
        <v>6710200501</v>
      </c>
      <c r="B203" s="38" t="s">
        <v>245</v>
      </c>
      <c r="C203" s="45" t="s">
        <v>246</v>
      </c>
      <c r="D203" s="40">
        <v>15</v>
      </c>
      <c r="E203" s="40"/>
      <c r="F203" s="40"/>
      <c r="G203" s="40">
        <v>0</v>
      </c>
      <c r="H203" s="40">
        <v>0</v>
      </c>
      <c r="I203" s="40">
        <v>0</v>
      </c>
      <c r="J203" s="40">
        <v>10</v>
      </c>
      <c r="K203" s="40">
        <v>5</v>
      </c>
      <c r="L203" s="38" t="s">
        <v>245</v>
      </c>
      <c r="M203" s="32"/>
      <c r="N203" s="32"/>
      <c r="O203" s="32"/>
      <c r="P203" s="32"/>
    </row>
    <row r="204" spans="1:44" ht="15.75" customHeight="1" x14ac:dyDescent="0.25">
      <c r="A204" s="37" t="str">
        <f t="shared" si="31"/>
        <v>6710200530</v>
      </c>
      <c r="B204" s="38" t="s">
        <v>176</v>
      </c>
      <c r="C204" s="45" t="s">
        <v>177</v>
      </c>
      <c r="D204" s="40">
        <v>250</v>
      </c>
      <c r="E204" s="40"/>
      <c r="F204" s="40"/>
      <c r="G204" s="40">
        <v>25</v>
      </c>
      <c r="H204" s="40">
        <v>10</v>
      </c>
      <c r="I204" s="40">
        <v>15</v>
      </c>
      <c r="J204" s="40">
        <v>150</v>
      </c>
      <c r="K204" s="40">
        <v>50</v>
      </c>
      <c r="L204" s="38" t="s">
        <v>176</v>
      </c>
      <c r="M204" s="32"/>
      <c r="N204" s="32"/>
      <c r="O204" s="32"/>
      <c r="P204" s="32"/>
    </row>
    <row r="205" spans="1:44" ht="20.25" customHeight="1" x14ac:dyDescent="0.25">
      <c r="A205" s="28" t="str">
        <f t="shared" si="31"/>
        <v>67102006</v>
      </c>
      <c r="B205" s="35">
        <v>2006</v>
      </c>
      <c r="C205" s="30" t="s">
        <v>178</v>
      </c>
      <c r="D205" s="31">
        <f>D206+D207</f>
        <v>314</v>
      </c>
      <c r="E205" s="31"/>
      <c r="F205" s="31"/>
      <c r="G205" s="31">
        <f>G206+G207</f>
        <v>45</v>
      </c>
      <c r="H205" s="31">
        <f>H206+H207</f>
        <v>60</v>
      </c>
      <c r="I205" s="31">
        <f>I206+I207</f>
        <v>48</v>
      </c>
      <c r="J205" s="31">
        <f>J206+J207</f>
        <v>31</v>
      </c>
      <c r="K205" s="31">
        <f>K206+K207</f>
        <v>130</v>
      </c>
      <c r="L205" s="35">
        <v>2006</v>
      </c>
      <c r="M205" s="32"/>
      <c r="N205" s="32"/>
      <c r="O205" s="32"/>
      <c r="P205" s="32"/>
    </row>
    <row r="206" spans="1:44" ht="16.5" customHeight="1" x14ac:dyDescent="0.25">
      <c r="A206" s="37" t="str">
        <f t="shared" si="31"/>
        <v>6710200601</v>
      </c>
      <c r="B206" s="38" t="s">
        <v>179</v>
      </c>
      <c r="C206" s="45" t="s">
        <v>180</v>
      </c>
      <c r="D206" s="40">
        <v>152</v>
      </c>
      <c r="E206" s="40"/>
      <c r="F206" s="40"/>
      <c r="G206" s="40">
        <v>13</v>
      </c>
      <c r="H206" s="40">
        <v>30</v>
      </c>
      <c r="I206" s="40">
        <v>48</v>
      </c>
      <c r="J206" s="40">
        <v>1</v>
      </c>
      <c r="K206" s="40">
        <v>60</v>
      </c>
      <c r="L206" s="38" t="s">
        <v>179</v>
      </c>
      <c r="M206" s="32"/>
      <c r="N206" s="32"/>
      <c r="O206" s="32"/>
      <c r="P206" s="32"/>
    </row>
    <row r="207" spans="1:44" ht="16.5" customHeight="1" x14ac:dyDescent="0.25">
      <c r="A207" s="37" t="str">
        <f t="shared" si="31"/>
        <v>6710200602</v>
      </c>
      <c r="B207" s="38" t="s">
        <v>181</v>
      </c>
      <c r="C207" s="45" t="s">
        <v>182</v>
      </c>
      <c r="D207" s="40">
        <v>162</v>
      </c>
      <c r="E207" s="40"/>
      <c r="F207" s="40"/>
      <c r="G207" s="40">
        <v>32</v>
      </c>
      <c r="H207" s="40">
        <v>30</v>
      </c>
      <c r="I207" s="40">
        <v>0</v>
      </c>
      <c r="J207" s="40">
        <v>30</v>
      </c>
      <c r="K207" s="40">
        <v>70</v>
      </c>
      <c r="L207" s="38" t="s">
        <v>181</v>
      </c>
      <c r="M207" s="32"/>
      <c r="N207" s="32"/>
      <c r="O207" s="32"/>
      <c r="P207" s="32"/>
    </row>
    <row r="208" spans="1:44" ht="17.25" customHeight="1" x14ac:dyDescent="0.25">
      <c r="A208" s="28" t="str">
        <f t="shared" si="31"/>
        <v>67102009</v>
      </c>
      <c r="B208" s="35" t="s">
        <v>247</v>
      </c>
      <c r="C208" s="30" t="s">
        <v>248</v>
      </c>
      <c r="D208" s="40">
        <v>750</v>
      </c>
      <c r="E208" s="40"/>
      <c r="F208" s="40"/>
      <c r="G208" s="40">
        <v>0</v>
      </c>
      <c r="H208" s="40">
        <v>0</v>
      </c>
      <c r="I208" s="40">
        <v>0</v>
      </c>
      <c r="J208" s="40">
        <v>600</v>
      </c>
      <c r="K208" s="40">
        <v>150</v>
      </c>
      <c r="L208" s="35" t="s">
        <v>247</v>
      </c>
      <c r="M208" s="32"/>
      <c r="N208" s="32"/>
      <c r="O208" s="32"/>
      <c r="P208" s="32"/>
    </row>
    <row r="209" spans="1:16" ht="15.75" customHeight="1" x14ac:dyDescent="0.25">
      <c r="A209" s="28" t="str">
        <f t="shared" si="31"/>
        <v>67102010</v>
      </c>
      <c r="B209" s="35" t="s">
        <v>249</v>
      </c>
      <c r="C209" s="30" t="s">
        <v>250</v>
      </c>
      <c r="D209" s="40">
        <v>66</v>
      </c>
      <c r="E209" s="40"/>
      <c r="F209" s="40"/>
      <c r="G209" s="40">
        <v>0</v>
      </c>
      <c r="H209" s="40">
        <v>0</v>
      </c>
      <c r="I209" s="40">
        <v>0</v>
      </c>
      <c r="J209" s="40">
        <v>66</v>
      </c>
      <c r="K209" s="40">
        <v>0</v>
      </c>
      <c r="L209" s="35" t="s">
        <v>249</v>
      </c>
      <c r="M209" s="32"/>
      <c r="N209" s="32"/>
      <c r="O209" s="32"/>
      <c r="P209" s="32"/>
    </row>
    <row r="210" spans="1:16" ht="17.25" customHeight="1" x14ac:dyDescent="0.25">
      <c r="A210" s="28" t="str">
        <f t="shared" si="31"/>
        <v>67102011</v>
      </c>
      <c r="B210" s="35">
        <v>2011</v>
      </c>
      <c r="C210" s="30" t="s">
        <v>183</v>
      </c>
      <c r="D210" s="40">
        <v>9</v>
      </c>
      <c r="E210" s="40"/>
      <c r="F210" s="40"/>
      <c r="G210" s="40">
        <v>3</v>
      </c>
      <c r="H210" s="40">
        <v>4</v>
      </c>
      <c r="I210" s="40">
        <v>0</v>
      </c>
      <c r="J210" s="40">
        <v>1</v>
      </c>
      <c r="K210" s="40">
        <v>1</v>
      </c>
      <c r="L210" s="35">
        <v>2011</v>
      </c>
      <c r="M210" s="32"/>
      <c r="N210" s="32"/>
      <c r="O210" s="32"/>
      <c r="P210" s="32"/>
    </row>
    <row r="211" spans="1:16" ht="15" customHeight="1" x14ac:dyDescent="0.25">
      <c r="A211" s="28" t="str">
        <f t="shared" si="31"/>
        <v>67102012</v>
      </c>
      <c r="B211" s="35" t="s">
        <v>184</v>
      </c>
      <c r="C211" s="30" t="s">
        <v>185</v>
      </c>
      <c r="D211" s="40">
        <v>16</v>
      </c>
      <c r="E211" s="40"/>
      <c r="F211" s="40"/>
      <c r="G211" s="40">
        <v>3</v>
      </c>
      <c r="H211" s="40">
        <v>8</v>
      </c>
      <c r="I211" s="40">
        <v>0</v>
      </c>
      <c r="J211" s="40">
        <v>5</v>
      </c>
      <c r="K211" s="40">
        <v>0</v>
      </c>
      <c r="L211" s="35" t="s">
        <v>184</v>
      </c>
      <c r="M211" s="32"/>
      <c r="N211" s="32"/>
      <c r="O211" s="32"/>
      <c r="P211" s="32"/>
    </row>
    <row r="212" spans="1:16" ht="19.5" customHeight="1" x14ac:dyDescent="0.25">
      <c r="A212" s="28" t="str">
        <f t="shared" si="31"/>
        <v>67102013</v>
      </c>
      <c r="B212" s="35" t="s">
        <v>186</v>
      </c>
      <c r="C212" s="30" t="s">
        <v>187</v>
      </c>
      <c r="D212" s="40">
        <v>70</v>
      </c>
      <c r="E212" s="40"/>
      <c r="F212" s="40"/>
      <c r="G212" s="40">
        <v>8</v>
      </c>
      <c r="H212" s="40">
        <v>6</v>
      </c>
      <c r="I212" s="40">
        <v>36</v>
      </c>
      <c r="J212" s="40">
        <v>10</v>
      </c>
      <c r="K212" s="40">
        <v>10</v>
      </c>
      <c r="L212" s="35" t="s">
        <v>186</v>
      </c>
      <c r="M212" s="32"/>
      <c r="N212" s="32"/>
      <c r="O212" s="32"/>
      <c r="P212" s="32"/>
    </row>
    <row r="213" spans="1:16" ht="15.75" customHeight="1" x14ac:dyDescent="0.25">
      <c r="A213" s="28" t="str">
        <f t="shared" si="31"/>
        <v>67102014</v>
      </c>
      <c r="B213" s="35">
        <v>2014</v>
      </c>
      <c r="C213" s="30" t="s">
        <v>188</v>
      </c>
      <c r="D213" s="40">
        <v>130</v>
      </c>
      <c r="E213" s="40"/>
      <c r="F213" s="40"/>
      <c r="G213" s="40">
        <v>6</v>
      </c>
      <c r="H213" s="40">
        <v>12</v>
      </c>
      <c r="I213" s="40">
        <v>2</v>
      </c>
      <c r="J213" s="40">
        <v>40</v>
      </c>
      <c r="K213" s="40">
        <v>70</v>
      </c>
      <c r="L213" s="35">
        <v>2014</v>
      </c>
      <c r="M213" s="32"/>
      <c r="N213" s="32"/>
      <c r="O213" s="32"/>
      <c r="P213" s="32"/>
    </row>
    <row r="214" spans="1:16" ht="18" customHeight="1" x14ac:dyDescent="0.25">
      <c r="A214" s="28" t="str">
        <f t="shared" si="31"/>
        <v>67102016</v>
      </c>
      <c r="B214" s="35" t="s">
        <v>189</v>
      </c>
      <c r="C214" s="30" t="s">
        <v>190</v>
      </c>
      <c r="D214" s="40">
        <v>0</v>
      </c>
      <c r="E214" s="40"/>
      <c r="F214" s="40"/>
      <c r="G214" s="40">
        <v>0</v>
      </c>
      <c r="H214" s="40">
        <v>0</v>
      </c>
      <c r="I214" s="40">
        <v>0</v>
      </c>
      <c r="J214" s="40">
        <v>0</v>
      </c>
      <c r="K214" s="40">
        <v>0</v>
      </c>
      <c r="L214" s="35" t="s">
        <v>189</v>
      </c>
      <c r="M214" s="32"/>
      <c r="N214" s="32"/>
      <c r="O214" s="32"/>
      <c r="P214" s="32"/>
    </row>
    <row r="215" spans="1:16" ht="36.75" customHeight="1" x14ac:dyDescent="0.25">
      <c r="A215" s="28" t="str">
        <f t="shared" si="31"/>
        <v>67102025</v>
      </c>
      <c r="B215" s="35" t="s">
        <v>191</v>
      </c>
      <c r="C215" s="68" t="s">
        <v>192</v>
      </c>
      <c r="D215" s="40">
        <v>73</v>
      </c>
      <c r="E215" s="40"/>
      <c r="F215" s="40"/>
      <c r="G215" s="40">
        <v>3</v>
      </c>
      <c r="H215" s="40">
        <v>0</v>
      </c>
      <c r="I215" s="40">
        <v>0</v>
      </c>
      <c r="J215" s="40">
        <v>0</v>
      </c>
      <c r="K215" s="40">
        <v>70</v>
      </c>
      <c r="L215" s="35" t="s">
        <v>191</v>
      </c>
      <c r="M215" s="32"/>
      <c r="N215" s="32"/>
      <c r="O215" s="32"/>
      <c r="P215" s="32"/>
    </row>
    <row r="216" spans="1:16" ht="17.25" customHeight="1" x14ac:dyDescent="0.25">
      <c r="A216" s="28" t="str">
        <f t="shared" si="31"/>
        <v>67102030</v>
      </c>
      <c r="B216" s="35">
        <v>2030</v>
      </c>
      <c r="C216" s="30" t="s">
        <v>193</v>
      </c>
      <c r="D216" s="31">
        <f>SUM(D217:D220)</f>
        <v>191</v>
      </c>
      <c r="E216" s="31"/>
      <c r="F216" s="31"/>
      <c r="G216" s="31">
        <f>SUM(G217:G220)</f>
        <v>30</v>
      </c>
      <c r="H216" s="31">
        <f>SUM(H217:H220)</f>
        <v>30</v>
      </c>
      <c r="I216" s="31">
        <f>SUM(I217:I220)</f>
        <v>0</v>
      </c>
      <c r="J216" s="31">
        <f>SUM(J217:J220)</f>
        <v>21</v>
      </c>
      <c r="K216" s="31">
        <f>SUM(K217:K220)</f>
        <v>110</v>
      </c>
      <c r="L216" s="35">
        <v>2030</v>
      </c>
      <c r="M216" s="32"/>
      <c r="N216" s="32"/>
      <c r="O216" s="32"/>
      <c r="P216" s="32"/>
    </row>
    <row r="217" spans="1:16" ht="16.5" customHeight="1" x14ac:dyDescent="0.25">
      <c r="A217" s="37" t="str">
        <f t="shared" si="31"/>
        <v>6710203002</v>
      </c>
      <c r="B217" s="38" t="s">
        <v>196</v>
      </c>
      <c r="C217" s="45" t="s">
        <v>197</v>
      </c>
      <c r="D217" s="40">
        <v>15</v>
      </c>
      <c r="E217" s="40"/>
      <c r="F217" s="40"/>
      <c r="G217" s="40">
        <v>0</v>
      </c>
      <c r="H217" s="40">
        <v>4</v>
      </c>
      <c r="I217" s="40">
        <v>0</v>
      </c>
      <c r="J217" s="40">
        <v>1</v>
      </c>
      <c r="K217" s="40">
        <v>10</v>
      </c>
      <c r="L217" s="38" t="s">
        <v>196</v>
      </c>
      <c r="M217" s="32"/>
      <c r="N217" s="32"/>
      <c r="O217" s="32"/>
      <c r="P217" s="32"/>
    </row>
    <row r="218" spans="1:16" ht="17.25" customHeight="1" x14ac:dyDescent="0.25">
      <c r="A218" s="37" t="str">
        <f t="shared" si="31"/>
        <v>6710203003</v>
      </c>
      <c r="B218" s="38" t="s">
        <v>198</v>
      </c>
      <c r="C218" s="45" t="s">
        <v>199</v>
      </c>
      <c r="D218" s="40">
        <v>16</v>
      </c>
      <c r="E218" s="40"/>
      <c r="F218" s="40"/>
      <c r="G218" s="40">
        <v>0</v>
      </c>
      <c r="H218" s="40">
        <v>16</v>
      </c>
      <c r="I218" s="40">
        <v>0</v>
      </c>
      <c r="J218" s="40">
        <v>0</v>
      </c>
      <c r="K218" s="40">
        <v>0</v>
      </c>
      <c r="L218" s="38" t="s">
        <v>198</v>
      </c>
      <c r="M218" s="32"/>
      <c r="N218" s="32"/>
      <c r="O218" s="32"/>
      <c r="P218" s="32"/>
    </row>
    <row r="219" spans="1:16" ht="11.25" hidden="1" customHeight="1" x14ac:dyDescent="0.25">
      <c r="A219" s="37" t="str">
        <f t="shared" si="31"/>
        <v>6710203004</v>
      </c>
      <c r="B219" s="38" t="s">
        <v>200</v>
      </c>
      <c r="C219" s="45" t="s">
        <v>201</v>
      </c>
      <c r="D219" s="40">
        <v>0</v>
      </c>
      <c r="E219" s="40"/>
      <c r="F219" s="40"/>
      <c r="G219" s="40">
        <v>0</v>
      </c>
      <c r="H219" s="40">
        <v>0</v>
      </c>
      <c r="I219" s="40">
        <v>0</v>
      </c>
      <c r="J219" s="40">
        <v>0</v>
      </c>
      <c r="K219" s="40">
        <v>0</v>
      </c>
      <c r="L219" s="38" t="s">
        <v>200</v>
      </c>
      <c r="M219" s="32"/>
      <c r="N219" s="32"/>
      <c r="O219" s="32"/>
      <c r="P219" s="32"/>
    </row>
    <row r="220" spans="1:16" ht="17.25" customHeight="1" x14ac:dyDescent="0.25">
      <c r="A220" s="37" t="str">
        <f t="shared" ref="A220:A248" si="32">CONCATENATE("6710",B220)</f>
        <v>6710203030</v>
      </c>
      <c r="B220" s="38" t="s">
        <v>202</v>
      </c>
      <c r="C220" s="45" t="s">
        <v>203</v>
      </c>
      <c r="D220" s="40">
        <v>160</v>
      </c>
      <c r="E220" s="40"/>
      <c r="F220" s="40"/>
      <c r="G220" s="40">
        <v>30</v>
      </c>
      <c r="H220" s="40">
        <v>10</v>
      </c>
      <c r="I220" s="40">
        <v>0</v>
      </c>
      <c r="J220" s="40">
        <v>20</v>
      </c>
      <c r="K220" s="40">
        <v>100</v>
      </c>
      <c r="L220" s="38" t="s">
        <v>202</v>
      </c>
      <c r="M220" s="32"/>
      <c r="O220" s="32"/>
    </row>
    <row r="221" spans="1:16" ht="20.25" customHeight="1" x14ac:dyDescent="0.25">
      <c r="A221" s="37" t="str">
        <f t="shared" si="32"/>
        <v>671055</v>
      </c>
      <c r="B221" s="35" t="s">
        <v>96</v>
      </c>
      <c r="C221" s="30" t="s">
        <v>97</v>
      </c>
      <c r="D221" s="31">
        <f>D222</f>
        <v>420</v>
      </c>
      <c r="E221" s="31"/>
      <c r="F221" s="31"/>
      <c r="G221" s="31">
        <f t="shared" ref="G221:K222" si="33">G222</f>
        <v>0</v>
      </c>
      <c r="H221" s="31">
        <f t="shared" si="33"/>
        <v>0</v>
      </c>
      <c r="I221" s="31">
        <f t="shared" si="33"/>
        <v>0</v>
      </c>
      <c r="J221" s="31">
        <f t="shared" si="33"/>
        <v>70</v>
      </c>
      <c r="K221" s="31">
        <f t="shared" si="33"/>
        <v>350</v>
      </c>
      <c r="L221" s="35" t="s">
        <v>96</v>
      </c>
      <c r="M221" s="32"/>
      <c r="O221" s="32"/>
    </row>
    <row r="222" spans="1:16" ht="18.75" customHeight="1" x14ac:dyDescent="0.25">
      <c r="A222" s="37" t="str">
        <f t="shared" si="32"/>
        <v>67105502</v>
      </c>
      <c r="B222" s="35" t="s">
        <v>204</v>
      </c>
      <c r="C222" s="30" t="s">
        <v>205</v>
      </c>
      <c r="D222" s="31">
        <f>D223</f>
        <v>420</v>
      </c>
      <c r="E222" s="31"/>
      <c r="F222" s="31"/>
      <c r="G222" s="31">
        <f t="shared" si="33"/>
        <v>0</v>
      </c>
      <c r="H222" s="31">
        <f t="shared" si="33"/>
        <v>0</v>
      </c>
      <c r="I222" s="31">
        <f t="shared" si="33"/>
        <v>0</v>
      </c>
      <c r="J222" s="31">
        <f t="shared" si="33"/>
        <v>70</v>
      </c>
      <c r="K222" s="31">
        <f t="shared" si="33"/>
        <v>350</v>
      </c>
      <c r="L222" s="35" t="s">
        <v>204</v>
      </c>
      <c r="M222" s="32"/>
      <c r="O222" s="32"/>
    </row>
    <row r="223" spans="1:16" ht="20.25" customHeight="1" x14ac:dyDescent="0.25">
      <c r="A223" s="37" t="str">
        <f t="shared" si="32"/>
        <v>6710550201</v>
      </c>
      <c r="B223" s="38" t="s">
        <v>206</v>
      </c>
      <c r="C223" s="45" t="s">
        <v>207</v>
      </c>
      <c r="D223" s="40">
        <v>420</v>
      </c>
      <c r="E223" s="40"/>
      <c r="F223" s="40"/>
      <c r="G223" s="40">
        <v>0</v>
      </c>
      <c r="H223" s="40">
        <v>0</v>
      </c>
      <c r="I223" s="40">
        <v>0</v>
      </c>
      <c r="J223" s="40">
        <v>70</v>
      </c>
      <c r="K223" s="40">
        <v>350</v>
      </c>
      <c r="L223" s="38" t="s">
        <v>206</v>
      </c>
      <c r="M223" s="32"/>
      <c r="O223" s="32"/>
    </row>
    <row r="224" spans="1:16" s="34" customFormat="1" ht="43.5" customHeight="1" x14ac:dyDescent="0.25">
      <c r="A224" s="37" t="str">
        <f t="shared" si="32"/>
        <v>671056</v>
      </c>
      <c r="B224" s="35" t="s">
        <v>98</v>
      </c>
      <c r="C224" s="30" t="s">
        <v>99</v>
      </c>
      <c r="D224" s="31">
        <f>D225+D227+D230+D233+D236</f>
        <v>100</v>
      </c>
      <c r="E224" s="31"/>
      <c r="F224" s="31"/>
      <c r="G224" s="31">
        <f>G225+G227+G230+G233+G236</f>
        <v>0</v>
      </c>
      <c r="H224" s="31">
        <f>H225+H227+H230+H233+H236</f>
        <v>100</v>
      </c>
      <c r="I224" s="31">
        <f>I225+I227+I230+I233+I236</f>
        <v>0</v>
      </c>
      <c r="J224" s="31">
        <f>J225+J227+J230+J233+J236</f>
        <v>0</v>
      </c>
      <c r="K224" s="31">
        <f>K225+K227+K230+K233+K236</f>
        <v>0</v>
      </c>
      <c r="L224" s="35" t="s">
        <v>98</v>
      </c>
      <c r="M224" s="32"/>
      <c r="O224" s="48"/>
    </row>
    <row r="225" spans="1:15" ht="11.25" hidden="1" customHeight="1" x14ac:dyDescent="0.25">
      <c r="A225" s="37" t="str">
        <f t="shared" si="32"/>
        <v>67105602</v>
      </c>
      <c r="B225" s="70">
        <v>5602</v>
      </c>
      <c r="C225" s="69" t="s">
        <v>211</v>
      </c>
      <c r="D225" s="40">
        <v>0</v>
      </c>
      <c r="E225" s="40"/>
      <c r="F225" s="40"/>
      <c r="G225" s="40">
        <v>0</v>
      </c>
      <c r="H225" s="40">
        <v>0</v>
      </c>
      <c r="I225" s="40">
        <v>0</v>
      </c>
      <c r="J225" s="40">
        <v>0</v>
      </c>
      <c r="K225" s="40">
        <v>0</v>
      </c>
      <c r="L225" s="70">
        <v>5602</v>
      </c>
      <c r="M225" s="32"/>
      <c r="O225" s="32"/>
    </row>
    <row r="226" spans="1:15" ht="12.75" hidden="1" customHeight="1" x14ac:dyDescent="0.25">
      <c r="A226" s="37" t="str">
        <f t="shared" si="32"/>
        <v>6710560202</v>
      </c>
      <c r="B226" s="70">
        <v>560202</v>
      </c>
      <c r="C226" s="71" t="s">
        <v>251</v>
      </c>
      <c r="D226" s="40">
        <v>0</v>
      </c>
      <c r="E226" s="40"/>
      <c r="F226" s="40"/>
      <c r="G226" s="40">
        <v>0</v>
      </c>
      <c r="H226" s="40">
        <v>0</v>
      </c>
      <c r="I226" s="40">
        <v>0</v>
      </c>
      <c r="J226" s="40">
        <v>0</v>
      </c>
      <c r="K226" s="40">
        <v>0</v>
      </c>
      <c r="L226" s="70">
        <v>560202</v>
      </c>
      <c r="M226" s="32"/>
      <c r="O226" s="32"/>
    </row>
    <row r="227" spans="1:15" ht="28.5" hidden="1" customHeight="1" x14ac:dyDescent="0.25">
      <c r="A227" s="37" t="str">
        <f t="shared" si="32"/>
        <v>67105615</v>
      </c>
      <c r="B227" s="72">
        <v>5615</v>
      </c>
      <c r="C227" s="30" t="s">
        <v>252</v>
      </c>
      <c r="D227" s="31">
        <v>0</v>
      </c>
      <c r="E227" s="31"/>
      <c r="F227" s="31"/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72">
        <v>5615</v>
      </c>
      <c r="M227" s="32"/>
      <c r="O227" s="32"/>
    </row>
    <row r="228" spans="1:15" ht="18" hidden="1" customHeight="1" x14ac:dyDescent="0.25">
      <c r="A228" s="37" t="str">
        <f t="shared" si="32"/>
        <v>6710561501</v>
      </c>
      <c r="B228" s="70">
        <v>561501</v>
      </c>
      <c r="C228" s="45" t="s">
        <v>253</v>
      </c>
      <c r="D228" s="40">
        <v>0</v>
      </c>
      <c r="E228" s="40"/>
      <c r="F228" s="40"/>
      <c r="G228" s="40">
        <v>0</v>
      </c>
      <c r="H228" s="40">
        <v>0</v>
      </c>
      <c r="I228" s="40">
        <v>0</v>
      </c>
      <c r="J228" s="40">
        <v>0</v>
      </c>
      <c r="K228" s="40">
        <v>0</v>
      </c>
      <c r="L228" s="70">
        <v>561501</v>
      </c>
      <c r="M228" s="32"/>
      <c r="O228" s="32"/>
    </row>
    <row r="229" spans="1:15" ht="18" hidden="1" customHeight="1" x14ac:dyDescent="0.25">
      <c r="A229" s="37" t="str">
        <f t="shared" si="32"/>
        <v>6710561502</v>
      </c>
      <c r="B229" s="70">
        <v>561502</v>
      </c>
      <c r="C229" s="71" t="s">
        <v>251</v>
      </c>
      <c r="D229" s="40">
        <v>0</v>
      </c>
      <c r="E229" s="40"/>
      <c r="F229" s="40"/>
      <c r="G229" s="40">
        <v>0</v>
      </c>
      <c r="H229" s="40">
        <v>0</v>
      </c>
      <c r="I229" s="40">
        <v>0</v>
      </c>
      <c r="J229" s="40">
        <v>0</v>
      </c>
      <c r="K229" s="40">
        <v>0</v>
      </c>
      <c r="L229" s="70">
        <v>561502</v>
      </c>
      <c r="M229" s="32"/>
      <c r="O229" s="32"/>
    </row>
    <row r="230" spans="1:15" ht="23.25" customHeight="1" x14ac:dyDescent="0.25">
      <c r="A230" s="37" t="str">
        <f t="shared" si="32"/>
        <v>67105616</v>
      </c>
      <c r="B230" s="72">
        <v>5616</v>
      </c>
      <c r="C230" s="73" t="s">
        <v>83</v>
      </c>
      <c r="D230" s="31">
        <v>100</v>
      </c>
      <c r="E230" s="31"/>
      <c r="F230" s="31"/>
      <c r="G230" s="31">
        <v>0</v>
      </c>
      <c r="H230" s="31">
        <v>100</v>
      </c>
      <c r="I230" s="31">
        <v>0</v>
      </c>
      <c r="J230" s="31">
        <v>0</v>
      </c>
      <c r="K230" s="31">
        <v>0</v>
      </c>
      <c r="L230" s="72">
        <v>5616</v>
      </c>
      <c r="M230" s="32"/>
      <c r="O230" s="32"/>
    </row>
    <row r="231" spans="1:15" ht="21" customHeight="1" x14ac:dyDescent="0.25">
      <c r="A231" s="37" t="str">
        <f t="shared" si="32"/>
        <v>6710561601</v>
      </c>
      <c r="B231" s="70">
        <v>561601</v>
      </c>
      <c r="C231" s="45" t="s">
        <v>253</v>
      </c>
      <c r="D231" s="40">
        <v>17</v>
      </c>
      <c r="E231" s="40"/>
      <c r="F231" s="40"/>
      <c r="G231" s="40">
        <v>0</v>
      </c>
      <c r="H231" s="40">
        <v>17</v>
      </c>
      <c r="I231" s="40">
        <v>0</v>
      </c>
      <c r="J231" s="40">
        <v>0</v>
      </c>
      <c r="K231" s="40">
        <v>0</v>
      </c>
      <c r="L231" s="70">
        <v>561601</v>
      </c>
      <c r="M231" s="32"/>
      <c r="O231" s="32"/>
    </row>
    <row r="232" spans="1:15" ht="18.75" customHeight="1" x14ac:dyDescent="0.25">
      <c r="A232" s="37" t="str">
        <f t="shared" si="32"/>
        <v>6710561602</v>
      </c>
      <c r="B232" s="70">
        <v>561602</v>
      </c>
      <c r="C232" s="71" t="s">
        <v>251</v>
      </c>
      <c r="D232" s="40">
        <v>83</v>
      </c>
      <c r="E232" s="40"/>
      <c r="F232" s="40"/>
      <c r="G232" s="40">
        <v>0</v>
      </c>
      <c r="H232" s="40">
        <v>83</v>
      </c>
      <c r="I232" s="40">
        <v>0</v>
      </c>
      <c r="J232" s="40">
        <v>0</v>
      </c>
      <c r="K232" s="40">
        <v>0</v>
      </c>
      <c r="L232" s="70">
        <v>561602</v>
      </c>
      <c r="M232" s="32"/>
      <c r="O232" s="32"/>
    </row>
    <row r="233" spans="1:15" ht="11.25" hidden="1" customHeight="1" x14ac:dyDescent="0.25">
      <c r="A233" s="37" t="str">
        <f t="shared" si="32"/>
        <v>67105617</v>
      </c>
      <c r="B233" s="72">
        <v>5617</v>
      </c>
      <c r="C233" s="30" t="s">
        <v>84</v>
      </c>
      <c r="D233" s="31">
        <v>0</v>
      </c>
      <c r="E233" s="31"/>
      <c r="F233" s="31"/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72">
        <v>5617</v>
      </c>
      <c r="M233" s="32"/>
      <c r="O233" s="32"/>
    </row>
    <row r="234" spans="1:15" ht="11.25" hidden="1" customHeight="1" x14ac:dyDescent="0.25">
      <c r="A234" s="37" t="str">
        <f t="shared" si="32"/>
        <v>6710561701</v>
      </c>
      <c r="B234" s="70">
        <v>561701</v>
      </c>
      <c r="C234" s="45" t="s">
        <v>253</v>
      </c>
      <c r="D234" s="40">
        <v>0</v>
      </c>
      <c r="E234" s="40"/>
      <c r="F234" s="40"/>
      <c r="G234" s="40">
        <v>0</v>
      </c>
      <c r="H234" s="40">
        <v>0</v>
      </c>
      <c r="I234" s="40">
        <v>0</v>
      </c>
      <c r="J234" s="40">
        <v>0</v>
      </c>
      <c r="K234" s="40">
        <v>0</v>
      </c>
      <c r="L234" s="70">
        <v>561701</v>
      </c>
      <c r="M234" s="32"/>
      <c r="O234" s="32"/>
    </row>
    <row r="235" spans="1:15" ht="4.5" hidden="1" customHeight="1" x14ac:dyDescent="0.25">
      <c r="A235" s="37" t="str">
        <f t="shared" si="32"/>
        <v>6710561702</v>
      </c>
      <c r="B235" s="70">
        <v>561702</v>
      </c>
      <c r="C235" s="71" t="s">
        <v>251</v>
      </c>
      <c r="D235" s="40">
        <v>0</v>
      </c>
      <c r="E235" s="40"/>
      <c r="F235" s="40"/>
      <c r="G235" s="40">
        <v>0</v>
      </c>
      <c r="H235" s="40">
        <v>0</v>
      </c>
      <c r="I235" s="40">
        <v>0</v>
      </c>
      <c r="J235" s="40">
        <v>0</v>
      </c>
      <c r="K235" s="40">
        <v>0</v>
      </c>
      <c r="L235" s="70">
        <v>561702</v>
      </c>
      <c r="M235" s="32"/>
      <c r="O235" s="32"/>
    </row>
    <row r="236" spans="1:15" ht="16.5" hidden="1" customHeight="1" x14ac:dyDescent="0.25">
      <c r="A236" s="37" t="str">
        <f t="shared" si="32"/>
        <v>67105618</v>
      </c>
      <c r="B236" s="70">
        <v>5618</v>
      </c>
      <c r="C236" s="72" t="s">
        <v>85</v>
      </c>
      <c r="D236" s="31">
        <f>D237</f>
        <v>0</v>
      </c>
      <c r="E236" s="40"/>
      <c r="F236" s="31"/>
      <c r="G236" s="31">
        <f>G237</f>
        <v>0</v>
      </c>
      <c r="H236" s="31">
        <f>H237</f>
        <v>0</v>
      </c>
      <c r="I236" s="31">
        <f>I237</f>
        <v>0</v>
      </c>
      <c r="J236" s="31">
        <f>J237</f>
        <v>0</v>
      </c>
      <c r="K236" s="31">
        <f>K237</f>
        <v>0</v>
      </c>
      <c r="L236" s="70">
        <v>5618</v>
      </c>
      <c r="M236" s="32"/>
      <c r="O236" s="32"/>
    </row>
    <row r="237" spans="1:15" ht="20.25" hidden="1" customHeight="1" x14ac:dyDescent="0.25">
      <c r="A237" s="37" t="str">
        <f t="shared" si="32"/>
        <v>6710561802</v>
      </c>
      <c r="B237" s="70">
        <v>561802</v>
      </c>
      <c r="C237" s="71" t="s">
        <v>251</v>
      </c>
      <c r="D237" s="40">
        <v>0</v>
      </c>
      <c r="E237" s="40"/>
      <c r="F237" s="40"/>
      <c r="G237" s="40">
        <v>0</v>
      </c>
      <c r="H237" s="40">
        <v>0</v>
      </c>
      <c r="I237" s="40">
        <v>0</v>
      </c>
      <c r="J237" s="40">
        <v>0</v>
      </c>
      <c r="K237" s="40">
        <v>0</v>
      </c>
      <c r="L237" s="70">
        <v>561802</v>
      </c>
      <c r="M237" s="32"/>
      <c r="O237" s="32"/>
    </row>
    <row r="238" spans="1:15" ht="28.5" customHeight="1" x14ac:dyDescent="0.25">
      <c r="A238" s="37" t="str">
        <f t="shared" si="32"/>
        <v>671058</v>
      </c>
      <c r="B238" s="72">
        <v>58</v>
      </c>
      <c r="C238" s="30" t="s">
        <v>101</v>
      </c>
      <c r="D238" s="31">
        <f>D239+D243</f>
        <v>165</v>
      </c>
      <c r="E238" s="31">
        <f>E239+E243</f>
        <v>0</v>
      </c>
      <c r="F238" s="31"/>
      <c r="G238" s="31">
        <f>G239+G243</f>
        <v>0</v>
      </c>
      <c r="H238" s="31">
        <f>H239+H243</f>
        <v>165</v>
      </c>
      <c r="I238" s="31">
        <f>I239+I243</f>
        <v>0</v>
      </c>
      <c r="J238" s="31">
        <f>J239+J243</f>
        <v>0</v>
      </c>
      <c r="K238" s="31">
        <f>K239+K243</f>
        <v>0</v>
      </c>
      <c r="L238" s="72">
        <v>58</v>
      </c>
      <c r="M238" s="32"/>
      <c r="O238" s="32"/>
    </row>
    <row r="239" spans="1:15" ht="16.5" customHeight="1" x14ac:dyDescent="0.25">
      <c r="A239" s="37" t="str">
        <f t="shared" si="32"/>
        <v>67105801</v>
      </c>
      <c r="B239" s="72">
        <v>5801</v>
      </c>
      <c r="C239" s="30" t="s">
        <v>254</v>
      </c>
      <c r="D239" s="31">
        <v>165</v>
      </c>
      <c r="E239" s="31"/>
      <c r="F239" s="31"/>
      <c r="G239" s="31">
        <v>0</v>
      </c>
      <c r="H239" s="31">
        <v>165</v>
      </c>
      <c r="I239" s="31">
        <v>0</v>
      </c>
      <c r="J239" s="31">
        <v>0</v>
      </c>
      <c r="K239" s="31">
        <v>0</v>
      </c>
      <c r="L239" s="72">
        <v>5801</v>
      </c>
      <c r="M239" s="32"/>
      <c r="O239" s="32"/>
    </row>
    <row r="240" spans="1:15" ht="21.75" customHeight="1" x14ac:dyDescent="0.25">
      <c r="A240" s="37" t="str">
        <f t="shared" si="32"/>
        <v>6710580101</v>
      </c>
      <c r="B240" s="70">
        <v>580101</v>
      </c>
      <c r="C240" s="71" t="s">
        <v>253</v>
      </c>
      <c r="D240" s="40">
        <v>25</v>
      </c>
      <c r="E240" s="40"/>
      <c r="F240" s="40"/>
      <c r="G240" s="40">
        <v>0</v>
      </c>
      <c r="H240" s="40">
        <v>25</v>
      </c>
      <c r="I240" s="40">
        <v>0</v>
      </c>
      <c r="J240" s="40">
        <v>0</v>
      </c>
      <c r="K240" s="40">
        <v>0</v>
      </c>
      <c r="L240" s="70">
        <v>580101</v>
      </c>
      <c r="M240" s="32"/>
      <c r="O240" s="32"/>
    </row>
    <row r="241" spans="1:15" ht="21.75" customHeight="1" x14ac:dyDescent="0.25">
      <c r="A241" s="37" t="str">
        <f t="shared" si="32"/>
        <v>6710580102</v>
      </c>
      <c r="B241" s="70">
        <v>580102</v>
      </c>
      <c r="C241" s="71" t="s">
        <v>251</v>
      </c>
      <c r="D241" s="40">
        <v>140</v>
      </c>
      <c r="E241" s="40"/>
      <c r="F241" s="40"/>
      <c r="G241" s="40">
        <v>0</v>
      </c>
      <c r="H241" s="40">
        <v>140</v>
      </c>
      <c r="I241" s="40">
        <v>0</v>
      </c>
      <c r="J241" s="40">
        <v>0</v>
      </c>
      <c r="K241" s="40">
        <v>0</v>
      </c>
      <c r="L241" s="70">
        <v>580102</v>
      </c>
      <c r="M241" s="32"/>
      <c r="O241" s="32"/>
    </row>
    <row r="242" spans="1:15" ht="12.75" hidden="1" customHeight="1" x14ac:dyDescent="0.25">
      <c r="A242" s="37" t="str">
        <f t="shared" si="32"/>
        <v>6710580103</v>
      </c>
      <c r="B242" s="70">
        <v>580103</v>
      </c>
      <c r="C242" s="71" t="s">
        <v>255</v>
      </c>
      <c r="D242" s="40">
        <v>0</v>
      </c>
      <c r="E242" s="40"/>
      <c r="F242" s="40"/>
      <c r="G242" s="40">
        <v>0</v>
      </c>
      <c r="H242" s="40">
        <v>0</v>
      </c>
      <c r="I242" s="40">
        <v>0</v>
      </c>
      <c r="J242" s="40">
        <v>0</v>
      </c>
      <c r="K242" s="40">
        <v>0</v>
      </c>
      <c r="L242" s="70">
        <v>580103</v>
      </c>
      <c r="M242" s="32"/>
      <c r="O242" s="32"/>
    </row>
    <row r="243" spans="1:15" ht="21" customHeight="1" x14ac:dyDescent="0.25">
      <c r="A243" s="37" t="str">
        <f t="shared" si="32"/>
        <v>67105816</v>
      </c>
      <c r="B243" s="70">
        <v>5816</v>
      </c>
      <c r="C243" s="73" t="s">
        <v>83</v>
      </c>
      <c r="D243" s="31">
        <f>D244+D245+D246</f>
        <v>0</v>
      </c>
      <c r="E243" s="31">
        <f>E244+E245+E246</f>
        <v>0</v>
      </c>
      <c r="F243" s="31"/>
      <c r="G243" s="31">
        <f>G244+G245+G246</f>
        <v>0</v>
      </c>
      <c r="H243" s="31">
        <f>H244+H245+H246</f>
        <v>0</v>
      </c>
      <c r="I243" s="31">
        <f>I244+I245+I246</f>
        <v>0</v>
      </c>
      <c r="J243" s="31">
        <f>J244+J245+J246</f>
        <v>0</v>
      </c>
      <c r="K243" s="31">
        <f>K244+K245+K246</f>
        <v>0</v>
      </c>
      <c r="L243" s="70">
        <v>5816</v>
      </c>
      <c r="M243" s="32"/>
      <c r="O243" s="32"/>
    </row>
    <row r="244" spans="1:15" ht="12.75" hidden="1" customHeight="1" x14ac:dyDescent="0.25">
      <c r="A244" s="37" t="str">
        <f t="shared" si="32"/>
        <v>6710581601</v>
      </c>
      <c r="B244" s="70">
        <v>581601</v>
      </c>
      <c r="C244" s="71" t="s">
        <v>253</v>
      </c>
      <c r="D244" s="40">
        <v>0</v>
      </c>
      <c r="E244" s="40"/>
      <c r="F244" s="40"/>
      <c r="G244" s="40">
        <v>0</v>
      </c>
      <c r="H244" s="40">
        <v>0</v>
      </c>
      <c r="I244" s="40">
        <v>0</v>
      </c>
      <c r="J244" s="40">
        <v>0</v>
      </c>
      <c r="K244" s="40">
        <v>0</v>
      </c>
      <c r="L244" s="70">
        <v>581601</v>
      </c>
      <c r="M244" s="32"/>
      <c r="O244" s="32"/>
    </row>
    <row r="245" spans="1:15" ht="19.5" customHeight="1" x14ac:dyDescent="0.25">
      <c r="A245" s="37" t="str">
        <f t="shared" si="32"/>
        <v>6710581602</v>
      </c>
      <c r="B245" s="70">
        <v>581602</v>
      </c>
      <c r="C245" s="71" t="s">
        <v>251</v>
      </c>
      <c r="D245" s="40">
        <v>0</v>
      </c>
      <c r="E245" s="40"/>
      <c r="F245" s="40"/>
      <c r="G245" s="40">
        <v>0</v>
      </c>
      <c r="H245" s="40">
        <v>0</v>
      </c>
      <c r="I245" s="40">
        <v>0</v>
      </c>
      <c r="J245" s="40">
        <v>0</v>
      </c>
      <c r="K245" s="40">
        <v>0</v>
      </c>
      <c r="L245" s="70">
        <v>581602</v>
      </c>
      <c r="M245" s="32"/>
      <c r="O245" s="32"/>
    </row>
    <row r="246" spans="1:15" ht="12.75" hidden="1" customHeight="1" x14ac:dyDescent="0.25">
      <c r="A246" s="37" t="str">
        <f t="shared" si="32"/>
        <v>6710581603</v>
      </c>
      <c r="B246" s="70">
        <v>581603</v>
      </c>
      <c r="C246" s="71" t="s">
        <v>255</v>
      </c>
      <c r="D246" s="40">
        <v>0</v>
      </c>
      <c r="E246" s="40"/>
      <c r="F246" s="40"/>
      <c r="G246" s="40">
        <v>0</v>
      </c>
      <c r="H246" s="40">
        <v>0</v>
      </c>
      <c r="I246" s="40">
        <v>0</v>
      </c>
      <c r="J246" s="40">
        <v>0</v>
      </c>
      <c r="K246" s="40">
        <v>0</v>
      </c>
      <c r="L246" s="70">
        <v>581603</v>
      </c>
      <c r="M246" s="32"/>
      <c r="O246" s="32"/>
    </row>
    <row r="247" spans="1:15" ht="18" customHeight="1" x14ac:dyDescent="0.25">
      <c r="A247" s="28" t="str">
        <f t="shared" si="32"/>
        <v>671059</v>
      </c>
      <c r="B247" s="35" t="s">
        <v>102</v>
      </c>
      <c r="C247" s="36" t="s">
        <v>256</v>
      </c>
      <c r="D247" s="31">
        <f>SUM(D248:D250)</f>
        <v>765</v>
      </c>
      <c r="E247" s="31"/>
      <c r="F247" s="31"/>
      <c r="G247" s="31">
        <f>SUM(G248:G250)</f>
        <v>195</v>
      </c>
      <c r="H247" s="31">
        <f>SUM(H248:H250)</f>
        <v>189</v>
      </c>
      <c r="I247" s="31">
        <f>SUM(I248:I250)</f>
        <v>198</v>
      </c>
      <c r="J247" s="31">
        <f>SUM(J248:J250)</f>
        <v>0</v>
      </c>
      <c r="K247" s="31">
        <f>SUM(K248:K250)</f>
        <v>183</v>
      </c>
      <c r="L247" s="35" t="s">
        <v>102</v>
      </c>
      <c r="M247" s="32"/>
      <c r="O247" s="32"/>
    </row>
    <row r="248" spans="1:15" ht="18.75" customHeight="1" x14ac:dyDescent="0.25">
      <c r="A248" s="37" t="str">
        <f t="shared" si="32"/>
        <v>67105901</v>
      </c>
      <c r="B248" s="38" t="s">
        <v>257</v>
      </c>
      <c r="C248" s="39" t="s">
        <v>258</v>
      </c>
      <c r="D248" s="40">
        <v>4</v>
      </c>
      <c r="E248" s="40"/>
      <c r="F248" s="40"/>
      <c r="G248" s="40">
        <v>0</v>
      </c>
      <c r="H248" s="40">
        <v>4</v>
      </c>
      <c r="I248" s="40">
        <v>0</v>
      </c>
      <c r="J248" s="40">
        <v>0</v>
      </c>
      <c r="K248" s="40">
        <v>0</v>
      </c>
      <c r="L248" s="38" t="s">
        <v>257</v>
      </c>
      <c r="M248" s="32"/>
      <c r="O248" s="32"/>
    </row>
    <row r="249" spans="1:15" ht="11.25" hidden="1" customHeight="1" x14ac:dyDescent="0.25">
      <c r="A249" s="37"/>
      <c r="B249" s="46" t="s">
        <v>259</v>
      </c>
      <c r="C249" s="39" t="s">
        <v>260</v>
      </c>
      <c r="D249" s="40">
        <v>65</v>
      </c>
      <c r="E249" s="40"/>
      <c r="F249" s="40"/>
      <c r="G249" s="40">
        <v>0</v>
      </c>
      <c r="H249" s="40">
        <v>0</v>
      </c>
      <c r="I249" s="40">
        <v>0</v>
      </c>
      <c r="J249" s="40">
        <v>0</v>
      </c>
      <c r="K249" s="40">
        <v>65</v>
      </c>
      <c r="L249" s="46" t="s">
        <v>259</v>
      </c>
      <c r="M249" s="32"/>
      <c r="O249" s="32"/>
    </row>
    <row r="250" spans="1:15" ht="17.25" customHeight="1" x14ac:dyDescent="0.25">
      <c r="A250" s="37" t="str">
        <f t="shared" ref="A250:A259" si="34">CONCATENATE("6710",B250)</f>
        <v>67105922</v>
      </c>
      <c r="B250" s="38" t="s">
        <v>261</v>
      </c>
      <c r="C250" s="45" t="s">
        <v>262</v>
      </c>
      <c r="D250" s="40">
        <v>696</v>
      </c>
      <c r="E250" s="40"/>
      <c r="F250" s="40"/>
      <c r="G250" s="40">
        <v>195</v>
      </c>
      <c r="H250" s="40">
        <v>185</v>
      </c>
      <c r="I250" s="40">
        <v>198</v>
      </c>
      <c r="J250" s="40">
        <v>0</v>
      </c>
      <c r="K250" s="40">
        <v>118</v>
      </c>
      <c r="L250" s="38" t="s">
        <v>261</v>
      </c>
      <c r="M250" s="32"/>
      <c r="O250" s="32"/>
    </row>
    <row r="251" spans="1:15" ht="22.5" customHeight="1" x14ac:dyDescent="0.25">
      <c r="A251" s="28" t="str">
        <f t="shared" si="34"/>
        <v>671070</v>
      </c>
      <c r="B251" s="35" t="s">
        <v>104</v>
      </c>
      <c r="C251" s="36" t="s">
        <v>105</v>
      </c>
      <c r="D251" s="31">
        <f>D252</f>
        <v>170</v>
      </c>
      <c r="E251" s="31"/>
      <c r="F251" s="31"/>
      <c r="G251" s="31">
        <f>G252</f>
        <v>0</v>
      </c>
      <c r="H251" s="31">
        <f>H252</f>
        <v>20</v>
      </c>
      <c r="I251" s="31">
        <f>I252</f>
        <v>0</v>
      </c>
      <c r="J251" s="31">
        <f>J252</f>
        <v>150</v>
      </c>
      <c r="K251" s="31">
        <f>K252</f>
        <v>0</v>
      </c>
      <c r="L251" s="35" t="s">
        <v>104</v>
      </c>
      <c r="M251" s="32"/>
      <c r="O251" s="32"/>
    </row>
    <row r="252" spans="1:15" ht="18.75" customHeight="1" x14ac:dyDescent="0.25">
      <c r="A252" s="28" t="str">
        <f t="shared" si="34"/>
        <v>671071</v>
      </c>
      <c r="B252" s="35" t="s">
        <v>106</v>
      </c>
      <c r="C252" s="36" t="s">
        <v>107</v>
      </c>
      <c r="D252" s="31">
        <f>D253+D258</f>
        <v>170</v>
      </c>
      <c r="E252" s="31"/>
      <c r="F252" s="31"/>
      <c r="G252" s="31">
        <f>G253+G258</f>
        <v>0</v>
      </c>
      <c r="H252" s="31">
        <f>H253+H258</f>
        <v>20</v>
      </c>
      <c r="I252" s="31">
        <f>I253+I258</f>
        <v>0</v>
      </c>
      <c r="J252" s="31">
        <f>J253+J258</f>
        <v>150</v>
      </c>
      <c r="K252" s="31">
        <f>K253+K258</f>
        <v>0</v>
      </c>
      <c r="L252" s="35" t="s">
        <v>106</v>
      </c>
      <c r="M252" s="32"/>
      <c r="O252" s="32"/>
    </row>
    <row r="253" spans="1:15" ht="19.5" customHeight="1" x14ac:dyDescent="0.25">
      <c r="A253" s="28" t="str">
        <f t="shared" si="34"/>
        <v>67107101</v>
      </c>
      <c r="B253" s="35">
        <v>7101</v>
      </c>
      <c r="C253" s="36" t="s">
        <v>219</v>
      </c>
      <c r="D253" s="31">
        <f>SUM(D254:D257)</f>
        <v>170</v>
      </c>
      <c r="E253" s="31"/>
      <c r="F253" s="31"/>
      <c r="G253" s="31">
        <f>SUM(G254:G257)</f>
        <v>0</v>
      </c>
      <c r="H253" s="31">
        <f>SUM(H254:H257)</f>
        <v>20</v>
      </c>
      <c r="I253" s="31">
        <f>SUM(I254:I257)</f>
        <v>0</v>
      </c>
      <c r="J253" s="31">
        <f>SUM(J254:J257)</f>
        <v>150</v>
      </c>
      <c r="K253" s="31">
        <f>SUM(K254:K257)</f>
        <v>0</v>
      </c>
      <c r="L253" s="35">
        <v>7101</v>
      </c>
      <c r="M253" s="32"/>
      <c r="O253" s="32"/>
    </row>
    <row r="254" spans="1:15" ht="11.25" hidden="1" customHeight="1" x14ac:dyDescent="0.25">
      <c r="A254" s="37" t="str">
        <f t="shared" si="34"/>
        <v>6710710101</v>
      </c>
      <c r="B254" s="38" t="s">
        <v>263</v>
      </c>
      <c r="C254" s="43" t="s">
        <v>264</v>
      </c>
      <c r="D254" s="40">
        <v>0</v>
      </c>
      <c r="E254" s="40"/>
      <c r="F254" s="40"/>
      <c r="G254" s="40">
        <v>0</v>
      </c>
      <c r="H254" s="40">
        <v>0</v>
      </c>
      <c r="I254" s="40">
        <v>0</v>
      </c>
      <c r="J254" s="40">
        <v>0</v>
      </c>
      <c r="K254" s="40">
        <v>0</v>
      </c>
      <c r="L254" s="38" t="s">
        <v>263</v>
      </c>
      <c r="M254" s="32"/>
      <c r="O254" s="32"/>
    </row>
    <row r="255" spans="1:15" ht="16.5" customHeight="1" x14ac:dyDescent="0.25">
      <c r="A255" s="37" t="str">
        <f t="shared" si="34"/>
        <v>6710710102</v>
      </c>
      <c r="B255" s="38" t="s">
        <v>220</v>
      </c>
      <c r="C255" s="39" t="s">
        <v>221</v>
      </c>
      <c r="D255" s="40">
        <v>155</v>
      </c>
      <c r="E255" s="40"/>
      <c r="F255" s="40"/>
      <c r="G255" s="40">
        <v>0</v>
      </c>
      <c r="H255" s="40">
        <v>5</v>
      </c>
      <c r="I255" s="40">
        <v>0</v>
      </c>
      <c r="J255" s="40">
        <v>150</v>
      </c>
      <c r="K255" s="40">
        <v>0</v>
      </c>
      <c r="L255" s="38" t="s">
        <v>220</v>
      </c>
      <c r="M255" s="32"/>
      <c r="O255" s="32"/>
    </row>
    <row r="256" spans="1:15" ht="18" customHeight="1" x14ac:dyDescent="0.25">
      <c r="A256" s="37" t="str">
        <f t="shared" si="34"/>
        <v>6710710103</v>
      </c>
      <c r="B256" s="38" t="s">
        <v>222</v>
      </c>
      <c r="C256" s="39" t="s">
        <v>223</v>
      </c>
      <c r="D256" s="40">
        <v>5</v>
      </c>
      <c r="E256" s="40"/>
      <c r="F256" s="40"/>
      <c r="G256" s="40">
        <v>0</v>
      </c>
      <c r="H256" s="40">
        <v>5</v>
      </c>
      <c r="I256" s="40">
        <v>0</v>
      </c>
      <c r="J256" s="40">
        <v>0</v>
      </c>
      <c r="K256" s="40">
        <v>0</v>
      </c>
      <c r="L256" s="38" t="s">
        <v>222</v>
      </c>
      <c r="M256" s="32"/>
      <c r="O256" s="32"/>
    </row>
    <row r="257" spans="1:15" ht="17.25" customHeight="1" x14ac:dyDescent="0.25">
      <c r="A257" s="37" t="str">
        <f t="shared" si="34"/>
        <v>6710710130</v>
      </c>
      <c r="B257" s="38" t="s">
        <v>224</v>
      </c>
      <c r="C257" s="39" t="s">
        <v>225</v>
      </c>
      <c r="D257" s="40">
        <v>10</v>
      </c>
      <c r="E257" s="40"/>
      <c r="F257" s="40"/>
      <c r="G257" s="40">
        <v>0</v>
      </c>
      <c r="H257" s="40">
        <v>10</v>
      </c>
      <c r="I257" s="40">
        <v>0</v>
      </c>
      <c r="J257" s="40">
        <v>0</v>
      </c>
      <c r="K257" s="40">
        <v>0</v>
      </c>
      <c r="L257" s="38" t="s">
        <v>224</v>
      </c>
      <c r="M257" s="32"/>
      <c r="O257" s="32"/>
    </row>
    <row r="258" spans="1:15" ht="11.25" hidden="1" customHeight="1" x14ac:dyDescent="0.25">
      <c r="A258" s="74" t="str">
        <f t="shared" si="34"/>
        <v>67107103</v>
      </c>
      <c r="B258" s="35" t="s">
        <v>226</v>
      </c>
      <c r="C258" s="36" t="s">
        <v>227</v>
      </c>
      <c r="D258" s="40">
        <v>0</v>
      </c>
      <c r="E258" s="40"/>
      <c r="F258" s="40"/>
      <c r="G258" s="40">
        <v>0</v>
      </c>
      <c r="H258" s="40">
        <v>0</v>
      </c>
      <c r="I258" s="40">
        <v>0</v>
      </c>
      <c r="J258" s="40">
        <v>0</v>
      </c>
      <c r="K258" s="40">
        <v>0</v>
      </c>
      <c r="L258" s="35" t="s">
        <v>226</v>
      </c>
      <c r="M258" s="32"/>
      <c r="O258" s="32"/>
    </row>
    <row r="259" spans="1:15" ht="22.5" x14ac:dyDescent="0.25">
      <c r="A259" s="74" t="str">
        <f t="shared" si="34"/>
        <v>6710671050</v>
      </c>
      <c r="B259" s="35" t="s">
        <v>265</v>
      </c>
      <c r="C259" s="36" t="s">
        <v>266</v>
      </c>
      <c r="D259" s="31">
        <f>D155</f>
        <v>20727</v>
      </c>
      <c r="E259" s="31"/>
      <c r="F259" s="31"/>
      <c r="G259" s="31">
        <f>G155</f>
        <v>2110</v>
      </c>
      <c r="H259" s="31">
        <f>H155</f>
        <v>2536</v>
      </c>
      <c r="I259" s="31">
        <f>I155</f>
        <v>2651</v>
      </c>
      <c r="J259" s="31">
        <f>J155</f>
        <v>4520</v>
      </c>
      <c r="K259" s="31">
        <f>K155</f>
        <v>8910</v>
      </c>
      <c r="L259" s="35" t="s">
        <v>265</v>
      </c>
      <c r="M259" s="32"/>
      <c r="O259" s="32"/>
    </row>
    <row r="260" spans="1:15" ht="22.5" x14ac:dyDescent="0.25">
      <c r="A260" s="28" t="str">
        <f t="shared" ref="A260:A323" si="35">CONCATENATE("8010",B260)</f>
        <v>80108010</v>
      </c>
      <c r="B260" s="51" t="s">
        <v>267</v>
      </c>
      <c r="C260" s="36" t="s">
        <v>268</v>
      </c>
      <c r="D260" s="31">
        <f>+D261+D357</f>
        <v>10000</v>
      </c>
      <c r="E260" s="40"/>
      <c r="F260" s="31">
        <f>+F261+F357</f>
        <v>10000</v>
      </c>
      <c r="G260" s="40"/>
      <c r="H260" s="40"/>
      <c r="I260" s="40"/>
      <c r="J260" s="40"/>
      <c r="K260" s="40"/>
      <c r="L260" s="51" t="s">
        <v>267</v>
      </c>
    </row>
    <row r="261" spans="1:15" ht="16.5" customHeight="1" x14ac:dyDescent="0.25">
      <c r="A261" s="28" t="str">
        <f t="shared" si="35"/>
        <v>801001</v>
      </c>
      <c r="B261" s="51" t="s">
        <v>90</v>
      </c>
      <c r="C261" s="36" t="s">
        <v>91</v>
      </c>
      <c r="D261" s="31">
        <f>D262+D290+D327+D330+D353</f>
        <v>10000</v>
      </c>
      <c r="E261" s="40"/>
      <c r="F261" s="31">
        <f>F262+F290+F327+F330+F353</f>
        <v>10000</v>
      </c>
      <c r="G261" s="40"/>
      <c r="H261" s="40"/>
      <c r="I261" s="40"/>
      <c r="J261" s="40"/>
      <c r="K261" s="40"/>
      <c r="L261" s="51" t="s">
        <v>90</v>
      </c>
    </row>
    <row r="262" spans="1:15" ht="18" customHeight="1" x14ac:dyDescent="0.25">
      <c r="A262" s="28" t="str">
        <f t="shared" si="35"/>
        <v>801010</v>
      </c>
      <c r="B262" s="51" t="s">
        <v>92</v>
      </c>
      <c r="C262" s="36" t="s">
        <v>93</v>
      </c>
      <c r="D262" s="31">
        <f>+D263+D279+D282</f>
        <v>8282</v>
      </c>
      <c r="E262" s="40"/>
      <c r="F262" s="31">
        <f>+F263+F279+F282</f>
        <v>8282</v>
      </c>
      <c r="G262" s="40"/>
      <c r="H262" s="40"/>
      <c r="I262" s="40"/>
      <c r="J262" s="40"/>
      <c r="K262" s="40"/>
      <c r="L262" s="51" t="s">
        <v>92</v>
      </c>
    </row>
    <row r="263" spans="1:15" ht="18" customHeight="1" x14ac:dyDescent="0.25">
      <c r="A263" s="28" t="str">
        <f t="shared" si="35"/>
        <v>80101001</v>
      </c>
      <c r="B263" s="51">
        <v>1001</v>
      </c>
      <c r="C263" s="66" t="s">
        <v>111</v>
      </c>
      <c r="D263" s="31">
        <f>SUM(D264:D278)</f>
        <v>7932</v>
      </c>
      <c r="E263" s="40"/>
      <c r="F263" s="31">
        <f>SUM(F264:F278)</f>
        <v>7932</v>
      </c>
      <c r="G263" s="40"/>
      <c r="H263" s="40"/>
      <c r="I263" s="40"/>
      <c r="J263" s="40"/>
      <c r="K263" s="40"/>
      <c r="L263" s="51">
        <v>1001</v>
      </c>
    </row>
    <row r="264" spans="1:15" ht="17.25" customHeight="1" x14ac:dyDescent="0.25">
      <c r="A264" s="37" t="str">
        <f t="shared" si="35"/>
        <v>8010100101</v>
      </c>
      <c r="B264" s="46">
        <v>100101</v>
      </c>
      <c r="C264" s="67" t="s">
        <v>112</v>
      </c>
      <c r="D264" s="40">
        <v>7722</v>
      </c>
      <c r="E264" s="40"/>
      <c r="F264" s="40">
        <v>7722</v>
      </c>
      <c r="G264" s="40"/>
      <c r="H264" s="40"/>
      <c r="I264" s="40"/>
      <c r="J264" s="40"/>
      <c r="K264" s="40"/>
      <c r="L264" s="46">
        <v>100101</v>
      </c>
    </row>
    <row r="265" spans="1:15" ht="11.25" hidden="1" customHeight="1" x14ac:dyDescent="0.25">
      <c r="A265" s="37" t="str">
        <f t="shared" si="35"/>
        <v>8010100102</v>
      </c>
      <c r="B265" s="46">
        <v>100102</v>
      </c>
      <c r="C265" s="67" t="s">
        <v>113</v>
      </c>
      <c r="D265" s="40">
        <v>0</v>
      </c>
      <c r="E265" s="40"/>
      <c r="F265" s="40">
        <v>0</v>
      </c>
      <c r="G265" s="40"/>
      <c r="H265" s="40"/>
      <c r="I265" s="40"/>
      <c r="J265" s="40"/>
      <c r="K265" s="40"/>
      <c r="L265" s="46">
        <v>100102</v>
      </c>
    </row>
    <row r="266" spans="1:15" ht="11.25" hidden="1" customHeight="1" x14ac:dyDescent="0.25">
      <c r="A266" s="37" t="str">
        <f t="shared" si="35"/>
        <v>8010100103</v>
      </c>
      <c r="B266" s="46">
        <v>100103</v>
      </c>
      <c r="C266" s="67" t="s">
        <v>114</v>
      </c>
      <c r="D266" s="40">
        <v>0</v>
      </c>
      <c r="E266" s="40"/>
      <c r="F266" s="40">
        <v>0</v>
      </c>
      <c r="G266" s="40"/>
      <c r="H266" s="40"/>
      <c r="I266" s="40"/>
      <c r="J266" s="40"/>
      <c r="K266" s="40"/>
      <c r="L266" s="46">
        <v>100103</v>
      </c>
    </row>
    <row r="267" spans="1:15" ht="11.25" hidden="1" customHeight="1" x14ac:dyDescent="0.25">
      <c r="A267" s="37" t="str">
        <f t="shared" si="35"/>
        <v>8010100104</v>
      </c>
      <c r="B267" s="46">
        <v>100104</v>
      </c>
      <c r="C267" s="67" t="s">
        <v>115</v>
      </c>
      <c r="D267" s="40">
        <v>0</v>
      </c>
      <c r="E267" s="40"/>
      <c r="F267" s="40">
        <v>0</v>
      </c>
      <c r="G267" s="40"/>
      <c r="H267" s="40"/>
      <c r="I267" s="40"/>
      <c r="J267" s="40"/>
      <c r="K267" s="40"/>
      <c r="L267" s="46">
        <v>100104</v>
      </c>
    </row>
    <row r="268" spans="1:15" ht="11.25" hidden="1" customHeight="1" x14ac:dyDescent="0.25">
      <c r="A268" s="37" t="str">
        <f t="shared" si="35"/>
        <v>8010100105</v>
      </c>
      <c r="B268" s="46" t="s">
        <v>116</v>
      </c>
      <c r="C268" s="67" t="s">
        <v>117</v>
      </c>
      <c r="D268" s="40">
        <v>0</v>
      </c>
      <c r="E268" s="40"/>
      <c r="F268" s="40">
        <v>0</v>
      </c>
      <c r="G268" s="40"/>
      <c r="H268" s="40"/>
      <c r="I268" s="40"/>
      <c r="J268" s="40"/>
      <c r="K268" s="40"/>
      <c r="L268" s="46" t="s">
        <v>116</v>
      </c>
    </row>
    <row r="269" spans="1:15" ht="17.25" customHeight="1" x14ac:dyDescent="0.25">
      <c r="A269" s="37" t="str">
        <f t="shared" si="35"/>
        <v>8010100106</v>
      </c>
      <c r="B269" s="46" t="s">
        <v>118</v>
      </c>
      <c r="C269" s="67" t="s">
        <v>119</v>
      </c>
      <c r="D269" s="40">
        <v>10</v>
      </c>
      <c r="E269" s="40"/>
      <c r="F269" s="40">
        <v>10</v>
      </c>
      <c r="G269" s="40"/>
      <c r="H269" s="40"/>
      <c r="I269" s="40"/>
      <c r="J269" s="40"/>
      <c r="K269" s="40"/>
      <c r="L269" s="46" t="s">
        <v>118</v>
      </c>
    </row>
    <row r="270" spans="1:15" ht="11.25" hidden="1" customHeight="1" x14ac:dyDescent="0.25">
      <c r="A270" s="37" t="str">
        <f t="shared" si="35"/>
        <v>8010100107</v>
      </c>
      <c r="B270" s="46">
        <v>100107</v>
      </c>
      <c r="C270" s="67" t="s">
        <v>120</v>
      </c>
      <c r="D270" s="40">
        <v>0</v>
      </c>
      <c r="E270" s="40"/>
      <c r="F270" s="40">
        <v>0</v>
      </c>
      <c r="G270" s="40"/>
      <c r="H270" s="40"/>
      <c r="I270" s="40"/>
      <c r="J270" s="40"/>
      <c r="K270" s="40"/>
      <c r="L270" s="46">
        <v>100107</v>
      </c>
    </row>
    <row r="271" spans="1:15" ht="11.25" hidden="1" customHeight="1" x14ac:dyDescent="0.25">
      <c r="A271" s="37" t="str">
        <f t="shared" si="35"/>
        <v>8010100108</v>
      </c>
      <c r="B271" s="46">
        <v>100108</v>
      </c>
      <c r="C271" s="67" t="s">
        <v>121</v>
      </c>
      <c r="D271" s="40">
        <v>0</v>
      </c>
      <c r="E271" s="40"/>
      <c r="F271" s="40">
        <v>0</v>
      </c>
      <c r="G271" s="40"/>
      <c r="H271" s="40"/>
      <c r="I271" s="40"/>
      <c r="J271" s="40"/>
      <c r="K271" s="40"/>
      <c r="L271" s="46">
        <v>100108</v>
      </c>
    </row>
    <row r="272" spans="1:15" ht="11.25" hidden="1" customHeight="1" x14ac:dyDescent="0.25">
      <c r="A272" s="37" t="str">
        <f t="shared" si="35"/>
        <v>8010100109</v>
      </c>
      <c r="B272" s="46" t="s">
        <v>122</v>
      </c>
      <c r="C272" s="67" t="s">
        <v>123</v>
      </c>
      <c r="D272" s="40">
        <v>0</v>
      </c>
      <c r="E272" s="40"/>
      <c r="F272" s="40">
        <v>0</v>
      </c>
      <c r="G272" s="40"/>
      <c r="H272" s="40"/>
      <c r="I272" s="40"/>
      <c r="J272" s="40"/>
      <c r="K272" s="40"/>
      <c r="L272" s="46" t="s">
        <v>122</v>
      </c>
    </row>
    <row r="273" spans="1:12" ht="11.25" hidden="1" customHeight="1" x14ac:dyDescent="0.25">
      <c r="A273" s="37" t="str">
        <f t="shared" si="35"/>
        <v>8010100110</v>
      </c>
      <c r="B273" s="46" t="s">
        <v>124</v>
      </c>
      <c r="C273" s="67" t="s">
        <v>233</v>
      </c>
      <c r="D273" s="40">
        <v>0</v>
      </c>
      <c r="E273" s="40"/>
      <c r="F273" s="40">
        <v>0</v>
      </c>
      <c r="G273" s="40"/>
      <c r="H273" s="40"/>
      <c r="I273" s="40"/>
      <c r="J273" s="40"/>
      <c r="K273" s="40"/>
      <c r="L273" s="46" t="s">
        <v>124</v>
      </c>
    </row>
    <row r="274" spans="1:12" ht="11.25" hidden="1" customHeight="1" x14ac:dyDescent="0.25">
      <c r="A274" s="37" t="str">
        <f t="shared" si="35"/>
        <v>8010100112</v>
      </c>
      <c r="B274" s="46" t="s">
        <v>128</v>
      </c>
      <c r="C274" s="67" t="s">
        <v>129</v>
      </c>
      <c r="D274" s="40">
        <v>0</v>
      </c>
      <c r="E274" s="40"/>
      <c r="F274" s="40">
        <v>0</v>
      </c>
      <c r="G274" s="40"/>
      <c r="H274" s="40"/>
      <c r="I274" s="40"/>
      <c r="J274" s="40"/>
      <c r="K274" s="40"/>
      <c r="L274" s="46" t="s">
        <v>128</v>
      </c>
    </row>
    <row r="275" spans="1:12" ht="15.75" customHeight="1" x14ac:dyDescent="0.25">
      <c r="A275" s="37" t="str">
        <f t="shared" si="35"/>
        <v>8010100113</v>
      </c>
      <c r="B275" s="46">
        <v>100113</v>
      </c>
      <c r="C275" s="67" t="s">
        <v>130</v>
      </c>
      <c r="D275" s="40">
        <v>200</v>
      </c>
      <c r="E275" s="40"/>
      <c r="F275" s="40">
        <v>200</v>
      </c>
      <c r="G275" s="40"/>
      <c r="H275" s="40"/>
      <c r="I275" s="40"/>
      <c r="J275" s="40"/>
      <c r="K275" s="40"/>
      <c r="L275" s="46">
        <v>100113</v>
      </c>
    </row>
    <row r="276" spans="1:12" ht="11.25" hidden="1" customHeight="1" x14ac:dyDescent="0.25">
      <c r="A276" s="37" t="str">
        <f t="shared" si="35"/>
        <v>8010100115</v>
      </c>
      <c r="B276" s="46" t="s">
        <v>133</v>
      </c>
      <c r="C276" s="67" t="s">
        <v>134</v>
      </c>
      <c r="D276" s="40">
        <v>0</v>
      </c>
      <c r="E276" s="40"/>
      <c r="F276" s="40">
        <v>0</v>
      </c>
      <c r="G276" s="40"/>
      <c r="H276" s="40"/>
      <c r="I276" s="40"/>
      <c r="J276" s="40"/>
      <c r="K276" s="40"/>
      <c r="L276" s="46" t="s">
        <v>133</v>
      </c>
    </row>
    <row r="277" spans="1:12" ht="11.25" hidden="1" customHeight="1" x14ac:dyDescent="0.25">
      <c r="A277" s="37" t="str">
        <f t="shared" si="35"/>
        <v>8010100116</v>
      </c>
      <c r="B277" s="46" t="s">
        <v>135</v>
      </c>
      <c r="C277" s="67" t="s">
        <v>136</v>
      </c>
      <c r="D277" s="40">
        <v>0</v>
      </c>
      <c r="E277" s="40"/>
      <c r="F277" s="40">
        <v>0</v>
      </c>
      <c r="G277" s="40"/>
      <c r="H277" s="40"/>
      <c r="I277" s="40"/>
      <c r="J277" s="40"/>
      <c r="K277" s="40"/>
      <c r="L277" s="46" t="s">
        <v>135</v>
      </c>
    </row>
    <row r="278" spans="1:12" ht="11.25" hidden="1" customHeight="1" x14ac:dyDescent="0.25">
      <c r="A278" s="37" t="str">
        <f t="shared" si="35"/>
        <v>8010100130</v>
      </c>
      <c r="B278" s="46">
        <v>100130</v>
      </c>
      <c r="C278" s="67" t="s">
        <v>137</v>
      </c>
      <c r="D278" s="40">
        <v>0</v>
      </c>
      <c r="E278" s="40"/>
      <c r="F278" s="40">
        <v>0</v>
      </c>
      <c r="G278" s="40"/>
      <c r="H278" s="40"/>
      <c r="I278" s="40"/>
      <c r="J278" s="40"/>
      <c r="K278" s="40"/>
      <c r="L278" s="46">
        <v>100130</v>
      </c>
    </row>
    <row r="279" spans="1:12" ht="18" customHeight="1" x14ac:dyDescent="0.25">
      <c r="A279" s="28" t="str">
        <f t="shared" si="35"/>
        <v>80101002</v>
      </c>
      <c r="B279" s="51" t="s">
        <v>138</v>
      </c>
      <c r="C279" s="66" t="s">
        <v>139</v>
      </c>
      <c r="D279" s="31">
        <f>D280+D281</f>
        <v>120</v>
      </c>
      <c r="E279" s="40"/>
      <c r="F279" s="31">
        <f>F280+F281</f>
        <v>120</v>
      </c>
      <c r="G279" s="40"/>
      <c r="H279" s="40"/>
      <c r="I279" s="40"/>
      <c r="J279" s="40"/>
      <c r="K279" s="40"/>
      <c r="L279" s="51" t="s">
        <v>138</v>
      </c>
    </row>
    <row r="280" spans="1:12" ht="22.5" x14ac:dyDescent="0.25">
      <c r="A280" s="37" t="str">
        <f t="shared" si="35"/>
        <v>8010100204</v>
      </c>
      <c r="B280" s="46" t="s">
        <v>140</v>
      </c>
      <c r="C280" s="67" t="s">
        <v>141</v>
      </c>
      <c r="D280" s="40">
        <v>20</v>
      </c>
      <c r="E280" s="40"/>
      <c r="F280" s="40">
        <v>20</v>
      </c>
      <c r="G280" s="40"/>
      <c r="H280" s="40"/>
      <c r="I280" s="40"/>
      <c r="J280" s="40"/>
      <c r="K280" s="40"/>
      <c r="L280" s="46" t="s">
        <v>140</v>
      </c>
    </row>
    <row r="281" spans="1:12" ht="20.25" customHeight="1" x14ac:dyDescent="0.25">
      <c r="A281" s="37" t="str">
        <f t="shared" si="35"/>
        <v>8010100230</v>
      </c>
      <c r="B281" s="46" t="s">
        <v>269</v>
      </c>
      <c r="C281" s="67" t="s">
        <v>270</v>
      </c>
      <c r="D281" s="40">
        <v>100</v>
      </c>
      <c r="E281" s="40"/>
      <c r="F281" s="40">
        <v>100</v>
      </c>
      <c r="G281" s="40"/>
      <c r="H281" s="40"/>
      <c r="I281" s="40"/>
      <c r="J281" s="40"/>
      <c r="K281" s="40"/>
      <c r="L281" s="46" t="s">
        <v>269</v>
      </c>
    </row>
    <row r="282" spans="1:12" ht="18.75" customHeight="1" x14ac:dyDescent="0.25">
      <c r="A282" s="28" t="str">
        <f t="shared" si="35"/>
        <v>80101003</v>
      </c>
      <c r="B282" s="51">
        <v>1003</v>
      </c>
      <c r="C282" s="66" t="s">
        <v>144</v>
      </c>
      <c r="D282" s="31">
        <f>SUM(D283:D289)</f>
        <v>230</v>
      </c>
      <c r="E282" s="40"/>
      <c r="F282" s="31">
        <f>SUM(F283:F289)</f>
        <v>230</v>
      </c>
      <c r="G282" s="40"/>
      <c r="H282" s="40"/>
      <c r="I282" s="40"/>
      <c r="J282" s="40"/>
      <c r="K282" s="40"/>
      <c r="L282" s="51">
        <v>1003</v>
      </c>
    </row>
    <row r="283" spans="1:12" ht="16.5" customHeight="1" x14ac:dyDescent="0.25">
      <c r="A283" s="37" t="str">
        <f t="shared" si="35"/>
        <v>8010100301</v>
      </c>
      <c r="B283" s="46">
        <v>100301</v>
      </c>
      <c r="C283" s="45" t="s">
        <v>145</v>
      </c>
      <c r="D283" s="40">
        <v>28</v>
      </c>
      <c r="E283" s="40"/>
      <c r="F283" s="40">
        <v>28</v>
      </c>
      <c r="G283" s="40"/>
      <c r="H283" s="40"/>
      <c r="I283" s="40"/>
      <c r="J283" s="40"/>
      <c r="K283" s="40"/>
      <c r="L283" s="46">
        <v>100301</v>
      </c>
    </row>
    <row r="284" spans="1:12" ht="19.5" customHeight="1" x14ac:dyDescent="0.25">
      <c r="A284" s="37" t="str">
        <f t="shared" si="35"/>
        <v>8010100302</v>
      </c>
      <c r="B284" s="46">
        <v>100302</v>
      </c>
      <c r="C284" s="45" t="s">
        <v>146</v>
      </c>
      <c r="D284" s="40">
        <v>1</v>
      </c>
      <c r="E284" s="40"/>
      <c r="F284" s="40">
        <v>1</v>
      </c>
      <c r="G284" s="40"/>
      <c r="H284" s="40"/>
      <c r="I284" s="40"/>
      <c r="J284" s="40"/>
      <c r="K284" s="40"/>
      <c r="L284" s="46">
        <v>100302</v>
      </c>
    </row>
    <row r="285" spans="1:12" ht="17.25" customHeight="1" x14ac:dyDescent="0.25">
      <c r="A285" s="37" t="str">
        <f t="shared" si="35"/>
        <v>8010100303</v>
      </c>
      <c r="B285" s="46">
        <v>100303</v>
      </c>
      <c r="C285" s="45" t="s">
        <v>147</v>
      </c>
      <c r="D285" s="40">
        <v>10</v>
      </c>
      <c r="E285" s="40"/>
      <c r="F285" s="40">
        <v>10</v>
      </c>
      <c r="G285" s="40"/>
      <c r="H285" s="40"/>
      <c r="I285" s="40"/>
      <c r="J285" s="40"/>
      <c r="K285" s="40"/>
      <c r="L285" s="46">
        <v>100303</v>
      </c>
    </row>
    <row r="286" spans="1:12" ht="31.5" customHeight="1" x14ac:dyDescent="0.25">
      <c r="A286" s="37" t="str">
        <f t="shared" si="35"/>
        <v>8010100304</v>
      </c>
      <c r="B286" s="46">
        <v>100304</v>
      </c>
      <c r="C286" s="45" t="s">
        <v>148</v>
      </c>
      <c r="D286" s="40">
        <v>1</v>
      </c>
      <c r="E286" s="40"/>
      <c r="F286" s="40">
        <v>1</v>
      </c>
      <c r="G286" s="40"/>
      <c r="H286" s="40"/>
      <c r="I286" s="40"/>
      <c r="J286" s="40"/>
      <c r="K286" s="40"/>
      <c r="L286" s="46">
        <v>100304</v>
      </c>
    </row>
    <row r="287" spans="1:12" ht="30.75" customHeight="1" x14ac:dyDescent="0.25">
      <c r="A287" s="37" t="str">
        <f t="shared" si="35"/>
        <v>8010100305</v>
      </c>
      <c r="B287" s="46">
        <v>100305</v>
      </c>
      <c r="C287" s="45" t="s">
        <v>271</v>
      </c>
      <c r="D287" s="40">
        <v>6</v>
      </c>
      <c r="E287" s="40"/>
      <c r="F287" s="40">
        <v>6</v>
      </c>
      <c r="G287" s="40"/>
      <c r="H287" s="40"/>
      <c r="I287" s="40"/>
      <c r="J287" s="40"/>
      <c r="K287" s="40"/>
      <c r="L287" s="46">
        <v>100305</v>
      </c>
    </row>
    <row r="288" spans="1:12" ht="19.5" customHeight="1" x14ac:dyDescent="0.25">
      <c r="A288" s="37" t="str">
        <f t="shared" si="35"/>
        <v>8010100306</v>
      </c>
      <c r="B288" s="46" t="s">
        <v>149</v>
      </c>
      <c r="C288" s="45" t="s">
        <v>150</v>
      </c>
      <c r="D288" s="40">
        <v>2</v>
      </c>
      <c r="E288" s="40"/>
      <c r="F288" s="40">
        <v>2</v>
      </c>
      <c r="G288" s="40"/>
      <c r="H288" s="40"/>
      <c r="I288" s="40"/>
      <c r="J288" s="40"/>
      <c r="K288" s="40"/>
      <c r="L288" s="46" t="s">
        <v>149</v>
      </c>
    </row>
    <row r="289" spans="1:12" ht="32.25" customHeight="1" x14ac:dyDescent="0.25">
      <c r="A289" s="37" t="str">
        <f t="shared" si="35"/>
        <v>8010100307</v>
      </c>
      <c r="B289" s="46" t="s">
        <v>151</v>
      </c>
      <c r="C289" s="45" t="s">
        <v>152</v>
      </c>
      <c r="D289" s="40">
        <v>182</v>
      </c>
      <c r="E289" s="40"/>
      <c r="F289" s="40">
        <v>182</v>
      </c>
      <c r="G289" s="40"/>
      <c r="H289" s="40"/>
      <c r="I289" s="40"/>
      <c r="J289" s="40"/>
      <c r="K289" s="40"/>
      <c r="L289" s="46" t="s">
        <v>151</v>
      </c>
    </row>
    <row r="290" spans="1:12" ht="20.25" customHeight="1" x14ac:dyDescent="0.25">
      <c r="A290" s="28" t="str">
        <f t="shared" si="35"/>
        <v>801020</v>
      </c>
      <c r="B290" s="51" t="s">
        <v>94</v>
      </c>
      <c r="C290" s="36" t="s">
        <v>95</v>
      </c>
      <c r="D290" s="31">
        <f>+D291+D301+D302+D307+D310+SUM(D313:D321)</f>
        <v>1718</v>
      </c>
      <c r="E290" s="40"/>
      <c r="F290" s="31">
        <f>+F291+F301+F302+F307+F310+SUM(F313:F321)</f>
        <v>1718</v>
      </c>
      <c r="G290" s="40"/>
      <c r="H290" s="40"/>
      <c r="I290" s="40"/>
      <c r="J290" s="40"/>
      <c r="K290" s="40"/>
      <c r="L290" s="51" t="s">
        <v>94</v>
      </c>
    </row>
    <row r="291" spans="1:12" ht="19.5" customHeight="1" x14ac:dyDescent="0.25">
      <c r="A291" s="28" t="str">
        <f t="shared" si="35"/>
        <v>80102001</v>
      </c>
      <c r="B291" s="51">
        <v>2001</v>
      </c>
      <c r="C291" s="30" t="s">
        <v>153</v>
      </c>
      <c r="D291" s="31">
        <f>SUM(D292:D300)</f>
        <v>656</v>
      </c>
      <c r="E291" s="40"/>
      <c r="F291" s="31">
        <f>SUM(F292:F300)</f>
        <v>656</v>
      </c>
      <c r="G291" s="40"/>
      <c r="H291" s="40"/>
      <c r="I291" s="40"/>
      <c r="J291" s="40"/>
      <c r="K291" s="40"/>
      <c r="L291" s="51">
        <v>2001</v>
      </c>
    </row>
    <row r="292" spans="1:12" ht="20.25" customHeight="1" x14ac:dyDescent="0.25">
      <c r="A292" s="37" t="str">
        <f t="shared" si="35"/>
        <v>8010200101</v>
      </c>
      <c r="B292" s="46" t="s">
        <v>154</v>
      </c>
      <c r="C292" s="45" t="s">
        <v>155</v>
      </c>
      <c r="D292" s="40">
        <v>30</v>
      </c>
      <c r="E292" s="40"/>
      <c r="F292" s="40">
        <v>30</v>
      </c>
      <c r="G292" s="40"/>
      <c r="H292" s="40"/>
      <c r="I292" s="40"/>
      <c r="J292" s="40"/>
      <c r="K292" s="40"/>
      <c r="L292" s="46" t="s">
        <v>154</v>
      </c>
    </row>
    <row r="293" spans="1:12" ht="15.75" customHeight="1" x14ac:dyDescent="0.25">
      <c r="A293" s="37" t="str">
        <f t="shared" si="35"/>
        <v>8010200102</v>
      </c>
      <c r="B293" s="46" t="s">
        <v>156</v>
      </c>
      <c r="C293" s="45" t="s">
        <v>157</v>
      </c>
      <c r="D293" s="40">
        <v>3</v>
      </c>
      <c r="E293" s="40"/>
      <c r="F293" s="40">
        <v>3</v>
      </c>
      <c r="G293" s="40"/>
      <c r="H293" s="40"/>
      <c r="I293" s="40"/>
      <c r="J293" s="40"/>
      <c r="K293" s="40"/>
      <c r="L293" s="46" t="s">
        <v>156</v>
      </c>
    </row>
    <row r="294" spans="1:12" ht="19.5" customHeight="1" x14ac:dyDescent="0.25">
      <c r="A294" s="37" t="str">
        <f t="shared" si="35"/>
        <v>8010200103</v>
      </c>
      <c r="B294" s="46" t="s">
        <v>158</v>
      </c>
      <c r="C294" s="45" t="s">
        <v>159</v>
      </c>
      <c r="D294" s="40">
        <v>100</v>
      </c>
      <c r="E294" s="40"/>
      <c r="F294" s="40">
        <v>100</v>
      </c>
      <c r="G294" s="40"/>
      <c r="H294" s="40"/>
      <c r="I294" s="40"/>
      <c r="J294" s="40"/>
      <c r="K294" s="40"/>
      <c r="L294" s="46" t="s">
        <v>158</v>
      </c>
    </row>
    <row r="295" spans="1:12" ht="15.75" customHeight="1" x14ac:dyDescent="0.25">
      <c r="A295" s="37" t="str">
        <f t="shared" si="35"/>
        <v>8010200104</v>
      </c>
      <c r="B295" s="46" t="s">
        <v>160</v>
      </c>
      <c r="C295" s="45" t="s">
        <v>161</v>
      </c>
      <c r="D295" s="40">
        <v>3</v>
      </c>
      <c r="E295" s="40"/>
      <c r="F295" s="40">
        <v>3</v>
      </c>
      <c r="G295" s="40"/>
      <c r="H295" s="40"/>
      <c r="I295" s="40"/>
      <c r="J295" s="40"/>
      <c r="K295" s="40"/>
      <c r="L295" s="46" t="s">
        <v>160</v>
      </c>
    </row>
    <row r="296" spans="1:12" ht="18" customHeight="1" x14ac:dyDescent="0.25">
      <c r="A296" s="37" t="str">
        <f t="shared" si="35"/>
        <v>8010200105</v>
      </c>
      <c r="B296" s="46" t="s">
        <v>162</v>
      </c>
      <c r="C296" s="45" t="s">
        <v>163</v>
      </c>
      <c r="D296" s="40">
        <v>125</v>
      </c>
      <c r="E296" s="40"/>
      <c r="F296" s="40">
        <v>125</v>
      </c>
      <c r="G296" s="40"/>
      <c r="H296" s="40"/>
      <c r="I296" s="40"/>
      <c r="J296" s="40"/>
      <c r="K296" s="40"/>
      <c r="L296" s="46" t="s">
        <v>162</v>
      </c>
    </row>
    <row r="297" spans="1:12" ht="11.25" hidden="1" customHeight="1" x14ac:dyDescent="0.25">
      <c r="A297" s="37" t="str">
        <f t="shared" si="35"/>
        <v>8010200106</v>
      </c>
      <c r="B297" s="46" t="s">
        <v>164</v>
      </c>
      <c r="C297" s="45" t="s">
        <v>165</v>
      </c>
      <c r="D297" s="40">
        <v>0</v>
      </c>
      <c r="E297" s="40"/>
      <c r="F297" s="40">
        <v>0</v>
      </c>
      <c r="G297" s="40"/>
      <c r="H297" s="40"/>
      <c r="I297" s="40"/>
      <c r="J297" s="40"/>
      <c r="K297" s="40"/>
      <c r="L297" s="46" t="s">
        <v>164</v>
      </c>
    </row>
    <row r="298" spans="1:12" ht="18.75" customHeight="1" x14ac:dyDescent="0.25">
      <c r="A298" s="37" t="str">
        <f t="shared" si="35"/>
        <v>8010200108</v>
      </c>
      <c r="B298" s="46" t="s">
        <v>168</v>
      </c>
      <c r="C298" s="45" t="s">
        <v>169</v>
      </c>
      <c r="D298" s="40">
        <v>22</v>
      </c>
      <c r="E298" s="40"/>
      <c r="F298" s="40">
        <v>22</v>
      </c>
      <c r="G298" s="40"/>
      <c r="H298" s="40"/>
      <c r="I298" s="40"/>
      <c r="J298" s="40"/>
      <c r="K298" s="40"/>
      <c r="L298" s="46" t="s">
        <v>168</v>
      </c>
    </row>
    <row r="299" spans="1:12" ht="33.75" customHeight="1" x14ac:dyDescent="0.25">
      <c r="A299" s="37" t="str">
        <f t="shared" si="35"/>
        <v>8010200109</v>
      </c>
      <c r="B299" s="46" t="s">
        <v>170</v>
      </c>
      <c r="C299" s="45" t="s">
        <v>171</v>
      </c>
      <c r="D299" s="40">
        <v>183</v>
      </c>
      <c r="E299" s="40"/>
      <c r="F299" s="40">
        <v>183</v>
      </c>
      <c r="G299" s="40"/>
      <c r="H299" s="40"/>
      <c r="I299" s="40"/>
      <c r="J299" s="40"/>
      <c r="K299" s="40"/>
      <c r="L299" s="46" t="s">
        <v>170</v>
      </c>
    </row>
    <row r="300" spans="1:12" ht="33.75" customHeight="1" x14ac:dyDescent="0.25">
      <c r="A300" s="37" t="str">
        <f t="shared" si="35"/>
        <v>8010200130</v>
      </c>
      <c r="B300" s="46" t="s">
        <v>172</v>
      </c>
      <c r="C300" s="45" t="s">
        <v>173</v>
      </c>
      <c r="D300" s="40">
        <v>190</v>
      </c>
      <c r="E300" s="40"/>
      <c r="F300" s="40">
        <v>190</v>
      </c>
      <c r="G300" s="40"/>
      <c r="H300" s="40"/>
      <c r="I300" s="40"/>
      <c r="J300" s="40"/>
      <c r="K300" s="40"/>
      <c r="L300" s="46" t="s">
        <v>172</v>
      </c>
    </row>
    <row r="301" spans="1:12" ht="11.25" hidden="1" customHeight="1" x14ac:dyDescent="0.25">
      <c r="A301" s="28" t="str">
        <f t="shared" si="35"/>
        <v>80102002</v>
      </c>
      <c r="B301" s="51">
        <v>2002</v>
      </c>
      <c r="C301" s="30" t="s">
        <v>174</v>
      </c>
      <c r="D301" s="40">
        <v>0</v>
      </c>
      <c r="E301" s="40"/>
      <c r="F301" s="40">
        <v>0</v>
      </c>
      <c r="G301" s="40"/>
      <c r="H301" s="40"/>
      <c r="I301" s="40"/>
      <c r="J301" s="40"/>
      <c r="K301" s="40"/>
      <c r="L301" s="51">
        <v>2002</v>
      </c>
    </row>
    <row r="302" spans="1:12" ht="11.25" hidden="1" customHeight="1" x14ac:dyDescent="0.25">
      <c r="A302" s="28" t="str">
        <f t="shared" si="35"/>
        <v>80102004</v>
      </c>
      <c r="B302" s="51" t="s">
        <v>236</v>
      </c>
      <c r="C302" s="30" t="s">
        <v>237</v>
      </c>
      <c r="D302" s="31">
        <f>SUM(D303:D306)</f>
        <v>0</v>
      </c>
      <c r="E302" s="40"/>
      <c r="F302" s="31">
        <f>SUM(F303:F306)</f>
        <v>0</v>
      </c>
      <c r="G302" s="40"/>
      <c r="H302" s="40"/>
      <c r="I302" s="40"/>
      <c r="J302" s="40"/>
      <c r="K302" s="40"/>
      <c r="L302" s="51" t="s">
        <v>236</v>
      </c>
    </row>
    <row r="303" spans="1:12" ht="11.25" hidden="1" customHeight="1" x14ac:dyDescent="0.25">
      <c r="A303" s="37" t="str">
        <f t="shared" si="35"/>
        <v>8010200401</v>
      </c>
      <c r="B303" s="46" t="s">
        <v>238</v>
      </c>
      <c r="C303" s="45" t="s">
        <v>237</v>
      </c>
      <c r="D303" s="40">
        <v>0</v>
      </c>
      <c r="E303" s="40"/>
      <c r="F303" s="40">
        <v>0</v>
      </c>
      <c r="G303" s="40"/>
      <c r="H303" s="40"/>
      <c r="I303" s="40"/>
      <c r="J303" s="40"/>
      <c r="K303" s="40"/>
      <c r="L303" s="46" t="s">
        <v>238</v>
      </c>
    </row>
    <row r="304" spans="1:12" ht="11.25" hidden="1" customHeight="1" x14ac:dyDescent="0.25">
      <c r="A304" s="37" t="str">
        <f t="shared" si="35"/>
        <v>8010200402</v>
      </c>
      <c r="B304" s="46" t="s">
        <v>239</v>
      </c>
      <c r="C304" s="45" t="s">
        <v>240</v>
      </c>
      <c r="D304" s="40">
        <v>0</v>
      </c>
      <c r="E304" s="40"/>
      <c r="F304" s="40">
        <v>0</v>
      </c>
      <c r="G304" s="40"/>
      <c r="H304" s="40"/>
      <c r="I304" s="40"/>
      <c r="J304" s="40"/>
      <c r="K304" s="40"/>
      <c r="L304" s="46" t="s">
        <v>239</v>
      </c>
    </row>
    <row r="305" spans="1:12" ht="11.25" hidden="1" customHeight="1" x14ac:dyDescent="0.25">
      <c r="A305" s="37" t="str">
        <f t="shared" si="35"/>
        <v>8010200403</v>
      </c>
      <c r="B305" s="46" t="s">
        <v>241</v>
      </c>
      <c r="C305" s="45" t="s">
        <v>242</v>
      </c>
      <c r="D305" s="40">
        <v>0</v>
      </c>
      <c r="E305" s="40"/>
      <c r="F305" s="40">
        <v>0</v>
      </c>
      <c r="G305" s="40"/>
      <c r="H305" s="40"/>
      <c r="I305" s="40"/>
      <c r="J305" s="40"/>
      <c r="K305" s="40"/>
      <c r="L305" s="46" t="s">
        <v>241</v>
      </c>
    </row>
    <row r="306" spans="1:12" ht="8.25" hidden="1" customHeight="1" x14ac:dyDescent="0.25">
      <c r="A306" s="37" t="str">
        <f t="shared" si="35"/>
        <v>8010200404</v>
      </c>
      <c r="B306" s="46" t="s">
        <v>243</v>
      </c>
      <c r="C306" s="45" t="s">
        <v>244</v>
      </c>
      <c r="D306" s="40">
        <v>0</v>
      </c>
      <c r="E306" s="40"/>
      <c r="F306" s="40">
        <v>0</v>
      </c>
      <c r="G306" s="40"/>
      <c r="H306" s="40"/>
      <c r="I306" s="40"/>
      <c r="J306" s="40"/>
      <c r="K306" s="40"/>
      <c r="L306" s="46" t="s">
        <v>243</v>
      </c>
    </row>
    <row r="307" spans="1:12" ht="24.75" customHeight="1" x14ac:dyDescent="0.25">
      <c r="A307" s="28" t="str">
        <f t="shared" si="35"/>
        <v>80102005</v>
      </c>
      <c r="B307" s="51">
        <v>2005</v>
      </c>
      <c r="C307" s="30" t="s">
        <v>175</v>
      </c>
      <c r="D307" s="31">
        <f>D308+D309</f>
        <v>85</v>
      </c>
      <c r="E307" s="40"/>
      <c r="F307" s="31">
        <f>F308+F309</f>
        <v>85</v>
      </c>
      <c r="G307" s="40"/>
      <c r="H307" s="40"/>
      <c r="I307" s="40"/>
      <c r="J307" s="40"/>
      <c r="K307" s="40"/>
      <c r="L307" s="51">
        <v>2005</v>
      </c>
    </row>
    <row r="308" spans="1:12" ht="20.25" customHeight="1" x14ac:dyDescent="0.25">
      <c r="A308" s="37" t="str">
        <f t="shared" si="35"/>
        <v>8010200501</v>
      </c>
      <c r="B308" s="38" t="s">
        <v>245</v>
      </c>
      <c r="C308" s="45" t="s">
        <v>246</v>
      </c>
      <c r="D308" s="40">
        <v>40</v>
      </c>
      <c r="E308" s="40"/>
      <c r="F308" s="40">
        <v>40</v>
      </c>
      <c r="G308" s="40"/>
      <c r="H308" s="40"/>
      <c r="I308" s="40"/>
      <c r="J308" s="40"/>
      <c r="K308" s="40"/>
      <c r="L308" s="38" t="s">
        <v>245</v>
      </c>
    </row>
    <row r="309" spans="1:12" ht="21" customHeight="1" x14ac:dyDescent="0.25">
      <c r="A309" s="37" t="str">
        <f t="shared" si="35"/>
        <v>8010200530</v>
      </c>
      <c r="B309" s="46" t="s">
        <v>176</v>
      </c>
      <c r="C309" s="45" t="s">
        <v>177</v>
      </c>
      <c r="D309" s="40">
        <v>45</v>
      </c>
      <c r="E309" s="40"/>
      <c r="F309" s="40">
        <v>45</v>
      </c>
      <c r="G309" s="40"/>
      <c r="H309" s="40"/>
      <c r="I309" s="40"/>
      <c r="J309" s="40"/>
      <c r="K309" s="40"/>
      <c r="L309" s="46" t="s">
        <v>176</v>
      </c>
    </row>
    <row r="310" spans="1:12" ht="19.5" customHeight="1" x14ac:dyDescent="0.25">
      <c r="A310" s="28" t="str">
        <f t="shared" si="35"/>
        <v>80102006</v>
      </c>
      <c r="B310" s="51">
        <v>2006</v>
      </c>
      <c r="C310" s="30" t="s">
        <v>178</v>
      </c>
      <c r="D310" s="31">
        <f>D311+D312</f>
        <v>150</v>
      </c>
      <c r="E310" s="40"/>
      <c r="F310" s="31">
        <f>F311+F312</f>
        <v>150</v>
      </c>
      <c r="G310" s="40"/>
      <c r="H310" s="40"/>
      <c r="I310" s="40"/>
      <c r="J310" s="40"/>
      <c r="K310" s="40"/>
      <c r="L310" s="51">
        <v>2006</v>
      </c>
    </row>
    <row r="311" spans="1:12" ht="20.25" customHeight="1" x14ac:dyDescent="0.25">
      <c r="A311" s="37" t="str">
        <f t="shared" si="35"/>
        <v>8010200601</v>
      </c>
      <c r="B311" s="46" t="s">
        <v>179</v>
      </c>
      <c r="C311" s="45" t="s">
        <v>180</v>
      </c>
      <c r="D311" s="40">
        <v>50</v>
      </c>
      <c r="E311" s="40"/>
      <c r="F311" s="40">
        <v>50</v>
      </c>
      <c r="G311" s="40"/>
      <c r="H311" s="40"/>
      <c r="I311" s="40"/>
      <c r="J311" s="40"/>
      <c r="K311" s="40"/>
      <c r="L311" s="46" t="s">
        <v>179</v>
      </c>
    </row>
    <row r="312" spans="1:12" ht="20.25" customHeight="1" x14ac:dyDescent="0.25">
      <c r="A312" s="37" t="str">
        <f t="shared" si="35"/>
        <v>8010200602</v>
      </c>
      <c r="B312" s="46" t="s">
        <v>181</v>
      </c>
      <c r="C312" s="45" t="s">
        <v>182</v>
      </c>
      <c r="D312" s="40">
        <v>100</v>
      </c>
      <c r="E312" s="40"/>
      <c r="F312" s="40">
        <v>100</v>
      </c>
      <c r="G312" s="40"/>
      <c r="H312" s="40"/>
      <c r="I312" s="40"/>
      <c r="J312" s="40"/>
      <c r="K312" s="40"/>
      <c r="L312" s="46" t="s">
        <v>181</v>
      </c>
    </row>
    <row r="313" spans="1:12" ht="11.25" hidden="1" customHeight="1" x14ac:dyDescent="0.25">
      <c r="A313" s="28" t="str">
        <f t="shared" si="35"/>
        <v>80102009</v>
      </c>
      <c r="B313" s="51" t="s">
        <v>247</v>
      </c>
      <c r="C313" s="30" t="s">
        <v>248</v>
      </c>
      <c r="D313" s="40">
        <v>0</v>
      </c>
      <c r="E313" s="40"/>
      <c r="F313" s="40">
        <v>0</v>
      </c>
      <c r="G313" s="40"/>
      <c r="H313" s="40"/>
      <c r="I313" s="40"/>
      <c r="J313" s="40"/>
      <c r="K313" s="40"/>
      <c r="L313" s="51" t="s">
        <v>247</v>
      </c>
    </row>
    <row r="314" spans="1:12" ht="11.25" hidden="1" customHeight="1" x14ac:dyDescent="0.25">
      <c r="A314" s="28" t="str">
        <f t="shared" si="35"/>
        <v>80102010</v>
      </c>
      <c r="B314" s="51" t="s">
        <v>249</v>
      </c>
      <c r="C314" s="30" t="s">
        <v>250</v>
      </c>
      <c r="D314" s="40">
        <v>0</v>
      </c>
      <c r="E314" s="40"/>
      <c r="F314" s="40">
        <v>0</v>
      </c>
      <c r="G314" s="40"/>
      <c r="H314" s="40"/>
      <c r="I314" s="40"/>
      <c r="J314" s="40"/>
      <c r="K314" s="40"/>
      <c r="L314" s="51" t="s">
        <v>249</v>
      </c>
    </row>
    <row r="315" spans="1:12" ht="18" customHeight="1" x14ac:dyDescent="0.25">
      <c r="A315" s="28" t="str">
        <f t="shared" si="35"/>
        <v>80102011</v>
      </c>
      <c r="B315" s="51">
        <v>2011</v>
      </c>
      <c r="C315" s="30" t="s">
        <v>183</v>
      </c>
      <c r="D315" s="40">
        <v>5</v>
      </c>
      <c r="E315" s="40"/>
      <c r="F315" s="40">
        <v>5</v>
      </c>
      <c r="G315" s="40"/>
      <c r="H315" s="40"/>
      <c r="I315" s="40"/>
      <c r="J315" s="40"/>
      <c r="K315" s="40"/>
      <c r="L315" s="51">
        <v>2011</v>
      </c>
    </row>
    <row r="316" spans="1:12" ht="18" customHeight="1" x14ac:dyDescent="0.25">
      <c r="A316" s="28" t="str">
        <f t="shared" si="35"/>
        <v>80102012</v>
      </c>
      <c r="B316" s="51" t="s">
        <v>184</v>
      </c>
      <c r="C316" s="30" t="s">
        <v>185</v>
      </c>
      <c r="D316" s="40">
        <v>70</v>
      </c>
      <c r="E316" s="40"/>
      <c r="F316" s="40">
        <v>70</v>
      </c>
      <c r="G316" s="40"/>
      <c r="H316" s="40"/>
      <c r="I316" s="40"/>
      <c r="J316" s="40"/>
      <c r="K316" s="40"/>
      <c r="L316" s="51" t="s">
        <v>184</v>
      </c>
    </row>
    <row r="317" spans="1:12" ht="18.75" customHeight="1" x14ac:dyDescent="0.25">
      <c r="A317" s="28" t="str">
        <f t="shared" si="35"/>
        <v>80102013</v>
      </c>
      <c r="B317" s="51" t="s">
        <v>186</v>
      </c>
      <c r="C317" s="30" t="s">
        <v>187</v>
      </c>
      <c r="D317" s="40">
        <v>45</v>
      </c>
      <c r="E317" s="40"/>
      <c r="F317" s="40">
        <v>45</v>
      </c>
      <c r="G317" s="40"/>
      <c r="H317" s="40"/>
      <c r="I317" s="40"/>
      <c r="J317" s="40"/>
      <c r="K317" s="40"/>
      <c r="L317" s="51" t="s">
        <v>186</v>
      </c>
    </row>
    <row r="318" spans="1:12" ht="18" customHeight="1" x14ac:dyDescent="0.25">
      <c r="A318" s="28" t="str">
        <f t="shared" si="35"/>
        <v>80102014</v>
      </c>
      <c r="B318" s="51">
        <v>2014</v>
      </c>
      <c r="C318" s="30" t="s">
        <v>188</v>
      </c>
      <c r="D318" s="40">
        <v>70</v>
      </c>
      <c r="E318" s="40"/>
      <c r="F318" s="40">
        <v>70</v>
      </c>
      <c r="G318" s="40"/>
      <c r="H318" s="40"/>
      <c r="I318" s="40"/>
      <c r="J318" s="40"/>
      <c r="K318" s="40"/>
      <c r="L318" s="51">
        <v>2014</v>
      </c>
    </row>
    <row r="319" spans="1:12" ht="11.25" hidden="1" customHeight="1" x14ac:dyDescent="0.25">
      <c r="A319" s="28" t="str">
        <f t="shared" si="35"/>
        <v>80102016</v>
      </c>
      <c r="B319" s="51" t="s">
        <v>189</v>
      </c>
      <c r="C319" s="30" t="s">
        <v>190</v>
      </c>
      <c r="D319" s="40">
        <v>0</v>
      </c>
      <c r="E319" s="40"/>
      <c r="F319" s="40">
        <v>0</v>
      </c>
      <c r="G319" s="40"/>
      <c r="H319" s="40"/>
      <c r="I319" s="40"/>
      <c r="J319" s="40"/>
      <c r="K319" s="40"/>
      <c r="L319" s="51" t="s">
        <v>189</v>
      </c>
    </row>
    <row r="320" spans="1:12" ht="27" hidden="1" customHeight="1" x14ac:dyDescent="0.25">
      <c r="A320" s="28" t="str">
        <f t="shared" si="35"/>
        <v>80102025</v>
      </c>
      <c r="B320" s="51" t="s">
        <v>191</v>
      </c>
      <c r="C320" s="68" t="s">
        <v>192</v>
      </c>
      <c r="D320" s="40">
        <v>0</v>
      </c>
      <c r="E320" s="40"/>
      <c r="F320" s="40">
        <v>0</v>
      </c>
      <c r="G320" s="40"/>
      <c r="H320" s="40"/>
      <c r="I320" s="40"/>
      <c r="J320" s="40"/>
      <c r="K320" s="40"/>
      <c r="L320" s="51" t="s">
        <v>191</v>
      </c>
    </row>
    <row r="321" spans="1:12" ht="21.75" customHeight="1" x14ac:dyDescent="0.25">
      <c r="A321" s="28" t="str">
        <f t="shared" si="35"/>
        <v>80102030</v>
      </c>
      <c r="B321" s="51">
        <v>2030</v>
      </c>
      <c r="C321" s="30" t="s">
        <v>193</v>
      </c>
      <c r="D321" s="31">
        <f>SUM(D322:D326)</f>
        <v>637</v>
      </c>
      <c r="E321" s="40"/>
      <c r="F321" s="31">
        <f>SUM(F322:F326)</f>
        <v>637</v>
      </c>
      <c r="G321" s="40"/>
      <c r="H321" s="40"/>
      <c r="I321" s="40"/>
      <c r="J321" s="40"/>
      <c r="K321" s="40"/>
      <c r="L321" s="51">
        <v>2030</v>
      </c>
    </row>
    <row r="322" spans="1:12" ht="18.75" customHeight="1" x14ac:dyDescent="0.25">
      <c r="A322" s="37" t="str">
        <f t="shared" si="35"/>
        <v>8010203001</v>
      </c>
      <c r="B322" s="46" t="s">
        <v>194</v>
      </c>
      <c r="C322" s="45" t="s">
        <v>195</v>
      </c>
      <c r="D322" s="40">
        <v>100</v>
      </c>
      <c r="E322" s="40"/>
      <c r="F322" s="40">
        <v>100</v>
      </c>
      <c r="G322" s="40"/>
      <c r="H322" s="40"/>
      <c r="I322" s="40"/>
      <c r="J322" s="40"/>
      <c r="K322" s="40"/>
      <c r="L322" s="46" t="s">
        <v>194</v>
      </c>
    </row>
    <row r="323" spans="1:12" ht="18" customHeight="1" x14ac:dyDescent="0.25">
      <c r="A323" s="37" t="str">
        <f t="shared" si="35"/>
        <v>8010203002</v>
      </c>
      <c r="B323" s="46" t="s">
        <v>196</v>
      </c>
      <c r="C323" s="45" t="s">
        <v>197</v>
      </c>
      <c r="D323" s="40">
        <v>12</v>
      </c>
      <c r="E323" s="40"/>
      <c r="F323" s="40">
        <v>12</v>
      </c>
      <c r="G323" s="40"/>
      <c r="H323" s="40"/>
      <c r="I323" s="40"/>
      <c r="J323" s="40"/>
      <c r="K323" s="40"/>
      <c r="L323" s="46" t="s">
        <v>196</v>
      </c>
    </row>
    <row r="324" spans="1:12" ht="18.75" customHeight="1" x14ac:dyDescent="0.25">
      <c r="A324" s="37" t="str">
        <f t="shared" ref="A324:A365" si="36">CONCATENATE("8010",B324)</f>
        <v>8010203003</v>
      </c>
      <c r="B324" s="46" t="s">
        <v>198</v>
      </c>
      <c r="C324" s="45" t="s">
        <v>199</v>
      </c>
      <c r="D324" s="40">
        <v>15</v>
      </c>
      <c r="E324" s="40"/>
      <c r="F324" s="40">
        <v>15</v>
      </c>
      <c r="G324" s="40"/>
      <c r="H324" s="40"/>
      <c r="I324" s="40"/>
      <c r="J324" s="40"/>
      <c r="K324" s="40"/>
      <c r="L324" s="46" t="s">
        <v>198</v>
      </c>
    </row>
    <row r="325" spans="1:12" ht="20.25" customHeight="1" x14ac:dyDescent="0.25">
      <c r="A325" s="37" t="str">
        <f t="shared" si="36"/>
        <v>8010203004</v>
      </c>
      <c r="B325" s="46" t="s">
        <v>200</v>
      </c>
      <c r="C325" s="45" t="s">
        <v>201</v>
      </c>
      <c r="D325" s="40">
        <v>500</v>
      </c>
      <c r="E325" s="40"/>
      <c r="F325" s="40">
        <v>500</v>
      </c>
      <c r="G325" s="40"/>
      <c r="H325" s="40"/>
      <c r="I325" s="40"/>
      <c r="J325" s="40"/>
      <c r="K325" s="40"/>
      <c r="L325" s="46" t="s">
        <v>200</v>
      </c>
    </row>
    <row r="326" spans="1:12" ht="19.5" customHeight="1" x14ac:dyDescent="0.25">
      <c r="A326" s="37" t="str">
        <f t="shared" si="36"/>
        <v>8010203030</v>
      </c>
      <c r="B326" s="46" t="s">
        <v>202</v>
      </c>
      <c r="C326" s="45" t="s">
        <v>203</v>
      </c>
      <c r="D326" s="40">
        <v>10</v>
      </c>
      <c r="E326" s="40"/>
      <c r="F326" s="40">
        <v>10</v>
      </c>
      <c r="G326" s="40"/>
      <c r="H326" s="40"/>
      <c r="I326" s="40"/>
      <c r="J326" s="40"/>
      <c r="K326" s="40"/>
      <c r="L326" s="46" t="s">
        <v>202</v>
      </c>
    </row>
    <row r="327" spans="1:12" ht="11.25" hidden="1" customHeight="1" x14ac:dyDescent="0.25">
      <c r="A327" s="28" t="str">
        <f t="shared" si="36"/>
        <v>801055</v>
      </c>
      <c r="B327" s="51" t="s">
        <v>96</v>
      </c>
      <c r="C327" s="30" t="s">
        <v>97</v>
      </c>
      <c r="D327" s="31">
        <f>D328</f>
        <v>0</v>
      </c>
      <c r="E327" s="40"/>
      <c r="F327" s="31">
        <f>F328</f>
        <v>0</v>
      </c>
      <c r="G327" s="40"/>
      <c r="H327" s="40"/>
      <c r="I327" s="40"/>
      <c r="J327" s="40"/>
      <c r="K327" s="40"/>
      <c r="L327" s="51" t="s">
        <v>96</v>
      </c>
    </row>
    <row r="328" spans="1:12" ht="11.25" hidden="1" customHeight="1" x14ac:dyDescent="0.25">
      <c r="A328" s="28" t="str">
        <f t="shared" si="36"/>
        <v>80105502</v>
      </c>
      <c r="B328" s="51" t="s">
        <v>204</v>
      </c>
      <c r="C328" s="30" t="s">
        <v>205</v>
      </c>
      <c r="D328" s="31">
        <f>D329</f>
        <v>0</v>
      </c>
      <c r="E328" s="40"/>
      <c r="F328" s="31">
        <f>F329</f>
        <v>0</v>
      </c>
      <c r="G328" s="40"/>
      <c r="H328" s="40"/>
      <c r="I328" s="40"/>
      <c r="J328" s="40"/>
      <c r="K328" s="40"/>
      <c r="L328" s="51" t="s">
        <v>204</v>
      </c>
    </row>
    <row r="329" spans="1:12" ht="11.25" hidden="1" customHeight="1" x14ac:dyDescent="0.25">
      <c r="A329" s="37" t="str">
        <f t="shared" si="36"/>
        <v>8010550201</v>
      </c>
      <c r="B329" s="46" t="s">
        <v>206</v>
      </c>
      <c r="C329" s="45" t="s">
        <v>207</v>
      </c>
      <c r="D329" s="40">
        <v>0</v>
      </c>
      <c r="E329" s="40"/>
      <c r="F329" s="40">
        <v>0</v>
      </c>
      <c r="G329" s="40"/>
      <c r="H329" s="40"/>
      <c r="I329" s="40"/>
      <c r="J329" s="40"/>
      <c r="K329" s="40"/>
      <c r="L329" s="46" t="s">
        <v>206</v>
      </c>
    </row>
    <row r="330" spans="1:12" ht="33.75" hidden="1" customHeight="1" x14ac:dyDescent="0.25">
      <c r="A330" s="28" t="str">
        <f t="shared" si="36"/>
        <v>801056</v>
      </c>
      <c r="B330" s="51" t="s">
        <v>98</v>
      </c>
      <c r="C330" s="30" t="s">
        <v>99</v>
      </c>
      <c r="D330" s="31">
        <f>D331+D333+D336+D339+D342</f>
        <v>0</v>
      </c>
      <c r="E330" s="40"/>
      <c r="F330" s="31">
        <f>F331+F333+F336+F339+F342</f>
        <v>0</v>
      </c>
      <c r="G330" s="40"/>
      <c r="H330" s="40"/>
      <c r="I330" s="40"/>
      <c r="J330" s="40"/>
      <c r="K330" s="40"/>
      <c r="L330" s="51" t="s">
        <v>98</v>
      </c>
    </row>
    <row r="331" spans="1:12" ht="11.25" hidden="1" customHeight="1" x14ac:dyDescent="0.25">
      <c r="A331" s="37" t="str">
        <f t="shared" si="36"/>
        <v>80105602</v>
      </c>
      <c r="B331" s="70">
        <v>5602</v>
      </c>
      <c r="C331" s="69" t="s">
        <v>211</v>
      </c>
      <c r="D331" s="40">
        <v>0</v>
      </c>
      <c r="E331" s="40"/>
      <c r="F331" s="40">
        <v>0</v>
      </c>
      <c r="G331" s="40"/>
      <c r="H331" s="40"/>
      <c r="I331" s="40"/>
      <c r="J331" s="40"/>
      <c r="K331" s="40"/>
      <c r="L331" s="70">
        <v>5602</v>
      </c>
    </row>
    <row r="332" spans="1:12" ht="12.75" hidden="1" customHeight="1" x14ac:dyDescent="0.25">
      <c r="A332" s="37" t="str">
        <f t="shared" si="36"/>
        <v>8010560202</v>
      </c>
      <c r="B332" s="70">
        <v>560202</v>
      </c>
      <c r="C332" s="71" t="s">
        <v>251</v>
      </c>
      <c r="D332" s="40">
        <v>0</v>
      </c>
      <c r="E332" s="40"/>
      <c r="F332" s="40">
        <v>0</v>
      </c>
      <c r="G332" s="40"/>
      <c r="H332" s="40"/>
      <c r="I332" s="40"/>
      <c r="J332" s="40"/>
      <c r="K332" s="40"/>
      <c r="L332" s="70">
        <v>560202</v>
      </c>
    </row>
    <row r="333" spans="1:12" ht="22.5" hidden="1" customHeight="1" x14ac:dyDescent="0.25">
      <c r="A333" s="28" t="str">
        <f t="shared" si="36"/>
        <v>80105615</v>
      </c>
      <c r="B333" s="72">
        <v>5615</v>
      </c>
      <c r="C333" s="30" t="s">
        <v>252</v>
      </c>
      <c r="D333" s="31">
        <f>D334+D335</f>
        <v>0</v>
      </c>
      <c r="E333" s="40"/>
      <c r="F333" s="31">
        <f>F334+F335</f>
        <v>0</v>
      </c>
      <c r="G333" s="40"/>
      <c r="H333" s="40"/>
      <c r="I333" s="40"/>
      <c r="J333" s="40"/>
      <c r="K333" s="40"/>
      <c r="L333" s="72">
        <v>5615</v>
      </c>
    </row>
    <row r="334" spans="1:12" ht="11.25" hidden="1" customHeight="1" x14ac:dyDescent="0.25">
      <c r="A334" s="37" t="str">
        <f t="shared" si="36"/>
        <v>8010561501</v>
      </c>
      <c r="B334" s="70">
        <v>561501</v>
      </c>
      <c r="C334" s="45" t="s">
        <v>253</v>
      </c>
      <c r="D334" s="40">
        <v>0</v>
      </c>
      <c r="E334" s="40"/>
      <c r="F334" s="40">
        <v>0</v>
      </c>
      <c r="G334" s="40"/>
      <c r="H334" s="40"/>
      <c r="I334" s="40"/>
      <c r="J334" s="40"/>
      <c r="K334" s="40"/>
      <c r="L334" s="70">
        <v>561501</v>
      </c>
    </row>
    <row r="335" spans="1:12" ht="12.75" hidden="1" customHeight="1" x14ac:dyDescent="0.25">
      <c r="A335" s="37" t="str">
        <f t="shared" si="36"/>
        <v>8010561502</v>
      </c>
      <c r="B335" s="70">
        <v>561502</v>
      </c>
      <c r="C335" s="71" t="s">
        <v>251</v>
      </c>
      <c r="D335" s="40">
        <v>0</v>
      </c>
      <c r="E335" s="40"/>
      <c r="F335" s="40">
        <v>0</v>
      </c>
      <c r="G335" s="40"/>
      <c r="H335" s="40"/>
      <c r="I335" s="40"/>
      <c r="J335" s="40"/>
      <c r="K335" s="40"/>
      <c r="L335" s="70">
        <v>561502</v>
      </c>
    </row>
    <row r="336" spans="1:12" ht="12.75" hidden="1" customHeight="1" x14ac:dyDescent="0.25">
      <c r="A336" s="28" t="str">
        <f t="shared" si="36"/>
        <v>80105616</v>
      </c>
      <c r="B336" s="72">
        <v>5616</v>
      </c>
      <c r="C336" s="73" t="s">
        <v>83</v>
      </c>
      <c r="D336" s="31">
        <v>0</v>
      </c>
      <c r="E336" s="40"/>
      <c r="F336" s="31">
        <v>0</v>
      </c>
      <c r="G336" s="40"/>
      <c r="H336" s="40"/>
      <c r="I336" s="40"/>
      <c r="J336" s="40"/>
      <c r="K336" s="40"/>
      <c r="L336" s="72">
        <v>5616</v>
      </c>
    </row>
    <row r="337" spans="1:12" ht="11.25" hidden="1" customHeight="1" x14ac:dyDescent="0.25">
      <c r="A337" s="37" t="str">
        <f t="shared" si="36"/>
        <v>8010561601</v>
      </c>
      <c r="B337" s="70">
        <v>561601</v>
      </c>
      <c r="C337" s="45" t="s">
        <v>253</v>
      </c>
      <c r="D337" s="40">
        <v>0</v>
      </c>
      <c r="E337" s="40"/>
      <c r="F337" s="40">
        <v>0</v>
      </c>
      <c r="G337" s="40"/>
      <c r="H337" s="40"/>
      <c r="I337" s="40"/>
      <c r="J337" s="40"/>
      <c r="K337" s="40"/>
      <c r="L337" s="70">
        <v>561601</v>
      </c>
    </row>
    <row r="338" spans="1:12" ht="12.75" hidden="1" customHeight="1" x14ac:dyDescent="0.25">
      <c r="A338" s="37" t="str">
        <f t="shared" si="36"/>
        <v>8010561602</v>
      </c>
      <c r="B338" s="70">
        <v>561602</v>
      </c>
      <c r="C338" s="71" t="s">
        <v>251</v>
      </c>
      <c r="D338" s="40">
        <v>0</v>
      </c>
      <c r="E338" s="40"/>
      <c r="F338" s="40">
        <v>0</v>
      </c>
      <c r="G338" s="40"/>
      <c r="H338" s="40"/>
      <c r="I338" s="40"/>
      <c r="J338" s="40"/>
      <c r="K338" s="40"/>
      <c r="L338" s="70">
        <v>561602</v>
      </c>
    </row>
    <row r="339" spans="1:12" ht="11.25" hidden="1" customHeight="1" x14ac:dyDescent="0.25">
      <c r="A339" s="28" t="str">
        <f t="shared" si="36"/>
        <v>80105617</v>
      </c>
      <c r="B339" s="72">
        <v>5617</v>
      </c>
      <c r="C339" s="30" t="s">
        <v>84</v>
      </c>
      <c r="D339" s="31">
        <v>0</v>
      </c>
      <c r="E339" s="40"/>
      <c r="F339" s="31">
        <v>0</v>
      </c>
      <c r="G339" s="40"/>
      <c r="H339" s="40"/>
      <c r="I339" s="40"/>
      <c r="J339" s="40"/>
      <c r="K339" s="40"/>
      <c r="L339" s="72">
        <v>5617</v>
      </c>
    </row>
    <row r="340" spans="1:12" ht="11.25" hidden="1" customHeight="1" x14ac:dyDescent="0.25">
      <c r="A340" s="37" t="str">
        <f t="shared" si="36"/>
        <v>8010561701</v>
      </c>
      <c r="B340" s="70">
        <v>561701</v>
      </c>
      <c r="C340" s="45" t="s">
        <v>253</v>
      </c>
      <c r="D340" s="40">
        <v>0</v>
      </c>
      <c r="E340" s="40"/>
      <c r="F340" s="40">
        <v>0</v>
      </c>
      <c r="G340" s="40"/>
      <c r="H340" s="40"/>
      <c r="I340" s="40"/>
      <c r="J340" s="40"/>
      <c r="K340" s="40"/>
      <c r="L340" s="70">
        <v>561701</v>
      </c>
    </row>
    <row r="341" spans="1:12" ht="12.75" hidden="1" customHeight="1" x14ac:dyDescent="0.25">
      <c r="A341" s="37" t="str">
        <f t="shared" si="36"/>
        <v>8010561702</v>
      </c>
      <c r="B341" s="70">
        <v>561702</v>
      </c>
      <c r="C341" s="71" t="s">
        <v>251</v>
      </c>
      <c r="D341" s="40">
        <v>0</v>
      </c>
      <c r="E341" s="40"/>
      <c r="F341" s="40">
        <v>0</v>
      </c>
      <c r="G341" s="40"/>
      <c r="H341" s="40"/>
      <c r="I341" s="40"/>
      <c r="J341" s="40"/>
      <c r="K341" s="40"/>
      <c r="L341" s="70">
        <v>561702</v>
      </c>
    </row>
    <row r="342" spans="1:12" ht="11.25" hidden="1" customHeight="1" x14ac:dyDescent="0.25">
      <c r="A342" s="28" t="str">
        <f t="shared" si="36"/>
        <v>80105618</v>
      </c>
      <c r="B342" s="72">
        <v>5618</v>
      </c>
      <c r="C342" s="72" t="s">
        <v>85</v>
      </c>
      <c r="D342" s="31">
        <f>D343</f>
        <v>0</v>
      </c>
      <c r="E342" s="40"/>
      <c r="F342" s="31">
        <f>F343</f>
        <v>0</v>
      </c>
      <c r="G342" s="40"/>
      <c r="H342" s="40"/>
      <c r="I342" s="40"/>
      <c r="J342" s="40"/>
      <c r="K342" s="40"/>
      <c r="L342" s="72">
        <v>5618</v>
      </c>
    </row>
    <row r="343" spans="1:12" ht="12.75" hidden="1" customHeight="1" x14ac:dyDescent="0.25">
      <c r="A343" s="37" t="str">
        <f t="shared" si="36"/>
        <v>8010561802</v>
      </c>
      <c r="B343" s="70">
        <v>561802</v>
      </c>
      <c r="C343" s="71" t="s">
        <v>251</v>
      </c>
      <c r="D343" s="40">
        <v>0</v>
      </c>
      <c r="E343" s="40"/>
      <c r="F343" s="40">
        <v>0</v>
      </c>
      <c r="G343" s="40"/>
      <c r="H343" s="40"/>
      <c r="I343" s="40"/>
      <c r="J343" s="40"/>
      <c r="K343" s="40"/>
      <c r="L343" s="70">
        <v>561802</v>
      </c>
    </row>
    <row r="344" spans="1:12" ht="22.5" hidden="1" customHeight="1" x14ac:dyDescent="0.25">
      <c r="A344" s="28" t="str">
        <f t="shared" si="36"/>
        <v>801058</v>
      </c>
      <c r="B344" s="72">
        <v>58</v>
      </c>
      <c r="C344" s="30" t="s">
        <v>101</v>
      </c>
      <c r="D344" s="31">
        <f>D345+D349</f>
        <v>0</v>
      </c>
      <c r="E344" s="40"/>
      <c r="F344" s="31">
        <f>F345+F349</f>
        <v>0</v>
      </c>
      <c r="G344" s="40"/>
      <c r="H344" s="40"/>
      <c r="I344" s="40"/>
      <c r="J344" s="40"/>
      <c r="K344" s="40"/>
      <c r="L344" s="72">
        <v>58</v>
      </c>
    </row>
    <row r="345" spans="1:12" ht="11.25" hidden="1" customHeight="1" x14ac:dyDescent="0.25">
      <c r="A345" s="28" t="str">
        <f t="shared" si="36"/>
        <v>80105801</v>
      </c>
      <c r="B345" s="72">
        <v>5801</v>
      </c>
      <c r="C345" s="30" t="s">
        <v>254</v>
      </c>
      <c r="D345" s="31">
        <f>D346+D347+D348</f>
        <v>0</v>
      </c>
      <c r="E345" s="40"/>
      <c r="F345" s="31">
        <f>F346+F347+F348</f>
        <v>0</v>
      </c>
      <c r="G345" s="40"/>
      <c r="H345" s="40"/>
      <c r="I345" s="40"/>
      <c r="J345" s="40"/>
      <c r="K345" s="40"/>
      <c r="L345" s="72">
        <v>5801</v>
      </c>
    </row>
    <row r="346" spans="1:12" ht="12.75" hidden="1" customHeight="1" x14ac:dyDescent="0.25">
      <c r="A346" s="37" t="str">
        <f t="shared" si="36"/>
        <v>8010580101</v>
      </c>
      <c r="B346" s="70">
        <v>580101</v>
      </c>
      <c r="C346" s="71" t="s">
        <v>253</v>
      </c>
      <c r="D346" s="40">
        <v>0</v>
      </c>
      <c r="E346" s="40"/>
      <c r="F346" s="40">
        <v>0</v>
      </c>
      <c r="G346" s="40"/>
      <c r="H346" s="40"/>
      <c r="I346" s="40"/>
      <c r="J346" s="40"/>
      <c r="K346" s="40"/>
      <c r="L346" s="70">
        <v>580101</v>
      </c>
    </row>
    <row r="347" spans="1:12" ht="12.75" hidden="1" customHeight="1" x14ac:dyDescent="0.25">
      <c r="A347" s="37" t="str">
        <f t="shared" si="36"/>
        <v>8010580102</v>
      </c>
      <c r="B347" s="70">
        <v>580102</v>
      </c>
      <c r="C347" s="71" t="s">
        <v>251</v>
      </c>
      <c r="D347" s="40">
        <v>0</v>
      </c>
      <c r="E347" s="40"/>
      <c r="F347" s="40">
        <v>0</v>
      </c>
      <c r="G347" s="40"/>
      <c r="H347" s="40"/>
      <c r="I347" s="40"/>
      <c r="J347" s="40"/>
      <c r="K347" s="40"/>
      <c r="L347" s="70">
        <v>580102</v>
      </c>
    </row>
    <row r="348" spans="1:12" ht="12.75" hidden="1" customHeight="1" x14ac:dyDescent="0.25">
      <c r="A348" s="37" t="str">
        <f t="shared" si="36"/>
        <v>8010580103</v>
      </c>
      <c r="B348" s="70">
        <v>580103</v>
      </c>
      <c r="C348" s="71" t="s">
        <v>255</v>
      </c>
      <c r="D348" s="40">
        <v>0</v>
      </c>
      <c r="E348" s="40"/>
      <c r="F348" s="40">
        <v>0</v>
      </c>
      <c r="G348" s="40"/>
      <c r="H348" s="40"/>
      <c r="I348" s="40"/>
      <c r="J348" s="40"/>
      <c r="K348" s="40"/>
      <c r="L348" s="70">
        <v>580103</v>
      </c>
    </row>
    <row r="349" spans="1:12" ht="12.75" hidden="1" customHeight="1" x14ac:dyDescent="0.25">
      <c r="A349" s="28" t="str">
        <f t="shared" si="36"/>
        <v>80105816</v>
      </c>
      <c r="B349" s="72">
        <v>5816</v>
      </c>
      <c r="C349" s="73" t="s">
        <v>83</v>
      </c>
      <c r="D349" s="31">
        <f>D350+D351+D352</f>
        <v>0</v>
      </c>
      <c r="E349" s="40"/>
      <c r="F349" s="31">
        <f>F350+F351+F352</f>
        <v>0</v>
      </c>
      <c r="G349" s="40"/>
      <c r="H349" s="40"/>
      <c r="I349" s="40"/>
      <c r="J349" s="40"/>
      <c r="K349" s="40"/>
      <c r="L349" s="72">
        <v>5816</v>
      </c>
    </row>
    <row r="350" spans="1:12" ht="12.75" hidden="1" customHeight="1" x14ac:dyDescent="0.25">
      <c r="A350" s="37" t="str">
        <f t="shared" si="36"/>
        <v>8010581601</v>
      </c>
      <c r="B350" s="70">
        <v>581601</v>
      </c>
      <c r="C350" s="71" t="s">
        <v>253</v>
      </c>
      <c r="D350" s="40">
        <v>0</v>
      </c>
      <c r="E350" s="40"/>
      <c r="F350" s="40">
        <v>0</v>
      </c>
      <c r="G350" s="40"/>
      <c r="H350" s="40"/>
      <c r="I350" s="40"/>
      <c r="J350" s="40"/>
      <c r="K350" s="40"/>
      <c r="L350" s="70">
        <v>581601</v>
      </c>
    </row>
    <row r="351" spans="1:12" ht="12.75" hidden="1" customHeight="1" x14ac:dyDescent="0.25">
      <c r="A351" s="37" t="str">
        <f t="shared" si="36"/>
        <v>8010581602</v>
      </c>
      <c r="B351" s="70">
        <v>581602</v>
      </c>
      <c r="C351" s="71" t="s">
        <v>251</v>
      </c>
      <c r="D351" s="40">
        <v>0</v>
      </c>
      <c r="E351" s="40"/>
      <c r="F351" s="40">
        <v>0</v>
      </c>
      <c r="G351" s="40"/>
      <c r="H351" s="40"/>
      <c r="I351" s="40"/>
      <c r="J351" s="40"/>
      <c r="K351" s="40"/>
      <c r="L351" s="70">
        <v>581602</v>
      </c>
    </row>
    <row r="352" spans="1:12" ht="12.75" hidden="1" customHeight="1" x14ac:dyDescent="0.25">
      <c r="A352" s="37" t="str">
        <f t="shared" si="36"/>
        <v>8010581603</v>
      </c>
      <c r="B352" s="70">
        <v>581603</v>
      </c>
      <c r="C352" s="71" t="s">
        <v>255</v>
      </c>
      <c r="D352" s="40">
        <v>0</v>
      </c>
      <c r="E352" s="40"/>
      <c r="F352" s="40">
        <v>0</v>
      </c>
      <c r="G352" s="40"/>
      <c r="H352" s="40"/>
      <c r="I352" s="40"/>
      <c r="J352" s="40"/>
      <c r="K352" s="40"/>
      <c r="L352" s="70">
        <v>581603</v>
      </c>
    </row>
    <row r="353" spans="1:12" ht="11.25" hidden="1" customHeight="1" x14ac:dyDescent="0.25">
      <c r="A353" s="28" t="str">
        <f t="shared" si="36"/>
        <v>801059</v>
      </c>
      <c r="B353" s="72">
        <v>59</v>
      </c>
      <c r="C353" s="36" t="s">
        <v>272</v>
      </c>
      <c r="D353" s="31">
        <f>D354+D356</f>
        <v>0</v>
      </c>
      <c r="E353" s="40"/>
      <c r="F353" s="31">
        <f>F354+F356</f>
        <v>0</v>
      </c>
      <c r="G353" s="40"/>
      <c r="H353" s="40"/>
      <c r="I353" s="40"/>
      <c r="J353" s="40"/>
      <c r="K353" s="40"/>
      <c r="L353" s="72">
        <v>59</v>
      </c>
    </row>
    <row r="354" spans="1:12" ht="11.25" hidden="1" customHeight="1" x14ac:dyDescent="0.25">
      <c r="A354" s="37" t="str">
        <f t="shared" si="36"/>
        <v>80105901</v>
      </c>
      <c r="B354" s="46" t="s">
        <v>257</v>
      </c>
      <c r="C354" s="39" t="s">
        <v>258</v>
      </c>
      <c r="D354" s="40">
        <v>0</v>
      </c>
      <c r="E354" s="40"/>
      <c r="F354" s="40">
        <v>0</v>
      </c>
      <c r="G354" s="40"/>
      <c r="H354" s="40"/>
      <c r="I354" s="40"/>
      <c r="J354" s="40"/>
      <c r="K354" s="40"/>
      <c r="L354" s="46" t="s">
        <v>257</v>
      </c>
    </row>
    <row r="355" spans="1:12" ht="11.25" hidden="1" customHeight="1" x14ac:dyDescent="0.25">
      <c r="A355" s="37" t="str">
        <f t="shared" si="36"/>
        <v>80105917</v>
      </c>
      <c r="B355" s="46" t="s">
        <v>259</v>
      </c>
      <c r="C355" s="39" t="s">
        <v>260</v>
      </c>
      <c r="D355" s="40">
        <v>0</v>
      </c>
      <c r="E355" s="40"/>
      <c r="F355" s="40">
        <v>0</v>
      </c>
      <c r="G355" s="40"/>
      <c r="H355" s="40"/>
      <c r="I355" s="40"/>
      <c r="J355" s="40"/>
      <c r="K355" s="40"/>
      <c r="L355" s="46" t="s">
        <v>259</v>
      </c>
    </row>
    <row r="356" spans="1:12" ht="11.25" hidden="1" customHeight="1" x14ac:dyDescent="0.25">
      <c r="A356" s="37" t="str">
        <f t="shared" si="36"/>
        <v>80105922</v>
      </c>
      <c r="B356" s="46" t="s">
        <v>261</v>
      </c>
      <c r="C356" s="45" t="s">
        <v>262</v>
      </c>
      <c r="D356" s="40">
        <v>0</v>
      </c>
      <c r="E356" s="40"/>
      <c r="F356" s="40">
        <v>0</v>
      </c>
      <c r="G356" s="40"/>
      <c r="H356" s="40"/>
      <c r="I356" s="40"/>
      <c r="J356" s="40"/>
      <c r="K356" s="40"/>
      <c r="L356" s="46" t="s">
        <v>261</v>
      </c>
    </row>
    <row r="357" spans="1:12" ht="11.25" hidden="1" customHeight="1" x14ac:dyDescent="0.25">
      <c r="A357" s="28" t="str">
        <f t="shared" si="36"/>
        <v>801070</v>
      </c>
      <c r="B357" s="51" t="s">
        <v>104</v>
      </c>
      <c r="C357" s="36" t="s">
        <v>105</v>
      </c>
      <c r="D357" s="31">
        <f>D358</f>
        <v>0</v>
      </c>
      <c r="E357" s="40"/>
      <c r="F357" s="31">
        <f>F358</f>
        <v>0</v>
      </c>
      <c r="G357" s="40"/>
      <c r="H357" s="40"/>
      <c r="I357" s="40"/>
      <c r="J357" s="40"/>
      <c r="K357" s="40"/>
      <c r="L357" s="51" t="s">
        <v>104</v>
      </c>
    </row>
    <row r="358" spans="1:12" ht="11.25" hidden="1" customHeight="1" x14ac:dyDescent="0.25">
      <c r="A358" s="28" t="str">
        <f t="shared" si="36"/>
        <v>801071</v>
      </c>
      <c r="B358" s="51" t="s">
        <v>106</v>
      </c>
      <c r="C358" s="36" t="s">
        <v>273</v>
      </c>
      <c r="D358" s="31">
        <f>D359+D364</f>
        <v>0</v>
      </c>
      <c r="E358" s="40"/>
      <c r="F358" s="31">
        <f>F359+F364</f>
        <v>0</v>
      </c>
      <c r="G358" s="40"/>
      <c r="H358" s="40"/>
      <c r="I358" s="40"/>
      <c r="J358" s="40"/>
      <c r="K358" s="40"/>
      <c r="L358" s="51" t="s">
        <v>106</v>
      </c>
    </row>
    <row r="359" spans="1:12" ht="11.25" hidden="1" customHeight="1" x14ac:dyDescent="0.25">
      <c r="A359" s="28" t="str">
        <f t="shared" si="36"/>
        <v>80107101</v>
      </c>
      <c r="B359" s="51">
        <v>7101</v>
      </c>
      <c r="C359" s="36" t="s">
        <v>219</v>
      </c>
      <c r="D359" s="31">
        <f>SUM(D360:D363)</f>
        <v>0</v>
      </c>
      <c r="E359" s="40"/>
      <c r="F359" s="31">
        <f>SUM(F360:F363)</f>
        <v>0</v>
      </c>
      <c r="G359" s="40"/>
      <c r="H359" s="40"/>
      <c r="I359" s="40"/>
      <c r="J359" s="40"/>
      <c r="K359" s="40"/>
      <c r="L359" s="51">
        <v>7101</v>
      </c>
    </row>
    <row r="360" spans="1:12" ht="11.25" hidden="1" customHeight="1" x14ac:dyDescent="0.25">
      <c r="A360" s="37" t="str">
        <f t="shared" si="36"/>
        <v>8010710101</v>
      </c>
      <c r="B360" s="46" t="s">
        <v>263</v>
      </c>
      <c r="C360" s="43" t="s">
        <v>264</v>
      </c>
      <c r="D360" s="40">
        <v>0</v>
      </c>
      <c r="E360" s="40"/>
      <c r="F360" s="40">
        <v>0</v>
      </c>
      <c r="G360" s="40"/>
      <c r="H360" s="40"/>
      <c r="I360" s="40"/>
      <c r="J360" s="40"/>
      <c r="K360" s="40"/>
      <c r="L360" s="46" t="s">
        <v>263</v>
      </c>
    </row>
    <row r="361" spans="1:12" ht="11.25" hidden="1" customHeight="1" x14ac:dyDescent="0.25">
      <c r="A361" s="37" t="str">
        <f t="shared" si="36"/>
        <v>8010710102</v>
      </c>
      <c r="B361" s="46" t="s">
        <v>220</v>
      </c>
      <c r="C361" s="39" t="s">
        <v>221</v>
      </c>
      <c r="D361" s="40">
        <v>0</v>
      </c>
      <c r="E361" s="40"/>
      <c r="F361" s="40">
        <v>0</v>
      </c>
      <c r="G361" s="40"/>
      <c r="H361" s="40"/>
      <c r="I361" s="40"/>
      <c r="J361" s="40"/>
      <c r="K361" s="40"/>
      <c r="L361" s="46" t="s">
        <v>220</v>
      </c>
    </row>
    <row r="362" spans="1:12" ht="11.25" hidden="1" customHeight="1" x14ac:dyDescent="0.25">
      <c r="A362" s="37" t="str">
        <f t="shared" si="36"/>
        <v>8010710103</v>
      </c>
      <c r="B362" s="46" t="s">
        <v>222</v>
      </c>
      <c r="C362" s="39" t="s">
        <v>223</v>
      </c>
      <c r="D362" s="40">
        <v>0</v>
      </c>
      <c r="E362" s="40"/>
      <c r="F362" s="40">
        <v>0</v>
      </c>
      <c r="G362" s="40"/>
      <c r="H362" s="40"/>
      <c r="I362" s="40"/>
      <c r="J362" s="40"/>
      <c r="K362" s="40"/>
      <c r="L362" s="46" t="s">
        <v>222</v>
      </c>
    </row>
    <row r="363" spans="1:12" ht="11.25" hidden="1" customHeight="1" x14ac:dyDescent="0.25">
      <c r="A363" s="37" t="str">
        <f t="shared" si="36"/>
        <v>8010710130</v>
      </c>
      <c r="B363" s="46" t="s">
        <v>224</v>
      </c>
      <c r="C363" s="39" t="s">
        <v>225</v>
      </c>
      <c r="D363" s="40">
        <v>0</v>
      </c>
      <c r="E363" s="40"/>
      <c r="F363" s="40">
        <v>0</v>
      </c>
      <c r="G363" s="40"/>
      <c r="H363" s="40"/>
      <c r="I363" s="40"/>
      <c r="J363" s="40"/>
      <c r="K363" s="40"/>
      <c r="L363" s="46" t="s">
        <v>224</v>
      </c>
    </row>
    <row r="364" spans="1:12" ht="7.5" hidden="1" customHeight="1" x14ac:dyDescent="0.25">
      <c r="A364" s="37" t="str">
        <f t="shared" si="36"/>
        <v>80107103</v>
      </c>
      <c r="B364" s="46" t="s">
        <v>226</v>
      </c>
      <c r="C364" s="39" t="s">
        <v>227</v>
      </c>
      <c r="D364" s="40">
        <v>0</v>
      </c>
      <c r="E364" s="40"/>
      <c r="F364" s="40">
        <v>0</v>
      </c>
      <c r="G364" s="40"/>
      <c r="H364" s="40"/>
      <c r="I364" s="40"/>
      <c r="J364" s="40"/>
      <c r="K364" s="40"/>
      <c r="L364" s="46" t="s">
        <v>226</v>
      </c>
    </row>
    <row r="365" spans="1:12" ht="20.25" customHeight="1" x14ac:dyDescent="0.25">
      <c r="A365" s="28" t="str">
        <f t="shared" si="36"/>
        <v>801080100101</v>
      </c>
      <c r="B365" s="51" t="s">
        <v>274</v>
      </c>
      <c r="C365" s="36" t="s">
        <v>275</v>
      </c>
      <c r="D365" s="31">
        <f>D260</f>
        <v>10000</v>
      </c>
      <c r="E365" s="40"/>
      <c r="F365" s="31">
        <f>F260</f>
        <v>10000</v>
      </c>
      <c r="G365" s="40"/>
      <c r="H365" s="40"/>
      <c r="I365" s="40"/>
      <c r="J365" s="40"/>
      <c r="K365" s="40"/>
      <c r="L365" s="51" t="s">
        <v>274</v>
      </c>
    </row>
  </sheetData>
  <mergeCells count="8">
    <mergeCell ref="L7:L8"/>
    <mergeCell ref="B3:K3"/>
    <mergeCell ref="B4:K4"/>
    <mergeCell ref="A7:A8"/>
    <mergeCell ref="B7:B8"/>
    <mergeCell ref="C7:C8"/>
    <mergeCell ref="D7:D8"/>
    <mergeCell ref="E7:K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Alexandru Vasiliu</dc:creator>
  <cp:lastModifiedBy>Alexandru Vasiliu</cp:lastModifiedBy>
  <dcterms:created xsi:type="dcterms:W3CDTF">2018-05-24T12:30:32Z</dcterms:created>
  <dcterms:modified xsi:type="dcterms:W3CDTF">2018-05-24T12:30:58Z</dcterms:modified>
</cp:coreProperties>
</file>