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795" windowWidth="6570" windowHeight="7410" activeTab="5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</sheets>
  <definedNames/>
  <calcPr fullCalcOnLoad="1"/>
</workbook>
</file>

<file path=xl/sharedStrings.xml><?xml version="1.0" encoding="utf-8"?>
<sst xmlns="http://schemas.openxmlformats.org/spreadsheetml/2006/main" count="4129" uniqueCount="481">
  <si>
    <t>28</t>
  </si>
  <si>
    <t>judeţul M U R E Ş</t>
  </si>
  <si>
    <t xml:space="preserve"> - continuare -</t>
  </si>
  <si>
    <t>locuitori</t>
  </si>
  <si>
    <t xml:space="preserve">Nr. crt. </t>
  </si>
  <si>
    <t>UNITATE</t>
  </si>
  <si>
    <t>PATURI ÎN SPI-TALE FĂRĂ ÎNSOŢI-TORI</t>
  </si>
  <si>
    <t>DIN CARE:</t>
  </si>
  <si>
    <t xml:space="preserve"> </t>
  </si>
  <si>
    <t>INTERNE</t>
  </si>
  <si>
    <t>ENDOCRINOLOGIE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</si>
  <si>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</si>
  <si>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</si>
  <si>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</si>
  <si>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</si>
  <si>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</si>
  <si>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</si>
  <si>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</si>
  <si>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TOTAL            PSIHIATRIE</t>
  </si>
  <si>
    <t>din care:</t>
  </si>
  <si>
    <t>NEUROCHIRURGIE</t>
  </si>
  <si>
    <t>RECUPERARE NEURO-PSIHO-MOTORIE</t>
  </si>
  <si>
    <t>ORL</t>
  </si>
  <si>
    <t>OFTALMOLOGIE</t>
  </si>
  <si>
    <t>BOLI          INFECŢIOASE</t>
  </si>
  <si>
    <t>CHIRURGIE GENERALĂ</t>
  </si>
  <si>
    <t>CHIRURGIE MAXILO-FACIALĂ</t>
  </si>
  <si>
    <t>CHIRURGIE PEDIATRICĂ</t>
  </si>
  <si>
    <t>CHIRURGIE PLASTICĂ ŞI REPARATORIE</t>
  </si>
  <si>
    <t>CHIRURGIE          CARDIO-VASCULARĂ</t>
  </si>
  <si>
    <t>CHIRURGIE TORACICĂ</t>
  </si>
  <si>
    <t>ONCOLOGIE MEDICALĂ</t>
  </si>
  <si>
    <t>UROLOGIE</t>
  </si>
  <si>
    <r>
      <t xml:space="preserve">ORTOPEDIE ŞI </t>
    </r>
    <r>
      <rPr>
        <sz val="9"/>
        <rFont val="Times New (WE)"/>
        <family val="0"/>
      </rPr>
      <t>TRAUMATOLOGIE</t>
    </r>
  </si>
  <si>
    <t>PEDIATRIE</t>
  </si>
  <si>
    <t>RECUPERARE PEDIATRICĂ</t>
  </si>
  <si>
    <t>PEDIATRIE CRONICI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</si>
  <si>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</si>
  <si>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</si>
  <si>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</si>
  <si>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</si>
  <si>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</si>
  <si>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</si>
  <si>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MEDICINĂ GENERALĂ</t>
  </si>
  <si>
    <t>CRONICI</t>
  </si>
  <si>
    <t>ANESTEZIE TERAPIE INTENSIVĂ</t>
  </si>
  <si>
    <t>ALTE SECŢII</t>
  </si>
  <si>
    <t>ENDO-</t>
  </si>
  <si>
    <t xml:space="preserve">MEDI-CINA MUNCII </t>
  </si>
  <si>
    <t>CARDI-</t>
  </si>
  <si>
    <t>DIABET</t>
  </si>
  <si>
    <t>GERIA-</t>
  </si>
  <si>
    <t>HEMA-</t>
  </si>
  <si>
    <t>TOTAL</t>
  </si>
  <si>
    <t>PSIHIATRIE</t>
  </si>
  <si>
    <t>PSIHIATRIE ACUŢI</t>
  </si>
  <si>
    <t>PSIHIATRIE CRONICI</t>
  </si>
  <si>
    <t>NEU-</t>
  </si>
  <si>
    <t>RECU-</t>
  </si>
  <si>
    <t>O R L</t>
  </si>
  <si>
    <t>BOLI</t>
  </si>
  <si>
    <t>ONCO-</t>
  </si>
  <si>
    <t>ORTO-</t>
  </si>
  <si>
    <t>OBSTE-</t>
  </si>
  <si>
    <t>PNEU-MO-LOGIE</t>
  </si>
  <si>
    <t>PNEUMOLOGIE</t>
  </si>
  <si>
    <r>
      <t>PNEUMOLOGIE</t>
    </r>
    <r>
      <rPr>
        <sz val="10"/>
        <rFont val="Times New (WE)"/>
        <family val="1"/>
      </rPr>
      <t xml:space="preserve"> TBC</t>
    </r>
  </si>
  <si>
    <t>TBC EXTRA-PULMONAR</t>
  </si>
  <si>
    <t>RECUP.,</t>
  </si>
  <si>
    <t>ANES-</t>
  </si>
  <si>
    <t>ALTE</t>
  </si>
  <si>
    <t>CRINO-</t>
  </si>
  <si>
    <t>OLOGIE</t>
  </si>
  <si>
    <t>ZAHA-</t>
  </si>
  <si>
    <t>GAS-</t>
  </si>
  <si>
    <t>TRIE ŞI</t>
  </si>
  <si>
    <t>TOLO-</t>
  </si>
  <si>
    <t>PSIHI-</t>
  </si>
  <si>
    <t>RO-</t>
  </si>
  <si>
    <t>PERARE</t>
  </si>
  <si>
    <t>INFEC-</t>
  </si>
  <si>
    <t>LOGIE</t>
  </si>
  <si>
    <t>PEDIE</t>
  </si>
  <si>
    <t>DER-</t>
  </si>
  <si>
    <t>TRICĂ</t>
  </si>
  <si>
    <t>MEDIC.</t>
  </si>
  <si>
    <t>TEZIE</t>
  </si>
  <si>
    <t>SECŢII</t>
  </si>
  <si>
    <t>RAT ŞI</t>
  </si>
  <si>
    <t>TRO-</t>
  </si>
  <si>
    <t>GERON-</t>
  </si>
  <si>
    <t>GIE</t>
  </si>
  <si>
    <t>ATRIE</t>
  </si>
  <si>
    <t>CHI-</t>
  </si>
  <si>
    <t>NEURO-</t>
  </si>
  <si>
    <t>OF-</t>
  </si>
  <si>
    <t>TIOASE</t>
  </si>
  <si>
    <t>MEDI-</t>
  </si>
  <si>
    <t>ŞI</t>
  </si>
  <si>
    <t>PEDIA-</t>
  </si>
  <si>
    <t>MATO</t>
  </si>
  <si>
    <t>GINECO-</t>
  </si>
  <si>
    <t>FIZICĂ ŞI</t>
  </si>
  <si>
    <t>ŞI TE-</t>
  </si>
  <si>
    <t>REUMA-</t>
  </si>
  <si>
    <t>ENTE-</t>
  </si>
  <si>
    <t>RUR-</t>
  </si>
  <si>
    <t>PSIHO-</t>
  </si>
  <si>
    <t>TAL-</t>
  </si>
  <si>
    <t>RURGIE</t>
  </si>
  <si>
    <t>CALĂ</t>
  </si>
  <si>
    <t>TRAU-</t>
  </si>
  <si>
    <t>VENE-</t>
  </si>
  <si>
    <t>NEO-</t>
  </si>
  <si>
    <t>BALNEO-</t>
  </si>
  <si>
    <t>CINĂ</t>
  </si>
  <si>
    <t>RAPIE</t>
  </si>
  <si>
    <t>TOLOGIE</t>
  </si>
  <si>
    <t>META-</t>
  </si>
  <si>
    <t>ROLO-</t>
  </si>
  <si>
    <t>MOTO-</t>
  </si>
  <si>
    <t>MO-</t>
  </si>
  <si>
    <t>GENE-</t>
  </si>
  <si>
    <t>URO-</t>
  </si>
  <si>
    <t>MATO-</t>
  </si>
  <si>
    <t>NATO-</t>
  </si>
  <si>
    <t>INTEN-</t>
  </si>
  <si>
    <t>BOLICE</t>
  </si>
  <si>
    <t>RIE</t>
  </si>
  <si>
    <t>RALĂ</t>
  </si>
  <si>
    <t>TRIE</t>
  </si>
  <si>
    <t>SIVĂ</t>
  </si>
  <si>
    <t>A</t>
  </si>
  <si>
    <t>bb11</t>
  </si>
  <si>
    <t>TOTAL JUDEŢ</t>
  </si>
  <si>
    <t>bb12</t>
  </si>
  <si>
    <t>la %0 locuitori</t>
  </si>
  <si>
    <t>bb13</t>
  </si>
  <si>
    <t>*8</t>
  </si>
  <si>
    <t>*1</t>
  </si>
  <si>
    <t>*6</t>
  </si>
  <si>
    <t>*9</t>
  </si>
  <si>
    <t>*10</t>
  </si>
  <si>
    <t>*7</t>
  </si>
  <si>
    <t>*4</t>
  </si>
  <si>
    <t>*2</t>
  </si>
  <si>
    <t>bb14</t>
  </si>
  <si>
    <t>U.SPIT. CLINIC JUDETEAN DE URG.TG.MURES</t>
  </si>
  <si>
    <t>-</t>
  </si>
  <si>
    <t>bb15</t>
  </si>
  <si>
    <t>*11</t>
  </si>
  <si>
    <t>*16</t>
  </si>
  <si>
    <t>*18</t>
  </si>
  <si>
    <t>*15</t>
  </si>
  <si>
    <t>*20</t>
  </si>
  <si>
    <t>*22</t>
  </si>
  <si>
    <t>*23</t>
  </si>
  <si>
    <t>*19</t>
  </si>
  <si>
    <t>*17</t>
  </si>
  <si>
    <t>*3</t>
  </si>
  <si>
    <t>*21</t>
  </si>
  <si>
    <t>*13</t>
  </si>
  <si>
    <t>*14</t>
  </si>
  <si>
    <t>*12</t>
  </si>
  <si>
    <t>bb16</t>
  </si>
  <si>
    <t>U.SPIT.CLINIC JUD.MUREŞ</t>
  </si>
  <si>
    <t>bb17</t>
  </si>
  <si>
    <t>*24</t>
  </si>
  <si>
    <t>*27</t>
  </si>
  <si>
    <t>*25</t>
  </si>
  <si>
    <t>bb18</t>
  </si>
  <si>
    <t>U.SPIT.ORĂŞENESC "Dr. VALER RUSSU"    LUDUŞ</t>
  </si>
  <si>
    <t>bb19</t>
  </si>
  <si>
    <t xml:space="preserve">                                                         </t>
  </si>
  <si>
    <t>*28</t>
  </si>
  <si>
    <t>bb20</t>
  </si>
  <si>
    <t>U.SPIT.MUNICIPAL "DR.EUGEN  NICOARĂ" REGHIN</t>
  </si>
  <si>
    <t>bb21</t>
  </si>
  <si>
    <t>*29</t>
  </si>
  <si>
    <t>*30</t>
  </si>
  <si>
    <t>bb22</t>
  </si>
  <si>
    <t>U.SPIT.MUNICIPAL SIGHIŞOARA</t>
  </si>
  <si>
    <t>bb23</t>
  </si>
  <si>
    <t>*5</t>
  </si>
  <si>
    <t>bb24</t>
  </si>
  <si>
    <t>U.SPIT.MUNICIPAL "GH. MARINESCU" TÂRNĂVENI</t>
  </si>
  <si>
    <t>bb25</t>
  </si>
  <si>
    <t>U.SPIT.ORĂŞENESC SĂRMAŞU</t>
  </si>
  <si>
    <t xml:space="preserve">    -</t>
  </si>
  <si>
    <t>bb26</t>
  </si>
  <si>
    <t xml:space="preserve">U..SPIT.ORĂŞENESC SÂNGIORGIU DE PĂDURE </t>
  </si>
  <si>
    <t>bb27</t>
  </si>
  <si>
    <t>U.CENTRUL DE SĂNĂTATE MIERCUREA NIRAJ</t>
  </si>
  <si>
    <t>bb28</t>
  </si>
  <si>
    <t>U.CENTRUL DE SĂNĂTATE SOVATA</t>
  </si>
  <si>
    <t>bb29</t>
  </si>
  <si>
    <t>U.INST. DE  BOLI CARDIOVASCULARE</t>
  </si>
  <si>
    <t>*33</t>
  </si>
  <si>
    <t>*31</t>
  </si>
  <si>
    <t>*32</t>
  </si>
  <si>
    <t>bb30</t>
  </si>
  <si>
    <t xml:space="preserve"> ŞI TRANSPLANT TG.MUREŞ (clinic) (MS)</t>
  </si>
  <si>
    <t>bb31</t>
  </si>
  <si>
    <t>bb32</t>
  </si>
  <si>
    <t xml:space="preserve">          N O T Ă</t>
  </si>
  <si>
    <t xml:space="preserve"> A.POLICLINICI,CENTRE DE DIAGNOSTIC ŞI TRATAMENT,</t>
  </si>
  <si>
    <t>bb33</t>
  </si>
  <si>
    <t>*14 din care:10 paturi pneumologie TBC copii</t>
  </si>
  <si>
    <t xml:space="preserve"> CENTRE  MEDICALE, AMBULATORII</t>
  </si>
  <si>
    <t xml:space="preserve"> PATURI DE ÎNSOŢITORI PENTRU COPII (total)</t>
  </si>
  <si>
    <t>bb34</t>
  </si>
  <si>
    <t>*15 din care:  6 paturi comp. toxicomani</t>
  </si>
  <si>
    <t>*33 din care:30 paturi TI coronarieni</t>
  </si>
  <si>
    <t xml:space="preserve"> - Spital orăşenesc Luduş ………………………………………..</t>
  </si>
  <si>
    <t>paturi</t>
  </si>
  <si>
    <t>bb35</t>
  </si>
  <si>
    <t xml:space="preserve">                    15 paturi cardiologie interventionale</t>
  </si>
  <si>
    <t>Ambulatoriul de specialitate de stomatologie Tg.Mureş</t>
  </si>
  <si>
    <t xml:space="preserve"> - Spital municipal "E.Nicoară" Reghin ……………………………..</t>
  </si>
  <si>
    <t>bb36</t>
  </si>
  <si>
    <t xml:space="preserve">                    28 paturi cardiologie copii</t>
  </si>
  <si>
    <t>Ambulatoriul de specialitate CF Tg.Mureş</t>
  </si>
  <si>
    <t xml:space="preserve"> - Spital municipal Sighişoara …………………………………………</t>
  </si>
  <si>
    <t>bb37</t>
  </si>
  <si>
    <t xml:space="preserve">*17 din care:10 paturi nefrologie </t>
  </si>
  <si>
    <t xml:space="preserve">                      2 paturi TI neonatologie</t>
  </si>
  <si>
    <t xml:space="preserve"> - Spital municipal "Gh.Marinescu " Târnăveni ..……………………</t>
  </si>
  <si>
    <t>bb38</t>
  </si>
  <si>
    <t>*18 din care:11 paturi gastroenterologie copii</t>
  </si>
  <si>
    <t xml:space="preserve">                    10 paturi recuperare cardiovasculara</t>
  </si>
  <si>
    <t xml:space="preserve"> - Institutul clinic de boli cardiovasculare Tg.Mureş (MS) ………..</t>
  </si>
  <si>
    <t>bb39</t>
  </si>
  <si>
    <t>*19 din care:  5 paturi chirurgie artroscopica</t>
  </si>
  <si>
    <t>Ambulatoriul integrat spitalului clinic jud. de urg. Tg.Mureş</t>
  </si>
  <si>
    <t>bb40</t>
  </si>
  <si>
    <t>*20 din care:20 paturi HIV/SIDA</t>
  </si>
  <si>
    <t>Ambulatoriul integrat spitalului cl. judetean Mures</t>
  </si>
  <si>
    <t>bb41</t>
  </si>
  <si>
    <t>*21 din care:10 paturi TI</t>
  </si>
  <si>
    <t>Ambulatoriul integrat spitalului municipal Sighişoara</t>
  </si>
  <si>
    <t xml:space="preserve">      C. ALTE UNITĂŢI</t>
  </si>
  <si>
    <t>bb42</t>
  </si>
  <si>
    <t>*22 din care:30 paturi radioterapie</t>
  </si>
  <si>
    <t>Ambulatoriul integrat spitalului orăşenesc "Dr. Valer Russu" Luduş</t>
  </si>
  <si>
    <t>bb43</t>
  </si>
  <si>
    <t>Ambulatoriul integrat spitalului municipal "Gh. Marinescu" Târnăveni</t>
  </si>
  <si>
    <t>bb44</t>
  </si>
  <si>
    <t>*23 din care:24 paturi litotritie</t>
  </si>
  <si>
    <t>Ambulatoriul integrat spitalului municipal "Dr. Eugen Nicoară" Reghin</t>
  </si>
  <si>
    <t>bb45</t>
  </si>
  <si>
    <t>*24 din care:  4 paturi TI</t>
  </si>
  <si>
    <t>Ambulatoriul integrat spitalului orăşenesc Sărmaşu</t>
  </si>
  <si>
    <t>bb46</t>
  </si>
  <si>
    <t>*25 din care:  5 paturi ATI Chirurgie generala</t>
  </si>
  <si>
    <t>Ambulatoriul integrat spitalului orăşenesc Sângiorgiu de Pădure</t>
  </si>
  <si>
    <t>bb47</t>
  </si>
  <si>
    <t>Ambulatoriul integrat al Institutului de boli cardiovasculare şi transplant Tg.Mureş (MS)</t>
  </si>
  <si>
    <t>bb48</t>
  </si>
  <si>
    <t>*27 din care:  2 paturi TI</t>
  </si>
  <si>
    <t>bb49</t>
  </si>
  <si>
    <t>*28 din care:10 paturi med. interna cronici</t>
  </si>
  <si>
    <t>bb50</t>
  </si>
  <si>
    <t>*29 din care:  5 paturi TI</t>
  </si>
  <si>
    <t xml:space="preserve"> B. SANATORII ANTITUBERCULOASE,PREVENTORII,</t>
  </si>
  <si>
    <t>bb51</t>
  </si>
  <si>
    <t>*30 din care   5 paturi ATI - Obstetrica-ginec.</t>
  </si>
  <si>
    <t xml:space="preserve">          SANATORII BALNEARE</t>
  </si>
  <si>
    <t>bb52</t>
  </si>
  <si>
    <t>*31 din care:  5 paturi transplant cardiac</t>
  </si>
  <si>
    <t xml:space="preserve"> - Preventoriul antituberculos pentru copii Gorneşti ........………</t>
  </si>
  <si>
    <t>*13 din care:  5 paturi pneumologie copii</t>
  </si>
  <si>
    <t>t</t>
  </si>
  <si>
    <t>u</t>
  </si>
  <si>
    <t>r</t>
  </si>
  <si>
    <t>cs</t>
  </si>
  <si>
    <t>*35</t>
  </si>
  <si>
    <t xml:space="preserve"> -Spitalul cl jud de urg Tg Mureş ...............................................................</t>
  </si>
  <si>
    <t>*36</t>
  </si>
  <si>
    <t xml:space="preserve"> -Spitalul cl jud  Tg Mureş ...............................................................</t>
  </si>
  <si>
    <t>*37</t>
  </si>
  <si>
    <t>*38</t>
  </si>
  <si>
    <t>populaţia la 1 iulie 2009</t>
  </si>
  <si>
    <t>MEDICINA       MUNCII</t>
  </si>
  <si>
    <t>*  4 din care:10 paturi TI</t>
  </si>
  <si>
    <t>*  5 din care:50 paturi interne cronici</t>
  </si>
  <si>
    <t>*  3 din care:  5 paturi TI</t>
  </si>
  <si>
    <t>*  6 din care:  6 paturi gastroenterologie copii</t>
  </si>
  <si>
    <t xml:space="preserve">*  7 din care:  6 paturi alergologie si imunologie </t>
  </si>
  <si>
    <t>*  8 din care:10 paturi nefrologie</t>
  </si>
  <si>
    <t>*  9 din care:  8 paturi transplant medular</t>
  </si>
  <si>
    <t>*10 din care:10 paturi ORL copii</t>
  </si>
  <si>
    <t>*11 din care:10 paturi alergologie</t>
  </si>
  <si>
    <t xml:space="preserve">                    15 paturi nefrologie</t>
  </si>
  <si>
    <r>
      <t>*</t>
    </r>
    <r>
      <rPr>
        <sz val="10"/>
        <rFont val="Times New (WE)"/>
        <family val="1"/>
      </rPr>
      <t xml:space="preserve">12 din care:  </t>
    </r>
    <r>
      <rPr>
        <sz val="10"/>
        <rFont val="Times New (WE)"/>
        <family val="0"/>
      </rPr>
      <t>7</t>
    </r>
    <r>
      <rPr>
        <sz val="10"/>
        <rFont val="Times New (WE)"/>
        <family val="1"/>
      </rPr>
      <t xml:space="preserve"> paturi ATI- Ortopedie si Traumatologie</t>
    </r>
  </si>
  <si>
    <t xml:space="preserve">                      5 paturi - Obstetrica-ginec.</t>
  </si>
  <si>
    <t xml:space="preserve">                    13 paturi hemato-oncologie copii</t>
  </si>
  <si>
    <t>*  1 din care:  5 paturi TI  coronarieni</t>
  </si>
  <si>
    <t xml:space="preserve">                    30 paturi recuperare cardiovasculara</t>
  </si>
  <si>
    <t>*  2 din care:  5 paturi toxicologie</t>
  </si>
  <si>
    <t xml:space="preserve">                      5 paturi ATI ORL</t>
  </si>
  <si>
    <t xml:space="preserve">                    10 paturi  ATI Copii</t>
  </si>
  <si>
    <t xml:space="preserve">                      2 paturi  ATI arsi</t>
  </si>
  <si>
    <t xml:space="preserve">                    10 paturi Obstetrica-ginec.</t>
  </si>
  <si>
    <t xml:space="preserve">                      4 paturi ATI Obstetrica-ginec.</t>
  </si>
  <si>
    <t xml:space="preserve">                    10 paturi ingrijiri paliative</t>
  </si>
  <si>
    <t xml:space="preserve">                    40 paturi neuropsihiatrie pediatrica</t>
  </si>
  <si>
    <t>*16                5 paturi diabet copii</t>
  </si>
  <si>
    <t>*36 din care:10 paturi chirurgie cronici</t>
  </si>
  <si>
    <t>*35 din care:18 paturi chirurgie vasculară</t>
  </si>
  <si>
    <r>
      <t xml:space="preserve">*34 </t>
    </r>
    <r>
      <rPr>
        <sz val="10"/>
        <rFont val="Times New (WE)"/>
        <family val="0"/>
      </rPr>
      <t>din care:  8 paturi recuperare neuropsihomot.copii</t>
    </r>
  </si>
  <si>
    <t>*37 din care:  5 paturi chirurgie vasculară</t>
  </si>
  <si>
    <t>*32                 5 paturi închise temporar</t>
  </si>
  <si>
    <t>*38                    paturi recuperare neuropsihomotorie copii</t>
  </si>
  <si>
    <t xml:space="preserve"> - dispensare medicale …………………….........…….</t>
  </si>
  <si>
    <t xml:space="preserve"> - cabinete medicale de familie ……………………….</t>
  </si>
  <si>
    <t xml:space="preserve"> - cabinete stomatologice …………………………….</t>
  </si>
  <si>
    <t xml:space="preserve"> - cabinete de specialitate ………………….........……</t>
  </si>
  <si>
    <t xml:space="preserve"> - cabinete şcolare …………………………………….</t>
  </si>
  <si>
    <t xml:space="preserve"> - cabinete studenţeşti ………………………………..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</si>
  <si>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</si>
  <si>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</si>
  <si>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</si>
  <si>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</si>
  <si>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 xml:space="preserve"> - Policlinica balneară Sovata (MS) - privata</t>
  </si>
  <si>
    <t>Centrul Medical de Specialitate - Alte Ministere</t>
  </si>
  <si>
    <t xml:space="preserve">  -</t>
  </si>
  <si>
    <t>U.SPIT. CLINIC JUDETEAN DE URG.TG.MURES (DSP)</t>
  </si>
  <si>
    <t>U.SPIT.MUNICIPAL SIGHIŞOARA (A.L)</t>
  </si>
  <si>
    <t>U.SPIT.MUNICIPAL "DR.EUGEN  NICOARĂ" REGHIN (A.L)</t>
  </si>
  <si>
    <t>U.SPIT.ORĂŞENESC SĂRMAŞU (A.L)</t>
  </si>
  <si>
    <t>U.CENTRUL DE SĂNĂTATE MIERCUREA NIRAJ (A.L)</t>
  </si>
  <si>
    <t>U.CENTRUL DE SĂNĂTATE SOVATA (A.L)</t>
  </si>
  <si>
    <t>U..SPIT.ORĂŞENESC SÂNGIORGIU DE PĂDURE  (A.L)</t>
  </si>
  <si>
    <t>*15 din care:  6 paturi toxicomani</t>
  </si>
  <si>
    <t>*23 din care:21 paturi litotritie</t>
  </si>
  <si>
    <t>*24 din care:10 paturi ATI copii</t>
  </si>
  <si>
    <r>
      <t xml:space="preserve">populaţia la 1 iulie </t>
    </r>
    <r>
      <rPr>
        <sz val="10"/>
        <rFont val="Times New (WE)"/>
        <family val="0"/>
      </rPr>
      <t>2010</t>
    </r>
  </si>
  <si>
    <t>*34</t>
  </si>
  <si>
    <t>*26</t>
  </si>
  <si>
    <t>U.SPIT.MUN. "DR.GH. MARINESCU" TÂRNĂVENI (A.L)</t>
  </si>
  <si>
    <t>U.SPIT.ORĂŞENESC "Dr. VALER RUSSU" LUDUŞ (A.L)</t>
  </si>
  <si>
    <t>U.INST. DE  URG. PT.BOLI CARDIOVASCULARE</t>
  </si>
  <si>
    <t xml:space="preserve">Ambulatoriul integrat spit. clinic judetean de urg.Tg.Mures </t>
  </si>
  <si>
    <t xml:space="preserve">Ambulatoriul integrat spit.clinic jud.Mureş </t>
  </si>
  <si>
    <t xml:space="preserve">Ambulatoriul integrat spit.municipal Sighişoara </t>
  </si>
  <si>
    <t xml:space="preserve">Ambulatoriul integrat spit.orăşenesc "Dr. Valer Russu" Luduş </t>
  </si>
  <si>
    <t xml:space="preserve">Ambulatoriul integrat spit.mun. "Dr.Gh. Marinescu" Târnăveni </t>
  </si>
  <si>
    <t xml:space="preserve">Ambulatoriul integrat spit.municipal "Dr.Eugen  Nicoară" Reghin </t>
  </si>
  <si>
    <t xml:space="preserve">Ambulatoriul integrat spit.orăşenesc Sărmaşu </t>
  </si>
  <si>
    <t xml:space="preserve">Ambulatoriul integrat spit.orăşenesc Sângiorgiu de Pădure  </t>
  </si>
  <si>
    <t xml:space="preserve">Ambulatoriul integrat centrul de sănătate Sovata </t>
  </si>
  <si>
    <t>Ambulatoriul integrat inst. de  urg. pt.boli cardiovasculare şi transplant Tg.Mureş (clinic) (MS)</t>
  </si>
  <si>
    <t xml:space="preserve">     CENTRE MEDICALE, AMBULATORII</t>
  </si>
  <si>
    <t xml:space="preserve">Spit.clinic jud.Mureş……………………………………………………………………………... </t>
  </si>
  <si>
    <t xml:space="preserve">Spit.orăşenesc "Dr. Valer Russu" Luduş………………………………………………………..... </t>
  </si>
  <si>
    <t xml:space="preserve">Spit.municipal "Dr.Eugen  Nicoară" Reghin…………………………………………………………….. </t>
  </si>
  <si>
    <t xml:space="preserve">Spit.municipal Sighişoara………………………………………………………………... </t>
  </si>
  <si>
    <t>Spit.mun. "Dr.Gh. Marinescu" Târnăveni ……………………………………………………………………………..</t>
  </si>
  <si>
    <t>Inst. de  urg. pt.boli cardiovasculare şi transplant Tg.Mureş (clinic) (MS)……………………………………….</t>
  </si>
  <si>
    <t>*26 din care:10 paturi chirurgie cronici</t>
  </si>
  <si>
    <t xml:space="preserve">                           Ortopedie si Traumatologie</t>
  </si>
  <si>
    <t xml:space="preserve">                     10 paturi ingrijiri paliative</t>
  </si>
  <si>
    <t xml:space="preserve">                       4 paturi dializa peritoneala</t>
  </si>
  <si>
    <t xml:space="preserve">                     15 paturi nefrologie</t>
  </si>
  <si>
    <t xml:space="preserve">                     13 paturi hemato-oncologie copii</t>
  </si>
  <si>
    <t xml:space="preserve">                       2 paturi  ATI arsi</t>
  </si>
  <si>
    <t xml:space="preserve">                     10 paturi  ATI Copii</t>
  </si>
  <si>
    <t xml:space="preserve">                       5 paturi ATI ORL</t>
  </si>
  <si>
    <t>*  5 din care:30 paturi interne cronici</t>
  </si>
  <si>
    <t xml:space="preserve">                     40 paturi neuropsihiatrie pediatrica</t>
  </si>
  <si>
    <t>*16                 5 paturi diabet copii</t>
  </si>
  <si>
    <t>*12 din care: 7 paturi ATI-</t>
  </si>
  <si>
    <t>*34                 8 paturi recuperare neuropsihomot.copii</t>
  </si>
  <si>
    <t xml:space="preserve">*32               25 paturi recuperare cardiovasculara      </t>
  </si>
  <si>
    <t>*29               10 paturi de recuperare cardiovasculară</t>
  </si>
  <si>
    <t>*27 din care:  2 paturi TA</t>
  </si>
  <si>
    <t>U.SPIT. CLINIC JUD.MUREŞ (A.L)</t>
  </si>
  <si>
    <t>BOLI PROFESIONALE</t>
  </si>
  <si>
    <t>*30 din care:  5 paturi ATI - Obstetrica-ginec.</t>
  </si>
  <si>
    <t xml:space="preserve">                       5 paturi - ATI - O.G.</t>
  </si>
  <si>
    <t xml:space="preserve">                     10 paturi ATI - O.G.</t>
  </si>
  <si>
    <t>*33 din care:20 paturi TI coronarieni - adulţi,</t>
  </si>
  <si>
    <t xml:space="preserve">                     15 paturi cardiologie interventionale şi</t>
  </si>
  <si>
    <t xml:space="preserve">                     40 paturi cardiologie copii, din care:</t>
  </si>
  <si>
    <t xml:space="preserve">                       10 paturi TI coronarieni copii</t>
  </si>
  <si>
    <t>*21 din care: 18 paturi chirurgie vasculară</t>
  </si>
  <si>
    <t>U.SPIT. CLINIC JUDETEAN DE URG.TG.MURES (MS)</t>
  </si>
  <si>
    <t>*30 din care:  2 paturi ATI - Obstetrica-ginec.</t>
  </si>
  <si>
    <t>Ambulatoriul integrat spital Sovata-Niraj</t>
  </si>
  <si>
    <t>U.SPIT. SOVATA-NIRAJ (A.L)</t>
  </si>
  <si>
    <t>*29               35 paturi de recuperare cardiovasculară</t>
  </si>
  <si>
    <t>Ambulatoriul de specialitate de stomatologie Tg.Mureş (M.S.)</t>
  </si>
  <si>
    <t>Ambulatoriul integrat spit. clinic judetean de urg.Tg.Mures (M.S.)</t>
  </si>
  <si>
    <t>*31 din care:10 paturi transplant cardiac</t>
  </si>
  <si>
    <t>*32 din care:  8 paturi interne cronici</t>
  </si>
  <si>
    <t xml:space="preserve">                     20 paturi TI coronarieni - adulţi,</t>
  </si>
  <si>
    <t xml:space="preserve">                      4 paturi dializa peritoneală</t>
  </si>
  <si>
    <t>*  2 din care:   5 paturi toxicologie</t>
  </si>
  <si>
    <t xml:space="preserve">                     10 paturi TI coronarieni copii</t>
  </si>
  <si>
    <t xml:space="preserve">                     20 paturi cardiologie interventionale şi</t>
  </si>
  <si>
    <t xml:space="preserve">                       8 paturi -TI           </t>
  </si>
  <si>
    <t xml:space="preserve">                       5 paturi traumatologie toracică</t>
  </si>
  <si>
    <t>*24 din care:  5 paturi chirurgie vasculară</t>
  </si>
  <si>
    <t xml:space="preserve">                     40 paturi neuropsihiatrie ped.</t>
  </si>
  <si>
    <t xml:space="preserve">                     10 paturi chirurgie cardio-vasculară copii</t>
  </si>
  <si>
    <t xml:space="preserve">                       5 paturi pneumologie cronici</t>
  </si>
  <si>
    <t xml:space="preserve"> - Secţie Preventoriu copii (aparţie de Sp.Cl. Jud. Mureş)...........</t>
  </si>
  <si>
    <t>U.SPIT.MUN. "DR.EUGEN  NICOARĂ" REGHIN (A.L)</t>
  </si>
  <si>
    <t xml:space="preserve">Spit.clinic jud.Urgenţă Mureş……………………………………………………………………………... </t>
  </si>
  <si>
    <t xml:space="preserve">                     20 paturi  ATI Copii</t>
  </si>
  <si>
    <t>*20 din care:18 paturi HIV/SIDA</t>
  </si>
  <si>
    <t>*26 din care: 5 paturi chirurgie cronici</t>
  </si>
  <si>
    <t>*18 din care:10 paturi gastroenterologie copii</t>
  </si>
  <si>
    <t xml:space="preserve">                       4 paturi dializă pritoneală</t>
  </si>
  <si>
    <t>*22 din care:35 paturi radioterapie</t>
  </si>
  <si>
    <t xml:space="preserve">                       2 paturi  ATI oftalmologie</t>
  </si>
  <si>
    <t xml:space="preserve">                       8 paturi hamatologie - oncologie</t>
  </si>
  <si>
    <t xml:space="preserve">                       8 paturi urologie</t>
  </si>
  <si>
    <t xml:space="preserve">                       2 paturi urologie -litotriţie</t>
  </si>
  <si>
    <t>*12 din care: 7 paturi ATI-Ortop. si Traumat.</t>
  </si>
  <si>
    <t>*27                8 paturi recup.  Neuropsihomot. Copii</t>
  </si>
  <si>
    <r>
      <t xml:space="preserve">populaţia la 1 iulie </t>
    </r>
    <r>
      <rPr>
        <sz val="10"/>
        <rFont val="Times New (WE)"/>
        <family val="0"/>
      </rPr>
      <t>2012</t>
    </r>
  </si>
  <si>
    <t>BOLI           PROFESIONALE</t>
  </si>
  <si>
    <t>TOTAL             PSIHIATRIE</t>
  </si>
  <si>
    <t>RECUPERARE             NEURO-PSIHO-MOTORIE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</si>
  <si>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</si>
  <si>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</si>
  <si>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</si>
  <si>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</si>
  <si>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</si>
  <si>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</si>
  <si>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</si>
  <si>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</si>
  <si>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</si>
  <si>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</si>
  <si>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</si>
  <si>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Policlinica balneară Sovata (MS)</t>
  </si>
  <si>
    <r>
      <t xml:space="preserve">populaţia la 1 iulie </t>
    </r>
    <r>
      <rPr>
        <sz val="10"/>
        <rFont val="Times New (WE)"/>
        <family val="0"/>
      </rPr>
      <t>2011</t>
    </r>
  </si>
  <si>
    <t xml:space="preserve">Spit.clinic jud.UrgentaMureş……………………………………………………………………………... </t>
  </si>
  <si>
    <t xml:space="preserve">                       4 paturi ATI Obstetrica-ginec.</t>
  </si>
  <si>
    <t>*27                 8 paturi recup.  Neuropsihomot.</t>
  </si>
  <si>
    <t xml:space="preserve">                                                              copii</t>
  </si>
  <si>
    <t>*12 din care: 7 paturi ATI-Ortopedie si Traumatologie</t>
  </si>
  <si>
    <t>*22 din care:40 paturi radioterapie</t>
  </si>
  <si>
    <t>Ambulatoriul integrat Institutul de Urgenta pt.Boli Cardiovasculare Tg.Mures (M.S.)</t>
  </si>
  <si>
    <t xml:space="preserve"> - Secţie Preventoriu copii (aparţine de Sp.Cl. Jud. Mureş)...........</t>
  </si>
  <si>
    <t xml:space="preserve">*34               25 paturi recuperare cardiovasculara      </t>
  </si>
  <si>
    <t>*35 din care:10 paturi ATI copii</t>
  </si>
  <si>
    <t>*28 din care:10 paturi medicină interna cronici</t>
  </si>
  <si>
    <t>Inst.de urg.ptr.Boli Cardiovasculare și Transplant Tg. Mureș.....</t>
  </si>
  <si>
    <t>U.INST. DE  URG. PT.BOLI CARDIOVASCULARE ȘI</t>
  </si>
  <si>
    <t xml:space="preserve">                                     TRANSPLANT TG.MUREŞ (clinic) (MS)</t>
  </si>
  <si>
    <t>*38 din care:40 paturi neuropsihiatrie ped.</t>
  </si>
  <si>
    <t>*39</t>
  </si>
  <si>
    <t>PNEUMOLOGIE        TBC</t>
  </si>
  <si>
    <r>
      <t xml:space="preserve">populaţia la 1 iulie </t>
    </r>
    <r>
      <rPr>
        <sz val="10"/>
        <rFont val="Times New (WE)"/>
        <family val="0"/>
      </rPr>
      <t>2013</t>
    </r>
  </si>
  <si>
    <t>*11 din care:  5 paturi alergologie</t>
  </si>
  <si>
    <t>*  4 din care:  5 paturi TI</t>
  </si>
  <si>
    <t>*12 din care:  7 paturi ATI-Ortop. si Traumat.</t>
  </si>
  <si>
    <t>*39 din care:  5 paturi nefrologie</t>
  </si>
  <si>
    <t>*36                 8 paturi hamatologie - oncologie copii</t>
  </si>
  <si>
    <t>*27                 8 paturi recup. neuropsihomot. copii</t>
  </si>
  <si>
    <t>*26 din care:  5 paturi chirurgie cronici</t>
  </si>
  <si>
    <t>Policlinica balneară Sovata (aparține de INRMFB - M.S.)</t>
  </si>
  <si>
    <t>Ambulatoriul de specialitate C.F. Tg.Mureş (aparține de Spitalul C.F. Brașov - M.S.)</t>
  </si>
  <si>
    <t xml:space="preserve"> - cabinete medicale de familie ……………………</t>
  </si>
  <si>
    <t xml:space="preserve"> - cabinete stomatologice ………………</t>
  </si>
  <si>
    <t xml:space="preserve"> - cabinete de specialitate …………………....</t>
  </si>
  <si>
    <t xml:space="preserve"> - laboratoare .............………………………</t>
  </si>
  <si>
    <t xml:space="preserve">                       10 paturi urologie</t>
  </si>
  <si>
    <t xml:space="preserve">     8 paturi ATI HIV</t>
  </si>
  <si>
    <t>*37 din care:15 paturi interne cronici</t>
  </si>
  <si>
    <t xml:space="preserve">                      20 paturi pneumologie</t>
  </si>
  <si>
    <t>*40</t>
  </si>
  <si>
    <t>*40 din care: 10 paturi TI</t>
  </si>
  <si>
    <r>
      <t xml:space="preserve">populaţia la 1 ianuarie </t>
    </r>
    <r>
      <rPr>
        <sz val="10"/>
        <rFont val="Times New (WE)"/>
        <family val="0"/>
      </rPr>
      <t>2014</t>
    </r>
  </si>
  <si>
    <t xml:space="preserve">                     10 paturi ATI obstetrică ginecologie</t>
  </si>
  <si>
    <t xml:space="preserve">                     10 paturi ATI Copii</t>
  </si>
  <si>
    <t>*12 din care:  7 paturi ATI - Ortop. si Traumat.</t>
  </si>
  <si>
    <t>*37 din care:  8 paturi interne cronici</t>
  </si>
  <si>
    <t xml:space="preserve">                    12 îngrijiri paliative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</si>
</sst>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_)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sz val="10"/>
      <name val="Times New (WE)"/>
      <family val="1"/>
    </font>
    <font>
      <sz val="9"/>
      <name val="Times New (WE)"/>
      <family val="0"/>
    </font>
    <font>
      <sz val="10"/>
      <name val="Times New Roman"/>
      <family val="1"/>
    </font>
    <font>
      <sz val="12"/>
      <name val="Times New (WE)"/>
      <family val="1"/>
    </font>
    <font>
      <sz val="8"/>
      <name val="Arial"/>
      <family val="2"/>
    </font>
    <font>
      <sz val="10"/>
      <color indexed="60"/>
      <name val="Times New (WE)"/>
      <family val="1"/>
    </font>
    <font>
      <b/>
      <sz val="10"/>
      <name val="Times New (WE)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(W1)"/>
      <family val="1"/>
    </font>
    <font>
      <sz val="10"/>
      <color indexed="10"/>
      <name val="Times New (WE)"/>
      <family val="1"/>
    </font>
    <font>
      <i/>
      <sz val="10"/>
      <name val="Times New (WE)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37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7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13" xfId="0" applyNumberFormat="1" applyFont="1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1" fontId="1" fillId="0" borderId="12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1" fillId="0" borderId="14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/>
      <protection/>
    </xf>
    <xf numFmtId="172" fontId="1" fillId="0" borderId="14" xfId="0" applyNumberFormat="1" applyFont="1" applyFill="1" applyBorder="1" applyAlignment="1">
      <alignment/>
    </xf>
    <xf numFmtId="172" fontId="1" fillId="0" borderId="10" xfId="0" applyNumberFormat="1" applyFont="1" applyFill="1" applyBorder="1" applyAlignment="1" applyProtection="1">
      <alignment horizontal="left"/>
      <protection/>
    </xf>
    <xf numFmtId="2" fontId="1" fillId="0" borderId="10" xfId="0" applyNumberFormat="1" applyFont="1" applyFill="1" applyBorder="1" applyAlignment="1" applyProtection="1">
      <alignment horizontal="right"/>
      <protection/>
    </xf>
    <xf numFmtId="172" fontId="1" fillId="0" borderId="15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1" fontId="1" fillId="0" borderId="14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1" fillId="0" borderId="17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Alignment="1" applyProtection="1">
      <alignment horizontal="right"/>
      <protection/>
    </xf>
    <xf numFmtId="1" fontId="1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/>
      <protection/>
    </xf>
    <xf numFmtId="173" fontId="1" fillId="0" borderId="1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14" xfId="0" applyFont="1" applyFill="1" applyBorder="1" applyAlignment="1">
      <alignment horizontal="right"/>
    </xf>
    <xf numFmtId="37" fontId="1" fillId="0" borderId="17" xfId="0" applyNumberFormat="1" applyFont="1" applyFill="1" applyBorder="1" applyAlignment="1" applyProtection="1">
      <alignment horizontal="left"/>
      <protection/>
    </xf>
    <xf numFmtId="173" fontId="1" fillId="0" borderId="14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1" fontId="1" fillId="0" borderId="14" xfId="0" applyNumberFormat="1" applyFont="1" applyFill="1" applyBorder="1" applyAlignment="1">
      <alignment horizontal="right"/>
    </xf>
    <xf numFmtId="173" fontId="1" fillId="0" borderId="15" xfId="0" applyNumberFormat="1" applyFont="1" applyFill="1" applyBorder="1" applyAlignment="1">
      <alignment/>
    </xf>
    <xf numFmtId="37" fontId="1" fillId="0" borderId="10" xfId="0" applyNumberFormat="1" applyFont="1" applyFill="1" applyBorder="1" applyAlignment="1" applyProtection="1">
      <alignment horizontal="left"/>
      <protection/>
    </xf>
    <xf numFmtId="1" fontId="1" fillId="0" borderId="10" xfId="0" applyNumberFormat="1" applyFont="1" applyFill="1" applyBorder="1" applyAlignment="1" applyProtection="1">
      <alignment horizontal="right"/>
      <protection/>
    </xf>
    <xf numFmtId="1" fontId="1" fillId="0" borderId="15" xfId="0" applyNumberFormat="1" applyFont="1" applyFill="1" applyBorder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 horizontal="right"/>
      <protection/>
    </xf>
    <xf numFmtId="1" fontId="1" fillId="0" borderId="15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173" fontId="1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centerContinuous"/>
    </xf>
    <xf numFmtId="173" fontId="1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 applyProtection="1" quotePrefix="1">
      <alignment horizontal="left"/>
      <protection/>
    </xf>
    <xf numFmtId="37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" fontId="1" fillId="0" borderId="0" xfId="0" applyNumberFormat="1" applyFont="1" applyFill="1" applyBorder="1" applyAlignment="1" applyProtection="1">
      <alignment horizontal="left"/>
      <protection locked="0"/>
    </xf>
    <xf numFmtId="173" fontId="1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 applyProtection="1" quotePrefix="1">
      <alignment horizontal="right"/>
      <protection/>
    </xf>
    <xf numFmtId="1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quotePrefix="1">
      <alignment horizontal="left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49" fontId="1" fillId="0" borderId="0" xfId="0" applyNumberFormat="1" applyFont="1" applyFill="1" applyAlignment="1" applyProtection="1" quotePrefix="1">
      <alignment horizontal="center"/>
      <protection/>
    </xf>
    <xf numFmtId="173" fontId="1" fillId="0" borderId="0" xfId="0" applyNumberFormat="1" applyFont="1" applyFill="1" applyAlignment="1" applyProtection="1" quotePrefix="1">
      <alignment horizontal="left"/>
      <protection/>
    </xf>
    <xf numFmtId="173" fontId="3" fillId="0" borderId="0" xfId="0" applyNumberFormat="1" applyFont="1" applyFill="1" applyAlignment="1" applyProtection="1">
      <alignment horizontal="right"/>
      <protection/>
    </xf>
    <xf numFmtId="0" fontId="1" fillId="0" borderId="16" xfId="0" applyFont="1" applyFill="1" applyBorder="1" applyAlignment="1">
      <alignment/>
    </xf>
    <xf numFmtId="37" fontId="1" fillId="0" borderId="17" xfId="0" applyNumberFormat="1" applyFont="1" applyFill="1" applyBorder="1" applyAlignment="1" applyProtection="1" quotePrefix="1">
      <alignment horizontal="left"/>
      <protection/>
    </xf>
    <xf numFmtId="0" fontId="3" fillId="0" borderId="0" xfId="0" applyFont="1" applyFill="1" applyAlignment="1">
      <alignment horizontal="left"/>
    </xf>
    <xf numFmtId="1" fontId="1" fillId="0" borderId="17" xfId="0" applyNumberFormat="1" applyFont="1" applyFill="1" applyBorder="1" applyAlignment="1" applyProtection="1" quotePrefix="1">
      <alignment horizontal="left"/>
      <protection/>
    </xf>
    <xf numFmtId="1" fontId="1" fillId="0" borderId="0" xfId="0" applyNumberFormat="1" applyFont="1" applyFill="1" applyAlignment="1" quotePrefix="1">
      <alignment horizontal="right"/>
    </xf>
    <xf numFmtId="1" fontId="1" fillId="0" borderId="0" xfId="0" applyNumberFormat="1" applyFont="1" applyFill="1" applyAlignment="1" applyProtection="1" quotePrefix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 applyProtection="1" quotePrefix="1">
      <alignment horizontal="left"/>
      <protection/>
    </xf>
    <xf numFmtId="173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3" fontId="1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73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 horizontal="left"/>
    </xf>
    <xf numFmtId="0" fontId="1" fillId="0" borderId="11" xfId="0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7" fontId="1" fillId="0" borderId="18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>
      <alignment horizontal="right"/>
    </xf>
    <xf numFmtId="173" fontId="1" fillId="0" borderId="15" xfId="0" applyNumberFormat="1" applyFont="1" applyFill="1" applyBorder="1" applyAlignment="1">
      <alignment horizontal="right"/>
    </xf>
    <xf numFmtId="37" fontId="1" fillId="0" borderId="10" xfId="0" applyNumberFormat="1" applyFont="1" applyFill="1" applyBorder="1" applyAlignment="1" applyProtection="1" quotePrefix="1">
      <alignment horizontal="left"/>
      <protection/>
    </xf>
    <xf numFmtId="173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37" fontId="1" fillId="0" borderId="18" xfId="0" applyNumberFormat="1" applyFont="1" applyFill="1" applyBorder="1" applyAlignment="1" applyProtection="1">
      <alignment horizontal="left"/>
      <protection/>
    </xf>
    <xf numFmtId="1" fontId="1" fillId="0" borderId="18" xfId="0" applyNumberFormat="1" applyFont="1" applyFill="1" applyBorder="1" applyAlignment="1">
      <alignment/>
    </xf>
    <xf numFmtId="1" fontId="1" fillId="0" borderId="18" xfId="0" applyNumberFormat="1" applyFont="1" applyFill="1" applyBorder="1" applyAlignment="1" applyProtection="1">
      <alignment horizontal="right"/>
      <protection/>
    </xf>
    <xf numFmtId="1" fontId="1" fillId="0" borderId="16" xfId="0" applyNumberFormat="1" applyFont="1" applyFill="1" applyBorder="1" applyAlignment="1" applyProtection="1">
      <alignment horizontal="right"/>
      <protection/>
    </xf>
    <xf numFmtId="0" fontId="10" fillId="0" borderId="11" xfId="0" applyFont="1" applyFill="1" applyBorder="1" applyAlignment="1">
      <alignment horizontal="center"/>
    </xf>
    <xf numFmtId="37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" fontId="10" fillId="0" borderId="13" xfId="0" applyNumberFormat="1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/>
      <protection/>
    </xf>
    <xf numFmtId="1" fontId="10" fillId="0" borderId="11" xfId="0" applyNumberFormat="1" applyFont="1" applyFill="1" applyBorder="1" applyAlignment="1" applyProtection="1">
      <alignment horizontal="center"/>
      <protection/>
    </xf>
    <xf numFmtId="1" fontId="10" fillId="0" borderId="12" xfId="0" applyNumberFormat="1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>
      <alignment/>
    </xf>
    <xf numFmtId="37" fontId="12" fillId="0" borderId="18" xfId="0" applyNumberFormat="1" applyFont="1" applyFill="1" applyBorder="1" applyAlignment="1" applyProtection="1">
      <alignment horizontal="left"/>
      <protection/>
    </xf>
    <xf numFmtId="1" fontId="12" fillId="0" borderId="18" xfId="0" applyNumberFormat="1" applyFont="1" applyFill="1" applyBorder="1" applyAlignment="1">
      <alignment/>
    </xf>
    <xf numFmtId="1" fontId="12" fillId="0" borderId="18" xfId="0" applyNumberFormat="1" applyFont="1" applyFill="1" applyBorder="1" applyAlignment="1" applyProtection="1">
      <alignment horizontal="right"/>
      <protection/>
    </xf>
    <xf numFmtId="1" fontId="12" fillId="0" borderId="16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72" fontId="12" fillId="0" borderId="15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left"/>
      <protection/>
    </xf>
    <xf numFmtId="2" fontId="12" fillId="0" borderId="10" xfId="0" applyNumberFormat="1" applyFont="1" applyFill="1" applyBorder="1" applyAlignment="1" applyProtection="1">
      <alignment horizontal="right"/>
      <protection/>
    </xf>
    <xf numFmtId="172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 applyProtection="1" quotePrefix="1">
      <alignment horizontal="left"/>
      <protection/>
    </xf>
    <xf numFmtId="17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1" fontId="1" fillId="4" borderId="0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/>
    </xf>
    <xf numFmtId="1" fontId="1" fillId="4" borderId="0" xfId="0" applyNumberFormat="1" applyFont="1" applyFill="1" applyBorder="1" applyAlignment="1" applyProtection="1">
      <alignment horizontal="right"/>
      <protection/>
    </xf>
    <xf numFmtId="49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Fill="1" applyBorder="1" applyAlignment="1">
      <alignment horizontal="center" textRotation="90" wrapText="1"/>
    </xf>
    <xf numFmtId="37" fontId="1" fillId="0" borderId="10" xfId="0" applyNumberFormat="1" applyFont="1" applyFill="1" applyBorder="1" applyAlignment="1" applyProtection="1">
      <alignment horizontal="center"/>
      <protection/>
    </xf>
    <xf numFmtId="37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 quotePrefix="1">
      <alignment horizontal="center" vertical="center" textRotation="90" wrapText="1"/>
      <protection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7" xfId="0" applyNumberFormat="1" applyFont="1" applyFill="1" applyBorder="1" applyAlignment="1">
      <alignment horizontal="center" vertical="center" textRotation="90" wrapText="1"/>
    </xf>
    <xf numFmtId="49" fontId="0" fillId="0" borderId="19" xfId="0" applyNumberFormat="1" applyFont="1" applyFill="1" applyBorder="1" applyAlignment="1">
      <alignment horizontal="center" vertical="center" textRotation="90" wrapText="1"/>
    </xf>
    <xf numFmtId="37" fontId="1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>
      <alignment horizontal="center"/>
    </xf>
    <xf numFmtId="49" fontId="1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0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Border="1" applyAlignment="1">
      <alignment horizontal="center" textRotation="90" wrapText="1"/>
    </xf>
    <xf numFmtId="37" fontId="1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7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7" fontId="1" fillId="0" borderId="0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/>
    </xf>
    <xf numFmtId="37" fontId="1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 textRotation="90" wrapText="1"/>
    </xf>
    <xf numFmtId="49" fontId="0" fillId="0" borderId="0" xfId="0" applyNumberFormat="1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textRotation="90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textRotation="90" wrapText="1"/>
    </xf>
    <xf numFmtId="49" fontId="0" fillId="0" borderId="19" xfId="0" applyNumberFormat="1" applyFont="1" applyFill="1" applyBorder="1" applyAlignment="1">
      <alignment horizontal="center" vertical="center" textRotation="90" wrapText="1"/>
    </xf>
    <xf numFmtId="49" fontId="0" fillId="0" borderId="20" xfId="0" applyNumberFormat="1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0" xfId="0" applyNumberFormat="1" applyFont="1" applyFill="1" applyBorder="1" applyAlignment="1">
      <alignment horizontal="center" textRotation="90" wrapText="1"/>
    </xf>
    <xf numFmtId="49" fontId="10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20" xfId="0" applyNumberFormat="1" applyFont="1" applyFill="1" applyBorder="1" applyAlignment="1">
      <alignment horizontal="center" textRotation="90" wrapText="1"/>
    </xf>
    <xf numFmtId="37" fontId="1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>
      <alignment horizontal="center" vertical="center" textRotation="90" wrapText="1"/>
    </xf>
    <xf numFmtId="49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7" fontId="10" fillId="0" borderId="18" xfId="0" applyNumberFormat="1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>
      <alignment horizontal="center"/>
    </xf>
    <xf numFmtId="37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7" xfId="0" applyNumberFormat="1" applyFont="1" applyFill="1" applyBorder="1" applyAlignment="1">
      <alignment horizontal="center" vertical="center" textRotation="90" wrapText="1"/>
    </xf>
    <xf numFmtId="49" fontId="10" fillId="0" borderId="19" xfId="0" applyNumberFormat="1" applyFont="1" applyFill="1" applyBorder="1" applyAlignment="1">
      <alignment horizontal="center" vertical="center" textRotation="90" wrapText="1"/>
    </xf>
    <xf numFmtId="37" fontId="10" fillId="0" borderId="21" xfId="0" applyNumberFormat="1" applyFont="1" applyFill="1" applyBorder="1" applyAlignment="1" applyProtection="1">
      <alignment horizontal="center" vertical="center"/>
      <protection/>
    </xf>
    <xf numFmtId="37" fontId="10" fillId="0" borderId="17" xfId="0" applyNumberFormat="1" applyFont="1" applyFill="1" applyBorder="1" applyAlignment="1" applyProtection="1">
      <alignment horizontal="center" vertical="center"/>
      <protection/>
    </xf>
    <xf numFmtId="37" fontId="10" fillId="0" borderId="19" xfId="0" applyNumberFormat="1" applyFont="1" applyFill="1" applyBorder="1" applyAlignment="1" applyProtection="1">
      <alignment horizontal="center" vertical="center"/>
      <protection/>
    </xf>
    <xf numFmtId="37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3"/>
  <sheetViews>
    <sheetView zoomScalePageLayoutView="0" workbookViewId="0" topLeftCell="A10">
      <selection activeCell="A59" sqref="A59"/>
    </sheetView>
  </sheetViews>
  <sheetFormatPr defaultColWidth="6.7109375" defaultRowHeight="12.75"/>
  <cols>
    <col min="1" max="1" width="4.28125" style="2" customWidth="1"/>
    <col min="2" max="2" width="45.140625" style="2" customWidth="1"/>
    <col min="3" max="3" width="7.8515625" style="2" customWidth="1"/>
    <col min="4" max="6" width="5.7109375" style="2" customWidth="1"/>
    <col min="7" max="7" width="5.140625" style="2" customWidth="1"/>
    <col min="8" max="8" width="7.00390625" style="2" customWidth="1"/>
    <col min="9" max="9" width="7.57421875" style="2" customWidth="1"/>
    <col min="10" max="10" width="7.28125" style="2" customWidth="1"/>
    <col min="11" max="11" width="7.00390625" style="2" customWidth="1"/>
    <col min="12" max="12" width="7.140625" style="2" customWidth="1"/>
    <col min="13" max="13" width="5.140625" style="2" customWidth="1"/>
    <col min="14" max="14" width="5.421875" style="2" customWidth="1"/>
    <col min="15" max="15" width="6.57421875" style="2" customWidth="1"/>
    <col min="16" max="16" width="6.7109375" style="2" customWidth="1"/>
    <col min="17" max="17" width="6.8515625" style="2" customWidth="1"/>
    <col min="18" max="18" width="7.00390625" style="2" customWidth="1"/>
    <col min="19" max="19" width="8.8515625" style="2" customWidth="1"/>
    <col min="20" max="20" width="4.7109375" style="2" customWidth="1"/>
    <col min="21" max="21" width="4.00390625" style="2" customWidth="1"/>
    <col min="22" max="22" width="5.00390625" style="2" customWidth="1"/>
    <col min="23" max="23" width="5.140625" style="2" customWidth="1"/>
    <col min="24" max="24" width="5.28125" style="2" customWidth="1"/>
    <col min="25" max="25" width="5.00390625" style="2" customWidth="1"/>
    <col min="26" max="26" width="6.00390625" style="2" customWidth="1"/>
    <col min="27" max="27" width="6.140625" style="2" customWidth="1"/>
    <col min="28" max="29" width="7.421875" style="2" bestFit="1" customWidth="1"/>
    <col min="30" max="30" width="5.140625" style="2" customWidth="1"/>
    <col min="31" max="31" width="6.7109375" style="2" bestFit="1" customWidth="1"/>
    <col min="32" max="32" width="4.7109375" style="2" customWidth="1"/>
    <col min="33" max="33" width="6.57421875" style="2" bestFit="1" customWidth="1"/>
    <col min="34" max="34" width="5.140625" style="2" customWidth="1"/>
    <col min="35" max="35" width="6.00390625" style="2" customWidth="1"/>
    <col min="36" max="36" width="5.140625" style="2" customWidth="1"/>
    <col min="37" max="37" width="5.57421875" style="2" customWidth="1"/>
    <col min="38" max="38" width="6.7109375" style="2" customWidth="1"/>
    <col min="39" max="40" width="5.7109375" style="2" customWidth="1"/>
    <col min="41" max="41" width="5.140625" style="2" customWidth="1"/>
    <col min="42" max="42" width="6.00390625" style="2" customWidth="1"/>
    <col min="43" max="43" width="5.7109375" style="2" customWidth="1"/>
    <col min="44" max="44" width="6.421875" style="2" customWidth="1"/>
    <col min="45" max="45" width="6.57421875" style="2" customWidth="1"/>
    <col min="46" max="46" width="8.28125" style="2" bestFit="1" customWidth="1"/>
    <col min="47" max="47" width="5.140625" style="2" customWidth="1"/>
    <col min="48" max="48" width="4.28125" style="2" customWidth="1"/>
    <col min="49" max="49" width="6.7109375" style="2" bestFit="1" customWidth="1"/>
    <col min="50" max="50" width="5.00390625" style="2" customWidth="1"/>
    <col min="51" max="51" width="4.00390625" style="2" customWidth="1"/>
    <col min="52" max="52" width="1.7109375" style="2" customWidth="1"/>
    <col min="53" max="53" width="4.57421875" style="2" customWidth="1"/>
    <col min="54" max="54" width="9.28125" style="2" bestFit="1" customWidth="1"/>
    <col min="55" max="16384" width="6.7109375" style="2" customWidth="1"/>
  </cols>
  <sheetData>
    <row r="1" spans="1:27" ht="12.75">
      <c r="A1" s="86" t="s">
        <v>0</v>
      </c>
      <c r="B1" s="1" t="s">
        <v>1</v>
      </c>
      <c r="C1" s="66" t="s">
        <v>281</v>
      </c>
      <c r="G1" s="3"/>
      <c r="V1" s="2" t="s">
        <v>2</v>
      </c>
      <c r="Z1" s="3"/>
      <c r="AA1" s="3"/>
    </row>
    <row r="2" spans="1:54" ht="12.75">
      <c r="A2" s="4"/>
      <c r="B2" s="4"/>
      <c r="C2" s="5">
        <f>+BB38</f>
        <v>580815</v>
      </c>
      <c r="D2" s="4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BA2" s="7"/>
      <c r="BB2" s="7"/>
    </row>
    <row r="3" spans="1:53" s="13" customFormat="1" ht="12.75">
      <c r="A3" s="164" t="s">
        <v>4</v>
      </c>
      <c r="B3" s="177" t="s">
        <v>5</v>
      </c>
      <c r="C3" s="179" t="s">
        <v>6</v>
      </c>
      <c r="D3" s="8"/>
      <c r="E3" s="9" t="s">
        <v>7</v>
      </c>
      <c r="F3" s="9"/>
      <c r="G3" s="9" t="s">
        <v>8</v>
      </c>
      <c r="H3" s="8"/>
      <c r="I3" s="8"/>
      <c r="J3" s="8"/>
      <c r="K3" s="8"/>
      <c r="L3" s="8"/>
      <c r="M3" s="8"/>
      <c r="N3" s="8"/>
      <c r="O3" s="9"/>
      <c r="P3" s="9"/>
      <c r="Q3" s="8"/>
      <c r="R3" s="8"/>
      <c r="S3" s="8"/>
      <c r="T3" s="10"/>
      <c r="U3" s="164" t="s">
        <v>4</v>
      </c>
      <c r="V3" s="164" t="s">
        <v>4</v>
      </c>
      <c r="W3" s="11"/>
      <c r="X3" s="8"/>
      <c r="Y3" s="9"/>
      <c r="Z3" s="9"/>
      <c r="AA3" s="9"/>
      <c r="AB3" s="9"/>
      <c r="AC3" s="9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0"/>
      <c r="AY3" s="164" t="s">
        <v>4</v>
      </c>
      <c r="AZ3" s="12"/>
      <c r="BA3" s="12"/>
    </row>
    <row r="4" spans="1:52" s="13" customFormat="1" ht="12.75" customHeight="1">
      <c r="A4" s="165"/>
      <c r="B4" s="178"/>
      <c r="C4" s="180"/>
      <c r="D4" s="182" t="s">
        <v>9</v>
      </c>
      <c r="E4" s="161" t="s">
        <v>10</v>
      </c>
      <c r="F4" s="167" t="s">
        <v>282</v>
      </c>
      <c r="G4" s="161" t="s">
        <v>11</v>
      </c>
      <c r="H4" s="161" t="s">
        <v>12</v>
      </c>
      <c r="I4" s="161" t="s">
        <v>13</v>
      </c>
      <c r="J4" s="161" t="s">
        <v>14</v>
      </c>
      <c r="K4" s="161" t="s">
        <v>15</v>
      </c>
      <c r="L4" s="161" t="s">
        <v>16</v>
      </c>
      <c r="M4" s="161" t="s">
        <v>17</v>
      </c>
      <c r="N4" s="167" t="s">
        <v>18</v>
      </c>
      <c r="O4" s="184" t="s">
        <v>19</v>
      </c>
      <c r="P4" s="184"/>
      <c r="Q4" s="184"/>
      <c r="R4" s="167" t="s">
        <v>20</v>
      </c>
      <c r="S4" s="161" t="s">
        <v>21</v>
      </c>
      <c r="T4" s="161" t="s">
        <v>22</v>
      </c>
      <c r="U4" s="165"/>
      <c r="V4" s="165"/>
      <c r="W4" s="169" t="s">
        <v>23</v>
      </c>
      <c r="X4" s="167" t="s">
        <v>24</v>
      </c>
      <c r="Y4" s="161" t="s">
        <v>25</v>
      </c>
      <c r="Z4" s="161" t="s">
        <v>26</v>
      </c>
      <c r="AA4" s="161" t="s">
        <v>27</v>
      </c>
      <c r="AB4" s="161" t="s">
        <v>28</v>
      </c>
      <c r="AC4" s="167" t="s">
        <v>29</v>
      </c>
      <c r="AD4" s="161" t="s">
        <v>30</v>
      </c>
      <c r="AE4" s="161" t="s">
        <v>31</v>
      </c>
      <c r="AF4" s="161" t="s">
        <v>32</v>
      </c>
      <c r="AG4" s="161" t="s">
        <v>33</v>
      </c>
      <c r="AH4" s="161" t="s">
        <v>34</v>
      </c>
      <c r="AI4" s="161" t="s">
        <v>35</v>
      </c>
      <c r="AJ4" s="161" t="s">
        <v>36</v>
      </c>
      <c r="AK4" s="161" t="s">
        <v>37</v>
      </c>
      <c r="AL4" s="161" t="s">
        <v>38</v>
      </c>
      <c r="AM4" s="161" t="s">
        <v>39</v>
      </c>
      <c r="AN4" s="161" t="s">
        <v>40</v>
      </c>
      <c r="AO4" s="161" t="s">
        <v>41</v>
      </c>
      <c r="AP4" s="172" t="s">
        <v>19</v>
      </c>
      <c r="AQ4" s="173"/>
      <c r="AR4" s="173"/>
      <c r="AS4" s="173"/>
      <c r="AT4" s="161" t="s">
        <v>42</v>
      </c>
      <c r="AU4" s="161" t="s">
        <v>43</v>
      </c>
      <c r="AV4" s="161" t="s">
        <v>44</v>
      </c>
      <c r="AW4" s="161" t="s">
        <v>45</v>
      </c>
      <c r="AX4" s="174" t="s">
        <v>46</v>
      </c>
      <c r="AY4" s="165"/>
      <c r="AZ4" s="12"/>
    </row>
    <row r="5" spans="1:52" s="13" customFormat="1" ht="12.75" customHeight="1">
      <c r="A5" s="165"/>
      <c r="B5" s="178"/>
      <c r="C5" s="180"/>
      <c r="D5" s="183"/>
      <c r="E5" s="162" t="s">
        <v>47</v>
      </c>
      <c r="F5" s="176" t="s">
        <v>48</v>
      </c>
      <c r="G5" s="162" t="s">
        <v>49</v>
      </c>
      <c r="H5" s="162" t="s">
        <v>8</v>
      </c>
      <c r="I5" s="162" t="s">
        <v>50</v>
      </c>
      <c r="J5" s="162" t="s">
        <v>8</v>
      </c>
      <c r="K5" s="162" t="s">
        <v>51</v>
      </c>
      <c r="L5" s="162" t="s">
        <v>52</v>
      </c>
      <c r="M5" s="162"/>
      <c r="N5" s="162" t="s">
        <v>53</v>
      </c>
      <c r="O5" s="185" t="s">
        <v>54</v>
      </c>
      <c r="P5" s="185" t="s">
        <v>55</v>
      </c>
      <c r="Q5" s="185" t="s">
        <v>56</v>
      </c>
      <c r="R5" s="162" t="s">
        <v>57</v>
      </c>
      <c r="S5" s="162" t="s">
        <v>58</v>
      </c>
      <c r="T5" s="162" t="s">
        <v>59</v>
      </c>
      <c r="U5" s="165"/>
      <c r="V5" s="165"/>
      <c r="W5" s="170"/>
      <c r="X5" s="162" t="s">
        <v>60</v>
      </c>
      <c r="Y5" s="162"/>
      <c r="Z5" s="162"/>
      <c r="AA5" s="162"/>
      <c r="AB5" s="162"/>
      <c r="AC5" s="162"/>
      <c r="AD5" s="162"/>
      <c r="AE5" s="162" t="s">
        <v>61</v>
      </c>
      <c r="AF5" s="162"/>
      <c r="AG5" s="162" t="s">
        <v>62</v>
      </c>
      <c r="AH5" s="162"/>
      <c r="AI5" s="162" t="s">
        <v>58</v>
      </c>
      <c r="AJ5" s="162"/>
      <c r="AK5" s="162"/>
      <c r="AL5" s="162" t="s">
        <v>63</v>
      </c>
      <c r="AM5" s="162"/>
      <c r="AN5" s="162"/>
      <c r="AO5" s="162" t="s">
        <v>64</v>
      </c>
      <c r="AP5" s="168" t="s">
        <v>65</v>
      </c>
      <c r="AQ5" s="168" t="s">
        <v>66</v>
      </c>
      <c r="AR5" s="158" t="s">
        <v>30</v>
      </c>
      <c r="AS5" s="158" t="s">
        <v>67</v>
      </c>
      <c r="AT5" s="162" t="s">
        <v>68</v>
      </c>
      <c r="AU5" s="162"/>
      <c r="AV5" s="162"/>
      <c r="AW5" s="162" t="s">
        <v>69</v>
      </c>
      <c r="AX5" s="175" t="s">
        <v>70</v>
      </c>
      <c r="AY5" s="165"/>
      <c r="AZ5" s="12"/>
    </row>
    <row r="6" spans="1:52" s="13" customFormat="1" ht="15.75" customHeight="1">
      <c r="A6" s="165"/>
      <c r="B6" s="178"/>
      <c r="C6" s="180"/>
      <c r="D6" s="183"/>
      <c r="E6" s="162" t="s">
        <v>71</v>
      </c>
      <c r="F6" s="176"/>
      <c r="G6" s="162" t="s">
        <v>72</v>
      </c>
      <c r="H6" s="162" t="s">
        <v>8</v>
      </c>
      <c r="I6" s="162" t="s">
        <v>73</v>
      </c>
      <c r="J6" s="162" t="s">
        <v>74</v>
      </c>
      <c r="K6" s="162" t="s">
        <v>75</v>
      </c>
      <c r="L6" s="162" t="s">
        <v>76</v>
      </c>
      <c r="M6" s="162" t="s">
        <v>8</v>
      </c>
      <c r="N6" s="162" t="s">
        <v>77</v>
      </c>
      <c r="O6" s="186"/>
      <c r="P6" s="186"/>
      <c r="Q6" s="186"/>
      <c r="R6" s="162" t="s">
        <v>78</v>
      </c>
      <c r="S6" s="162" t="s">
        <v>79</v>
      </c>
      <c r="T6" s="162"/>
      <c r="U6" s="165"/>
      <c r="V6" s="165"/>
      <c r="W6" s="170"/>
      <c r="X6" s="162" t="s">
        <v>80</v>
      </c>
      <c r="Y6" s="162"/>
      <c r="Z6" s="162"/>
      <c r="AA6" s="162"/>
      <c r="AB6" s="162"/>
      <c r="AC6" s="162"/>
      <c r="AD6" s="162"/>
      <c r="AE6" s="162" t="s">
        <v>81</v>
      </c>
      <c r="AF6" s="162"/>
      <c r="AG6" s="162" t="s">
        <v>82</v>
      </c>
      <c r="AH6" s="162"/>
      <c r="AI6" s="162" t="s">
        <v>79</v>
      </c>
      <c r="AJ6" s="162"/>
      <c r="AK6" s="162" t="s">
        <v>83</v>
      </c>
      <c r="AL6" s="162" t="s">
        <v>84</v>
      </c>
      <c r="AM6" s="162"/>
      <c r="AN6" s="162"/>
      <c r="AO6" s="162"/>
      <c r="AP6" s="159"/>
      <c r="AQ6" s="159"/>
      <c r="AR6" s="159"/>
      <c r="AS6" s="159"/>
      <c r="AT6" s="162" t="s">
        <v>85</v>
      </c>
      <c r="AU6" s="162"/>
      <c r="AV6" s="162"/>
      <c r="AW6" s="162" t="s">
        <v>86</v>
      </c>
      <c r="AX6" s="175" t="s">
        <v>87</v>
      </c>
      <c r="AY6" s="165"/>
      <c r="AZ6" s="12"/>
    </row>
    <row r="7" spans="1:52" s="13" customFormat="1" ht="12.75">
      <c r="A7" s="165"/>
      <c r="B7" s="178"/>
      <c r="C7" s="180"/>
      <c r="D7" s="183"/>
      <c r="E7" s="162" t="s">
        <v>81</v>
      </c>
      <c r="F7" s="176"/>
      <c r="G7" s="162"/>
      <c r="H7" s="162"/>
      <c r="I7" s="162" t="s">
        <v>88</v>
      </c>
      <c r="J7" s="162" t="s">
        <v>89</v>
      </c>
      <c r="K7" s="162" t="s">
        <v>90</v>
      </c>
      <c r="L7" s="162" t="s">
        <v>91</v>
      </c>
      <c r="M7" s="162"/>
      <c r="N7" s="162" t="s">
        <v>92</v>
      </c>
      <c r="O7" s="186"/>
      <c r="P7" s="186"/>
      <c r="Q7" s="186"/>
      <c r="R7" s="162" t="s">
        <v>93</v>
      </c>
      <c r="S7" s="162" t="s">
        <v>94</v>
      </c>
      <c r="T7" s="162"/>
      <c r="U7" s="165"/>
      <c r="V7" s="165"/>
      <c r="W7" s="170" t="s">
        <v>95</v>
      </c>
      <c r="X7" s="162" t="s">
        <v>96</v>
      </c>
      <c r="Y7" s="162" t="s">
        <v>93</v>
      </c>
      <c r="Z7" s="162" t="s">
        <v>93</v>
      </c>
      <c r="AA7" s="162" t="s">
        <v>93</v>
      </c>
      <c r="AB7" s="162" t="s">
        <v>93</v>
      </c>
      <c r="AC7" s="162" t="s">
        <v>93</v>
      </c>
      <c r="AD7" s="162" t="s">
        <v>93</v>
      </c>
      <c r="AE7" s="162" t="s">
        <v>97</v>
      </c>
      <c r="AF7" s="162"/>
      <c r="AG7" s="162" t="s">
        <v>98</v>
      </c>
      <c r="AH7" s="162"/>
      <c r="AI7" s="162" t="s">
        <v>99</v>
      </c>
      <c r="AJ7" s="162"/>
      <c r="AK7" s="162" t="s">
        <v>100</v>
      </c>
      <c r="AL7" s="162" t="s">
        <v>101</v>
      </c>
      <c r="AM7" s="162"/>
      <c r="AN7" s="162"/>
      <c r="AO7" s="162"/>
      <c r="AP7" s="159"/>
      <c r="AQ7" s="159"/>
      <c r="AR7" s="159"/>
      <c r="AS7" s="159"/>
      <c r="AT7" s="162" t="s">
        <v>102</v>
      </c>
      <c r="AU7" s="162" t="s">
        <v>97</v>
      </c>
      <c r="AV7" s="162" t="s">
        <v>97</v>
      </c>
      <c r="AW7" s="162" t="s">
        <v>103</v>
      </c>
      <c r="AX7" s="175"/>
      <c r="AY7" s="165"/>
      <c r="AZ7" s="12"/>
    </row>
    <row r="8" spans="1:52" s="13" customFormat="1" ht="17.25" customHeight="1">
      <c r="A8" s="165"/>
      <c r="B8" s="178"/>
      <c r="C8" s="180"/>
      <c r="D8" s="183"/>
      <c r="E8" s="162"/>
      <c r="F8" s="176"/>
      <c r="G8" s="162"/>
      <c r="H8" s="162" t="s">
        <v>104</v>
      </c>
      <c r="I8" s="162" t="s">
        <v>60</v>
      </c>
      <c r="J8" s="162" t="s">
        <v>105</v>
      </c>
      <c r="K8" s="162" t="s">
        <v>76</v>
      </c>
      <c r="L8" s="162"/>
      <c r="M8" s="162" t="s">
        <v>57</v>
      </c>
      <c r="N8" s="162"/>
      <c r="O8" s="186"/>
      <c r="P8" s="186"/>
      <c r="Q8" s="186"/>
      <c r="R8" s="162" t="s">
        <v>106</v>
      </c>
      <c r="S8" s="162" t="s">
        <v>107</v>
      </c>
      <c r="T8" s="162"/>
      <c r="U8" s="165"/>
      <c r="V8" s="165"/>
      <c r="W8" s="170" t="s">
        <v>108</v>
      </c>
      <c r="X8" s="162"/>
      <c r="Y8" s="162" t="s">
        <v>109</v>
      </c>
      <c r="Z8" s="162" t="s">
        <v>109</v>
      </c>
      <c r="AA8" s="162" t="s">
        <v>109</v>
      </c>
      <c r="AB8" s="162" t="s">
        <v>109</v>
      </c>
      <c r="AC8" s="162" t="s">
        <v>109</v>
      </c>
      <c r="AD8" s="162" t="s">
        <v>109</v>
      </c>
      <c r="AE8" s="162" t="s">
        <v>110</v>
      </c>
      <c r="AF8" s="162"/>
      <c r="AG8" s="162" t="s">
        <v>111</v>
      </c>
      <c r="AH8" s="162"/>
      <c r="AI8" s="162" t="s">
        <v>84</v>
      </c>
      <c r="AJ8" s="162"/>
      <c r="AK8" s="162" t="s">
        <v>112</v>
      </c>
      <c r="AL8" s="162" t="s">
        <v>81</v>
      </c>
      <c r="AM8" s="162" t="s">
        <v>113</v>
      </c>
      <c r="AN8" s="162" t="s">
        <v>113</v>
      </c>
      <c r="AO8" s="162"/>
      <c r="AP8" s="159"/>
      <c r="AQ8" s="159"/>
      <c r="AR8" s="159"/>
      <c r="AS8" s="159"/>
      <c r="AT8" s="162" t="s">
        <v>114</v>
      </c>
      <c r="AU8" s="162" t="s">
        <v>115</v>
      </c>
      <c r="AV8" s="162" t="s">
        <v>115</v>
      </c>
      <c r="AW8" s="162" t="s">
        <v>116</v>
      </c>
      <c r="AX8" s="175"/>
      <c r="AY8" s="165"/>
      <c r="AZ8" s="12"/>
    </row>
    <row r="9" spans="1:52" s="13" customFormat="1" ht="12.75">
      <c r="A9" s="165"/>
      <c r="B9" s="178"/>
      <c r="C9" s="180"/>
      <c r="D9" s="183"/>
      <c r="E9" s="162"/>
      <c r="F9" s="176"/>
      <c r="G9" s="162"/>
      <c r="H9" s="162" t="s">
        <v>117</v>
      </c>
      <c r="I9" s="162" t="s">
        <v>118</v>
      </c>
      <c r="J9" s="162" t="s">
        <v>119</v>
      </c>
      <c r="K9" s="162" t="s">
        <v>91</v>
      </c>
      <c r="L9" s="162" t="s">
        <v>8</v>
      </c>
      <c r="M9" s="162" t="s">
        <v>119</v>
      </c>
      <c r="N9" s="162"/>
      <c r="O9" s="186"/>
      <c r="P9" s="186"/>
      <c r="Q9" s="186"/>
      <c r="R9" s="162" t="s">
        <v>91</v>
      </c>
      <c r="S9" s="162" t="s">
        <v>120</v>
      </c>
      <c r="T9" s="162"/>
      <c r="U9" s="165"/>
      <c r="V9" s="165"/>
      <c r="W9" s="170" t="s">
        <v>121</v>
      </c>
      <c r="X9" s="162"/>
      <c r="Y9" s="162" t="s">
        <v>122</v>
      </c>
      <c r="Z9" s="162" t="s">
        <v>122</v>
      </c>
      <c r="AA9" s="162" t="s">
        <v>122</v>
      </c>
      <c r="AB9" s="162" t="s">
        <v>122</v>
      </c>
      <c r="AC9" s="162" t="s">
        <v>122</v>
      </c>
      <c r="AD9" s="162" t="s">
        <v>122</v>
      </c>
      <c r="AE9" s="162"/>
      <c r="AF9" s="162" t="s">
        <v>123</v>
      </c>
      <c r="AG9" s="162" t="s">
        <v>124</v>
      </c>
      <c r="AH9" s="162" t="s">
        <v>99</v>
      </c>
      <c r="AI9" s="162"/>
      <c r="AJ9" s="162"/>
      <c r="AK9" s="162" t="s">
        <v>119</v>
      </c>
      <c r="AL9" s="162"/>
      <c r="AM9" s="162" t="s">
        <v>125</v>
      </c>
      <c r="AN9" s="162" t="s">
        <v>125</v>
      </c>
      <c r="AO9" s="162"/>
      <c r="AP9" s="159"/>
      <c r="AQ9" s="159"/>
      <c r="AR9" s="159"/>
      <c r="AS9" s="159"/>
      <c r="AT9" s="162" t="s">
        <v>81</v>
      </c>
      <c r="AU9" s="162" t="s">
        <v>122</v>
      </c>
      <c r="AV9" s="162" t="s">
        <v>122</v>
      </c>
      <c r="AW9" s="162" t="s">
        <v>126</v>
      </c>
      <c r="AX9" s="175"/>
      <c r="AY9" s="165"/>
      <c r="AZ9" s="12"/>
    </row>
    <row r="10" spans="1:52" s="13" customFormat="1" ht="12.75">
      <c r="A10" s="165"/>
      <c r="B10" s="178"/>
      <c r="C10" s="181"/>
      <c r="D10" s="183"/>
      <c r="E10" s="162" t="s">
        <v>8</v>
      </c>
      <c r="F10" s="176"/>
      <c r="G10" s="162"/>
      <c r="H10" s="162"/>
      <c r="I10" s="162" t="s">
        <v>127</v>
      </c>
      <c r="J10" s="162" t="s">
        <v>91</v>
      </c>
      <c r="K10" s="162"/>
      <c r="L10" s="162" t="s">
        <v>8</v>
      </c>
      <c r="M10" s="162" t="s">
        <v>91</v>
      </c>
      <c r="N10" s="162"/>
      <c r="O10" s="186"/>
      <c r="P10" s="186"/>
      <c r="Q10" s="186"/>
      <c r="R10" s="162"/>
      <c r="S10" s="162" t="s">
        <v>128</v>
      </c>
      <c r="T10" s="162"/>
      <c r="U10" s="165"/>
      <c r="V10" s="165"/>
      <c r="W10" s="171" t="s">
        <v>81</v>
      </c>
      <c r="X10" s="162"/>
      <c r="Y10" s="162" t="s">
        <v>129</v>
      </c>
      <c r="Z10" s="162" t="s">
        <v>129</v>
      </c>
      <c r="AA10" s="162" t="s">
        <v>129</v>
      </c>
      <c r="AB10" s="162" t="s">
        <v>129</v>
      </c>
      <c r="AC10" s="162" t="s">
        <v>129</v>
      </c>
      <c r="AD10" s="162" t="s">
        <v>129</v>
      </c>
      <c r="AE10" s="162"/>
      <c r="AF10" s="162" t="s">
        <v>81</v>
      </c>
      <c r="AG10" s="162" t="s">
        <v>81</v>
      </c>
      <c r="AH10" s="162" t="s">
        <v>130</v>
      </c>
      <c r="AI10" s="162"/>
      <c r="AJ10" s="162"/>
      <c r="AK10" s="162" t="s">
        <v>91</v>
      </c>
      <c r="AL10" s="162"/>
      <c r="AM10" s="162" t="s">
        <v>81</v>
      </c>
      <c r="AN10" s="162" t="s">
        <v>81</v>
      </c>
      <c r="AO10" s="162"/>
      <c r="AP10" s="160"/>
      <c r="AQ10" s="160"/>
      <c r="AR10" s="160"/>
      <c r="AS10" s="160"/>
      <c r="AT10" s="162"/>
      <c r="AU10" s="162" t="s">
        <v>129</v>
      </c>
      <c r="AV10" s="162" t="s">
        <v>129</v>
      </c>
      <c r="AW10" s="162" t="s">
        <v>131</v>
      </c>
      <c r="AX10" s="175"/>
      <c r="AY10" s="165"/>
      <c r="AZ10" s="12"/>
    </row>
    <row r="11" spans="1:55" s="20" customFormat="1" ht="12.75">
      <c r="A11" s="166"/>
      <c r="B11" s="14" t="s">
        <v>132</v>
      </c>
      <c r="C11" s="15">
        <v>1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7">
        <v>18</v>
      </c>
      <c r="U11" s="166"/>
      <c r="V11" s="166"/>
      <c r="W11" s="14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6"/>
      <c r="AZ11" s="18"/>
      <c r="BA11" s="3">
        <v>1</v>
      </c>
      <c r="BB11" s="19">
        <v>373755</v>
      </c>
      <c r="BC11" s="78" t="s">
        <v>133</v>
      </c>
    </row>
    <row r="12" spans="1:55" ht="12.75">
      <c r="A12" s="89"/>
      <c r="B12" s="21" t="s">
        <v>134</v>
      </c>
      <c r="C12" s="22">
        <f>SUM(D12:N12)+SUM(R12:T12)+SUM(W12:AO12)+SUM(AT12:AX12)</f>
        <v>4230</v>
      </c>
      <c r="D12" s="23">
        <f>SUM(D14:D32)</f>
        <v>497</v>
      </c>
      <c r="E12" s="23">
        <f aca="true" t="shared" si="0" ref="E12:T12">SUM(E14:E32)</f>
        <v>25</v>
      </c>
      <c r="F12" s="23">
        <f t="shared" si="0"/>
        <v>25</v>
      </c>
      <c r="G12" s="23">
        <f t="shared" si="0"/>
        <v>269</v>
      </c>
      <c r="H12" s="23">
        <f t="shared" si="0"/>
        <v>65</v>
      </c>
      <c r="I12" s="23">
        <f t="shared" si="0"/>
        <v>35</v>
      </c>
      <c r="J12" s="23">
        <f t="shared" si="0"/>
        <v>67</v>
      </c>
      <c r="K12" s="23">
        <f t="shared" si="0"/>
        <v>0</v>
      </c>
      <c r="L12" s="23">
        <f t="shared" si="0"/>
        <v>68</v>
      </c>
      <c r="M12" s="23">
        <f t="shared" si="0"/>
        <v>147</v>
      </c>
      <c r="N12" s="23">
        <f t="shared" si="0"/>
        <v>620</v>
      </c>
      <c r="O12" s="23">
        <f t="shared" si="0"/>
        <v>10</v>
      </c>
      <c r="P12" s="23">
        <f t="shared" si="0"/>
        <v>315</v>
      </c>
      <c r="Q12" s="23">
        <f t="shared" si="0"/>
        <v>295</v>
      </c>
      <c r="R12" s="23">
        <f t="shared" si="0"/>
        <v>53</v>
      </c>
      <c r="S12" s="23">
        <f t="shared" si="0"/>
        <v>8</v>
      </c>
      <c r="T12" s="23">
        <f t="shared" si="0"/>
        <v>85</v>
      </c>
      <c r="U12" s="24"/>
      <c r="V12" s="24"/>
      <c r="W12" s="23">
        <f aca="true" t="shared" si="1" ref="W12:AX12">SUM(W14:W32)</f>
        <v>45</v>
      </c>
      <c r="X12" s="23">
        <f t="shared" si="1"/>
        <v>230</v>
      </c>
      <c r="Y12" s="23">
        <f t="shared" si="1"/>
        <v>346</v>
      </c>
      <c r="Z12" s="23">
        <f t="shared" si="1"/>
        <v>25</v>
      </c>
      <c r="AA12" s="23">
        <f t="shared" si="1"/>
        <v>35</v>
      </c>
      <c r="AB12" s="23">
        <f t="shared" si="1"/>
        <v>33</v>
      </c>
      <c r="AC12" s="23">
        <f t="shared" si="1"/>
        <v>60</v>
      </c>
      <c r="AD12" s="23">
        <f t="shared" si="1"/>
        <v>15</v>
      </c>
      <c r="AE12" s="23">
        <f t="shared" si="1"/>
        <v>65</v>
      </c>
      <c r="AF12" s="23">
        <f t="shared" si="1"/>
        <v>104</v>
      </c>
      <c r="AG12" s="23">
        <f t="shared" si="1"/>
        <v>140</v>
      </c>
      <c r="AH12" s="23">
        <f>SUM(AH14:AH32)</f>
        <v>253</v>
      </c>
      <c r="AI12" s="23">
        <f t="shared" si="1"/>
        <v>10</v>
      </c>
      <c r="AJ12" s="23">
        <f t="shared" si="1"/>
        <v>5</v>
      </c>
      <c r="AK12" s="23">
        <f t="shared" si="1"/>
        <v>85</v>
      </c>
      <c r="AL12" s="23">
        <f t="shared" si="1"/>
        <v>307</v>
      </c>
      <c r="AM12" s="23">
        <f t="shared" si="1"/>
        <v>160</v>
      </c>
      <c r="AN12" s="23">
        <f t="shared" si="1"/>
        <v>50</v>
      </c>
      <c r="AO12" s="23">
        <f t="shared" si="1"/>
        <v>140</v>
      </c>
      <c r="AP12" s="23">
        <f t="shared" si="1"/>
        <v>55</v>
      </c>
      <c r="AQ12" s="23">
        <f t="shared" si="1"/>
        <v>85</v>
      </c>
      <c r="AR12" s="23">
        <f t="shared" si="1"/>
        <v>0</v>
      </c>
      <c r="AS12" s="23">
        <f t="shared" si="1"/>
        <v>0</v>
      </c>
      <c r="AT12" s="23">
        <f t="shared" si="1"/>
        <v>0</v>
      </c>
      <c r="AU12" s="23">
        <f t="shared" si="1"/>
        <v>0</v>
      </c>
      <c r="AV12" s="23">
        <f t="shared" si="1"/>
        <v>0</v>
      </c>
      <c r="AW12" s="23">
        <f t="shared" si="1"/>
        <v>158</v>
      </c>
      <c r="AX12" s="23">
        <f t="shared" si="1"/>
        <v>0</v>
      </c>
      <c r="AY12" s="24"/>
      <c r="AZ12" s="7"/>
      <c r="BA12" s="3">
        <v>2</v>
      </c>
      <c r="BB12" s="25">
        <v>455952</v>
      </c>
      <c r="BC12" s="78" t="s">
        <v>135</v>
      </c>
    </row>
    <row r="13" spans="1:55" s="31" customFormat="1" ht="12.75">
      <c r="A13" s="29"/>
      <c r="B13" s="27" t="s">
        <v>136</v>
      </c>
      <c r="C13" s="28">
        <f>C12*1000/$C2</f>
        <v>7.282869760595026</v>
      </c>
      <c r="D13" s="28">
        <f aca="true" t="shared" si="2" ref="D13:S13">D12*1000/$C2</f>
        <v>0.8556941539044274</v>
      </c>
      <c r="E13" s="28">
        <f t="shared" si="2"/>
        <v>0.04304296548815027</v>
      </c>
      <c r="F13" s="28">
        <f t="shared" si="2"/>
        <v>0.04304296548815027</v>
      </c>
      <c r="G13" s="28">
        <f t="shared" si="2"/>
        <v>0.46314230865249695</v>
      </c>
      <c r="H13" s="28">
        <f t="shared" si="2"/>
        <v>0.11191171026919071</v>
      </c>
      <c r="I13" s="28">
        <f t="shared" si="2"/>
        <v>0.06026015168341038</v>
      </c>
      <c r="J13" s="28">
        <f t="shared" si="2"/>
        <v>0.11535514750824273</v>
      </c>
      <c r="K13" s="28">
        <f t="shared" si="2"/>
        <v>0</v>
      </c>
      <c r="L13" s="28">
        <f t="shared" si="2"/>
        <v>0.11707686612776874</v>
      </c>
      <c r="M13" s="28">
        <f t="shared" si="2"/>
        <v>0.2530926370703236</v>
      </c>
      <c r="N13" s="28">
        <f t="shared" si="2"/>
        <v>1.0674655441061267</v>
      </c>
      <c r="O13" s="28">
        <f t="shared" si="2"/>
        <v>0.01721718619526011</v>
      </c>
      <c r="P13" s="28">
        <f t="shared" si="2"/>
        <v>0.5423413651506934</v>
      </c>
      <c r="Q13" s="28">
        <f t="shared" si="2"/>
        <v>0.5079069927601733</v>
      </c>
      <c r="R13" s="28">
        <f t="shared" si="2"/>
        <v>0.09125108683487858</v>
      </c>
      <c r="S13" s="28">
        <f t="shared" si="2"/>
        <v>0.013773748956208087</v>
      </c>
      <c r="T13" s="28">
        <f>T12*1000/$C2</f>
        <v>0.1463460826597109</v>
      </c>
      <c r="U13" s="29"/>
      <c r="V13" s="29"/>
      <c r="W13" s="28">
        <f aca="true" t="shared" si="3" ref="W13:AX13">W12*1000/$C2</f>
        <v>0.07747733787867049</v>
      </c>
      <c r="X13" s="28">
        <f t="shared" si="3"/>
        <v>0.3959952824909825</v>
      </c>
      <c r="Y13" s="28">
        <f t="shared" si="3"/>
        <v>0.5957146423559998</v>
      </c>
      <c r="Z13" s="28">
        <f t="shared" si="3"/>
        <v>0.04304296548815027</v>
      </c>
      <c r="AA13" s="28">
        <f t="shared" si="3"/>
        <v>0.06026015168341038</v>
      </c>
      <c r="AB13" s="28">
        <f t="shared" si="3"/>
        <v>0.05681671444435836</v>
      </c>
      <c r="AC13" s="28">
        <f t="shared" si="3"/>
        <v>0.10330311717156065</v>
      </c>
      <c r="AD13" s="28">
        <f>AD12*1000/$C2</f>
        <v>0.025825779292890164</v>
      </c>
      <c r="AE13" s="28">
        <f t="shared" si="3"/>
        <v>0.11191171026919071</v>
      </c>
      <c r="AF13" s="28">
        <f t="shared" si="3"/>
        <v>0.17905873643070513</v>
      </c>
      <c r="AG13" s="28">
        <f t="shared" si="3"/>
        <v>0.24104060673364153</v>
      </c>
      <c r="AH13" s="28">
        <f t="shared" si="3"/>
        <v>0.4355948107400808</v>
      </c>
      <c r="AI13" s="28">
        <f t="shared" si="3"/>
        <v>0.01721718619526011</v>
      </c>
      <c r="AJ13" s="28">
        <f t="shared" si="3"/>
        <v>0.008608593097630055</v>
      </c>
      <c r="AK13" s="28">
        <f t="shared" si="3"/>
        <v>0.1463460826597109</v>
      </c>
      <c r="AL13" s="28">
        <f t="shared" si="3"/>
        <v>0.5285676161944853</v>
      </c>
      <c r="AM13" s="28">
        <f t="shared" si="3"/>
        <v>0.27547497912416175</v>
      </c>
      <c r="AN13" s="28">
        <f t="shared" si="3"/>
        <v>0.08608593097630055</v>
      </c>
      <c r="AO13" s="28">
        <f t="shared" si="3"/>
        <v>0.24104060673364153</v>
      </c>
      <c r="AP13" s="28">
        <f t="shared" si="3"/>
        <v>0.0946945240739306</v>
      </c>
      <c r="AQ13" s="28">
        <f t="shared" si="3"/>
        <v>0.1463460826597109</v>
      </c>
      <c r="AR13" s="28">
        <f t="shared" si="3"/>
        <v>0</v>
      </c>
      <c r="AS13" s="28">
        <f t="shared" si="3"/>
        <v>0</v>
      </c>
      <c r="AT13" s="28">
        <f t="shared" si="3"/>
        <v>0</v>
      </c>
      <c r="AU13" s="28">
        <f t="shared" si="3"/>
        <v>0</v>
      </c>
      <c r="AV13" s="28">
        <f t="shared" si="3"/>
        <v>0</v>
      </c>
      <c r="AW13" s="28">
        <f t="shared" si="3"/>
        <v>0.2720315418851097</v>
      </c>
      <c r="AX13" s="28">
        <f t="shared" si="3"/>
        <v>0</v>
      </c>
      <c r="AY13" s="29"/>
      <c r="AZ13" s="30"/>
      <c r="BA13" s="3">
        <v>3</v>
      </c>
      <c r="BB13" s="25">
        <v>640871</v>
      </c>
      <c r="BC13" s="78" t="s">
        <v>137</v>
      </c>
    </row>
    <row r="14" spans="1:55" s="31" customFormat="1" ht="12.75">
      <c r="A14" s="26"/>
      <c r="B14" s="32"/>
      <c r="C14" s="33"/>
      <c r="D14" s="33" t="s">
        <v>138</v>
      </c>
      <c r="E14" s="33"/>
      <c r="F14" s="33"/>
      <c r="G14" s="33" t="s">
        <v>139</v>
      </c>
      <c r="H14" s="33"/>
      <c r="I14" s="33"/>
      <c r="J14" s="33" t="s">
        <v>140</v>
      </c>
      <c r="K14" s="33"/>
      <c r="L14" s="33" t="s">
        <v>141</v>
      </c>
      <c r="M14" s="33"/>
      <c r="N14" s="33"/>
      <c r="O14" s="33"/>
      <c r="P14" s="33"/>
      <c r="Q14" s="33"/>
      <c r="R14" s="33"/>
      <c r="S14" s="33"/>
      <c r="T14" s="33" t="s">
        <v>142</v>
      </c>
      <c r="U14" s="34"/>
      <c r="V14" s="34"/>
      <c r="W14" s="33"/>
      <c r="X14" s="33"/>
      <c r="Y14" s="33" t="s">
        <v>275</v>
      </c>
      <c r="Z14" s="33"/>
      <c r="AA14" s="33"/>
      <c r="AB14" s="33"/>
      <c r="AC14" s="33"/>
      <c r="AD14" s="33"/>
      <c r="AE14" s="33"/>
      <c r="AF14" s="33"/>
      <c r="AG14" s="33"/>
      <c r="AH14" s="33" t="s">
        <v>143</v>
      </c>
      <c r="AI14" s="33"/>
      <c r="AJ14" s="33"/>
      <c r="AK14" s="33"/>
      <c r="AL14" s="33"/>
      <c r="AM14" s="33" t="s">
        <v>144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 t="s">
        <v>145</v>
      </c>
      <c r="AX14" s="33"/>
      <c r="AY14" s="35"/>
      <c r="AZ14" s="30"/>
      <c r="BA14" s="3">
        <v>4</v>
      </c>
      <c r="BB14" s="25">
        <v>716176</v>
      </c>
      <c r="BC14" s="78" t="s">
        <v>146</v>
      </c>
    </row>
    <row r="15" spans="1:55" s="3" customFormat="1" ht="12.75">
      <c r="A15" s="24">
        <v>1</v>
      </c>
      <c r="B15" s="36" t="s">
        <v>147</v>
      </c>
      <c r="C15" s="22">
        <f>SUM(D15:N15)+SUM(R15:T15)+SUM(W15:AO15)+SUM(AT15:AX15)</f>
        <v>1142</v>
      </c>
      <c r="D15" s="23">
        <v>120</v>
      </c>
      <c r="E15" s="23" t="s">
        <v>148</v>
      </c>
      <c r="F15" s="23" t="s">
        <v>148</v>
      </c>
      <c r="G15" s="23">
        <v>80</v>
      </c>
      <c r="H15" s="23">
        <v>65</v>
      </c>
      <c r="I15" s="23">
        <v>25</v>
      </c>
      <c r="J15" s="23">
        <v>31</v>
      </c>
      <c r="K15" s="23" t="s">
        <v>148</v>
      </c>
      <c r="L15" s="23">
        <v>68</v>
      </c>
      <c r="M15" s="23">
        <v>107</v>
      </c>
      <c r="N15" s="37">
        <f>SUM(O15:Q15)</f>
        <v>0</v>
      </c>
      <c r="O15" s="23" t="s">
        <v>148</v>
      </c>
      <c r="P15" s="23" t="s">
        <v>148</v>
      </c>
      <c r="Q15" s="23" t="s">
        <v>148</v>
      </c>
      <c r="R15" s="23">
        <v>53</v>
      </c>
      <c r="S15" s="23" t="s">
        <v>148</v>
      </c>
      <c r="T15" s="23">
        <v>60</v>
      </c>
      <c r="U15" s="34">
        <v>1</v>
      </c>
      <c r="V15" s="34">
        <v>1</v>
      </c>
      <c r="W15" s="23" t="s">
        <v>148</v>
      </c>
      <c r="X15" s="23" t="s">
        <v>148</v>
      </c>
      <c r="Y15" s="23">
        <v>145</v>
      </c>
      <c r="Z15" s="23">
        <v>25</v>
      </c>
      <c r="AA15" s="23">
        <v>35</v>
      </c>
      <c r="AB15" s="23">
        <v>15</v>
      </c>
      <c r="AC15" s="23" t="s">
        <v>148</v>
      </c>
      <c r="AD15" s="23">
        <v>5</v>
      </c>
      <c r="AE15" s="23" t="s">
        <v>148</v>
      </c>
      <c r="AF15" s="23"/>
      <c r="AG15" s="23">
        <v>70</v>
      </c>
      <c r="AH15" s="23">
        <v>21</v>
      </c>
      <c r="AI15" s="23" t="s">
        <v>148</v>
      </c>
      <c r="AJ15" s="23" t="s">
        <v>148</v>
      </c>
      <c r="AK15" s="23" t="s">
        <v>148</v>
      </c>
      <c r="AL15" s="23">
        <v>90</v>
      </c>
      <c r="AM15" s="23">
        <v>50</v>
      </c>
      <c r="AN15" s="23">
        <v>15</v>
      </c>
      <c r="AO15" s="38">
        <f>SUM(AP15:AS15)</f>
        <v>0</v>
      </c>
      <c r="AP15" s="23" t="s">
        <v>148</v>
      </c>
      <c r="AQ15" s="23" t="s">
        <v>148</v>
      </c>
      <c r="AR15" s="23" t="s">
        <v>148</v>
      </c>
      <c r="AS15" s="23" t="s">
        <v>148</v>
      </c>
      <c r="AT15" s="23" t="s">
        <v>148</v>
      </c>
      <c r="AU15" s="23" t="s">
        <v>148</v>
      </c>
      <c r="AV15" s="23" t="s">
        <v>148</v>
      </c>
      <c r="AW15" s="23">
        <v>62</v>
      </c>
      <c r="AX15" s="23" t="s">
        <v>148</v>
      </c>
      <c r="AY15" s="34">
        <v>1</v>
      </c>
      <c r="AZ15" s="22"/>
      <c r="BA15" s="3">
        <v>5</v>
      </c>
      <c r="BB15" s="39">
        <v>593055</v>
      </c>
      <c r="BC15" s="78" t="s">
        <v>149</v>
      </c>
    </row>
    <row r="16" spans="1:55" ht="12.75">
      <c r="A16" s="40"/>
      <c r="C16" s="41"/>
      <c r="D16" s="37" t="s">
        <v>150</v>
      </c>
      <c r="E16" s="41"/>
      <c r="F16" s="41"/>
      <c r="G16" s="37"/>
      <c r="H16" s="41"/>
      <c r="I16" s="37" t="s">
        <v>151</v>
      </c>
      <c r="J16" s="37" t="s">
        <v>152</v>
      </c>
      <c r="K16" s="37"/>
      <c r="L16" s="37"/>
      <c r="M16" s="37"/>
      <c r="O16" s="41"/>
      <c r="P16" s="41" t="s">
        <v>153</v>
      </c>
      <c r="Q16" s="41"/>
      <c r="R16" s="41"/>
      <c r="S16" s="41" t="s">
        <v>280</v>
      </c>
      <c r="T16" s="37"/>
      <c r="U16" s="24"/>
      <c r="V16" s="24"/>
      <c r="W16" s="41"/>
      <c r="X16" s="37" t="s">
        <v>154</v>
      </c>
      <c r="Y16" s="76" t="s">
        <v>277</v>
      </c>
      <c r="Z16" s="41"/>
      <c r="AA16" s="37"/>
      <c r="AB16" s="37"/>
      <c r="AC16" s="41"/>
      <c r="AD16" s="42"/>
      <c r="AE16" s="37" t="s">
        <v>155</v>
      </c>
      <c r="AF16" s="33" t="s">
        <v>156</v>
      </c>
      <c r="AG16" s="37" t="s">
        <v>157</v>
      </c>
      <c r="AH16" s="37" t="s">
        <v>158</v>
      </c>
      <c r="AI16" s="42"/>
      <c r="AJ16" s="42"/>
      <c r="AK16" s="42"/>
      <c r="AL16" s="37"/>
      <c r="AM16" s="37" t="s">
        <v>159</v>
      </c>
      <c r="AN16" s="37" t="s">
        <v>160</v>
      </c>
      <c r="AP16" s="41" t="s">
        <v>161</v>
      </c>
      <c r="AQ16" s="41" t="s">
        <v>162</v>
      </c>
      <c r="AR16" s="41"/>
      <c r="AS16" s="41"/>
      <c r="AT16" s="37"/>
      <c r="AU16" s="42"/>
      <c r="AW16" s="37" t="s">
        <v>163</v>
      </c>
      <c r="AX16" s="38"/>
      <c r="AY16" s="24"/>
      <c r="AZ16" s="7"/>
      <c r="BA16" s="3">
        <v>6</v>
      </c>
      <c r="BB16" s="25">
        <v>317205</v>
      </c>
      <c r="BC16" s="78" t="s">
        <v>164</v>
      </c>
    </row>
    <row r="17" spans="1:55" ht="12.75">
      <c r="A17" s="43">
        <v>2</v>
      </c>
      <c r="B17" s="44" t="s">
        <v>165</v>
      </c>
      <c r="C17" s="22">
        <f>SUM(D17:N17)+SUM(R17:T17)+SUM(W17:AO17)+SUM(AT17:AX17)</f>
        <v>1222</v>
      </c>
      <c r="D17" s="37">
        <v>56</v>
      </c>
      <c r="E17" s="37">
        <v>25</v>
      </c>
      <c r="F17" s="37">
        <v>25</v>
      </c>
      <c r="G17" s="37">
        <v>24</v>
      </c>
      <c r="H17" s="37" t="s">
        <v>148</v>
      </c>
      <c r="I17" s="37">
        <v>5</v>
      </c>
      <c r="J17" s="37">
        <v>36</v>
      </c>
      <c r="K17" s="23" t="s">
        <v>148</v>
      </c>
      <c r="L17" s="23" t="s">
        <v>148</v>
      </c>
      <c r="M17" s="37" t="s">
        <v>148</v>
      </c>
      <c r="N17" s="37">
        <f>SUM(O17:Q17)</f>
        <v>195</v>
      </c>
      <c r="O17" s="37" t="s">
        <v>148</v>
      </c>
      <c r="P17" s="37">
        <v>175</v>
      </c>
      <c r="Q17" s="37">
        <v>20</v>
      </c>
      <c r="R17" s="37" t="s">
        <v>148</v>
      </c>
      <c r="S17" s="37">
        <v>8</v>
      </c>
      <c r="T17" s="37" t="s">
        <v>148</v>
      </c>
      <c r="U17" s="24">
        <v>2</v>
      </c>
      <c r="V17" s="24">
        <v>2</v>
      </c>
      <c r="W17" s="37">
        <v>45</v>
      </c>
      <c r="X17" s="37">
        <v>125</v>
      </c>
      <c r="Y17" s="37">
        <v>60</v>
      </c>
      <c r="Z17" s="37" t="s">
        <v>148</v>
      </c>
      <c r="AA17" s="37" t="s">
        <v>148</v>
      </c>
      <c r="AB17" s="37">
        <v>18</v>
      </c>
      <c r="AC17" s="37" t="s">
        <v>148</v>
      </c>
      <c r="AD17" s="37">
        <v>10</v>
      </c>
      <c r="AE17" s="37">
        <v>65</v>
      </c>
      <c r="AF17" s="23">
        <v>94</v>
      </c>
      <c r="AG17" s="37">
        <v>65</v>
      </c>
      <c r="AH17" s="37">
        <v>29</v>
      </c>
      <c r="AI17" s="38" t="s">
        <v>148</v>
      </c>
      <c r="AJ17" s="38">
        <v>5</v>
      </c>
      <c r="AK17" s="37">
        <v>50</v>
      </c>
      <c r="AL17" s="37">
        <v>60</v>
      </c>
      <c r="AM17" s="37">
        <v>40</v>
      </c>
      <c r="AN17" s="37">
        <v>35</v>
      </c>
      <c r="AO17" s="38">
        <f>SUM(AP17:AS17)</f>
        <v>115</v>
      </c>
      <c r="AP17" s="37">
        <v>55</v>
      </c>
      <c r="AQ17" s="37">
        <v>60</v>
      </c>
      <c r="AR17" s="23" t="s">
        <v>148</v>
      </c>
      <c r="AS17" s="23" t="s">
        <v>148</v>
      </c>
      <c r="AT17" s="23" t="s">
        <v>148</v>
      </c>
      <c r="AU17" s="23" t="s">
        <v>148</v>
      </c>
      <c r="AV17" s="23" t="s">
        <v>148</v>
      </c>
      <c r="AW17" s="37">
        <v>32</v>
      </c>
      <c r="AX17" s="23" t="s">
        <v>148</v>
      </c>
      <c r="AY17" s="24">
        <v>2</v>
      </c>
      <c r="AZ17" s="7"/>
      <c r="BA17" s="3">
        <v>7</v>
      </c>
      <c r="BB17" s="25">
        <v>448423</v>
      </c>
      <c r="BC17" s="78" t="s">
        <v>166</v>
      </c>
    </row>
    <row r="18" spans="1:55" ht="12.75">
      <c r="A18" s="45"/>
      <c r="B18" s="1"/>
      <c r="C18" s="41"/>
      <c r="D18" s="41" t="s">
        <v>167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24"/>
      <c r="V18" s="24"/>
      <c r="W18" s="41"/>
      <c r="X18" s="41"/>
      <c r="Z18" s="41"/>
      <c r="AA18" s="41"/>
      <c r="AB18" s="41"/>
      <c r="AC18" s="41"/>
      <c r="AD18" s="42"/>
      <c r="AE18" s="41"/>
      <c r="AF18" s="41"/>
      <c r="AG18" s="41"/>
      <c r="AH18" s="41" t="s">
        <v>168</v>
      </c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1" t="s">
        <v>169</v>
      </c>
      <c r="AX18" s="42"/>
      <c r="AY18" s="24" t="s">
        <v>8</v>
      </c>
      <c r="AZ18" s="7"/>
      <c r="BA18" s="3">
        <v>8</v>
      </c>
      <c r="BB18" s="25">
        <v>597439</v>
      </c>
      <c r="BC18" s="78" t="s">
        <v>170</v>
      </c>
    </row>
    <row r="19" spans="1:55" ht="12.75">
      <c r="A19" s="45">
        <v>3</v>
      </c>
      <c r="B19" s="1" t="s">
        <v>171</v>
      </c>
      <c r="C19" s="22">
        <f>SUM(D19:N19)+SUM(R19:T19)+SUM(W19:AO19)+SUM(AT19:AX19)</f>
        <v>245</v>
      </c>
      <c r="D19" s="37">
        <v>50</v>
      </c>
      <c r="E19" s="23" t="s">
        <v>148</v>
      </c>
      <c r="F19" s="23" t="s">
        <v>148</v>
      </c>
      <c r="G19" s="37" t="s">
        <v>148</v>
      </c>
      <c r="H19" s="37" t="s">
        <v>148</v>
      </c>
      <c r="I19" s="37" t="s">
        <v>148</v>
      </c>
      <c r="J19" s="37" t="s">
        <v>148</v>
      </c>
      <c r="K19" s="37" t="s">
        <v>148</v>
      </c>
      <c r="L19" s="37" t="s">
        <v>148</v>
      </c>
      <c r="M19" s="37" t="s">
        <v>148</v>
      </c>
      <c r="N19" s="37">
        <f>SUM(O19:Q19)</f>
        <v>55</v>
      </c>
      <c r="O19" s="37" t="s">
        <v>148</v>
      </c>
      <c r="P19" s="37" t="s">
        <v>148</v>
      </c>
      <c r="Q19" s="37">
        <v>55</v>
      </c>
      <c r="R19" s="37" t="s">
        <v>148</v>
      </c>
      <c r="S19" s="37" t="s">
        <v>148</v>
      </c>
      <c r="T19" s="37" t="s">
        <v>148</v>
      </c>
      <c r="U19" s="24">
        <v>3</v>
      </c>
      <c r="V19" s="24">
        <v>3</v>
      </c>
      <c r="W19" s="37" t="s">
        <v>148</v>
      </c>
      <c r="X19" s="37">
        <v>25</v>
      </c>
      <c r="Y19" s="37">
        <v>35</v>
      </c>
      <c r="Z19" s="37" t="s">
        <v>148</v>
      </c>
      <c r="AA19" s="37" t="s">
        <v>148</v>
      </c>
      <c r="AB19" s="37" t="s">
        <v>148</v>
      </c>
      <c r="AC19" s="37" t="s">
        <v>148</v>
      </c>
      <c r="AD19" s="38" t="s">
        <v>148</v>
      </c>
      <c r="AE19" s="37" t="s">
        <v>148</v>
      </c>
      <c r="AF19" s="37" t="s">
        <v>148</v>
      </c>
      <c r="AG19" s="37" t="s">
        <v>148</v>
      </c>
      <c r="AH19" s="37">
        <v>40</v>
      </c>
      <c r="AI19" s="38" t="s">
        <v>148</v>
      </c>
      <c r="AJ19" s="38" t="s">
        <v>148</v>
      </c>
      <c r="AK19" s="38" t="s">
        <v>148</v>
      </c>
      <c r="AL19" s="37">
        <v>21</v>
      </c>
      <c r="AM19" s="37">
        <v>10</v>
      </c>
      <c r="AN19" s="37" t="s">
        <v>148</v>
      </c>
      <c r="AO19" s="38">
        <f>SUM(AP19:AS19)</f>
        <v>0</v>
      </c>
      <c r="AP19" s="38" t="s">
        <v>148</v>
      </c>
      <c r="AQ19" s="38" t="s">
        <v>148</v>
      </c>
      <c r="AR19" s="38" t="s">
        <v>148</v>
      </c>
      <c r="AS19" s="38" t="s">
        <v>148</v>
      </c>
      <c r="AT19" s="38" t="s">
        <v>148</v>
      </c>
      <c r="AU19" s="38" t="s">
        <v>148</v>
      </c>
      <c r="AV19" s="38" t="s">
        <v>148</v>
      </c>
      <c r="AW19" s="37">
        <v>9</v>
      </c>
      <c r="AX19" s="38" t="s">
        <v>148</v>
      </c>
      <c r="AY19" s="24">
        <v>3</v>
      </c>
      <c r="AZ19" s="7"/>
      <c r="BA19" s="3">
        <v>9</v>
      </c>
      <c r="BB19" s="25">
        <v>360191</v>
      </c>
      <c r="BC19" s="78" t="s">
        <v>172</v>
      </c>
    </row>
    <row r="20" spans="1:55" ht="12.75">
      <c r="A20" s="45"/>
      <c r="B20" s="1" t="s">
        <v>173</v>
      </c>
      <c r="C20" s="41"/>
      <c r="D20" s="42" t="s">
        <v>174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24"/>
      <c r="V20" s="24"/>
      <c r="W20" s="41"/>
      <c r="X20" s="41"/>
      <c r="Y20" s="41"/>
      <c r="Z20" s="41"/>
      <c r="AA20" s="41"/>
      <c r="AB20" s="41"/>
      <c r="AC20" s="41"/>
      <c r="AD20" s="42"/>
      <c r="AE20" s="41"/>
      <c r="AF20" s="41"/>
      <c r="AG20" s="41"/>
      <c r="AH20" s="41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24"/>
      <c r="AZ20" s="7"/>
      <c r="BA20" s="3">
        <v>10</v>
      </c>
      <c r="BB20" s="25">
        <v>482684</v>
      </c>
      <c r="BC20" s="78" t="s">
        <v>175</v>
      </c>
    </row>
    <row r="21" spans="1:55" ht="12.75">
      <c r="A21" s="45">
        <v>4</v>
      </c>
      <c r="B21" s="1" t="s">
        <v>176</v>
      </c>
      <c r="C21" s="22">
        <f>SUM(D21:N21)+SUM(R21:T21)+SUM(W21:AO21)+SUM(AT21:AX21)</f>
        <v>301</v>
      </c>
      <c r="D21" s="38">
        <v>65</v>
      </c>
      <c r="E21" s="23" t="s">
        <v>148</v>
      </c>
      <c r="F21" s="23" t="s">
        <v>148</v>
      </c>
      <c r="G21" s="37">
        <v>10</v>
      </c>
      <c r="H21" s="37" t="s">
        <v>148</v>
      </c>
      <c r="I21" s="37" t="s">
        <v>148</v>
      </c>
      <c r="J21" s="37" t="s">
        <v>148</v>
      </c>
      <c r="K21" s="37" t="s">
        <v>148</v>
      </c>
      <c r="L21" s="37" t="s">
        <v>148</v>
      </c>
      <c r="M21" s="37" t="s">
        <v>148</v>
      </c>
      <c r="N21" s="37">
        <f>SUM(O21:Q21)</f>
        <v>0</v>
      </c>
      <c r="O21" s="37" t="s">
        <v>148</v>
      </c>
      <c r="P21" s="37" t="s">
        <v>148</v>
      </c>
      <c r="Q21" s="37" t="s">
        <v>148</v>
      </c>
      <c r="R21" s="37" t="s">
        <v>148</v>
      </c>
      <c r="S21" s="37" t="s">
        <v>148</v>
      </c>
      <c r="T21" s="37">
        <v>10</v>
      </c>
      <c r="U21" s="24">
        <v>4</v>
      </c>
      <c r="V21" s="24">
        <v>4</v>
      </c>
      <c r="W21" s="37" t="s">
        <v>148</v>
      </c>
      <c r="X21" s="37">
        <v>30</v>
      </c>
      <c r="Y21" s="37">
        <v>40</v>
      </c>
      <c r="Z21" s="37" t="s">
        <v>148</v>
      </c>
      <c r="AA21" s="37" t="s">
        <v>148</v>
      </c>
      <c r="AB21" s="37" t="s">
        <v>148</v>
      </c>
      <c r="AC21" s="37" t="s">
        <v>148</v>
      </c>
      <c r="AD21" s="38" t="s">
        <v>148</v>
      </c>
      <c r="AE21" s="37" t="s">
        <v>148</v>
      </c>
      <c r="AF21" s="37" t="s">
        <v>148</v>
      </c>
      <c r="AG21" s="37" t="s">
        <v>148</v>
      </c>
      <c r="AH21" s="37">
        <v>46</v>
      </c>
      <c r="AI21" s="38" t="s">
        <v>148</v>
      </c>
      <c r="AJ21" s="38" t="s">
        <v>148</v>
      </c>
      <c r="AK21" s="38">
        <v>10</v>
      </c>
      <c r="AL21" s="38">
        <v>55</v>
      </c>
      <c r="AM21" s="38">
        <v>25</v>
      </c>
      <c r="AN21" s="37" t="s">
        <v>148</v>
      </c>
      <c r="AO21" s="38">
        <f>SUM(AP21:AS21)</f>
        <v>0</v>
      </c>
      <c r="AP21" s="38" t="s">
        <v>148</v>
      </c>
      <c r="AQ21" s="38" t="s">
        <v>148</v>
      </c>
      <c r="AR21" s="38" t="s">
        <v>148</v>
      </c>
      <c r="AS21" s="38" t="s">
        <v>148</v>
      </c>
      <c r="AT21" s="38" t="s">
        <v>148</v>
      </c>
      <c r="AU21" s="38" t="s">
        <v>148</v>
      </c>
      <c r="AV21" s="38" t="s">
        <v>148</v>
      </c>
      <c r="AW21" s="37">
        <v>10</v>
      </c>
      <c r="AX21" s="38" t="s">
        <v>148</v>
      </c>
      <c r="AY21" s="24">
        <v>4</v>
      </c>
      <c r="AZ21" s="7"/>
      <c r="BA21" s="3">
        <v>11</v>
      </c>
      <c r="BB21" s="25">
        <v>322941</v>
      </c>
      <c r="BC21" s="78" t="s">
        <v>177</v>
      </c>
    </row>
    <row r="22" spans="1:55" ht="12.75">
      <c r="A22" s="40"/>
      <c r="B22" s="1"/>
      <c r="C22" s="4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24"/>
      <c r="V22" s="24"/>
      <c r="W22" s="37"/>
      <c r="X22" s="37"/>
      <c r="Y22" s="37"/>
      <c r="Z22" s="37"/>
      <c r="AA22" s="37"/>
      <c r="AB22" s="37"/>
      <c r="AC22" s="37"/>
      <c r="AD22" s="38"/>
      <c r="AE22" s="37"/>
      <c r="AF22" s="37"/>
      <c r="AG22" s="37"/>
      <c r="AH22" s="37" t="s">
        <v>178</v>
      </c>
      <c r="AI22" s="37"/>
      <c r="AJ22" s="38"/>
      <c r="AK22" s="38"/>
      <c r="AL22" s="37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 t="s">
        <v>179</v>
      </c>
      <c r="AX22" s="38"/>
      <c r="AY22" s="24"/>
      <c r="AZ22" s="7"/>
      <c r="BA22" s="3">
        <v>12</v>
      </c>
      <c r="BB22" s="25">
        <v>312879</v>
      </c>
      <c r="BC22" s="78" t="s">
        <v>180</v>
      </c>
    </row>
    <row r="23" spans="1:55" ht="12.75">
      <c r="A23" s="45">
        <v>5</v>
      </c>
      <c r="B23" s="47" t="s">
        <v>181</v>
      </c>
      <c r="C23" s="22">
        <f>SUM(D23:N23)+SUM(R23:T23)+SUM(W23:AO23)+SUM(AT23:AX23)</f>
        <v>301</v>
      </c>
      <c r="D23" s="37">
        <v>40</v>
      </c>
      <c r="E23" s="23" t="s">
        <v>148</v>
      </c>
      <c r="F23" s="23" t="s">
        <v>148</v>
      </c>
      <c r="G23" s="37">
        <v>25</v>
      </c>
      <c r="H23" s="37" t="s">
        <v>148</v>
      </c>
      <c r="I23" s="37">
        <v>5</v>
      </c>
      <c r="J23" s="37" t="s">
        <v>148</v>
      </c>
      <c r="K23" s="37" t="s">
        <v>148</v>
      </c>
      <c r="L23" s="37" t="s">
        <v>148</v>
      </c>
      <c r="M23" s="37">
        <v>15</v>
      </c>
      <c r="N23" s="37">
        <f>SUM(O23:Q23)</f>
        <v>10</v>
      </c>
      <c r="O23" s="37">
        <v>10</v>
      </c>
      <c r="P23" s="37" t="s">
        <v>148</v>
      </c>
      <c r="Q23" s="37" t="s">
        <v>148</v>
      </c>
      <c r="R23" s="37" t="s">
        <v>148</v>
      </c>
      <c r="S23" s="37" t="s">
        <v>148</v>
      </c>
      <c r="T23" s="37">
        <v>10</v>
      </c>
      <c r="U23" s="24">
        <v>5</v>
      </c>
      <c r="V23" s="24">
        <v>5</v>
      </c>
      <c r="W23" s="37" t="s">
        <v>148</v>
      </c>
      <c r="X23" s="37">
        <v>25</v>
      </c>
      <c r="Y23" s="37">
        <v>31</v>
      </c>
      <c r="Z23" s="37" t="s">
        <v>148</v>
      </c>
      <c r="AA23" s="37" t="s">
        <v>148</v>
      </c>
      <c r="AB23" s="37" t="s">
        <v>148</v>
      </c>
      <c r="AC23" s="37" t="s">
        <v>148</v>
      </c>
      <c r="AD23" s="38" t="s">
        <v>148</v>
      </c>
      <c r="AE23" s="37" t="s">
        <v>148</v>
      </c>
      <c r="AF23" s="37">
        <v>10</v>
      </c>
      <c r="AG23" s="37" t="s">
        <v>148</v>
      </c>
      <c r="AH23" s="37">
        <v>34</v>
      </c>
      <c r="AI23" s="37">
        <v>10</v>
      </c>
      <c r="AJ23" s="38" t="s">
        <v>148</v>
      </c>
      <c r="AK23" s="38" t="s">
        <v>148</v>
      </c>
      <c r="AL23" s="38">
        <v>31</v>
      </c>
      <c r="AM23" s="38">
        <v>15</v>
      </c>
      <c r="AN23" s="37" t="s">
        <v>148</v>
      </c>
      <c r="AO23" s="38">
        <f>SUM(AP23:AS23)</f>
        <v>25</v>
      </c>
      <c r="AP23" s="38" t="s">
        <v>148</v>
      </c>
      <c r="AQ23" s="38">
        <v>25</v>
      </c>
      <c r="AR23" s="38" t="s">
        <v>148</v>
      </c>
      <c r="AS23" s="38" t="s">
        <v>148</v>
      </c>
      <c r="AT23" s="38" t="s">
        <v>148</v>
      </c>
      <c r="AU23" s="38" t="s">
        <v>148</v>
      </c>
      <c r="AV23" s="38" t="s">
        <v>148</v>
      </c>
      <c r="AW23" s="38">
        <v>15</v>
      </c>
      <c r="AX23" s="38" t="s">
        <v>148</v>
      </c>
      <c r="AY23" s="24">
        <v>5</v>
      </c>
      <c r="AZ23" s="7"/>
      <c r="BA23" s="3">
        <v>13</v>
      </c>
      <c r="BB23" s="25">
        <v>690299</v>
      </c>
      <c r="BC23" s="78" t="s">
        <v>182</v>
      </c>
    </row>
    <row r="24" spans="1:55" ht="12.75">
      <c r="A24" s="45"/>
      <c r="B24" s="1"/>
      <c r="C24" s="46"/>
      <c r="D24" s="37" t="s">
        <v>183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24"/>
      <c r="V24" s="24"/>
      <c r="W24" s="37"/>
      <c r="X24" s="37"/>
      <c r="Y24" s="37" t="s">
        <v>279</v>
      </c>
      <c r="Z24" s="37"/>
      <c r="AA24" s="37"/>
      <c r="AB24" s="37"/>
      <c r="AC24" s="37"/>
      <c r="AD24" s="38"/>
      <c r="AE24" s="37"/>
      <c r="AF24" s="37"/>
      <c r="AG24" s="37"/>
      <c r="AH24" s="37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24"/>
      <c r="AZ24" s="7"/>
      <c r="BA24" s="3">
        <v>14</v>
      </c>
      <c r="BB24" s="25">
        <v>722360</v>
      </c>
      <c r="BC24" s="78" t="s">
        <v>184</v>
      </c>
    </row>
    <row r="25" spans="1:55" ht="12.75">
      <c r="A25" s="40">
        <v>6</v>
      </c>
      <c r="B25" s="1" t="s">
        <v>185</v>
      </c>
      <c r="C25" s="22">
        <f>SUM(D25:N25)+SUM(R25:T25)+SUM(W25:AO25)+SUM(AT25:AX25)</f>
        <v>685</v>
      </c>
      <c r="D25" s="37">
        <v>105</v>
      </c>
      <c r="E25" s="23" t="s">
        <v>148</v>
      </c>
      <c r="F25" s="23" t="s">
        <v>148</v>
      </c>
      <c r="G25" s="23" t="s">
        <v>148</v>
      </c>
      <c r="H25" s="23" t="s">
        <v>148</v>
      </c>
      <c r="I25" s="23" t="s">
        <v>148</v>
      </c>
      <c r="J25" s="23" t="s">
        <v>148</v>
      </c>
      <c r="K25" s="23" t="s">
        <v>148</v>
      </c>
      <c r="L25" s="23" t="s">
        <v>148</v>
      </c>
      <c r="M25" s="37">
        <v>25</v>
      </c>
      <c r="N25" s="37">
        <f>SUM(O25:Q25)</f>
        <v>360</v>
      </c>
      <c r="O25" s="37" t="s">
        <v>148</v>
      </c>
      <c r="P25" s="37">
        <v>140</v>
      </c>
      <c r="Q25" s="37">
        <v>220</v>
      </c>
      <c r="R25" s="37" t="s">
        <v>148</v>
      </c>
      <c r="S25" s="37" t="s">
        <v>148</v>
      </c>
      <c r="T25" s="37">
        <v>5</v>
      </c>
      <c r="U25" s="24">
        <v>6</v>
      </c>
      <c r="V25" s="24">
        <v>6</v>
      </c>
      <c r="W25" s="37" t="s">
        <v>148</v>
      </c>
      <c r="X25" s="37">
        <v>25</v>
      </c>
      <c r="Y25" s="37">
        <v>35</v>
      </c>
      <c r="Z25" s="37" t="s">
        <v>148</v>
      </c>
      <c r="AA25" s="37" t="s">
        <v>148</v>
      </c>
      <c r="AB25" s="37" t="s">
        <v>148</v>
      </c>
      <c r="AC25" s="37" t="s">
        <v>148</v>
      </c>
      <c r="AD25" s="38" t="s">
        <v>148</v>
      </c>
      <c r="AE25" s="37" t="s">
        <v>148</v>
      </c>
      <c r="AF25" s="37" t="s">
        <v>148</v>
      </c>
      <c r="AG25" s="37">
        <v>5</v>
      </c>
      <c r="AH25" s="37">
        <v>40</v>
      </c>
      <c r="AI25" s="38" t="s">
        <v>148</v>
      </c>
      <c r="AJ25" s="38" t="s">
        <v>148</v>
      </c>
      <c r="AK25" s="38">
        <v>25</v>
      </c>
      <c r="AL25" s="38">
        <v>35</v>
      </c>
      <c r="AM25" s="38">
        <v>15</v>
      </c>
      <c r="AN25" s="37" t="s">
        <v>148</v>
      </c>
      <c r="AO25" s="38">
        <f>SUM(AP25:AS25)</f>
        <v>0</v>
      </c>
      <c r="AP25" s="42" t="s">
        <v>148</v>
      </c>
      <c r="AQ25" s="38" t="s">
        <v>148</v>
      </c>
      <c r="AR25" s="38" t="s">
        <v>148</v>
      </c>
      <c r="AS25" s="38" t="s">
        <v>148</v>
      </c>
      <c r="AT25" s="38" t="s">
        <v>148</v>
      </c>
      <c r="AU25" s="38" t="s">
        <v>148</v>
      </c>
      <c r="AV25" s="38" t="s">
        <v>148</v>
      </c>
      <c r="AW25" s="38">
        <v>10</v>
      </c>
      <c r="AX25" s="38" t="s">
        <v>148</v>
      </c>
      <c r="AY25" s="24">
        <v>6</v>
      </c>
      <c r="AZ25" s="7"/>
      <c r="BA25" s="3">
        <v>15</v>
      </c>
      <c r="BB25" s="25">
        <v>222710</v>
      </c>
      <c r="BC25" s="78" t="s">
        <v>186</v>
      </c>
    </row>
    <row r="26" spans="1:55" ht="12.75">
      <c r="A26" s="40">
        <v>7</v>
      </c>
      <c r="B26" s="1" t="s">
        <v>187</v>
      </c>
      <c r="C26" s="22">
        <f>SUM(D26:N26)+SUM(R26:T26)+SUM(W26:AO26)+SUM(AT26:AX26)</f>
        <v>40</v>
      </c>
      <c r="D26" s="37">
        <v>23</v>
      </c>
      <c r="E26" s="23" t="s">
        <v>148</v>
      </c>
      <c r="F26" s="23" t="s">
        <v>148</v>
      </c>
      <c r="G26" s="23" t="s">
        <v>148</v>
      </c>
      <c r="H26" s="23" t="s">
        <v>148</v>
      </c>
      <c r="I26" s="23" t="s">
        <v>148</v>
      </c>
      <c r="J26" s="23" t="s">
        <v>148</v>
      </c>
      <c r="K26" s="23" t="s">
        <v>148</v>
      </c>
      <c r="L26" s="23" t="s">
        <v>148</v>
      </c>
      <c r="M26" s="23" t="s">
        <v>148</v>
      </c>
      <c r="N26" s="37">
        <f>SUM(O26:Q26)</f>
        <v>0</v>
      </c>
      <c r="O26" s="37" t="s">
        <v>148</v>
      </c>
      <c r="P26" s="37" t="s">
        <v>148</v>
      </c>
      <c r="Q26" s="37" t="s">
        <v>148</v>
      </c>
      <c r="R26" s="37" t="s">
        <v>148</v>
      </c>
      <c r="S26" s="37" t="s">
        <v>148</v>
      </c>
      <c r="T26" s="37" t="s">
        <v>148</v>
      </c>
      <c r="U26" s="34">
        <v>7</v>
      </c>
      <c r="V26" s="34">
        <v>7</v>
      </c>
      <c r="W26" s="37" t="s">
        <v>148</v>
      </c>
      <c r="X26" s="37" t="s">
        <v>148</v>
      </c>
      <c r="Y26" s="37" t="s">
        <v>148</v>
      </c>
      <c r="Z26" s="37" t="s">
        <v>148</v>
      </c>
      <c r="AA26" s="37" t="s">
        <v>148</v>
      </c>
      <c r="AB26" s="37" t="s">
        <v>148</v>
      </c>
      <c r="AC26" s="37" t="s">
        <v>148</v>
      </c>
      <c r="AD26" s="37" t="s">
        <v>148</v>
      </c>
      <c r="AE26" s="37" t="s">
        <v>148</v>
      </c>
      <c r="AF26" s="37" t="s">
        <v>148</v>
      </c>
      <c r="AG26" s="37" t="s">
        <v>148</v>
      </c>
      <c r="AH26" s="37">
        <v>17</v>
      </c>
      <c r="AI26" s="38" t="s">
        <v>148</v>
      </c>
      <c r="AJ26" s="38" t="s">
        <v>148</v>
      </c>
      <c r="AK26" s="38" t="s">
        <v>148</v>
      </c>
      <c r="AL26" s="37" t="s">
        <v>148</v>
      </c>
      <c r="AM26" s="38" t="s">
        <v>188</v>
      </c>
      <c r="AN26" s="37" t="s">
        <v>148</v>
      </c>
      <c r="AO26" s="38">
        <f>SUM(AP26:AS26)</f>
        <v>0</v>
      </c>
      <c r="AP26" s="38" t="s">
        <v>148</v>
      </c>
      <c r="AQ26" s="38" t="s">
        <v>148</v>
      </c>
      <c r="AR26" s="38" t="s">
        <v>148</v>
      </c>
      <c r="AS26" s="38" t="s">
        <v>148</v>
      </c>
      <c r="AT26" s="38" t="s">
        <v>148</v>
      </c>
      <c r="AU26" s="38" t="s">
        <v>148</v>
      </c>
      <c r="AV26" s="38" t="s">
        <v>148</v>
      </c>
      <c r="AW26" s="38" t="s">
        <v>148</v>
      </c>
      <c r="AX26" s="38" t="s">
        <v>148</v>
      </c>
      <c r="AY26" s="34">
        <v>7</v>
      </c>
      <c r="AZ26" s="7"/>
      <c r="BA26" s="3">
        <v>16</v>
      </c>
      <c r="BB26" s="25">
        <v>530354</v>
      </c>
      <c r="BC26" s="78" t="s">
        <v>189</v>
      </c>
    </row>
    <row r="27" spans="1:55" ht="12.75">
      <c r="A27" s="40">
        <v>8</v>
      </c>
      <c r="B27" s="1" t="s">
        <v>190</v>
      </c>
      <c r="C27" s="22">
        <f>SUM(D27:N27)+SUM(R27:T27)+SUM(W27:AO27)+SUM(AT27:AX27)</f>
        <v>45</v>
      </c>
      <c r="D27" s="37">
        <v>15</v>
      </c>
      <c r="E27" s="23" t="s">
        <v>148</v>
      </c>
      <c r="F27" s="23" t="s">
        <v>148</v>
      </c>
      <c r="G27" s="23" t="s">
        <v>148</v>
      </c>
      <c r="H27" s="23" t="s">
        <v>148</v>
      </c>
      <c r="I27" s="23" t="s">
        <v>148</v>
      </c>
      <c r="J27" s="23" t="s">
        <v>148</v>
      </c>
      <c r="K27" s="23" t="s">
        <v>148</v>
      </c>
      <c r="L27" s="23" t="s">
        <v>148</v>
      </c>
      <c r="M27" s="23" t="s">
        <v>148</v>
      </c>
      <c r="N27" s="37">
        <f>SUM(O27:Q27)</f>
        <v>0</v>
      </c>
      <c r="O27" s="37" t="s">
        <v>148</v>
      </c>
      <c r="P27" s="37" t="s">
        <v>148</v>
      </c>
      <c r="Q27" s="37" t="s">
        <v>148</v>
      </c>
      <c r="R27" s="37" t="s">
        <v>148</v>
      </c>
      <c r="S27" s="37" t="s">
        <v>148</v>
      </c>
      <c r="T27" s="37" t="s">
        <v>148</v>
      </c>
      <c r="U27" s="48">
        <v>8</v>
      </c>
      <c r="V27" s="48">
        <v>8</v>
      </c>
      <c r="W27" s="37" t="s">
        <v>148</v>
      </c>
      <c r="X27" s="37" t="s">
        <v>148</v>
      </c>
      <c r="Y27" s="37" t="s">
        <v>148</v>
      </c>
      <c r="Z27" s="37" t="s">
        <v>148</v>
      </c>
      <c r="AA27" s="37" t="s">
        <v>148</v>
      </c>
      <c r="AB27" s="37" t="s">
        <v>148</v>
      </c>
      <c r="AC27" s="37" t="s">
        <v>148</v>
      </c>
      <c r="AD27" s="37" t="s">
        <v>148</v>
      </c>
      <c r="AE27" s="37" t="s">
        <v>148</v>
      </c>
      <c r="AF27" s="37" t="s">
        <v>148</v>
      </c>
      <c r="AG27" s="37" t="s">
        <v>148</v>
      </c>
      <c r="AH27" s="37">
        <v>15</v>
      </c>
      <c r="AI27" s="38" t="s">
        <v>148</v>
      </c>
      <c r="AJ27" s="38" t="s">
        <v>148</v>
      </c>
      <c r="AK27" s="38" t="s">
        <v>148</v>
      </c>
      <c r="AL27" s="38">
        <v>10</v>
      </c>
      <c r="AM27" s="38">
        <v>5</v>
      </c>
      <c r="AN27" s="37" t="s">
        <v>148</v>
      </c>
      <c r="AO27" s="38">
        <f>SUM(AP27:AS27)</f>
        <v>0</v>
      </c>
      <c r="AP27" s="38" t="s">
        <v>148</v>
      </c>
      <c r="AQ27" s="38" t="s">
        <v>148</v>
      </c>
      <c r="AR27" s="38" t="s">
        <v>148</v>
      </c>
      <c r="AS27" s="38" t="s">
        <v>148</v>
      </c>
      <c r="AT27" s="38" t="s">
        <v>148</v>
      </c>
      <c r="AU27" s="38" t="s">
        <v>148</v>
      </c>
      <c r="AV27" s="38" t="s">
        <v>148</v>
      </c>
      <c r="AW27" s="38" t="s">
        <v>148</v>
      </c>
      <c r="AX27" s="38" t="s">
        <v>148</v>
      </c>
      <c r="AY27" s="48">
        <v>8</v>
      </c>
      <c r="AZ27" s="7"/>
      <c r="BA27" s="3">
        <v>17</v>
      </c>
      <c r="BB27" s="25">
        <v>705345</v>
      </c>
      <c r="BC27" s="78" t="s">
        <v>191</v>
      </c>
    </row>
    <row r="28" spans="1:55" ht="12.75">
      <c r="A28" s="40"/>
      <c r="B28" s="1" t="s">
        <v>192</v>
      </c>
      <c r="C28" s="22">
        <f>SUM(D28:N28)+SUM(R28:T28)+SUM(W28:AO28)+SUM(AT28:AX28)</f>
        <v>14</v>
      </c>
      <c r="D28" s="41">
        <v>8</v>
      </c>
      <c r="E28" s="23" t="s">
        <v>148</v>
      </c>
      <c r="F28" s="23" t="s">
        <v>148</v>
      </c>
      <c r="G28" s="23" t="s">
        <v>148</v>
      </c>
      <c r="H28" s="23" t="s">
        <v>148</v>
      </c>
      <c r="I28" s="23" t="s">
        <v>148</v>
      </c>
      <c r="J28" s="23" t="s">
        <v>148</v>
      </c>
      <c r="K28" s="23" t="s">
        <v>148</v>
      </c>
      <c r="L28" s="23" t="s">
        <v>148</v>
      </c>
      <c r="M28" s="23" t="s">
        <v>148</v>
      </c>
      <c r="N28" s="37">
        <f>SUM(O28:Q28)</f>
        <v>0</v>
      </c>
      <c r="O28" s="37" t="s">
        <v>148</v>
      </c>
      <c r="P28" s="37" t="s">
        <v>148</v>
      </c>
      <c r="Q28" s="37" t="s">
        <v>148</v>
      </c>
      <c r="R28" s="37" t="s">
        <v>148</v>
      </c>
      <c r="S28" s="37" t="s">
        <v>148</v>
      </c>
      <c r="T28" s="37" t="s">
        <v>148</v>
      </c>
      <c r="U28" s="24"/>
      <c r="V28" s="24"/>
      <c r="W28" s="37" t="s">
        <v>148</v>
      </c>
      <c r="X28" s="37" t="s">
        <v>148</v>
      </c>
      <c r="Y28" s="37" t="s">
        <v>148</v>
      </c>
      <c r="Z28" s="37" t="s">
        <v>148</v>
      </c>
      <c r="AA28" s="37" t="s">
        <v>148</v>
      </c>
      <c r="AB28" s="37" t="s">
        <v>148</v>
      </c>
      <c r="AC28" s="37" t="s">
        <v>148</v>
      </c>
      <c r="AD28" s="37" t="s">
        <v>148</v>
      </c>
      <c r="AE28" s="37" t="s">
        <v>148</v>
      </c>
      <c r="AF28" s="37" t="s">
        <v>148</v>
      </c>
      <c r="AG28" s="37" t="s">
        <v>148</v>
      </c>
      <c r="AH28" s="37">
        <v>6</v>
      </c>
      <c r="AI28" s="38" t="s">
        <v>148</v>
      </c>
      <c r="AJ28" s="38" t="s">
        <v>148</v>
      </c>
      <c r="AK28" s="38" t="s">
        <v>148</v>
      </c>
      <c r="AL28" s="38" t="s">
        <v>188</v>
      </c>
      <c r="AM28" s="38" t="s">
        <v>148</v>
      </c>
      <c r="AN28" s="37" t="s">
        <v>148</v>
      </c>
      <c r="AO28" s="38">
        <f>SUM(AP28:AS28)</f>
        <v>0</v>
      </c>
      <c r="AP28" s="38" t="s">
        <v>148</v>
      </c>
      <c r="AQ28" s="38" t="s">
        <v>148</v>
      </c>
      <c r="AR28" s="38" t="s">
        <v>148</v>
      </c>
      <c r="AS28" s="38" t="s">
        <v>148</v>
      </c>
      <c r="AT28" s="38" t="s">
        <v>148</v>
      </c>
      <c r="AU28" s="38" t="s">
        <v>148</v>
      </c>
      <c r="AV28" s="38" t="s">
        <v>148</v>
      </c>
      <c r="AW28" s="38" t="s">
        <v>148</v>
      </c>
      <c r="AX28" s="38" t="s">
        <v>148</v>
      </c>
      <c r="AY28" s="24"/>
      <c r="AZ28" s="7"/>
      <c r="BA28" s="3">
        <v>18</v>
      </c>
      <c r="BB28" s="25">
        <v>609480</v>
      </c>
      <c r="BC28" s="78" t="s">
        <v>193</v>
      </c>
    </row>
    <row r="29" spans="1:55" ht="12.75">
      <c r="A29" s="40"/>
      <c r="B29" s="1"/>
      <c r="C29" s="22"/>
      <c r="D29" s="41"/>
      <c r="E29" s="23"/>
      <c r="F29" s="23"/>
      <c r="G29" s="23"/>
      <c r="H29" s="23"/>
      <c r="I29" s="23"/>
      <c r="J29" s="23"/>
      <c r="K29" s="23"/>
      <c r="L29" s="23"/>
      <c r="M29" s="23"/>
      <c r="N29" s="37"/>
      <c r="O29" s="37"/>
      <c r="P29" s="37"/>
      <c r="Q29" s="37"/>
      <c r="R29" s="37"/>
      <c r="S29" s="37"/>
      <c r="T29" s="37"/>
      <c r="U29" s="24"/>
      <c r="V29" s="24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 t="s">
        <v>199</v>
      </c>
      <c r="AI29" s="38"/>
      <c r="AJ29" s="38"/>
      <c r="AK29" s="38"/>
      <c r="AL29" s="77" t="s">
        <v>199</v>
      </c>
      <c r="AM29" s="38"/>
      <c r="AN29" s="37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24"/>
      <c r="AZ29" s="7"/>
      <c r="BA29" s="3">
        <v>19</v>
      </c>
      <c r="BB29" s="25">
        <v>281204</v>
      </c>
      <c r="BC29" s="78" t="s">
        <v>195</v>
      </c>
    </row>
    <row r="30" spans="1:55" ht="12.75">
      <c r="A30" s="40"/>
      <c r="B30" s="1" t="s">
        <v>194</v>
      </c>
      <c r="C30" s="22">
        <f>SUM(D30:N30)+SUM(R30:T30)+SUM(W30:AO30)+SUM(AT30:AX30)</f>
        <v>25</v>
      </c>
      <c r="D30" s="37">
        <v>15</v>
      </c>
      <c r="E30" s="23" t="s">
        <v>148</v>
      </c>
      <c r="F30" s="23" t="s">
        <v>148</v>
      </c>
      <c r="G30" s="23" t="s">
        <v>148</v>
      </c>
      <c r="H30" s="23" t="s">
        <v>148</v>
      </c>
      <c r="I30" s="23" t="s">
        <v>148</v>
      </c>
      <c r="J30" s="23" t="s">
        <v>148</v>
      </c>
      <c r="K30" s="23" t="s">
        <v>148</v>
      </c>
      <c r="L30" s="23" t="s">
        <v>148</v>
      </c>
      <c r="M30" s="23" t="s">
        <v>148</v>
      </c>
      <c r="N30" s="37">
        <f>SUM(O30:Q30)</f>
        <v>0</v>
      </c>
      <c r="O30" s="37" t="s">
        <v>148</v>
      </c>
      <c r="P30" s="37" t="s">
        <v>148</v>
      </c>
      <c r="Q30" s="37" t="s">
        <v>148</v>
      </c>
      <c r="R30" s="37" t="s">
        <v>148</v>
      </c>
      <c r="S30" s="37" t="s">
        <v>148</v>
      </c>
      <c r="T30" s="37" t="s">
        <v>148</v>
      </c>
      <c r="U30" s="48"/>
      <c r="V30" s="48"/>
      <c r="W30" s="37" t="s">
        <v>148</v>
      </c>
      <c r="X30" s="37" t="s">
        <v>148</v>
      </c>
      <c r="Y30" s="37" t="s">
        <v>148</v>
      </c>
      <c r="Z30" s="37" t="s">
        <v>148</v>
      </c>
      <c r="AA30" s="37" t="s">
        <v>148</v>
      </c>
      <c r="AB30" s="37" t="s">
        <v>148</v>
      </c>
      <c r="AC30" s="37" t="s">
        <v>148</v>
      </c>
      <c r="AD30" s="37" t="s">
        <v>148</v>
      </c>
      <c r="AE30" s="37" t="s">
        <v>148</v>
      </c>
      <c r="AF30" s="37" t="s">
        <v>148</v>
      </c>
      <c r="AG30" s="37" t="s">
        <v>148</v>
      </c>
      <c r="AH30" s="37">
        <v>5</v>
      </c>
      <c r="AI30" s="38" t="s">
        <v>148</v>
      </c>
      <c r="AJ30" s="38" t="s">
        <v>148</v>
      </c>
      <c r="AK30" s="38" t="s">
        <v>148</v>
      </c>
      <c r="AL30" s="37">
        <v>5</v>
      </c>
      <c r="AM30" s="37" t="s">
        <v>148</v>
      </c>
      <c r="AN30" s="37" t="s">
        <v>148</v>
      </c>
      <c r="AO30" s="38">
        <f>SUM(AP30:AS30)</f>
        <v>0</v>
      </c>
      <c r="AP30" s="38" t="s">
        <v>148</v>
      </c>
      <c r="AQ30" s="38" t="s">
        <v>148</v>
      </c>
      <c r="AR30" s="38" t="s">
        <v>148</v>
      </c>
      <c r="AS30" s="38" t="s">
        <v>148</v>
      </c>
      <c r="AT30" s="38" t="s">
        <v>148</v>
      </c>
      <c r="AU30" s="38" t="s">
        <v>148</v>
      </c>
      <c r="AV30" s="38" t="s">
        <v>148</v>
      </c>
      <c r="AW30" s="38" t="s">
        <v>148</v>
      </c>
      <c r="AX30" s="38" t="s">
        <v>148</v>
      </c>
      <c r="AY30" s="48"/>
      <c r="AZ30" s="7"/>
      <c r="BA30" s="3">
        <v>20</v>
      </c>
      <c r="BB30" s="25">
        <v>377718</v>
      </c>
      <c r="BC30" s="78" t="s">
        <v>200</v>
      </c>
    </row>
    <row r="31" spans="1:55" ht="12.75">
      <c r="A31" s="45">
        <v>9</v>
      </c>
      <c r="B31" s="1" t="s">
        <v>196</v>
      </c>
      <c r="C31" s="41"/>
      <c r="D31" s="41"/>
      <c r="E31" s="41"/>
      <c r="F31" s="41"/>
      <c r="G31" s="38" t="s">
        <v>197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34"/>
      <c r="V31" s="34"/>
      <c r="W31" s="37"/>
      <c r="X31" s="37"/>
      <c r="Y31" s="37"/>
      <c r="Z31" s="37"/>
      <c r="AA31" s="37"/>
      <c r="AB31" s="37"/>
      <c r="AC31" s="41" t="s">
        <v>198</v>
      </c>
      <c r="AD31" s="42"/>
      <c r="AE31" s="41"/>
      <c r="AF31" s="41"/>
      <c r="AG31" s="41"/>
      <c r="AH31" s="41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37"/>
      <c r="AU31" s="42"/>
      <c r="AV31" s="42"/>
      <c r="AW31" s="42"/>
      <c r="AX31" s="42"/>
      <c r="AY31" s="34"/>
      <c r="AZ31" s="7"/>
      <c r="BA31" s="3">
        <v>21</v>
      </c>
      <c r="BB31" s="25">
        <v>324638</v>
      </c>
      <c r="BC31" s="78" t="s">
        <v>202</v>
      </c>
    </row>
    <row r="32" spans="1:55" ht="12.75">
      <c r="A32" s="49"/>
      <c r="B32" s="50" t="s">
        <v>201</v>
      </c>
      <c r="C32" s="6">
        <f>SUM(D32:N32)+SUM(R32:T32)+SUM(W32:AO32)+SUM(AT32:AX32)</f>
        <v>210</v>
      </c>
      <c r="D32" s="51" t="s">
        <v>148</v>
      </c>
      <c r="E32" s="51" t="s">
        <v>148</v>
      </c>
      <c r="F32" s="51" t="s">
        <v>148</v>
      </c>
      <c r="G32" s="51">
        <v>130</v>
      </c>
      <c r="H32" s="51" t="s">
        <v>148</v>
      </c>
      <c r="I32" s="51" t="s">
        <v>148</v>
      </c>
      <c r="J32" s="51" t="s">
        <v>148</v>
      </c>
      <c r="K32" s="51" t="s">
        <v>148</v>
      </c>
      <c r="L32" s="51" t="s">
        <v>148</v>
      </c>
      <c r="M32" s="51" t="s">
        <v>148</v>
      </c>
      <c r="N32" s="51">
        <f>SUM(O32:Q32)</f>
        <v>0</v>
      </c>
      <c r="O32" s="51" t="s">
        <v>148</v>
      </c>
      <c r="P32" s="51" t="s">
        <v>148</v>
      </c>
      <c r="Q32" s="51" t="s">
        <v>148</v>
      </c>
      <c r="R32" s="51" t="s">
        <v>148</v>
      </c>
      <c r="S32" s="51" t="s">
        <v>148</v>
      </c>
      <c r="T32" s="51" t="s">
        <v>148</v>
      </c>
      <c r="U32" s="52">
        <v>9</v>
      </c>
      <c r="V32" s="52">
        <v>9</v>
      </c>
      <c r="W32" s="51" t="s">
        <v>148</v>
      </c>
      <c r="X32" s="51" t="s">
        <v>148</v>
      </c>
      <c r="Y32" s="51" t="s">
        <v>148</v>
      </c>
      <c r="Z32" s="51" t="s">
        <v>148</v>
      </c>
      <c r="AA32" s="51" t="s">
        <v>148</v>
      </c>
      <c r="AB32" s="51" t="s">
        <v>148</v>
      </c>
      <c r="AC32" s="51">
        <v>60</v>
      </c>
      <c r="AD32" s="53" t="s">
        <v>148</v>
      </c>
      <c r="AE32" s="51" t="s">
        <v>148</v>
      </c>
      <c r="AF32" s="51" t="s">
        <v>148</v>
      </c>
      <c r="AG32" s="51" t="s">
        <v>148</v>
      </c>
      <c r="AH32" s="51" t="s">
        <v>148</v>
      </c>
      <c r="AI32" s="53" t="s">
        <v>148</v>
      </c>
      <c r="AJ32" s="53" t="s">
        <v>148</v>
      </c>
      <c r="AK32" s="53" t="s">
        <v>148</v>
      </c>
      <c r="AL32" s="53" t="s">
        <v>148</v>
      </c>
      <c r="AM32" s="53" t="s">
        <v>148</v>
      </c>
      <c r="AN32" s="53" t="s">
        <v>148</v>
      </c>
      <c r="AO32" s="53">
        <f>SUM(AP32:AS32)</f>
        <v>0</v>
      </c>
      <c r="AP32" s="53" t="s">
        <v>148</v>
      </c>
      <c r="AQ32" s="53" t="s">
        <v>148</v>
      </c>
      <c r="AR32" s="53" t="s">
        <v>148</v>
      </c>
      <c r="AS32" s="53" t="s">
        <v>148</v>
      </c>
      <c r="AT32" s="53" t="s">
        <v>148</v>
      </c>
      <c r="AU32" s="53" t="s">
        <v>148</v>
      </c>
      <c r="AV32" s="53" t="s">
        <v>148</v>
      </c>
      <c r="AW32" s="53">
        <v>20</v>
      </c>
      <c r="AX32" s="53" t="s">
        <v>148</v>
      </c>
      <c r="AY32" s="54">
        <v>9</v>
      </c>
      <c r="AZ32" s="7"/>
      <c r="BA32" s="3">
        <v>22</v>
      </c>
      <c r="BB32" s="25">
        <v>464739</v>
      </c>
      <c r="BC32" s="78" t="s">
        <v>203</v>
      </c>
    </row>
    <row r="33" spans="1:55" ht="12.75">
      <c r="A33" s="55"/>
      <c r="C33" s="7"/>
      <c r="D33" s="7"/>
      <c r="E33" s="7"/>
      <c r="F33" s="7"/>
      <c r="G33" s="7"/>
      <c r="P33" s="56"/>
      <c r="Q33" s="56"/>
      <c r="R33" s="56"/>
      <c r="S33" s="56"/>
      <c r="T33" s="56"/>
      <c r="U33" s="55"/>
      <c r="AF33" s="56"/>
      <c r="AG33" s="56"/>
      <c r="AH33" s="56"/>
      <c r="AO33" s="7"/>
      <c r="AP33" s="7"/>
      <c r="AQ33" s="7"/>
      <c r="AR33" s="7"/>
      <c r="AS33" s="7"/>
      <c r="AW33" s="56"/>
      <c r="AX33" s="56"/>
      <c r="AY33" s="55"/>
      <c r="AZ33" s="7"/>
      <c r="BA33" s="3">
        <v>23</v>
      </c>
      <c r="BB33" s="25">
        <v>287780</v>
      </c>
      <c r="BC33" s="78" t="s">
        <v>206</v>
      </c>
    </row>
    <row r="34" spans="1:55" ht="12.75">
      <c r="A34" s="57"/>
      <c r="B34" s="50" t="s">
        <v>204</v>
      </c>
      <c r="I34" s="1"/>
      <c r="S34" s="7"/>
      <c r="T34" s="7"/>
      <c r="U34" s="58"/>
      <c r="V34" s="1" t="s">
        <v>205</v>
      </c>
      <c r="W34" s="7"/>
      <c r="X34" s="7"/>
      <c r="Y34" s="7"/>
      <c r="Z34" s="7"/>
      <c r="AA34" s="7"/>
      <c r="AB34" s="7"/>
      <c r="AC34" s="7"/>
      <c r="AY34" s="59"/>
      <c r="AZ34" s="7"/>
      <c r="BA34" s="3">
        <v>24</v>
      </c>
      <c r="BB34" s="25">
        <v>829973</v>
      </c>
      <c r="BC34" s="78" t="s">
        <v>210</v>
      </c>
    </row>
    <row r="35" spans="1:55" ht="12.75">
      <c r="A35" s="2" t="s">
        <v>8</v>
      </c>
      <c r="B35" s="66" t="s">
        <v>296</v>
      </c>
      <c r="C35" s="60" t="s">
        <v>207</v>
      </c>
      <c r="I35" s="2" t="s">
        <v>212</v>
      </c>
      <c r="L35" s="61"/>
      <c r="S35" s="7"/>
      <c r="T35" s="7"/>
      <c r="U35" s="58"/>
      <c r="V35" s="163" t="s">
        <v>208</v>
      </c>
      <c r="W35" s="163"/>
      <c r="X35" s="163"/>
      <c r="Y35" s="163"/>
      <c r="Z35" s="163"/>
      <c r="AA35" s="163"/>
      <c r="AB35" s="163"/>
      <c r="AC35" s="7"/>
      <c r="AE35" s="62"/>
      <c r="AK35" s="4"/>
      <c r="AL35" s="50" t="s">
        <v>209</v>
      </c>
      <c r="AM35" s="50"/>
      <c r="AN35" s="4"/>
      <c r="AO35" s="4"/>
      <c r="AP35" s="7"/>
      <c r="AQ35" s="7"/>
      <c r="AR35" s="7"/>
      <c r="AS35" s="7"/>
      <c r="AT35" s="63">
        <f>SUM(AT36:AT42)</f>
        <v>196</v>
      </c>
      <c r="BA35" s="3">
        <v>25</v>
      </c>
      <c r="BB35" s="25">
        <v>312317</v>
      </c>
      <c r="BC35" s="78" t="s">
        <v>215</v>
      </c>
    </row>
    <row r="36" spans="2:55" ht="12.75" customHeight="1">
      <c r="B36" s="68" t="s">
        <v>297</v>
      </c>
      <c r="C36" s="60" t="s">
        <v>211</v>
      </c>
      <c r="I36" s="68" t="s">
        <v>216</v>
      </c>
      <c r="L36" s="61"/>
      <c r="Q36" s="64"/>
      <c r="V36" s="87" t="s">
        <v>323</v>
      </c>
      <c r="W36" s="1"/>
      <c r="AL36" s="80" t="s">
        <v>276</v>
      </c>
      <c r="AM36" s="80"/>
      <c r="AN36" s="80"/>
      <c r="AO36" s="80"/>
      <c r="AP36" s="80"/>
      <c r="AQ36" s="80"/>
      <c r="AR36" s="80"/>
      <c r="AS36" s="80"/>
      <c r="AT36" s="81">
        <v>89</v>
      </c>
      <c r="AU36" s="80" t="s">
        <v>214</v>
      </c>
      <c r="BA36" s="3">
        <v>26</v>
      </c>
      <c r="BB36" s="25">
        <v>511311</v>
      </c>
      <c r="BC36" s="78" t="s">
        <v>219</v>
      </c>
    </row>
    <row r="37" spans="2:55" ht="12.75" customHeight="1">
      <c r="B37" s="68" t="s">
        <v>298</v>
      </c>
      <c r="C37" s="68" t="s">
        <v>305</v>
      </c>
      <c r="I37" s="68" t="s">
        <v>220</v>
      </c>
      <c r="Q37" s="64"/>
      <c r="AL37" s="82" t="s">
        <v>278</v>
      </c>
      <c r="AT37" s="81">
        <v>54</v>
      </c>
      <c r="AU37" s="80" t="s">
        <v>214</v>
      </c>
      <c r="BA37" s="3">
        <v>27</v>
      </c>
      <c r="BB37" s="25">
        <v>292917</v>
      </c>
      <c r="BC37" s="78" t="s">
        <v>223</v>
      </c>
    </row>
    <row r="38" spans="2:55" ht="12.75" customHeight="1">
      <c r="B38" s="68" t="s">
        <v>301</v>
      </c>
      <c r="C38" s="68" t="s">
        <v>306</v>
      </c>
      <c r="I38" s="68" t="s">
        <v>225</v>
      </c>
      <c r="Q38" s="64"/>
      <c r="V38" s="88">
        <v>1</v>
      </c>
      <c r="W38" s="7" t="s">
        <v>324</v>
      </c>
      <c r="AL38" s="2" t="s">
        <v>213</v>
      </c>
      <c r="AT38" s="63">
        <v>13</v>
      </c>
      <c r="AU38" s="2" t="s">
        <v>214</v>
      </c>
      <c r="AX38" s="65"/>
      <c r="BA38" s="3">
        <v>28</v>
      </c>
      <c r="BB38" s="25">
        <v>580815</v>
      </c>
      <c r="BC38" s="78" t="s">
        <v>227</v>
      </c>
    </row>
    <row r="39" spans="2:55" ht="12.75" customHeight="1">
      <c r="B39" s="66" t="s">
        <v>302</v>
      </c>
      <c r="C39" s="60" t="s">
        <v>224</v>
      </c>
      <c r="I39" s="68" t="s">
        <v>229</v>
      </c>
      <c r="N39" s="64"/>
      <c r="O39" s="64"/>
      <c r="P39" s="64"/>
      <c r="Q39" s="64"/>
      <c r="AL39" s="2" t="s">
        <v>218</v>
      </c>
      <c r="AT39" s="63">
        <v>10</v>
      </c>
      <c r="AU39" s="2" t="s">
        <v>214</v>
      </c>
      <c r="BA39" s="3">
        <v>29</v>
      </c>
      <c r="BB39" s="25">
        <v>562489</v>
      </c>
      <c r="BC39" s="78" t="s">
        <v>231</v>
      </c>
    </row>
    <row r="40" spans="2:55" ht="12.75" customHeight="1">
      <c r="B40" s="68" t="s">
        <v>300</v>
      </c>
      <c r="C40" s="2" t="s">
        <v>228</v>
      </c>
      <c r="I40" s="68" t="s">
        <v>309</v>
      </c>
      <c r="N40" s="64"/>
      <c r="O40" s="64"/>
      <c r="P40" s="64"/>
      <c r="Q40" s="64"/>
      <c r="AL40" s="2" t="s">
        <v>222</v>
      </c>
      <c r="AT40" s="63">
        <v>10</v>
      </c>
      <c r="AU40" s="2" t="s">
        <v>214</v>
      </c>
      <c r="BA40" s="3">
        <v>30</v>
      </c>
      <c r="BB40" s="25">
        <v>466821</v>
      </c>
      <c r="BC40" s="78" t="s">
        <v>234</v>
      </c>
    </row>
    <row r="41" spans="2:55" ht="12.75" customHeight="1">
      <c r="B41" s="66" t="s">
        <v>299</v>
      </c>
      <c r="C41" s="2" t="s">
        <v>232</v>
      </c>
      <c r="H41" s="60"/>
      <c r="I41" s="66" t="s">
        <v>308</v>
      </c>
      <c r="N41" s="64"/>
      <c r="O41" s="64"/>
      <c r="P41" s="64"/>
      <c r="Q41" s="64"/>
      <c r="S41" s="7"/>
      <c r="T41" s="57"/>
      <c r="U41" s="7"/>
      <c r="V41" s="63">
        <v>1</v>
      </c>
      <c r="W41" s="1" t="s">
        <v>217</v>
      </c>
      <c r="AL41" s="2" t="s">
        <v>226</v>
      </c>
      <c r="AT41" s="63">
        <v>10</v>
      </c>
      <c r="AU41" s="2" t="s">
        <v>214</v>
      </c>
      <c r="BA41" s="3">
        <v>31</v>
      </c>
      <c r="BB41" s="25">
        <v>815657</v>
      </c>
      <c r="BC41" s="78" t="s">
        <v>237</v>
      </c>
    </row>
    <row r="42" spans="2:55" ht="12.75" customHeight="1">
      <c r="B42" s="68" t="s">
        <v>285</v>
      </c>
      <c r="C42" s="61" t="s">
        <v>235</v>
      </c>
      <c r="H42" s="60"/>
      <c r="I42" s="68" t="s">
        <v>307</v>
      </c>
      <c r="N42" s="64"/>
      <c r="O42" s="64"/>
      <c r="P42" s="64"/>
      <c r="Q42" s="64"/>
      <c r="S42" s="7"/>
      <c r="T42" s="57"/>
      <c r="U42" s="7"/>
      <c r="V42" s="63">
        <v>2</v>
      </c>
      <c r="W42" s="1" t="s">
        <v>221</v>
      </c>
      <c r="AL42" s="66" t="s">
        <v>230</v>
      </c>
      <c r="AT42" s="63">
        <v>10</v>
      </c>
      <c r="AU42" s="2" t="s">
        <v>214</v>
      </c>
      <c r="BA42" s="3">
        <v>32</v>
      </c>
      <c r="BB42" s="25">
        <v>364938</v>
      </c>
      <c r="BC42" s="78" t="s">
        <v>241</v>
      </c>
    </row>
    <row r="43" spans="2:55" ht="12.75" customHeight="1">
      <c r="B43" s="68" t="s">
        <v>283</v>
      </c>
      <c r="C43" s="61" t="s">
        <v>238</v>
      </c>
      <c r="H43" s="60"/>
      <c r="I43" s="66" t="s">
        <v>310</v>
      </c>
      <c r="N43" s="64"/>
      <c r="O43" s="64"/>
      <c r="P43" s="64"/>
      <c r="Q43" s="64"/>
      <c r="S43" s="7"/>
      <c r="T43" s="57"/>
      <c r="U43" s="7"/>
      <c r="AY43" s="67"/>
      <c r="AZ43" s="7"/>
      <c r="BA43" s="3">
        <v>33</v>
      </c>
      <c r="BB43" s="25">
        <v>241840</v>
      </c>
      <c r="BC43" s="78" t="s">
        <v>244</v>
      </c>
    </row>
    <row r="44" spans="2:55" ht="12.75" customHeight="1">
      <c r="B44" s="66" t="s">
        <v>284</v>
      </c>
      <c r="C44" s="2" t="s">
        <v>242</v>
      </c>
      <c r="H44" s="60"/>
      <c r="I44" s="68" t="s">
        <v>312</v>
      </c>
      <c r="N44" s="64"/>
      <c r="O44" s="64"/>
      <c r="P44" s="64"/>
      <c r="Q44" s="64"/>
      <c r="S44" s="7"/>
      <c r="T44" s="57"/>
      <c r="U44" s="7"/>
      <c r="V44" s="63">
        <v>1</v>
      </c>
      <c r="W44" s="1" t="s">
        <v>233</v>
      </c>
      <c r="AY44" s="67"/>
      <c r="AZ44" s="7"/>
      <c r="BA44" s="3">
        <v>34</v>
      </c>
      <c r="BB44" s="25">
        <v>425134</v>
      </c>
      <c r="BC44" s="78" t="s">
        <v>246</v>
      </c>
    </row>
    <row r="45" spans="2:55" ht="12.75" customHeight="1">
      <c r="B45" s="66" t="s">
        <v>286</v>
      </c>
      <c r="C45" s="68" t="s">
        <v>304</v>
      </c>
      <c r="F45" s="61"/>
      <c r="H45" s="60"/>
      <c r="I45" s="68"/>
      <c r="N45" s="64"/>
      <c r="O45" s="64"/>
      <c r="P45" s="64"/>
      <c r="Q45" s="64"/>
      <c r="S45" s="7"/>
      <c r="T45" s="57"/>
      <c r="U45" s="7"/>
      <c r="V45" s="63">
        <v>2</v>
      </c>
      <c r="W45" s="2" t="s">
        <v>236</v>
      </c>
      <c r="AK45" s="7"/>
      <c r="AL45" s="50" t="s">
        <v>240</v>
      </c>
      <c r="AM45" s="4"/>
      <c r="AN45" s="4"/>
      <c r="AO45" s="4"/>
      <c r="AY45" s="67"/>
      <c r="AZ45" s="7"/>
      <c r="BA45" s="3">
        <v>35</v>
      </c>
      <c r="BB45" s="25">
        <v>706720</v>
      </c>
      <c r="BC45" s="78" t="s">
        <v>249</v>
      </c>
    </row>
    <row r="46" spans="2:55" ht="12.75" customHeight="1">
      <c r="B46" s="66" t="s">
        <v>287</v>
      </c>
      <c r="C46" s="2" t="s">
        <v>247</v>
      </c>
      <c r="F46" s="61"/>
      <c r="H46" s="60"/>
      <c r="N46" s="64"/>
      <c r="O46" s="64"/>
      <c r="P46" s="64"/>
      <c r="Q46" s="64"/>
      <c r="S46" s="7"/>
      <c r="T46" s="57"/>
      <c r="U46" s="7"/>
      <c r="V46" s="63">
        <v>3</v>
      </c>
      <c r="W46" s="1" t="s">
        <v>239</v>
      </c>
      <c r="AL46" s="66" t="s">
        <v>313</v>
      </c>
      <c r="AP46" s="63"/>
      <c r="AQ46" s="63">
        <v>5</v>
      </c>
      <c r="AY46" s="67"/>
      <c r="AZ46" s="7"/>
      <c r="BA46" s="3">
        <v>36</v>
      </c>
      <c r="BB46" s="25">
        <v>402462</v>
      </c>
      <c r="BC46" s="78" t="s">
        <v>252</v>
      </c>
    </row>
    <row r="47" spans="2:55" ht="12.75" customHeight="1">
      <c r="B47" s="68" t="s">
        <v>288</v>
      </c>
      <c r="C47" s="2" t="s">
        <v>250</v>
      </c>
      <c r="H47" s="60"/>
      <c r="N47" s="64"/>
      <c r="O47" s="64"/>
      <c r="P47" s="64"/>
      <c r="Q47" s="64"/>
      <c r="S47" s="7"/>
      <c r="T47" s="57"/>
      <c r="U47" s="7"/>
      <c r="V47" s="63">
        <v>4</v>
      </c>
      <c r="W47" s="1" t="s">
        <v>243</v>
      </c>
      <c r="AK47" s="7"/>
      <c r="AL47" s="68" t="s">
        <v>314</v>
      </c>
      <c r="AM47" s="7"/>
      <c r="AN47" s="7"/>
      <c r="AO47" s="7"/>
      <c r="AP47" s="63"/>
      <c r="AQ47" s="63">
        <v>241</v>
      </c>
      <c r="AY47" s="67"/>
      <c r="AZ47" s="7"/>
      <c r="BA47" s="3">
        <v>37</v>
      </c>
      <c r="BB47" s="25">
        <v>678068</v>
      </c>
      <c r="BC47" s="78" t="s">
        <v>255</v>
      </c>
    </row>
    <row r="48" spans="2:55" ht="12.75" customHeight="1">
      <c r="B48" s="84" t="s">
        <v>289</v>
      </c>
      <c r="C48" s="2" t="s">
        <v>253</v>
      </c>
      <c r="H48" s="60"/>
      <c r="J48" s="60"/>
      <c r="N48" s="64"/>
      <c r="O48" s="70"/>
      <c r="P48" s="70"/>
      <c r="Q48" s="70"/>
      <c r="R48" s="7"/>
      <c r="S48" s="7"/>
      <c r="T48" s="57"/>
      <c r="U48" s="7"/>
      <c r="V48" s="63">
        <v>5</v>
      </c>
      <c r="W48" s="1" t="s">
        <v>245</v>
      </c>
      <c r="AK48" s="7"/>
      <c r="AL48" s="68" t="s">
        <v>315</v>
      </c>
      <c r="AM48" s="7"/>
      <c r="AN48" s="7"/>
      <c r="AO48" s="7"/>
      <c r="AP48" s="63"/>
      <c r="AQ48" s="63">
        <v>58</v>
      </c>
      <c r="AS48" s="63"/>
      <c r="AY48" s="67"/>
      <c r="AZ48" s="7"/>
      <c r="BA48" s="3">
        <v>38</v>
      </c>
      <c r="BB48" s="25">
        <v>247444</v>
      </c>
      <c r="BC48" s="78" t="s">
        <v>257</v>
      </c>
    </row>
    <row r="49" spans="2:55" ht="12.75" customHeight="1">
      <c r="B49" s="68" t="s">
        <v>295</v>
      </c>
      <c r="C49" s="68" t="s">
        <v>303</v>
      </c>
      <c r="H49" s="60"/>
      <c r="N49" s="64"/>
      <c r="O49" s="64"/>
      <c r="P49" s="64"/>
      <c r="Q49" s="64"/>
      <c r="V49" s="63">
        <v>6</v>
      </c>
      <c r="W49" s="1" t="s">
        <v>248</v>
      </c>
      <c r="AK49" s="3"/>
      <c r="AL49" s="68" t="s">
        <v>316</v>
      </c>
      <c r="AM49" s="7"/>
      <c r="AN49" s="7"/>
      <c r="AO49" s="7"/>
      <c r="AP49" s="63"/>
      <c r="AQ49" s="63">
        <v>51</v>
      </c>
      <c r="AS49" s="63"/>
      <c r="AZ49" s="7"/>
      <c r="BA49" s="3">
        <v>39</v>
      </c>
      <c r="BB49" s="25">
        <v>450269</v>
      </c>
      <c r="BC49" s="78" t="s">
        <v>259</v>
      </c>
    </row>
    <row r="50" spans="2:55" ht="12.75" customHeight="1">
      <c r="B50" s="68" t="s">
        <v>290</v>
      </c>
      <c r="C50" s="60" t="s">
        <v>258</v>
      </c>
      <c r="F50" s="60"/>
      <c r="G50" s="60"/>
      <c r="H50" s="60"/>
      <c r="N50" s="64"/>
      <c r="O50" s="64"/>
      <c r="P50" s="64"/>
      <c r="Q50" s="64"/>
      <c r="V50" s="63">
        <v>7</v>
      </c>
      <c r="W50" s="1" t="s">
        <v>251</v>
      </c>
      <c r="AK50" s="3"/>
      <c r="AL50" s="68" t="s">
        <v>317</v>
      </c>
      <c r="AP50" s="63"/>
      <c r="AQ50" s="63">
        <v>23</v>
      </c>
      <c r="AS50" s="63"/>
      <c r="AZ50" s="7"/>
      <c r="BA50" s="3">
        <v>40</v>
      </c>
      <c r="BB50" s="25">
        <v>407764</v>
      </c>
      <c r="BC50" s="78" t="s">
        <v>261</v>
      </c>
    </row>
    <row r="51" spans="2:55" ht="12.75" customHeight="1">
      <c r="B51" s="68" t="s">
        <v>291</v>
      </c>
      <c r="C51" s="60" t="s">
        <v>260</v>
      </c>
      <c r="F51" s="60"/>
      <c r="G51" s="60"/>
      <c r="H51" s="60"/>
      <c r="N51" s="64"/>
      <c r="O51" s="64"/>
      <c r="P51" s="64"/>
      <c r="Q51" s="64"/>
      <c r="T51" s="62"/>
      <c r="U51" s="62"/>
      <c r="V51" s="63">
        <v>8</v>
      </c>
      <c r="W51" s="1" t="s">
        <v>254</v>
      </c>
      <c r="AK51" s="3"/>
      <c r="AL51" s="68" t="s">
        <v>318</v>
      </c>
      <c r="AP51" s="63"/>
      <c r="AQ51" s="63">
        <v>1</v>
      </c>
      <c r="AS51" s="63"/>
      <c r="AV51" s="62"/>
      <c r="AX51" s="62"/>
      <c r="AY51" s="62"/>
      <c r="AZ51" s="71"/>
      <c r="BA51" s="3">
        <v>41</v>
      </c>
      <c r="BB51" s="25">
        <v>390596</v>
      </c>
      <c r="BC51" s="78" t="s">
        <v>264</v>
      </c>
    </row>
    <row r="52" spans="2:55" ht="12.75" customHeight="1">
      <c r="B52" s="68" t="s">
        <v>292</v>
      </c>
      <c r="C52" s="2" t="s">
        <v>262</v>
      </c>
      <c r="F52" s="60"/>
      <c r="G52" s="60"/>
      <c r="H52" s="60"/>
      <c r="N52" s="64"/>
      <c r="O52" s="64"/>
      <c r="P52" s="64"/>
      <c r="Q52" s="64"/>
      <c r="V52" s="63">
        <v>9</v>
      </c>
      <c r="W52" s="66" t="s">
        <v>256</v>
      </c>
      <c r="AK52" s="3"/>
      <c r="AL52" s="66" t="s">
        <v>319</v>
      </c>
      <c r="AP52" s="63"/>
      <c r="AQ52" s="63">
        <v>12</v>
      </c>
      <c r="AS52" s="63"/>
      <c r="BA52" s="3">
        <v>42</v>
      </c>
      <c r="BB52" s="25">
        <v>1944226</v>
      </c>
      <c r="BC52" s="78" t="s">
        <v>267</v>
      </c>
    </row>
    <row r="53" spans="2:45" ht="12.75" customHeight="1">
      <c r="B53" s="85" t="s">
        <v>293</v>
      </c>
      <c r="C53" s="68" t="s">
        <v>265</v>
      </c>
      <c r="F53" s="60"/>
      <c r="G53" s="60"/>
      <c r="H53" s="72"/>
      <c r="N53" s="64"/>
      <c r="O53" s="64"/>
      <c r="P53" s="64"/>
      <c r="Q53" s="64"/>
      <c r="V53" s="63"/>
      <c r="AK53" s="22"/>
      <c r="AL53" s="66" t="s">
        <v>320</v>
      </c>
      <c r="AP53" s="63"/>
      <c r="AQ53" s="63">
        <v>0</v>
      </c>
      <c r="AS53" s="63"/>
    </row>
    <row r="54" spans="2:55" ht="12.75" customHeight="1">
      <c r="B54" s="68" t="s">
        <v>294</v>
      </c>
      <c r="C54" s="2" t="s">
        <v>268</v>
      </c>
      <c r="N54" s="64"/>
      <c r="O54" s="64"/>
      <c r="P54" s="64"/>
      <c r="Q54" s="64"/>
      <c r="AK54" s="1"/>
      <c r="AL54" s="66" t="s">
        <v>321</v>
      </c>
      <c r="AM54" s="7"/>
      <c r="AQ54" s="2">
        <v>46</v>
      </c>
      <c r="AS54" s="63"/>
      <c r="BA54" s="3"/>
      <c r="BB54" s="25"/>
      <c r="BC54" s="74"/>
    </row>
    <row r="55" spans="2:55" ht="12.75" customHeight="1">
      <c r="B55" s="68" t="s">
        <v>270</v>
      </c>
      <c r="C55" s="68" t="s">
        <v>311</v>
      </c>
      <c r="N55" s="64"/>
      <c r="O55" s="64"/>
      <c r="P55" s="64"/>
      <c r="Q55" s="64"/>
      <c r="V55" s="21" t="s">
        <v>263</v>
      </c>
      <c r="W55" s="7"/>
      <c r="X55" s="7"/>
      <c r="Y55" s="7"/>
      <c r="Z55" s="7"/>
      <c r="AA55" s="7"/>
      <c r="AB55" s="7"/>
      <c r="AF55" s="62"/>
      <c r="AG55" s="62"/>
      <c r="AL55" s="66" t="s">
        <v>322</v>
      </c>
      <c r="AQ55" s="2">
        <v>63</v>
      </c>
      <c r="AS55" s="63"/>
      <c r="BA55" s="3"/>
      <c r="BB55" s="25"/>
      <c r="BC55" s="74"/>
    </row>
    <row r="56" spans="4:46" ht="12.75" customHeight="1">
      <c r="D56" s="61"/>
      <c r="V56" s="50" t="s">
        <v>266</v>
      </c>
      <c r="W56" s="4"/>
      <c r="X56" s="4"/>
      <c r="Y56" s="4"/>
      <c r="Z56" s="4"/>
      <c r="AA56" s="4"/>
      <c r="AB56" s="4"/>
      <c r="AT56" s="23"/>
    </row>
    <row r="57" spans="3:50" ht="12.75">
      <c r="C57" s="61"/>
      <c r="G57" s="56"/>
      <c r="H57" s="61"/>
      <c r="I57" s="61"/>
      <c r="M57" s="61"/>
      <c r="N57" s="61"/>
      <c r="O57" s="61"/>
      <c r="P57" s="61"/>
      <c r="Q57" s="61"/>
      <c r="R57" s="61"/>
      <c r="S57" s="61"/>
      <c r="T57" s="61"/>
      <c r="U57" s="61"/>
      <c r="V57" s="1" t="s">
        <v>269</v>
      </c>
      <c r="AD57" s="73">
        <v>80</v>
      </c>
      <c r="AE57" s="2" t="s">
        <v>214</v>
      </c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</row>
    <row r="58" spans="3:50" ht="12.75">
      <c r="C58" s="61"/>
      <c r="D58" s="61"/>
      <c r="F58" s="56"/>
      <c r="G58" s="61"/>
      <c r="H58" s="61"/>
      <c r="I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</row>
    <row r="59" spans="3:50" ht="12.75">
      <c r="C59" s="61"/>
      <c r="G59" s="61"/>
      <c r="H59" s="61"/>
      <c r="I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</row>
    <row r="60" spans="3:50" ht="12.75">
      <c r="C60" s="61"/>
      <c r="G60" s="61"/>
      <c r="H60" s="61"/>
      <c r="I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</row>
    <row r="61" spans="3:50" ht="12.75">
      <c r="C61" s="61"/>
      <c r="G61" s="61"/>
      <c r="H61" s="61"/>
      <c r="I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</row>
    <row r="64" ht="12.75">
      <c r="I64" s="63"/>
    </row>
    <row r="69" ht="12.75">
      <c r="C69" s="60"/>
    </row>
    <row r="70" ht="12.75">
      <c r="C70" s="60"/>
    </row>
    <row r="71" spans="2:50" ht="12.75" hidden="1">
      <c r="B71" s="79" t="s">
        <v>271</v>
      </c>
      <c r="C71" s="83">
        <f>+C72+C73</f>
        <v>4230</v>
      </c>
      <c r="D71" s="83">
        <f aca="true" t="shared" si="4" ref="D71:T71">+D72+D73</f>
        <v>497</v>
      </c>
      <c r="E71" s="83">
        <f t="shared" si="4"/>
        <v>25</v>
      </c>
      <c r="F71" s="83">
        <f t="shared" si="4"/>
        <v>25</v>
      </c>
      <c r="G71" s="83">
        <f t="shared" si="4"/>
        <v>269</v>
      </c>
      <c r="H71" s="83">
        <f t="shared" si="4"/>
        <v>65</v>
      </c>
      <c r="I71" s="83">
        <f t="shared" si="4"/>
        <v>35</v>
      </c>
      <c r="J71" s="83">
        <f t="shared" si="4"/>
        <v>67</v>
      </c>
      <c r="K71" s="83">
        <f t="shared" si="4"/>
        <v>0</v>
      </c>
      <c r="L71" s="83">
        <f t="shared" si="4"/>
        <v>68</v>
      </c>
      <c r="M71" s="83">
        <f t="shared" si="4"/>
        <v>147</v>
      </c>
      <c r="N71" s="83">
        <f t="shared" si="4"/>
        <v>620</v>
      </c>
      <c r="O71" s="83">
        <f t="shared" si="4"/>
        <v>10</v>
      </c>
      <c r="P71" s="83">
        <f t="shared" si="4"/>
        <v>315</v>
      </c>
      <c r="Q71" s="83">
        <f t="shared" si="4"/>
        <v>295</v>
      </c>
      <c r="R71" s="83">
        <f t="shared" si="4"/>
        <v>53</v>
      </c>
      <c r="S71" s="83">
        <f t="shared" si="4"/>
        <v>8</v>
      </c>
      <c r="T71" s="83">
        <f t="shared" si="4"/>
        <v>85</v>
      </c>
      <c r="W71" s="83">
        <f aca="true" t="shared" si="5" ref="W71:AX71">+W72+W73</f>
        <v>45</v>
      </c>
      <c r="X71" s="83">
        <f t="shared" si="5"/>
        <v>230</v>
      </c>
      <c r="Y71" s="83">
        <f t="shared" si="5"/>
        <v>346</v>
      </c>
      <c r="Z71" s="83">
        <f t="shared" si="5"/>
        <v>25</v>
      </c>
      <c r="AA71" s="83">
        <f t="shared" si="5"/>
        <v>35</v>
      </c>
      <c r="AB71" s="83">
        <f t="shared" si="5"/>
        <v>33</v>
      </c>
      <c r="AC71" s="83">
        <f t="shared" si="5"/>
        <v>60</v>
      </c>
      <c r="AD71" s="83">
        <f t="shared" si="5"/>
        <v>15</v>
      </c>
      <c r="AE71" s="83">
        <f t="shared" si="5"/>
        <v>65</v>
      </c>
      <c r="AF71" s="83">
        <f t="shared" si="5"/>
        <v>104</v>
      </c>
      <c r="AG71" s="83">
        <f t="shared" si="5"/>
        <v>140</v>
      </c>
      <c r="AH71" s="83">
        <f t="shared" si="5"/>
        <v>253</v>
      </c>
      <c r="AI71" s="83">
        <f t="shared" si="5"/>
        <v>10</v>
      </c>
      <c r="AJ71" s="83">
        <f t="shared" si="5"/>
        <v>5</v>
      </c>
      <c r="AK71" s="83">
        <f t="shared" si="5"/>
        <v>85</v>
      </c>
      <c r="AL71" s="83">
        <f t="shared" si="5"/>
        <v>307</v>
      </c>
      <c r="AM71" s="83">
        <f t="shared" si="5"/>
        <v>160</v>
      </c>
      <c r="AN71" s="83">
        <f t="shared" si="5"/>
        <v>50</v>
      </c>
      <c r="AO71" s="83">
        <f t="shared" si="5"/>
        <v>140</v>
      </c>
      <c r="AP71" s="83">
        <f t="shared" si="5"/>
        <v>55</v>
      </c>
      <c r="AQ71" s="83">
        <f t="shared" si="5"/>
        <v>85</v>
      </c>
      <c r="AR71" s="83">
        <f t="shared" si="5"/>
        <v>0</v>
      </c>
      <c r="AS71" s="83">
        <f t="shared" si="5"/>
        <v>0</v>
      </c>
      <c r="AT71" s="83">
        <f t="shared" si="5"/>
        <v>0</v>
      </c>
      <c r="AU71" s="83">
        <f t="shared" si="5"/>
        <v>0</v>
      </c>
      <c r="AV71" s="83">
        <f t="shared" si="5"/>
        <v>0</v>
      </c>
      <c r="AW71" s="83">
        <f t="shared" si="5"/>
        <v>158</v>
      </c>
      <c r="AX71" s="83">
        <f t="shared" si="5"/>
        <v>0</v>
      </c>
    </row>
    <row r="72" spans="2:50" ht="12.75" hidden="1">
      <c r="B72" s="79" t="s">
        <v>272</v>
      </c>
      <c r="C72" s="22">
        <f>SUM(D72:N72)+SUM(R72:T72)+SUM(W72:AO72)+SUM(AT72:AX72)</f>
        <v>4230</v>
      </c>
      <c r="D72" s="3">
        <f>+SUM(D15:D32)</f>
        <v>497</v>
      </c>
      <c r="E72" s="3">
        <f aca="true" t="shared" si="6" ref="E72:T72">+SUM(E15:E32)</f>
        <v>25</v>
      </c>
      <c r="F72" s="3">
        <f t="shared" si="6"/>
        <v>25</v>
      </c>
      <c r="G72" s="3">
        <f t="shared" si="6"/>
        <v>269</v>
      </c>
      <c r="H72" s="3">
        <f t="shared" si="6"/>
        <v>65</v>
      </c>
      <c r="I72" s="3">
        <f t="shared" si="6"/>
        <v>35</v>
      </c>
      <c r="J72" s="3">
        <f t="shared" si="6"/>
        <v>67</v>
      </c>
      <c r="K72" s="3">
        <f t="shared" si="6"/>
        <v>0</v>
      </c>
      <c r="L72" s="3">
        <f t="shared" si="6"/>
        <v>68</v>
      </c>
      <c r="M72" s="3">
        <f t="shared" si="6"/>
        <v>147</v>
      </c>
      <c r="N72" s="3">
        <f t="shared" si="6"/>
        <v>620</v>
      </c>
      <c r="O72" s="3">
        <f t="shared" si="6"/>
        <v>10</v>
      </c>
      <c r="P72" s="3">
        <f t="shared" si="6"/>
        <v>315</v>
      </c>
      <c r="Q72" s="3">
        <f t="shared" si="6"/>
        <v>295</v>
      </c>
      <c r="R72" s="3">
        <f t="shared" si="6"/>
        <v>53</v>
      </c>
      <c r="S72" s="3">
        <f t="shared" si="6"/>
        <v>8</v>
      </c>
      <c r="T72" s="3">
        <f t="shared" si="6"/>
        <v>85</v>
      </c>
      <c r="W72" s="3">
        <f aca="true" t="shared" si="7" ref="W72:AX72">+SUM(W15:W32)</f>
        <v>45</v>
      </c>
      <c r="X72" s="3">
        <f t="shared" si="7"/>
        <v>230</v>
      </c>
      <c r="Y72" s="3">
        <f t="shared" si="7"/>
        <v>346</v>
      </c>
      <c r="Z72" s="3">
        <f t="shared" si="7"/>
        <v>25</v>
      </c>
      <c r="AA72" s="3">
        <f t="shared" si="7"/>
        <v>35</v>
      </c>
      <c r="AB72" s="3">
        <f t="shared" si="7"/>
        <v>33</v>
      </c>
      <c r="AC72" s="3">
        <f t="shared" si="7"/>
        <v>60</v>
      </c>
      <c r="AD72" s="3">
        <f t="shared" si="7"/>
        <v>15</v>
      </c>
      <c r="AE72" s="3">
        <f t="shared" si="7"/>
        <v>65</v>
      </c>
      <c r="AF72" s="3">
        <f t="shared" si="7"/>
        <v>104</v>
      </c>
      <c r="AG72" s="3">
        <f t="shared" si="7"/>
        <v>140</v>
      </c>
      <c r="AH72" s="3">
        <f t="shared" si="7"/>
        <v>253</v>
      </c>
      <c r="AI72" s="3">
        <f t="shared" si="7"/>
        <v>10</v>
      </c>
      <c r="AJ72" s="3">
        <f t="shared" si="7"/>
        <v>5</v>
      </c>
      <c r="AK72" s="3">
        <f t="shared" si="7"/>
        <v>85</v>
      </c>
      <c r="AL72" s="3">
        <f t="shared" si="7"/>
        <v>307</v>
      </c>
      <c r="AM72" s="3">
        <f t="shared" si="7"/>
        <v>160</v>
      </c>
      <c r="AN72" s="3">
        <f t="shared" si="7"/>
        <v>50</v>
      </c>
      <c r="AO72" s="3">
        <f t="shared" si="7"/>
        <v>140</v>
      </c>
      <c r="AP72" s="3">
        <f t="shared" si="7"/>
        <v>55</v>
      </c>
      <c r="AQ72" s="3">
        <f t="shared" si="7"/>
        <v>85</v>
      </c>
      <c r="AR72" s="3">
        <f t="shared" si="7"/>
        <v>0</v>
      </c>
      <c r="AS72" s="3">
        <f t="shared" si="7"/>
        <v>0</v>
      </c>
      <c r="AT72" s="3">
        <f t="shared" si="7"/>
        <v>0</v>
      </c>
      <c r="AU72" s="3">
        <f t="shared" si="7"/>
        <v>0</v>
      </c>
      <c r="AV72" s="3">
        <f t="shared" si="7"/>
        <v>0</v>
      </c>
      <c r="AW72" s="3">
        <f t="shared" si="7"/>
        <v>158</v>
      </c>
      <c r="AX72" s="3">
        <f t="shared" si="7"/>
        <v>0</v>
      </c>
    </row>
    <row r="73" spans="2:50" ht="12.75" hidden="1">
      <c r="B73" s="69" t="s">
        <v>273</v>
      </c>
      <c r="C73" s="22">
        <f>SUM(D73:N73)+SUM(R73:T73)+SUM(W73:AO73)+SUM(AT73:AX73)</f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</row>
    <row r="74" spans="2:3" ht="12.75" hidden="1">
      <c r="B74" s="69"/>
      <c r="C74" s="61"/>
    </row>
    <row r="75" spans="2:50" ht="12.75" hidden="1">
      <c r="B75" s="2" t="s">
        <v>274</v>
      </c>
      <c r="C75" s="22">
        <f>SUM(D75:N75)+SUM(R75:T75)+SUM(W75:AO75)+SUM(AT75:AX75)</f>
        <v>39</v>
      </c>
      <c r="D75" s="3">
        <f>+SUM(D28:D30)</f>
        <v>23</v>
      </c>
      <c r="E75" s="3">
        <f aca="true" t="shared" si="8" ref="E75:T75">+SUM(E28:E30)</f>
        <v>0</v>
      </c>
      <c r="F75" s="3">
        <f t="shared" si="8"/>
        <v>0</v>
      </c>
      <c r="G75" s="3">
        <f t="shared" si="8"/>
        <v>0</v>
      </c>
      <c r="H75" s="3">
        <f t="shared" si="8"/>
        <v>0</v>
      </c>
      <c r="I75" s="3">
        <f t="shared" si="8"/>
        <v>0</v>
      </c>
      <c r="J75" s="3">
        <f t="shared" si="8"/>
        <v>0</v>
      </c>
      <c r="K75" s="3">
        <f t="shared" si="8"/>
        <v>0</v>
      </c>
      <c r="L75" s="3">
        <f t="shared" si="8"/>
        <v>0</v>
      </c>
      <c r="M75" s="3">
        <f t="shared" si="8"/>
        <v>0</v>
      </c>
      <c r="N75" s="3">
        <f t="shared" si="8"/>
        <v>0</v>
      </c>
      <c r="O75" s="3">
        <f t="shared" si="8"/>
        <v>0</v>
      </c>
      <c r="P75" s="3">
        <f t="shared" si="8"/>
        <v>0</v>
      </c>
      <c r="Q75" s="3">
        <f t="shared" si="8"/>
        <v>0</v>
      </c>
      <c r="R75" s="3">
        <f t="shared" si="8"/>
        <v>0</v>
      </c>
      <c r="S75" s="3">
        <f t="shared" si="8"/>
        <v>0</v>
      </c>
      <c r="T75" s="3">
        <f t="shared" si="8"/>
        <v>0</v>
      </c>
      <c r="W75" s="3">
        <f aca="true" t="shared" si="9" ref="W75:AX75">+SUM(W28:W30)</f>
        <v>0</v>
      </c>
      <c r="X75" s="3">
        <f t="shared" si="9"/>
        <v>0</v>
      </c>
      <c r="Y75" s="3">
        <f t="shared" si="9"/>
        <v>0</v>
      </c>
      <c r="Z75" s="3">
        <f t="shared" si="9"/>
        <v>0</v>
      </c>
      <c r="AA75" s="3">
        <f t="shared" si="9"/>
        <v>0</v>
      </c>
      <c r="AB75" s="3">
        <f t="shared" si="9"/>
        <v>0</v>
      </c>
      <c r="AC75" s="3">
        <f t="shared" si="9"/>
        <v>0</v>
      </c>
      <c r="AD75" s="3">
        <f t="shared" si="9"/>
        <v>0</v>
      </c>
      <c r="AE75" s="3">
        <f t="shared" si="9"/>
        <v>0</v>
      </c>
      <c r="AF75" s="3">
        <f t="shared" si="9"/>
        <v>0</v>
      </c>
      <c r="AG75" s="3">
        <f t="shared" si="9"/>
        <v>0</v>
      </c>
      <c r="AH75" s="3">
        <f t="shared" si="9"/>
        <v>11</v>
      </c>
      <c r="AI75" s="3">
        <f t="shared" si="9"/>
        <v>0</v>
      </c>
      <c r="AJ75" s="3">
        <f t="shared" si="9"/>
        <v>0</v>
      </c>
      <c r="AK75" s="3">
        <f t="shared" si="9"/>
        <v>0</v>
      </c>
      <c r="AL75" s="3">
        <f t="shared" si="9"/>
        <v>5</v>
      </c>
      <c r="AM75" s="3">
        <f t="shared" si="9"/>
        <v>0</v>
      </c>
      <c r="AN75" s="3">
        <f t="shared" si="9"/>
        <v>0</v>
      </c>
      <c r="AO75" s="3">
        <f t="shared" si="9"/>
        <v>0</v>
      </c>
      <c r="AP75" s="3">
        <f t="shared" si="9"/>
        <v>0</v>
      </c>
      <c r="AQ75" s="3">
        <f t="shared" si="9"/>
        <v>0</v>
      </c>
      <c r="AR75" s="3">
        <f t="shared" si="9"/>
        <v>0</v>
      </c>
      <c r="AS75" s="3">
        <f t="shared" si="9"/>
        <v>0</v>
      </c>
      <c r="AT75" s="3">
        <f t="shared" si="9"/>
        <v>0</v>
      </c>
      <c r="AU75" s="3">
        <f t="shared" si="9"/>
        <v>0</v>
      </c>
      <c r="AV75" s="3">
        <f t="shared" si="9"/>
        <v>0</v>
      </c>
      <c r="AW75" s="3">
        <f t="shared" si="9"/>
        <v>0</v>
      </c>
      <c r="AX75" s="3">
        <f t="shared" si="9"/>
        <v>0</v>
      </c>
    </row>
    <row r="76" ht="12.75">
      <c r="C76" s="60"/>
    </row>
    <row r="77" spans="3:4" ht="12.75">
      <c r="C77" s="60"/>
      <c r="D77" s="3"/>
    </row>
    <row r="78" ht="12.75">
      <c r="C78" s="60"/>
    </row>
    <row r="82" ht="12.75">
      <c r="C82" s="56"/>
    </row>
    <row r="83" ht="12.75">
      <c r="C83" s="61"/>
    </row>
    <row r="84" ht="12.75">
      <c r="C84" s="61"/>
    </row>
    <row r="85" ht="12.75">
      <c r="C85" s="61"/>
    </row>
    <row r="86" ht="12.75">
      <c r="C86" s="61"/>
    </row>
    <row r="97" ht="12.75">
      <c r="B97" s="75"/>
    </row>
    <row r="105" spans="3:5" ht="12.75">
      <c r="C105" s="60"/>
      <c r="D105" s="60"/>
      <c r="E105" s="60"/>
    </row>
    <row r="106" spans="3:5" ht="12.75">
      <c r="C106" s="60"/>
      <c r="D106" s="60"/>
      <c r="E106" s="60"/>
    </row>
    <row r="107" spans="3:5" ht="12.75">
      <c r="C107" s="60"/>
      <c r="D107" s="60"/>
      <c r="E107" s="60"/>
    </row>
    <row r="108" spans="4:5" ht="12.75">
      <c r="D108" s="60"/>
      <c r="E108" s="60"/>
    </row>
    <row r="109" spans="4:5" ht="12.75">
      <c r="D109" s="60"/>
      <c r="E109" s="60"/>
    </row>
    <row r="110" spans="4:5" ht="12.75">
      <c r="D110" s="60"/>
      <c r="E110" s="60"/>
    </row>
    <row r="111" spans="4:5" ht="12.75">
      <c r="D111" s="60"/>
      <c r="E111" s="60"/>
    </row>
    <row r="112" spans="4:5" ht="12.75">
      <c r="D112" s="60"/>
      <c r="E112" s="60"/>
    </row>
    <row r="113" spans="4:5" ht="12.75">
      <c r="D113" s="60"/>
      <c r="E113" s="60"/>
    </row>
  </sheetData>
  <sheetProtection/>
  <mergeCells count="54">
    <mergeCell ref="O4:Q4"/>
    <mergeCell ref="J4:J10"/>
    <mergeCell ref="T4:T10"/>
    <mergeCell ref="R4:R10"/>
    <mergeCell ref="S4:S10"/>
    <mergeCell ref="O5:O10"/>
    <mergeCell ref="P5:P10"/>
    <mergeCell ref="Q5:Q10"/>
    <mergeCell ref="A3:A11"/>
    <mergeCell ref="B3:B10"/>
    <mergeCell ref="C3:C10"/>
    <mergeCell ref="K4:K10"/>
    <mergeCell ref="D4:D10"/>
    <mergeCell ref="E4:E10"/>
    <mergeCell ref="AR5:AR10"/>
    <mergeCell ref="F4:F10"/>
    <mergeCell ref="G4:G10"/>
    <mergeCell ref="H4:H10"/>
    <mergeCell ref="I4:I10"/>
    <mergeCell ref="AA4:AA10"/>
    <mergeCell ref="U3:U11"/>
    <mergeCell ref="L4:L10"/>
    <mergeCell ref="M4:M10"/>
    <mergeCell ref="N4:N10"/>
    <mergeCell ref="W4:W10"/>
    <mergeCell ref="Y4:Y10"/>
    <mergeCell ref="AF4:AF10"/>
    <mergeCell ref="AY3:AY11"/>
    <mergeCell ref="AG4:AG10"/>
    <mergeCell ref="AL4:AL10"/>
    <mergeCell ref="AM4:AM10"/>
    <mergeCell ref="AP4:AS4"/>
    <mergeCell ref="AT4:AT10"/>
    <mergeCell ref="AX4:AX10"/>
    <mergeCell ref="AW4:AW10"/>
    <mergeCell ref="X4:X10"/>
    <mergeCell ref="AU4:AU10"/>
    <mergeCell ref="AV4:AV10"/>
    <mergeCell ref="AK4:AK10"/>
    <mergeCell ref="AD4:AD10"/>
    <mergeCell ref="AE4:AE10"/>
    <mergeCell ref="AP5:AP10"/>
    <mergeCell ref="AQ5:AQ10"/>
    <mergeCell ref="AH4:AH10"/>
    <mergeCell ref="AS5:AS10"/>
    <mergeCell ref="AN4:AN10"/>
    <mergeCell ref="AO4:AO10"/>
    <mergeCell ref="V35:AB35"/>
    <mergeCell ref="V3:V11"/>
    <mergeCell ref="AI4:AI10"/>
    <mergeCell ref="AJ4:AJ10"/>
    <mergeCell ref="Z4:Z10"/>
    <mergeCell ref="AB4:AB10"/>
    <mergeCell ref="AC4:AC10"/>
  </mergeCells>
  <printOptions/>
  <pageMargins left="0.7480314960629921" right="0.7480314960629921" top="0.8661417322834646" bottom="0.8661417322834646" header="0.5118110236220472" footer="0.5118110236220472"/>
  <pageSetup firstPageNumber="16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7"/>
  <sheetViews>
    <sheetView zoomScalePageLayoutView="0" workbookViewId="0" topLeftCell="A3">
      <selection activeCell="C47" sqref="C47"/>
    </sheetView>
  </sheetViews>
  <sheetFormatPr defaultColWidth="6.7109375" defaultRowHeight="12.75"/>
  <cols>
    <col min="1" max="1" width="4.28125" style="2" customWidth="1"/>
    <col min="2" max="2" width="47.57421875" style="2" customWidth="1"/>
    <col min="3" max="3" width="7.8515625" style="2" customWidth="1"/>
    <col min="4" max="6" width="5.7109375" style="2" customWidth="1"/>
    <col min="7" max="7" width="5.140625" style="2" customWidth="1"/>
    <col min="8" max="8" width="7.00390625" style="2" customWidth="1"/>
    <col min="9" max="9" width="8.00390625" style="2" customWidth="1"/>
    <col min="10" max="10" width="7.28125" style="2" customWidth="1"/>
    <col min="11" max="11" width="7.00390625" style="2" customWidth="1"/>
    <col min="12" max="12" width="7.140625" style="2" customWidth="1"/>
    <col min="13" max="13" width="5.8515625" style="2" customWidth="1"/>
    <col min="14" max="14" width="6.00390625" style="2" customWidth="1"/>
    <col min="15" max="15" width="6.57421875" style="2" customWidth="1"/>
    <col min="16" max="16" width="6.7109375" style="2" customWidth="1"/>
    <col min="17" max="17" width="6.8515625" style="2" customWidth="1"/>
    <col min="18" max="18" width="7.00390625" style="2" customWidth="1"/>
    <col min="19" max="19" width="8.8515625" style="2" customWidth="1"/>
    <col min="20" max="20" width="5.00390625" style="2" customWidth="1"/>
    <col min="21" max="21" width="4.00390625" style="2" customWidth="1"/>
    <col min="22" max="22" width="5.00390625" style="2" customWidth="1"/>
    <col min="23" max="23" width="5.140625" style="2" customWidth="1"/>
    <col min="24" max="24" width="5.28125" style="2" customWidth="1"/>
    <col min="25" max="25" width="5.00390625" style="2" customWidth="1"/>
    <col min="26" max="26" width="6.00390625" style="2" customWidth="1"/>
    <col min="27" max="27" width="6.140625" style="2" customWidth="1"/>
    <col min="28" max="29" width="7.421875" style="2" bestFit="1" customWidth="1"/>
    <col min="30" max="30" width="5.140625" style="2" customWidth="1"/>
    <col min="31" max="31" width="6.7109375" style="2" bestFit="1" customWidth="1"/>
    <col min="32" max="32" width="4.7109375" style="2" customWidth="1"/>
    <col min="33" max="33" width="6.57421875" style="2" bestFit="1" customWidth="1"/>
    <col min="34" max="34" width="5.140625" style="2" customWidth="1"/>
    <col min="35" max="35" width="6.00390625" style="2" customWidth="1"/>
    <col min="36" max="36" width="5.140625" style="2" customWidth="1"/>
    <col min="37" max="37" width="5.57421875" style="2" customWidth="1"/>
    <col min="38" max="38" width="6.7109375" style="2" customWidth="1"/>
    <col min="39" max="40" width="5.7109375" style="2" customWidth="1"/>
    <col min="41" max="41" width="5.140625" style="2" customWidth="1"/>
    <col min="42" max="42" width="6.00390625" style="2" customWidth="1"/>
    <col min="43" max="43" width="5.7109375" style="2" customWidth="1"/>
    <col min="44" max="44" width="6.421875" style="2" customWidth="1"/>
    <col min="45" max="45" width="6.57421875" style="2" customWidth="1"/>
    <col min="46" max="46" width="8.28125" style="2" bestFit="1" customWidth="1"/>
    <col min="47" max="47" width="5.140625" style="2" customWidth="1"/>
    <col min="48" max="48" width="4.28125" style="2" customWidth="1"/>
    <col min="49" max="49" width="6.7109375" style="2" bestFit="1" customWidth="1"/>
    <col min="50" max="50" width="5.00390625" style="2" customWidth="1"/>
    <col min="51" max="51" width="4.00390625" style="2" customWidth="1"/>
    <col min="52" max="52" width="1.7109375" style="2" customWidth="1"/>
    <col min="53" max="53" width="4.57421875" style="2" customWidth="1"/>
    <col min="54" max="54" width="9.28125" style="2" bestFit="1" customWidth="1"/>
    <col min="55" max="16384" width="6.7109375" style="2" customWidth="1"/>
  </cols>
  <sheetData>
    <row r="1" spans="1:27" ht="12.75">
      <c r="A1" s="86" t="s">
        <v>0</v>
      </c>
      <c r="B1" s="1" t="s">
        <v>1</v>
      </c>
      <c r="C1" s="66" t="s">
        <v>336</v>
      </c>
      <c r="G1" s="3"/>
      <c r="V1" s="2" t="s">
        <v>2</v>
      </c>
      <c r="Z1" s="3"/>
      <c r="AA1" s="3"/>
    </row>
    <row r="2" spans="1:54" ht="12.75">
      <c r="A2" s="4"/>
      <c r="B2" s="4"/>
      <c r="C2" s="5">
        <f>+BB38</f>
        <v>580228</v>
      </c>
      <c r="D2" s="4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BA2" s="7"/>
      <c r="BB2" s="7"/>
    </row>
    <row r="3" spans="1:53" s="13" customFormat="1" ht="12.75">
      <c r="A3" s="164" t="s">
        <v>4</v>
      </c>
      <c r="B3" s="177" t="s">
        <v>5</v>
      </c>
      <c r="C3" s="179" t="s">
        <v>6</v>
      </c>
      <c r="D3" s="8"/>
      <c r="E3" s="9" t="s">
        <v>7</v>
      </c>
      <c r="F3" s="9"/>
      <c r="G3" s="9" t="s">
        <v>8</v>
      </c>
      <c r="H3" s="8"/>
      <c r="I3" s="8"/>
      <c r="J3" s="8"/>
      <c r="K3" s="8"/>
      <c r="L3" s="8"/>
      <c r="M3" s="8"/>
      <c r="N3" s="8"/>
      <c r="O3" s="9"/>
      <c r="P3" s="9"/>
      <c r="Q3" s="8"/>
      <c r="R3" s="8"/>
      <c r="S3" s="8"/>
      <c r="T3" s="10"/>
      <c r="U3" s="164" t="s">
        <v>4</v>
      </c>
      <c r="V3" s="164" t="s">
        <v>4</v>
      </c>
      <c r="W3" s="11"/>
      <c r="X3" s="8"/>
      <c r="Y3" s="9"/>
      <c r="Z3" s="9"/>
      <c r="AA3" s="9"/>
      <c r="AB3" s="9"/>
      <c r="AC3" s="9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0"/>
      <c r="AY3" s="164" t="s">
        <v>4</v>
      </c>
      <c r="AZ3" s="12"/>
      <c r="BA3" s="12"/>
    </row>
    <row r="4" spans="1:52" s="13" customFormat="1" ht="12.75" customHeight="1">
      <c r="A4" s="165"/>
      <c r="B4" s="178"/>
      <c r="C4" s="180"/>
      <c r="D4" s="182" t="s">
        <v>9</v>
      </c>
      <c r="E4" s="161" t="s">
        <v>10</v>
      </c>
      <c r="F4" s="161" t="s">
        <v>377</v>
      </c>
      <c r="G4" s="161" t="s">
        <v>11</v>
      </c>
      <c r="H4" s="161" t="s">
        <v>12</v>
      </c>
      <c r="I4" s="161" t="s">
        <v>13</v>
      </c>
      <c r="J4" s="161" t="s">
        <v>14</v>
      </c>
      <c r="K4" s="161" t="s">
        <v>15</v>
      </c>
      <c r="L4" s="161" t="s">
        <v>16</v>
      </c>
      <c r="M4" s="161" t="s">
        <v>17</v>
      </c>
      <c r="N4" s="167" t="s">
        <v>18</v>
      </c>
      <c r="O4" s="184" t="s">
        <v>19</v>
      </c>
      <c r="P4" s="184"/>
      <c r="Q4" s="184"/>
      <c r="R4" s="167" t="s">
        <v>20</v>
      </c>
      <c r="S4" s="161" t="s">
        <v>21</v>
      </c>
      <c r="T4" s="161" t="s">
        <v>22</v>
      </c>
      <c r="U4" s="165"/>
      <c r="V4" s="165"/>
      <c r="W4" s="169" t="s">
        <v>23</v>
      </c>
      <c r="X4" s="167" t="s">
        <v>24</v>
      </c>
      <c r="Y4" s="161" t="s">
        <v>25</v>
      </c>
      <c r="Z4" s="161" t="s">
        <v>26</v>
      </c>
      <c r="AA4" s="161" t="s">
        <v>27</v>
      </c>
      <c r="AB4" s="161" t="s">
        <v>28</v>
      </c>
      <c r="AC4" s="167" t="s">
        <v>29</v>
      </c>
      <c r="AD4" s="161" t="s">
        <v>30</v>
      </c>
      <c r="AE4" s="161" t="s">
        <v>31</v>
      </c>
      <c r="AF4" s="161" t="s">
        <v>32</v>
      </c>
      <c r="AG4" s="161" t="s">
        <v>33</v>
      </c>
      <c r="AH4" s="161" t="s">
        <v>34</v>
      </c>
      <c r="AI4" s="161" t="s">
        <v>35</v>
      </c>
      <c r="AJ4" s="161" t="s">
        <v>36</v>
      </c>
      <c r="AK4" s="161" t="s">
        <v>37</v>
      </c>
      <c r="AL4" s="161" t="s">
        <v>38</v>
      </c>
      <c r="AM4" s="161" t="s">
        <v>39</v>
      </c>
      <c r="AN4" s="161" t="s">
        <v>40</v>
      </c>
      <c r="AO4" s="161" t="s">
        <v>41</v>
      </c>
      <c r="AP4" s="172" t="s">
        <v>19</v>
      </c>
      <c r="AQ4" s="173"/>
      <c r="AR4" s="173"/>
      <c r="AS4" s="173"/>
      <c r="AT4" s="161" t="s">
        <v>42</v>
      </c>
      <c r="AU4" s="161" t="s">
        <v>43</v>
      </c>
      <c r="AV4" s="161" t="s">
        <v>44</v>
      </c>
      <c r="AW4" s="161" t="s">
        <v>45</v>
      </c>
      <c r="AX4" s="174" t="s">
        <v>46</v>
      </c>
      <c r="AY4" s="165"/>
      <c r="AZ4" s="12"/>
    </row>
    <row r="5" spans="1:52" s="13" customFormat="1" ht="12.75" customHeight="1">
      <c r="A5" s="165"/>
      <c r="B5" s="178"/>
      <c r="C5" s="180"/>
      <c r="D5" s="183"/>
      <c r="E5" s="162" t="s">
        <v>47</v>
      </c>
      <c r="F5" s="187" t="s">
        <v>48</v>
      </c>
      <c r="G5" s="162" t="s">
        <v>49</v>
      </c>
      <c r="H5" s="162" t="s">
        <v>8</v>
      </c>
      <c r="I5" s="162" t="s">
        <v>50</v>
      </c>
      <c r="J5" s="162" t="s">
        <v>8</v>
      </c>
      <c r="K5" s="162" t="s">
        <v>51</v>
      </c>
      <c r="L5" s="162" t="s">
        <v>52</v>
      </c>
      <c r="M5" s="162"/>
      <c r="N5" s="162" t="s">
        <v>53</v>
      </c>
      <c r="O5" s="185" t="s">
        <v>54</v>
      </c>
      <c r="P5" s="185" t="s">
        <v>55</v>
      </c>
      <c r="Q5" s="185" t="s">
        <v>56</v>
      </c>
      <c r="R5" s="162" t="s">
        <v>57</v>
      </c>
      <c r="S5" s="162" t="s">
        <v>58</v>
      </c>
      <c r="T5" s="162" t="s">
        <v>59</v>
      </c>
      <c r="U5" s="165"/>
      <c r="V5" s="165"/>
      <c r="W5" s="170"/>
      <c r="X5" s="162" t="s">
        <v>60</v>
      </c>
      <c r="Y5" s="162"/>
      <c r="Z5" s="162"/>
      <c r="AA5" s="162"/>
      <c r="AB5" s="162"/>
      <c r="AC5" s="162"/>
      <c r="AD5" s="162"/>
      <c r="AE5" s="162" t="s">
        <v>61</v>
      </c>
      <c r="AF5" s="162"/>
      <c r="AG5" s="162" t="s">
        <v>62</v>
      </c>
      <c r="AH5" s="162"/>
      <c r="AI5" s="162" t="s">
        <v>58</v>
      </c>
      <c r="AJ5" s="162"/>
      <c r="AK5" s="162"/>
      <c r="AL5" s="162" t="s">
        <v>63</v>
      </c>
      <c r="AM5" s="162"/>
      <c r="AN5" s="162"/>
      <c r="AO5" s="162" t="s">
        <v>64</v>
      </c>
      <c r="AP5" s="168" t="s">
        <v>65</v>
      </c>
      <c r="AQ5" s="168" t="s">
        <v>66</v>
      </c>
      <c r="AR5" s="158" t="s">
        <v>30</v>
      </c>
      <c r="AS5" s="158" t="s">
        <v>67</v>
      </c>
      <c r="AT5" s="162" t="s">
        <v>68</v>
      </c>
      <c r="AU5" s="162"/>
      <c r="AV5" s="162"/>
      <c r="AW5" s="162" t="s">
        <v>69</v>
      </c>
      <c r="AX5" s="175" t="s">
        <v>70</v>
      </c>
      <c r="AY5" s="165"/>
      <c r="AZ5" s="12"/>
    </row>
    <row r="6" spans="1:52" s="13" customFormat="1" ht="15.75" customHeight="1">
      <c r="A6" s="165"/>
      <c r="B6" s="178"/>
      <c r="C6" s="180"/>
      <c r="D6" s="183"/>
      <c r="E6" s="162" t="s">
        <v>71</v>
      </c>
      <c r="F6" s="187"/>
      <c r="G6" s="162" t="s">
        <v>72</v>
      </c>
      <c r="H6" s="162" t="s">
        <v>8</v>
      </c>
      <c r="I6" s="162" t="s">
        <v>73</v>
      </c>
      <c r="J6" s="162" t="s">
        <v>74</v>
      </c>
      <c r="K6" s="162" t="s">
        <v>75</v>
      </c>
      <c r="L6" s="162" t="s">
        <v>76</v>
      </c>
      <c r="M6" s="162" t="s">
        <v>8</v>
      </c>
      <c r="N6" s="162" t="s">
        <v>77</v>
      </c>
      <c r="O6" s="186"/>
      <c r="P6" s="186"/>
      <c r="Q6" s="186"/>
      <c r="R6" s="162" t="s">
        <v>78</v>
      </c>
      <c r="S6" s="162" t="s">
        <v>79</v>
      </c>
      <c r="T6" s="162"/>
      <c r="U6" s="165"/>
      <c r="V6" s="165"/>
      <c r="W6" s="170"/>
      <c r="X6" s="162" t="s">
        <v>80</v>
      </c>
      <c r="Y6" s="162"/>
      <c r="Z6" s="162"/>
      <c r="AA6" s="162"/>
      <c r="AB6" s="162"/>
      <c r="AC6" s="162"/>
      <c r="AD6" s="162"/>
      <c r="AE6" s="162" t="s">
        <v>81</v>
      </c>
      <c r="AF6" s="162"/>
      <c r="AG6" s="162" t="s">
        <v>82</v>
      </c>
      <c r="AH6" s="162"/>
      <c r="AI6" s="162" t="s">
        <v>79</v>
      </c>
      <c r="AJ6" s="162"/>
      <c r="AK6" s="162" t="s">
        <v>83</v>
      </c>
      <c r="AL6" s="162" t="s">
        <v>84</v>
      </c>
      <c r="AM6" s="162"/>
      <c r="AN6" s="162"/>
      <c r="AO6" s="162"/>
      <c r="AP6" s="159"/>
      <c r="AQ6" s="159"/>
      <c r="AR6" s="159"/>
      <c r="AS6" s="159"/>
      <c r="AT6" s="162" t="s">
        <v>85</v>
      </c>
      <c r="AU6" s="162"/>
      <c r="AV6" s="162"/>
      <c r="AW6" s="162" t="s">
        <v>86</v>
      </c>
      <c r="AX6" s="175" t="s">
        <v>87</v>
      </c>
      <c r="AY6" s="165"/>
      <c r="AZ6" s="12"/>
    </row>
    <row r="7" spans="1:52" s="13" customFormat="1" ht="12.75">
      <c r="A7" s="165"/>
      <c r="B7" s="178"/>
      <c r="C7" s="180"/>
      <c r="D7" s="183"/>
      <c r="E7" s="162" t="s">
        <v>81</v>
      </c>
      <c r="F7" s="187"/>
      <c r="G7" s="162"/>
      <c r="H7" s="162"/>
      <c r="I7" s="162" t="s">
        <v>88</v>
      </c>
      <c r="J7" s="162" t="s">
        <v>89</v>
      </c>
      <c r="K7" s="162" t="s">
        <v>90</v>
      </c>
      <c r="L7" s="162" t="s">
        <v>91</v>
      </c>
      <c r="M7" s="162"/>
      <c r="N7" s="162" t="s">
        <v>92</v>
      </c>
      <c r="O7" s="186"/>
      <c r="P7" s="186"/>
      <c r="Q7" s="186"/>
      <c r="R7" s="162" t="s">
        <v>93</v>
      </c>
      <c r="S7" s="162" t="s">
        <v>94</v>
      </c>
      <c r="T7" s="162"/>
      <c r="U7" s="165"/>
      <c r="V7" s="165"/>
      <c r="W7" s="170" t="s">
        <v>95</v>
      </c>
      <c r="X7" s="162" t="s">
        <v>96</v>
      </c>
      <c r="Y7" s="162" t="s">
        <v>93</v>
      </c>
      <c r="Z7" s="162" t="s">
        <v>93</v>
      </c>
      <c r="AA7" s="162" t="s">
        <v>93</v>
      </c>
      <c r="AB7" s="162" t="s">
        <v>93</v>
      </c>
      <c r="AC7" s="162" t="s">
        <v>93</v>
      </c>
      <c r="AD7" s="162" t="s">
        <v>93</v>
      </c>
      <c r="AE7" s="162" t="s">
        <v>97</v>
      </c>
      <c r="AF7" s="162"/>
      <c r="AG7" s="162" t="s">
        <v>98</v>
      </c>
      <c r="AH7" s="162"/>
      <c r="AI7" s="162" t="s">
        <v>99</v>
      </c>
      <c r="AJ7" s="162"/>
      <c r="AK7" s="162" t="s">
        <v>100</v>
      </c>
      <c r="AL7" s="162" t="s">
        <v>101</v>
      </c>
      <c r="AM7" s="162"/>
      <c r="AN7" s="162"/>
      <c r="AO7" s="162"/>
      <c r="AP7" s="159"/>
      <c r="AQ7" s="159"/>
      <c r="AR7" s="159"/>
      <c r="AS7" s="159"/>
      <c r="AT7" s="162" t="s">
        <v>102</v>
      </c>
      <c r="AU7" s="162" t="s">
        <v>97</v>
      </c>
      <c r="AV7" s="162" t="s">
        <v>97</v>
      </c>
      <c r="AW7" s="162" t="s">
        <v>103</v>
      </c>
      <c r="AX7" s="175"/>
      <c r="AY7" s="165"/>
      <c r="AZ7" s="12"/>
    </row>
    <row r="8" spans="1:52" s="13" customFormat="1" ht="17.25" customHeight="1">
      <c r="A8" s="165"/>
      <c r="B8" s="178"/>
      <c r="C8" s="180"/>
      <c r="D8" s="183"/>
      <c r="E8" s="162"/>
      <c r="F8" s="187"/>
      <c r="G8" s="162"/>
      <c r="H8" s="162" t="s">
        <v>104</v>
      </c>
      <c r="I8" s="162" t="s">
        <v>60</v>
      </c>
      <c r="J8" s="162" t="s">
        <v>105</v>
      </c>
      <c r="K8" s="162" t="s">
        <v>76</v>
      </c>
      <c r="L8" s="162"/>
      <c r="M8" s="162" t="s">
        <v>57</v>
      </c>
      <c r="N8" s="162"/>
      <c r="O8" s="186"/>
      <c r="P8" s="186"/>
      <c r="Q8" s="186"/>
      <c r="R8" s="162" t="s">
        <v>106</v>
      </c>
      <c r="S8" s="162" t="s">
        <v>107</v>
      </c>
      <c r="T8" s="162"/>
      <c r="U8" s="165"/>
      <c r="V8" s="165"/>
      <c r="W8" s="170" t="s">
        <v>108</v>
      </c>
      <c r="X8" s="162"/>
      <c r="Y8" s="162" t="s">
        <v>109</v>
      </c>
      <c r="Z8" s="162" t="s">
        <v>109</v>
      </c>
      <c r="AA8" s="162" t="s">
        <v>109</v>
      </c>
      <c r="AB8" s="162" t="s">
        <v>109</v>
      </c>
      <c r="AC8" s="162" t="s">
        <v>109</v>
      </c>
      <c r="AD8" s="162" t="s">
        <v>109</v>
      </c>
      <c r="AE8" s="162" t="s">
        <v>110</v>
      </c>
      <c r="AF8" s="162"/>
      <c r="AG8" s="162" t="s">
        <v>111</v>
      </c>
      <c r="AH8" s="162"/>
      <c r="AI8" s="162" t="s">
        <v>84</v>
      </c>
      <c r="AJ8" s="162"/>
      <c r="AK8" s="162" t="s">
        <v>112</v>
      </c>
      <c r="AL8" s="162" t="s">
        <v>81</v>
      </c>
      <c r="AM8" s="162" t="s">
        <v>113</v>
      </c>
      <c r="AN8" s="162" t="s">
        <v>113</v>
      </c>
      <c r="AO8" s="162"/>
      <c r="AP8" s="159"/>
      <c r="AQ8" s="159"/>
      <c r="AR8" s="159"/>
      <c r="AS8" s="159"/>
      <c r="AT8" s="162" t="s">
        <v>114</v>
      </c>
      <c r="AU8" s="162" t="s">
        <v>115</v>
      </c>
      <c r="AV8" s="162" t="s">
        <v>115</v>
      </c>
      <c r="AW8" s="162" t="s">
        <v>116</v>
      </c>
      <c r="AX8" s="175"/>
      <c r="AY8" s="165"/>
      <c r="AZ8" s="12"/>
    </row>
    <row r="9" spans="1:52" s="13" customFormat="1" ht="12.75">
      <c r="A9" s="165"/>
      <c r="B9" s="178"/>
      <c r="C9" s="180"/>
      <c r="D9" s="183"/>
      <c r="E9" s="162"/>
      <c r="F9" s="187"/>
      <c r="G9" s="162"/>
      <c r="H9" s="162" t="s">
        <v>117</v>
      </c>
      <c r="I9" s="162" t="s">
        <v>118</v>
      </c>
      <c r="J9" s="162" t="s">
        <v>119</v>
      </c>
      <c r="K9" s="162" t="s">
        <v>91</v>
      </c>
      <c r="L9" s="162" t="s">
        <v>8</v>
      </c>
      <c r="M9" s="162" t="s">
        <v>119</v>
      </c>
      <c r="N9" s="162"/>
      <c r="O9" s="186"/>
      <c r="P9" s="186"/>
      <c r="Q9" s="186"/>
      <c r="R9" s="162" t="s">
        <v>91</v>
      </c>
      <c r="S9" s="162" t="s">
        <v>120</v>
      </c>
      <c r="T9" s="162"/>
      <c r="U9" s="165"/>
      <c r="V9" s="165"/>
      <c r="W9" s="170" t="s">
        <v>121</v>
      </c>
      <c r="X9" s="162"/>
      <c r="Y9" s="162" t="s">
        <v>122</v>
      </c>
      <c r="Z9" s="162" t="s">
        <v>122</v>
      </c>
      <c r="AA9" s="162" t="s">
        <v>122</v>
      </c>
      <c r="AB9" s="162" t="s">
        <v>122</v>
      </c>
      <c r="AC9" s="162" t="s">
        <v>122</v>
      </c>
      <c r="AD9" s="162" t="s">
        <v>122</v>
      </c>
      <c r="AE9" s="162"/>
      <c r="AF9" s="162" t="s">
        <v>123</v>
      </c>
      <c r="AG9" s="162" t="s">
        <v>124</v>
      </c>
      <c r="AH9" s="162" t="s">
        <v>99</v>
      </c>
      <c r="AI9" s="162"/>
      <c r="AJ9" s="162"/>
      <c r="AK9" s="162" t="s">
        <v>119</v>
      </c>
      <c r="AL9" s="162"/>
      <c r="AM9" s="162" t="s">
        <v>125</v>
      </c>
      <c r="AN9" s="162" t="s">
        <v>125</v>
      </c>
      <c r="AO9" s="162"/>
      <c r="AP9" s="159"/>
      <c r="AQ9" s="159"/>
      <c r="AR9" s="159"/>
      <c r="AS9" s="159"/>
      <c r="AT9" s="162" t="s">
        <v>81</v>
      </c>
      <c r="AU9" s="162" t="s">
        <v>122</v>
      </c>
      <c r="AV9" s="162" t="s">
        <v>122</v>
      </c>
      <c r="AW9" s="162" t="s">
        <v>126</v>
      </c>
      <c r="AX9" s="175"/>
      <c r="AY9" s="165"/>
      <c r="AZ9" s="12"/>
    </row>
    <row r="10" spans="1:52" s="13" customFormat="1" ht="12.75">
      <c r="A10" s="165"/>
      <c r="B10" s="178"/>
      <c r="C10" s="181"/>
      <c r="D10" s="183"/>
      <c r="E10" s="162" t="s">
        <v>8</v>
      </c>
      <c r="F10" s="187"/>
      <c r="G10" s="162"/>
      <c r="H10" s="162"/>
      <c r="I10" s="162" t="s">
        <v>127</v>
      </c>
      <c r="J10" s="162" t="s">
        <v>91</v>
      </c>
      <c r="K10" s="162"/>
      <c r="L10" s="162" t="s">
        <v>8</v>
      </c>
      <c r="M10" s="162" t="s">
        <v>91</v>
      </c>
      <c r="N10" s="162"/>
      <c r="O10" s="186"/>
      <c r="P10" s="186"/>
      <c r="Q10" s="186"/>
      <c r="R10" s="162"/>
      <c r="S10" s="162" t="s">
        <v>128</v>
      </c>
      <c r="T10" s="162"/>
      <c r="U10" s="165"/>
      <c r="V10" s="165"/>
      <c r="W10" s="171" t="s">
        <v>81</v>
      </c>
      <c r="X10" s="162"/>
      <c r="Y10" s="162" t="s">
        <v>129</v>
      </c>
      <c r="Z10" s="162" t="s">
        <v>129</v>
      </c>
      <c r="AA10" s="162" t="s">
        <v>129</v>
      </c>
      <c r="AB10" s="162" t="s">
        <v>129</v>
      </c>
      <c r="AC10" s="162" t="s">
        <v>129</v>
      </c>
      <c r="AD10" s="162" t="s">
        <v>129</v>
      </c>
      <c r="AE10" s="162"/>
      <c r="AF10" s="162" t="s">
        <v>81</v>
      </c>
      <c r="AG10" s="162" t="s">
        <v>81</v>
      </c>
      <c r="AH10" s="162" t="s">
        <v>130</v>
      </c>
      <c r="AI10" s="162"/>
      <c r="AJ10" s="162"/>
      <c r="AK10" s="162" t="s">
        <v>91</v>
      </c>
      <c r="AL10" s="162"/>
      <c r="AM10" s="162" t="s">
        <v>81</v>
      </c>
      <c r="AN10" s="162" t="s">
        <v>81</v>
      </c>
      <c r="AO10" s="162"/>
      <c r="AP10" s="160"/>
      <c r="AQ10" s="160"/>
      <c r="AR10" s="160"/>
      <c r="AS10" s="160"/>
      <c r="AT10" s="162"/>
      <c r="AU10" s="162" t="s">
        <v>129</v>
      </c>
      <c r="AV10" s="162" t="s">
        <v>129</v>
      </c>
      <c r="AW10" s="162" t="s">
        <v>131</v>
      </c>
      <c r="AX10" s="175"/>
      <c r="AY10" s="165"/>
      <c r="AZ10" s="12"/>
    </row>
    <row r="11" spans="1:55" s="20" customFormat="1" ht="12.75">
      <c r="A11" s="166"/>
      <c r="B11" s="14" t="s">
        <v>132</v>
      </c>
      <c r="C11" s="15">
        <v>1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7">
        <v>18</v>
      </c>
      <c r="U11" s="166"/>
      <c r="V11" s="166"/>
      <c r="W11" s="14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6"/>
      <c r="AZ11" s="18"/>
      <c r="BA11" s="3">
        <v>1</v>
      </c>
      <c r="BB11" s="19">
        <v>372265</v>
      </c>
      <c r="BC11" s="78" t="s">
        <v>133</v>
      </c>
    </row>
    <row r="12" spans="1:55" ht="12.75">
      <c r="A12" s="89"/>
      <c r="B12" s="21" t="s">
        <v>134</v>
      </c>
      <c r="C12" s="22">
        <f>SUM(D12:N12)+SUM(R12:T12)+SUM(W12:AO12)+SUM(AT12:AX12)</f>
        <v>3823</v>
      </c>
      <c r="D12" s="23">
        <f>SUM(D14:D31)</f>
        <v>431</v>
      </c>
      <c r="E12" s="23">
        <f aca="true" t="shared" si="0" ref="E12:T12">SUM(E14:E31)</f>
        <v>15</v>
      </c>
      <c r="F12" s="23">
        <f t="shared" si="0"/>
        <v>15</v>
      </c>
      <c r="G12" s="23">
        <f t="shared" si="0"/>
        <v>229</v>
      </c>
      <c r="H12" s="23">
        <f t="shared" si="0"/>
        <v>55</v>
      </c>
      <c r="I12" s="23">
        <f t="shared" si="0"/>
        <v>25</v>
      </c>
      <c r="J12" s="23">
        <f t="shared" si="0"/>
        <v>67</v>
      </c>
      <c r="K12" s="23">
        <f t="shared" si="0"/>
        <v>0</v>
      </c>
      <c r="L12" s="23">
        <f t="shared" si="0"/>
        <v>66</v>
      </c>
      <c r="M12" s="23">
        <f t="shared" si="0"/>
        <v>147</v>
      </c>
      <c r="N12" s="23">
        <f t="shared" si="0"/>
        <v>575</v>
      </c>
      <c r="O12" s="23">
        <f t="shared" si="0"/>
        <v>10</v>
      </c>
      <c r="P12" s="23">
        <f t="shared" si="0"/>
        <v>270</v>
      </c>
      <c r="Q12" s="23">
        <f t="shared" si="0"/>
        <v>295</v>
      </c>
      <c r="R12" s="23">
        <f t="shared" si="0"/>
        <v>53</v>
      </c>
      <c r="S12" s="23">
        <f t="shared" si="0"/>
        <v>8</v>
      </c>
      <c r="T12" s="23">
        <f t="shared" si="0"/>
        <v>75</v>
      </c>
      <c r="U12" s="24"/>
      <c r="V12" s="24"/>
      <c r="W12" s="23">
        <f aca="true" t="shared" si="1" ref="W12:AX12">SUM(W14:W31)</f>
        <v>35</v>
      </c>
      <c r="X12" s="23">
        <f t="shared" si="1"/>
        <v>193</v>
      </c>
      <c r="Y12" s="23">
        <f t="shared" si="1"/>
        <v>315</v>
      </c>
      <c r="Z12" s="23">
        <f t="shared" si="1"/>
        <v>20</v>
      </c>
      <c r="AA12" s="23">
        <f t="shared" si="1"/>
        <v>25</v>
      </c>
      <c r="AB12" s="23">
        <f t="shared" si="1"/>
        <v>28</v>
      </c>
      <c r="AC12" s="23">
        <f t="shared" si="1"/>
        <v>65</v>
      </c>
      <c r="AD12" s="23">
        <f t="shared" si="1"/>
        <v>15</v>
      </c>
      <c r="AE12" s="23">
        <f t="shared" si="1"/>
        <v>65</v>
      </c>
      <c r="AF12" s="23">
        <f t="shared" si="1"/>
        <v>104</v>
      </c>
      <c r="AG12" s="23">
        <f t="shared" si="1"/>
        <v>138</v>
      </c>
      <c r="AH12" s="23">
        <f>SUM(AH14:AH31)</f>
        <v>203</v>
      </c>
      <c r="AI12" s="23">
        <f t="shared" si="1"/>
        <v>10</v>
      </c>
      <c r="AJ12" s="23">
        <f t="shared" si="1"/>
        <v>5</v>
      </c>
      <c r="AK12" s="23">
        <f t="shared" si="1"/>
        <v>48</v>
      </c>
      <c r="AL12" s="23">
        <f t="shared" si="1"/>
        <v>276</v>
      </c>
      <c r="AM12" s="23">
        <f t="shared" si="1"/>
        <v>145</v>
      </c>
      <c r="AN12" s="23">
        <f t="shared" si="1"/>
        <v>55</v>
      </c>
      <c r="AO12" s="23">
        <f t="shared" si="1"/>
        <v>124</v>
      </c>
      <c r="AP12" s="23">
        <f t="shared" si="1"/>
        <v>45</v>
      </c>
      <c r="AQ12" s="23">
        <f t="shared" si="1"/>
        <v>79</v>
      </c>
      <c r="AR12" s="23">
        <f t="shared" si="1"/>
        <v>0</v>
      </c>
      <c r="AS12" s="23">
        <f t="shared" si="1"/>
        <v>0</v>
      </c>
      <c r="AT12" s="23">
        <f t="shared" si="1"/>
        <v>35</v>
      </c>
      <c r="AU12" s="23">
        <f t="shared" si="1"/>
        <v>0</v>
      </c>
      <c r="AV12" s="23">
        <f t="shared" si="1"/>
        <v>0</v>
      </c>
      <c r="AW12" s="23">
        <f t="shared" si="1"/>
        <v>158</v>
      </c>
      <c r="AX12" s="23">
        <f t="shared" si="1"/>
        <v>0</v>
      </c>
      <c r="AY12" s="24"/>
      <c r="AZ12" s="7"/>
      <c r="BA12" s="3">
        <v>2</v>
      </c>
      <c r="BB12" s="25">
        <v>454922</v>
      </c>
      <c r="BC12" s="78" t="s">
        <v>135</v>
      </c>
    </row>
    <row r="13" spans="1:55" s="31" customFormat="1" ht="12.75">
      <c r="A13" s="29"/>
      <c r="B13" s="27" t="s">
        <v>136</v>
      </c>
      <c r="C13" s="28">
        <f>C12*1000/$C2</f>
        <v>6.588789234576753</v>
      </c>
      <c r="D13" s="28">
        <f aca="true" t="shared" si="2" ref="D13:S13">D12*1000/$C2</f>
        <v>0.7428114465348105</v>
      </c>
      <c r="E13" s="28">
        <f t="shared" si="2"/>
        <v>0.025851906491930757</v>
      </c>
      <c r="F13" s="28">
        <f t="shared" si="2"/>
        <v>0.025851906491930757</v>
      </c>
      <c r="G13" s="28">
        <f t="shared" si="2"/>
        <v>0.39467243911014294</v>
      </c>
      <c r="H13" s="28">
        <f t="shared" si="2"/>
        <v>0.09479032380374611</v>
      </c>
      <c r="I13" s="28">
        <f t="shared" si="2"/>
        <v>0.0430865108198846</v>
      </c>
      <c r="J13" s="28">
        <f t="shared" si="2"/>
        <v>0.11547184899729072</v>
      </c>
      <c r="K13" s="28">
        <f t="shared" si="2"/>
        <v>0</v>
      </c>
      <c r="L13" s="28">
        <f t="shared" si="2"/>
        <v>0.11374838856449533</v>
      </c>
      <c r="M13" s="28">
        <f t="shared" si="2"/>
        <v>0.25334868362092144</v>
      </c>
      <c r="N13" s="28">
        <f t="shared" si="2"/>
        <v>0.9909897488573457</v>
      </c>
      <c r="O13" s="28">
        <f t="shared" si="2"/>
        <v>0.01723460432795384</v>
      </c>
      <c r="P13" s="28">
        <f t="shared" si="2"/>
        <v>0.4653343168547536</v>
      </c>
      <c r="Q13" s="28">
        <f t="shared" si="2"/>
        <v>0.5084208276746383</v>
      </c>
      <c r="R13" s="28">
        <f t="shared" si="2"/>
        <v>0.09134340293815535</v>
      </c>
      <c r="S13" s="28">
        <f t="shared" si="2"/>
        <v>0.013787683462363072</v>
      </c>
      <c r="T13" s="28">
        <f>T12*1000/$C2</f>
        <v>0.1292595324596538</v>
      </c>
      <c r="U13" s="29"/>
      <c r="V13" s="29"/>
      <c r="W13" s="28">
        <f aca="true" t="shared" si="3" ref="W13:AX13">W12*1000/$C2</f>
        <v>0.06032111514783844</v>
      </c>
      <c r="X13" s="28">
        <f t="shared" si="3"/>
        <v>0.33262786352950907</v>
      </c>
      <c r="Y13" s="28">
        <f t="shared" si="3"/>
        <v>0.5428900363305459</v>
      </c>
      <c r="Z13" s="28">
        <f t="shared" si="3"/>
        <v>0.03446920865590768</v>
      </c>
      <c r="AA13" s="28">
        <f t="shared" si="3"/>
        <v>0.0430865108198846</v>
      </c>
      <c r="AB13" s="28">
        <f t="shared" si="3"/>
        <v>0.04825689211827075</v>
      </c>
      <c r="AC13" s="28">
        <f t="shared" si="3"/>
        <v>0.11202492813169995</v>
      </c>
      <c r="AD13" s="28">
        <f>AD12*1000/$C2</f>
        <v>0.025851906491930757</v>
      </c>
      <c r="AE13" s="28">
        <f t="shared" si="3"/>
        <v>0.11202492813169995</v>
      </c>
      <c r="AF13" s="28">
        <f t="shared" si="3"/>
        <v>0.1792398850107199</v>
      </c>
      <c r="AG13" s="28">
        <f t="shared" si="3"/>
        <v>0.23783753972576296</v>
      </c>
      <c r="AH13" s="28">
        <f t="shared" si="3"/>
        <v>0.34986246785746294</v>
      </c>
      <c r="AI13" s="28">
        <f t="shared" si="3"/>
        <v>0.01723460432795384</v>
      </c>
      <c r="AJ13" s="28">
        <f t="shared" si="3"/>
        <v>0.00861730216397692</v>
      </c>
      <c r="AK13" s="28">
        <f t="shared" si="3"/>
        <v>0.08272610077417843</v>
      </c>
      <c r="AL13" s="28">
        <f t="shared" si="3"/>
        <v>0.47567507945152593</v>
      </c>
      <c r="AM13" s="28">
        <f t="shared" si="3"/>
        <v>0.24990176275533066</v>
      </c>
      <c r="AN13" s="28">
        <f t="shared" si="3"/>
        <v>0.09479032380374611</v>
      </c>
      <c r="AO13" s="28">
        <f t="shared" si="3"/>
        <v>0.2137090936666276</v>
      </c>
      <c r="AP13" s="28">
        <f t="shared" si="3"/>
        <v>0.07755571947579228</v>
      </c>
      <c r="AQ13" s="28">
        <f t="shared" si="3"/>
        <v>0.1361533741908353</v>
      </c>
      <c r="AR13" s="28">
        <f t="shared" si="3"/>
        <v>0</v>
      </c>
      <c r="AS13" s="28">
        <f t="shared" si="3"/>
        <v>0</v>
      </c>
      <c r="AT13" s="28">
        <f t="shared" si="3"/>
        <v>0.06032111514783844</v>
      </c>
      <c r="AU13" s="28">
        <f t="shared" si="3"/>
        <v>0</v>
      </c>
      <c r="AV13" s="28">
        <f t="shared" si="3"/>
        <v>0</v>
      </c>
      <c r="AW13" s="28">
        <f t="shared" si="3"/>
        <v>0.2723067483816706</v>
      </c>
      <c r="AX13" s="28">
        <f t="shared" si="3"/>
        <v>0</v>
      </c>
      <c r="AY13" s="29"/>
      <c r="AZ13" s="30"/>
      <c r="BA13" s="3">
        <v>3</v>
      </c>
      <c r="BB13" s="25">
        <v>639157</v>
      </c>
      <c r="BC13" s="78" t="s">
        <v>137</v>
      </c>
    </row>
    <row r="14" spans="1:55" s="31" customFormat="1" ht="12.75">
      <c r="A14" s="26"/>
      <c r="B14" s="32"/>
      <c r="C14" s="33"/>
      <c r="D14" s="33" t="s">
        <v>138</v>
      </c>
      <c r="E14" s="33"/>
      <c r="F14" s="33"/>
      <c r="G14" s="33" t="s">
        <v>139</v>
      </c>
      <c r="H14" s="33"/>
      <c r="I14" s="33"/>
      <c r="J14" s="33" t="s">
        <v>140</v>
      </c>
      <c r="K14" s="33"/>
      <c r="L14" s="33" t="s">
        <v>141</v>
      </c>
      <c r="M14" s="33"/>
      <c r="N14" s="33"/>
      <c r="O14" s="33"/>
      <c r="P14" s="33"/>
      <c r="Q14" s="33"/>
      <c r="R14" s="33"/>
      <c r="S14" s="33"/>
      <c r="T14" s="33" t="s">
        <v>142</v>
      </c>
      <c r="U14" s="34"/>
      <c r="V14" s="34"/>
      <c r="W14" s="33"/>
      <c r="X14" s="33"/>
      <c r="Y14" s="33" t="s">
        <v>160</v>
      </c>
      <c r="Z14" s="33"/>
      <c r="AA14" s="33"/>
      <c r="AB14" s="33"/>
      <c r="AC14" s="33"/>
      <c r="AD14" s="33"/>
      <c r="AE14" s="33"/>
      <c r="AF14" s="33"/>
      <c r="AG14" s="33"/>
      <c r="AH14" s="33" t="s">
        <v>143</v>
      </c>
      <c r="AI14" s="33"/>
      <c r="AJ14" s="33"/>
      <c r="AK14" s="33"/>
      <c r="AL14" s="33"/>
      <c r="AM14" s="33" t="s">
        <v>144</v>
      </c>
      <c r="AN14" s="33"/>
      <c r="AO14" s="33"/>
      <c r="AP14" s="33"/>
      <c r="AQ14" s="33"/>
      <c r="AR14" s="33"/>
      <c r="AS14" s="33"/>
      <c r="AT14" s="33" t="s">
        <v>199</v>
      </c>
      <c r="AU14" s="33"/>
      <c r="AV14" s="33"/>
      <c r="AW14" s="33" t="s">
        <v>145</v>
      </c>
      <c r="AX14" s="33"/>
      <c r="AY14" s="35"/>
      <c r="AZ14" s="30"/>
      <c r="BA14" s="3">
        <v>4</v>
      </c>
      <c r="BB14" s="25">
        <v>714641</v>
      </c>
      <c r="BC14" s="78" t="s">
        <v>146</v>
      </c>
    </row>
    <row r="15" spans="1:55" s="3" customFormat="1" ht="12.75">
      <c r="A15" s="24">
        <v>1</v>
      </c>
      <c r="B15" s="92" t="s">
        <v>326</v>
      </c>
      <c r="C15" s="22">
        <f>SUM(D15:N15)+SUM(R15:T15)+SUM(W15:AO15)+SUM(AT15:AX15)</f>
        <v>1080</v>
      </c>
      <c r="D15" s="23">
        <v>115</v>
      </c>
      <c r="E15" s="23" t="s">
        <v>148</v>
      </c>
      <c r="F15" s="23" t="s">
        <v>148</v>
      </c>
      <c r="G15" s="23">
        <v>50</v>
      </c>
      <c r="H15" s="23">
        <v>55</v>
      </c>
      <c r="I15" s="23">
        <v>15</v>
      </c>
      <c r="J15" s="23">
        <v>31</v>
      </c>
      <c r="K15" s="23" t="s">
        <v>148</v>
      </c>
      <c r="L15" s="23">
        <v>66</v>
      </c>
      <c r="M15" s="23">
        <v>107</v>
      </c>
      <c r="N15" s="37">
        <f>SUM(O15:Q15)</f>
        <v>0</v>
      </c>
      <c r="O15" s="23" t="s">
        <v>148</v>
      </c>
      <c r="P15" s="23" t="s">
        <v>148</v>
      </c>
      <c r="Q15" s="23" t="s">
        <v>148</v>
      </c>
      <c r="R15" s="23">
        <v>53</v>
      </c>
      <c r="S15" s="23" t="s">
        <v>148</v>
      </c>
      <c r="T15" s="23">
        <v>50</v>
      </c>
      <c r="U15" s="34">
        <v>1</v>
      </c>
      <c r="V15" s="34">
        <v>1</v>
      </c>
      <c r="W15" s="23" t="s">
        <v>148</v>
      </c>
      <c r="X15" s="23" t="s">
        <v>148</v>
      </c>
      <c r="Y15" s="23">
        <v>145</v>
      </c>
      <c r="Z15" s="23">
        <v>20</v>
      </c>
      <c r="AA15" s="23">
        <v>25</v>
      </c>
      <c r="AB15" s="23">
        <v>10</v>
      </c>
      <c r="AC15" s="23" t="s">
        <v>148</v>
      </c>
      <c r="AD15" s="23">
        <v>5</v>
      </c>
      <c r="AE15" s="23" t="s">
        <v>148</v>
      </c>
      <c r="AF15" s="23" t="s">
        <v>148</v>
      </c>
      <c r="AG15" s="23">
        <v>70</v>
      </c>
      <c r="AH15" s="23">
        <v>21</v>
      </c>
      <c r="AI15" s="23" t="s">
        <v>148</v>
      </c>
      <c r="AJ15" s="23" t="s">
        <v>148</v>
      </c>
      <c r="AK15" s="23" t="s">
        <v>148</v>
      </c>
      <c r="AL15" s="23">
        <v>90</v>
      </c>
      <c r="AM15" s="23">
        <v>50</v>
      </c>
      <c r="AN15" s="23">
        <v>15</v>
      </c>
      <c r="AO15" s="38">
        <f>SUM(AP15:AS15)</f>
        <v>0</v>
      </c>
      <c r="AP15" s="23" t="s">
        <v>148</v>
      </c>
      <c r="AQ15" s="23" t="s">
        <v>148</v>
      </c>
      <c r="AR15" s="23" t="s">
        <v>148</v>
      </c>
      <c r="AS15" s="23" t="s">
        <v>148</v>
      </c>
      <c r="AT15" s="23">
        <v>25</v>
      </c>
      <c r="AU15" s="23" t="s">
        <v>148</v>
      </c>
      <c r="AV15" s="23" t="s">
        <v>148</v>
      </c>
      <c r="AW15" s="23">
        <v>62</v>
      </c>
      <c r="AX15" s="23" t="s">
        <v>148</v>
      </c>
      <c r="AY15" s="34">
        <v>1</v>
      </c>
      <c r="AZ15" s="22"/>
      <c r="BA15" s="3">
        <v>5</v>
      </c>
      <c r="BB15" s="39">
        <v>592561</v>
      </c>
      <c r="BC15" s="78" t="s">
        <v>149</v>
      </c>
    </row>
    <row r="16" spans="1:55" ht="12.75">
      <c r="A16" s="40"/>
      <c r="C16" s="41"/>
      <c r="D16" s="37" t="s">
        <v>150</v>
      </c>
      <c r="E16" s="41"/>
      <c r="F16" s="41"/>
      <c r="G16" s="37"/>
      <c r="H16" s="41"/>
      <c r="I16" s="37" t="s">
        <v>151</v>
      </c>
      <c r="J16" s="37" t="s">
        <v>152</v>
      </c>
      <c r="K16" s="37"/>
      <c r="L16" s="37"/>
      <c r="M16" s="37"/>
      <c r="O16" s="41"/>
      <c r="P16" s="41" t="s">
        <v>153</v>
      </c>
      <c r="Q16" s="41"/>
      <c r="R16" s="41"/>
      <c r="S16" s="93" t="s">
        <v>337</v>
      </c>
      <c r="T16" s="37"/>
      <c r="U16" s="24"/>
      <c r="V16" s="24"/>
      <c r="W16" s="41"/>
      <c r="X16" s="37" t="s">
        <v>154</v>
      </c>
      <c r="Y16" s="75" t="s">
        <v>338</v>
      </c>
      <c r="Z16" s="41"/>
      <c r="AA16" s="37"/>
      <c r="AB16" s="37"/>
      <c r="AC16" s="41"/>
      <c r="AD16" s="42"/>
      <c r="AE16" s="37" t="s">
        <v>155</v>
      </c>
      <c r="AF16" s="33" t="s">
        <v>156</v>
      </c>
      <c r="AG16" s="37" t="s">
        <v>157</v>
      </c>
      <c r="AH16" s="37" t="s">
        <v>158</v>
      </c>
      <c r="AI16" s="42"/>
      <c r="AJ16" s="42"/>
      <c r="AK16" s="42"/>
      <c r="AL16" s="37"/>
      <c r="AM16" s="37" t="s">
        <v>159</v>
      </c>
      <c r="AN16" s="37" t="s">
        <v>144</v>
      </c>
      <c r="AP16" s="41" t="s">
        <v>161</v>
      </c>
      <c r="AQ16" s="41" t="s">
        <v>162</v>
      </c>
      <c r="AR16" s="41"/>
      <c r="AS16" s="41"/>
      <c r="AT16" s="37"/>
      <c r="AU16" s="42"/>
      <c r="AW16" s="37" t="s">
        <v>163</v>
      </c>
      <c r="AX16" s="38"/>
      <c r="AY16" s="24"/>
      <c r="AZ16" s="7"/>
      <c r="BA16" s="3">
        <v>6</v>
      </c>
      <c r="BB16" s="25">
        <v>317247</v>
      </c>
      <c r="BC16" s="78" t="s">
        <v>164</v>
      </c>
    </row>
    <row r="17" spans="1:55" ht="12.75">
      <c r="A17" s="43">
        <v>2</v>
      </c>
      <c r="B17" s="90" t="s">
        <v>376</v>
      </c>
      <c r="C17" s="22">
        <f>SUM(D17:N17)+SUM(R17:T17)+SUM(W17:AO17)+SUM(AT17:AX17)</f>
        <v>1119</v>
      </c>
      <c r="D17" s="37">
        <v>56</v>
      </c>
      <c r="E17" s="37">
        <v>15</v>
      </c>
      <c r="F17" s="37">
        <v>15</v>
      </c>
      <c r="G17" s="37">
        <v>24</v>
      </c>
      <c r="H17" s="37" t="s">
        <v>148</v>
      </c>
      <c r="I17" s="37">
        <v>5</v>
      </c>
      <c r="J17" s="37">
        <v>36</v>
      </c>
      <c r="K17" s="23" t="s">
        <v>148</v>
      </c>
      <c r="L17" s="23" t="s">
        <v>148</v>
      </c>
      <c r="M17" s="37" t="s">
        <v>148</v>
      </c>
      <c r="N17" s="37">
        <f>SUM(O17:Q17)</f>
        <v>190</v>
      </c>
      <c r="O17" s="37" t="s">
        <v>148</v>
      </c>
      <c r="P17" s="37">
        <v>170</v>
      </c>
      <c r="Q17" s="37">
        <v>20</v>
      </c>
      <c r="R17" s="37" t="s">
        <v>148</v>
      </c>
      <c r="S17" s="37">
        <v>8</v>
      </c>
      <c r="T17" s="37" t="s">
        <v>148</v>
      </c>
      <c r="U17" s="24">
        <v>2</v>
      </c>
      <c r="V17" s="24">
        <v>2</v>
      </c>
      <c r="W17" s="37">
        <v>35</v>
      </c>
      <c r="X17" s="37">
        <v>110</v>
      </c>
      <c r="Y17" s="37">
        <v>60</v>
      </c>
      <c r="Z17" s="37" t="s">
        <v>148</v>
      </c>
      <c r="AA17" s="37" t="s">
        <v>148</v>
      </c>
      <c r="AB17" s="37">
        <v>18</v>
      </c>
      <c r="AC17" s="37" t="s">
        <v>148</v>
      </c>
      <c r="AD17" s="37">
        <v>10</v>
      </c>
      <c r="AE17" s="37">
        <v>65</v>
      </c>
      <c r="AF17" s="23">
        <v>89</v>
      </c>
      <c r="AG17" s="37">
        <v>63</v>
      </c>
      <c r="AH17" s="37">
        <v>29</v>
      </c>
      <c r="AI17" s="38" t="s">
        <v>148</v>
      </c>
      <c r="AJ17" s="38">
        <v>5</v>
      </c>
      <c r="AK17" s="37">
        <v>30</v>
      </c>
      <c r="AL17" s="37">
        <v>55</v>
      </c>
      <c r="AM17" s="37">
        <v>35</v>
      </c>
      <c r="AN17" s="37">
        <v>35</v>
      </c>
      <c r="AO17" s="38">
        <f>SUM(AP17:AS17)</f>
        <v>99</v>
      </c>
      <c r="AP17" s="37">
        <v>45</v>
      </c>
      <c r="AQ17" s="37">
        <v>54</v>
      </c>
      <c r="AR17" s="23" t="s">
        <v>148</v>
      </c>
      <c r="AS17" s="23" t="s">
        <v>148</v>
      </c>
      <c r="AT17" s="23" t="s">
        <v>148</v>
      </c>
      <c r="AU17" s="23" t="s">
        <v>148</v>
      </c>
      <c r="AV17" s="23" t="s">
        <v>148</v>
      </c>
      <c r="AW17" s="37">
        <v>32</v>
      </c>
      <c r="AX17" s="23" t="s">
        <v>148</v>
      </c>
      <c r="AY17" s="24">
        <v>2</v>
      </c>
      <c r="AZ17" s="7"/>
      <c r="BA17" s="3">
        <v>7</v>
      </c>
      <c r="BB17" s="25">
        <v>447107</v>
      </c>
      <c r="BC17" s="78" t="s">
        <v>166</v>
      </c>
    </row>
    <row r="18" spans="1:55" ht="12.75">
      <c r="A18" s="45"/>
      <c r="B18" s="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24"/>
      <c r="V18" s="24"/>
      <c r="W18" s="41"/>
      <c r="X18" s="41"/>
      <c r="Z18" s="41"/>
      <c r="AA18" s="41"/>
      <c r="AB18" s="41"/>
      <c r="AC18" s="41"/>
      <c r="AD18" s="42"/>
      <c r="AE18" s="41"/>
      <c r="AF18" s="41"/>
      <c r="AG18" s="41"/>
      <c r="AH18" s="41" t="s">
        <v>168</v>
      </c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1" t="s">
        <v>169</v>
      </c>
      <c r="AX18" s="42"/>
      <c r="AY18" s="24" t="s">
        <v>8</v>
      </c>
      <c r="AZ18" s="7"/>
      <c r="BA18" s="3">
        <v>8</v>
      </c>
      <c r="BB18" s="25">
        <v>598313</v>
      </c>
      <c r="BC18" s="78" t="s">
        <v>170</v>
      </c>
    </row>
    <row r="19" spans="1:55" ht="12.75">
      <c r="A19" s="45">
        <v>3</v>
      </c>
      <c r="B19" s="66" t="s">
        <v>340</v>
      </c>
      <c r="C19" s="22">
        <f>SUM(D19:N19)+SUM(R19:T19)+SUM(W19:AO19)+SUM(AT19:AX19)</f>
        <v>216</v>
      </c>
      <c r="D19" s="37">
        <v>44</v>
      </c>
      <c r="E19" s="23" t="s">
        <v>148</v>
      </c>
      <c r="F19" s="23" t="s">
        <v>148</v>
      </c>
      <c r="G19" s="37" t="s">
        <v>148</v>
      </c>
      <c r="H19" s="37" t="s">
        <v>148</v>
      </c>
      <c r="I19" s="37" t="s">
        <v>148</v>
      </c>
      <c r="J19" s="37" t="s">
        <v>148</v>
      </c>
      <c r="K19" s="37" t="s">
        <v>148</v>
      </c>
      <c r="L19" s="37" t="s">
        <v>148</v>
      </c>
      <c r="M19" s="37" t="s">
        <v>148</v>
      </c>
      <c r="N19" s="37">
        <f>SUM(O19:Q19)</f>
        <v>55</v>
      </c>
      <c r="O19" s="37" t="s">
        <v>148</v>
      </c>
      <c r="P19" s="37" t="s">
        <v>148</v>
      </c>
      <c r="Q19" s="37">
        <v>55</v>
      </c>
      <c r="R19" s="37" t="s">
        <v>148</v>
      </c>
      <c r="S19" s="37" t="s">
        <v>148</v>
      </c>
      <c r="T19" s="37" t="s">
        <v>148</v>
      </c>
      <c r="U19" s="24">
        <v>3</v>
      </c>
      <c r="V19" s="24">
        <v>3</v>
      </c>
      <c r="W19" s="37" t="s">
        <v>148</v>
      </c>
      <c r="X19" s="37">
        <v>20</v>
      </c>
      <c r="Y19" s="37">
        <v>25</v>
      </c>
      <c r="Z19" s="37" t="s">
        <v>148</v>
      </c>
      <c r="AA19" s="37" t="s">
        <v>148</v>
      </c>
      <c r="AB19" s="37" t="s">
        <v>148</v>
      </c>
      <c r="AC19" s="37" t="s">
        <v>148</v>
      </c>
      <c r="AD19" s="38" t="s">
        <v>148</v>
      </c>
      <c r="AE19" s="37" t="s">
        <v>148</v>
      </c>
      <c r="AF19" s="37" t="s">
        <v>148</v>
      </c>
      <c r="AG19" s="37" t="s">
        <v>148</v>
      </c>
      <c r="AH19" s="37">
        <v>32</v>
      </c>
      <c r="AI19" s="38" t="s">
        <v>148</v>
      </c>
      <c r="AJ19" s="38" t="s">
        <v>148</v>
      </c>
      <c r="AK19" s="38" t="s">
        <v>148</v>
      </c>
      <c r="AL19" s="37">
        <v>21</v>
      </c>
      <c r="AM19" s="37">
        <v>10</v>
      </c>
      <c r="AN19" s="37" t="s">
        <v>148</v>
      </c>
      <c r="AO19" s="38">
        <f>SUM(AP19:AS19)</f>
        <v>0</v>
      </c>
      <c r="AP19" s="38" t="s">
        <v>148</v>
      </c>
      <c r="AQ19" s="38" t="s">
        <v>148</v>
      </c>
      <c r="AR19" s="38" t="s">
        <v>148</v>
      </c>
      <c r="AS19" s="38" t="s">
        <v>148</v>
      </c>
      <c r="AT19" s="38" t="s">
        <v>148</v>
      </c>
      <c r="AU19" s="38" t="s">
        <v>148</v>
      </c>
      <c r="AV19" s="38" t="s">
        <v>148</v>
      </c>
      <c r="AW19" s="37">
        <v>9</v>
      </c>
      <c r="AX19" s="38" t="s">
        <v>148</v>
      </c>
      <c r="AY19" s="24">
        <v>3</v>
      </c>
      <c r="AZ19" s="7"/>
      <c r="BA19" s="3">
        <v>9</v>
      </c>
      <c r="BB19" s="25">
        <v>357614</v>
      </c>
      <c r="BC19" s="78" t="s">
        <v>172</v>
      </c>
    </row>
    <row r="20" spans="1:55" ht="12.75">
      <c r="A20" s="45"/>
      <c r="B20" s="1" t="s">
        <v>173</v>
      </c>
      <c r="C20" s="41"/>
      <c r="D20" s="42" t="s">
        <v>174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24"/>
      <c r="V20" s="24"/>
      <c r="W20" s="41"/>
      <c r="X20" s="41"/>
      <c r="Y20" s="41"/>
      <c r="Z20" s="41"/>
      <c r="AA20" s="41"/>
      <c r="AB20" s="41"/>
      <c r="AC20" s="41"/>
      <c r="AD20" s="42"/>
      <c r="AE20" s="41"/>
      <c r="AF20" s="41"/>
      <c r="AG20" s="41"/>
      <c r="AH20" s="41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24"/>
      <c r="AZ20" s="7"/>
      <c r="BA20" s="3">
        <v>10</v>
      </c>
      <c r="BB20" s="25">
        <v>480222</v>
      </c>
      <c r="BC20" s="78" t="s">
        <v>175</v>
      </c>
    </row>
    <row r="21" spans="1:55" ht="12.75">
      <c r="A21" s="45">
        <v>4</v>
      </c>
      <c r="B21" s="66" t="s">
        <v>328</v>
      </c>
      <c r="C21" s="22">
        <f>SUM(D21:N21)+SUM(R21:T21)+SUM(W21:AO21)+SUM(AT21:AX21)</f>
        <v>264</v>
      </c>
      <c r="D21" s="38">
        <v>50</v>
      </c>
      <c r="E21" s="23" t="s">
        <v>148</v>
      </c>
      <c r="F21" s="23" t="s">
        <v>148</v>
      </c>
      <c r="G21" s="37">
        <v>10</v>
      </c>
      <c r="H21" s="37" t="s">
        <v>148</v>
      </c>
      <c r="I21" s="37" t="s">
        <v>148</v>
      </c>
      <c r="J21" s="37" t="s">
        <v>148</v>
      </c>
      <c r="K21" s="37" t="s">
        <v>148</v>
      </c>
      <c r="L21" s="37" t="s">
        <v>148</v>
      </c>
      <c r="M21" s="37" t="s">
        <v>148</v>
      </c>
      <c r="N21" s="37">
        <f>SUM(O21:Q21)</f>
        <v>0</v>
      </c>
      <c r="O21" s="37" t="s">
        <v>148</v>
      </c>
      <c r="P21" s="37" t="s">
        <v>148</v>
      </c>
      <c r="Q21" s="37" t="s">
        <v>148</v>
      </c>
      <c r="R21" s="37" t="s">
        <v>148</v>
      </c>
      <c r="S21" s="37" t="s">
        <v>148</v>
      </c>
      <c r="T21" s="37">
        <v>10</v>
      </c>
      <c r="U21" s="24">
        <v>4</v>
      </c>
      <c r="V21" s="24">
        <v>4</v>
      </c>
      <c r="W21" s="37" t="s">
        <v>148</v>
      </c>
      <c r="X21" s="37">
        <v>26</v>
      </c>
      <c r="Y21" s="37">
        <v>30</v>
      </c>
      <c r="Z21" s="37" t="s">
        <v>148</v>
      </c>
      <c r="AA21" s="37" t="s">
        <v>148</v>
      </c>
      <c r="AB21" s="37" t="s">
        <v>148</v>
      </c>
      <c r="AC21" s="37" t="s">
        <v>148</v>
      </c>
      <c r="AD21" s="38" t="s">
        <v>148</v>
      </c>
      <c r="AE21" s="37" t="s">
        <v>148</v>
      </c>
      <c r="AF21" s="37">
        <v>5</v>
      </c>
      <c r="AG21" s="37" t="s">
        <v>148</v>
      </c>
      <c r="AH21" s="37">
        <v>40</v>
      </c>
      <c r="AI21" s="38" t="s">
        <v>148</v>
      </c>
      <c r="AJ21" s="38" t="s">
        <v>148</v>
      </c>
      <c r="AK21" s="38">
        <v>8</v>
      </c>
      <c r="AL21" s="38">
        <v>50</v>
      </c>
      <c r="AM21" s="38">
        <v>20</v>
      </c>
      <c r="AN21" s="38">
        <v>5</v>
      </c>
      <c r="AO21" s="38">
        <f>SUM(AP21:AS21)</f>
        <v>0</v>
      </c>
      <c r="AP21" s="38" t="s">
        <v>148</v>
      </c>
      <c r="AQ21" s="38" t="s">
        <v>148</v>
      </c>
      <c r="AR21" s="38" t="s">
        <v>148</v>
      </c>
      <c r="AS21" s="38" t="s">
        <v>148</v>
      </c>
      <c r="AT21" s="38" t="s">
        <v>148</v>
      </c>
      <c r="AU21" s="38" t="s">
        <v>148</v>
      </c>
      <c r="AV21" s="38" t="s">
        <v>148</v>
      </c>
      <c r="AW21" s="37">
        <v>10</v>
      </c>
      <c r="AX21" s="38" t="s">
        <v>148</v>
      </c>
      <c r="AY21" s="24">
        <v>4</v>
      </c>
      <c r="AZ21" s="7"/>
      <c r="BA21" s="3">
        <v>11</v>
      </c>
      <c r="BB21" s="25">
        <v>320840</v>
      </c>
      <c r="BC21" s="78" t="s">
        <v>177</v>
      </c>
    </row>
    <row r="22" spans="1:55" ht="12.75">
      <c r="A22" s="40"/>
      <c r="B22" s="1"/>
      <c r="C22" s="4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24"/>
      <c r="V22" s="24"/>
      <c r="W22" s="37"/>
      <c r="X22" s="37"/>
      <c r="Y22" s="37"/>
      <c r="Z22" s="37"/>
      <c r="AA22" s="37"/>
      <c r="AB22" s="37"/>
      <c r="AC22" s="37"/>
      <c r="AD22" s="38"/>
      <c r="AE22" s="37"/>
      <c r="AF22" s="37"/>
      <c r="AG22" s="37"/>
      <c r="AH22" s="37"/>
      <c r="AI22" s="37"/>
      <c r="AJ22" s="38"/>
      <c r="AK22" s="38"/>
      <c r="AL22" s="37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 t="s">
        <v>179</v>
      </c>
      <c r="AX22" s="38"/>
      <c r="AY22" s="24"/>
      <c r="AZ22" s="7"/>
      <c r="BA22" s="3">
        <v>12</v>
      </c>
      <c r="BB22" s="25">
        <v>311898</v>
      </c>
      <c r="BC22" s="78" t="s">
        <v>180</v>
      </c>
    </row>
    <row r="23" spans="1:55" ht="12.75">
      <c r="A23" s="45">
        <v>5</v>
      </c>
      <c r="B23" s="66" t="s">
        <v>327</v>
      </c>
      <c r="C23" s="22">
        <f>SUM(D23:N23)+SUM(R23:T23)+SUM(W23:AO23)+SUM(AT23:AX23)</f>
        <v>271</v>
      </c>
      <c r="D23" s="37">
        <v>35</v>
      </c>
      <c r="E23" s="23" t="s">
        <v>148</v>
      </c>
      <c r="F23" s="23" t="s">
        <v>148</v>
      </c>
      <c r="G23" s="37">
        <v>25</v>
      </c>
      <c r="H23" s="37" t="s">
        <v>148</v>
      </c>
      <c r="I23" s="37">
        <v>5</v>
      </c>
      <c r="J23" s="37" t="s">
        <v>148</v>
      </c>
      <c r="K23" s="37" t="s">
        <v>148</v>
      </c>
      <c r="L23" s="37" t="s">
        <v>148</v>
      </c>
      <c r="M23" s="37">
        <v>15</v>
      </c>
      <c r="N23" s="37">
        <f>SUM(O23:Q23)</f>
        <v>10</v>
      </c>
      <c r="O23" s="37">
        <v>10</v>
      </c>
      <c r="P23" s="37" t="s">
        <v>148</v>
      </c>
      <c r="Q23" s="37" t="s">
        <v>148</v>
      </c>
      <c r="R23" s="37" t="s">
        <v>148</v>
      </c>
      <c r="S23" s="37" t="s">
        <v>148</v>
      </c>
      <c r="T23" s="37">
        <v>10</v>
      </c>
      <c r="U23" s="24">
        <v>5</v>
      </c>
      <c r="V23" s="24">
        <v>5</v>
      </c>
      <c r="W23" s="37" t="s">
        <v>148</v>
      </c>
      <c r="X23" s="37">
        <v>17</v>
      </c>
      <c r="Y23" s="37">
        <v>30</v>
      </c>
      <c r="Z23" s="37" t="s">
        <v>148</v>
      </c>
      <c r="AA23" s="37" t="s">
        <v>148</v>
      </c>
      <c r="AB23" s="37" t="s">
        <v>148</v>
      </c>
      <c r="AC23" s="37" t="s">
        <v>148</v>
      </c>
      <c r="AD23" s="38" t="s">
        <v>148</v>
      </c>
      <c r="AE23" s="37" t="s">
        <v>148</v>
      </c>
      <c r="AF23" s="37">
        <v>10</v>
      </c>
      <c r="AG23" s="37" t="s">
        <v>148</v>
      </c>
      <c r="AH23" s="37">
        <v>29</v>
      </c>
      <c r="AI23" s="37">
        <v>10</v>
      </c>
      <c r="AJ23" s="38" t="s">
        <v>148</v>
      </c>
      <c r="AK23" s="38" t="s">
        <v>148</v>
      </c>
      <c r="AL23" s="38">
        <v>20</v>
      </c>
      <c r="AM23" s="38">
        <v>15</v>
      </c>
      <c r="AN23" s="37" t="s">
        <v>148</v>
      </c>
      <c r="AO23" s="38">
        <f>SUM(AP23:AS23)</f>
        <v>25</v>
      </c>
      <c r="AP23" s="38" t="s">
        <v>148</v>
      </c>
      <c r="AQ23" s="38">
        <v>25</v>
      </c>
      <c r="AR23" s="38" t="s">
        <v>148</v>
      </c>
      <c r="AS23" s="38" t="s">
        <v>148</v>
      </c>
      <c r="AT23" s="38" t="s">
        <v>148</v>
      </c>
      <c r="AU23" s="38" t="s">
        <v>148</v>
      </c>
      <c r="AV23" s="38" t="s">
        <v>148</v>
      </c>
      <c r="AW23" s="38">
        <v>15</v>
      </c>
      <c r="AX23" s="38" t="s">
        <v>148</v>
      </c>
      <c r="AY23" s="24">
        <v>5</v>
      </c>
      <c r="AZ23" s="7"/>
      <c r="BA23" s="3">
        <v>13</v>
      </c>
      <c r="BB23" s="25">
        <v>691048</v>
      </c>
      <c r="BC23" s="78" t="s">
        <v>182</v>
      </c>
    </row>
    <row r="24" spans="1:55" ht="12.75">
      <c r="A24" s="45"/>
      <c r="B24" s="1"/>
      <c r="C24" s="46"/>
      <c r="D24" s="37" t="s">
        <v>183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24"/>
      <c r="V24" s="24"/>
      <c r="W24" s="37"/>
      <c r="X24" s="37"/>
      <c r="Y24" s="94"/>
      <c r="Z24" s="37"/>
      <c r="AA24" s="37"/>
      <c r="AB24" s="37"/>
      <c r="AC24" s="37"/>
      <c r="AD24" s="38"/>
      <c r="AE24" s="37"/>
      <c r="AF24" s="37"/>
      <c r="AG24" s="37"/>
      <c r="AH24" s="37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24"/>
      <c r="AZ24" s="7"/>
      <c r="BA24" s="3">
        <v>14</v>
      </c>
      <c r="BB24" s="25">
        <v>723796</v>
      </c>
      <c r="BC24" s="78" t="s">
        <v>184</v>
      </c>
    </row>
    <row r="25" spans="1:55" ht="12.75">
      <c r="A25" s="40">
        <v>6</v>
      </c>
      <c r="B25" s="66" t="s">
        <v>339</v>
      </c>
      <c r="C25" s="22">
        <f>SUM(D25:N25)+SUM(R25:T25)+SUM(W25:AO25)+SUM(AT25:AX25)</f>
        <v>570</v>
      </c>
      <c r="D25" s="37">
        <v>75</v>
      </c>
      <c r="E25" s="23" t="s">
        <v>148</v>
      </c>
      <c r="F25" s="23" t="s">
        <v>148</v>
      </c>
      <c r="G25" s="23" t="s">
        <v>148</v>
      </c>
      <c r="H25" s="23" t="s">
        <v>148</v>
      </c>
      <c r="I25" s="23" t="s">
        <v>148</v>
      </c>
      <c r="J25" s="23" t="s">
        <v>148</v>
      </c>
      <c r="K25" s="23" t="s">
        <v>148</v>
      </c>
      <c r="L25" s="23" t="s">
        <v>148</v>
      </c>
      <c r="M25" s="37">
        <v>25</v>
      </c>
      <c r="N25" s="37">
        <f>SUM(O25:Q25)</f>
        <v>320</v>
      </c>
      <c r="O25" s="37" t="s">
        <v>148</v>
      </c>
      <c r="P25" s="37">
        <v>100</v>
      </c>
      <c r="Q25" s="37">
        <v>220</v>
      </c>
      <c r="R25" s="37" t="s">
        <v>148</v>
      </c>
      <c r="S25" s="37" t="s">
        <v>148</v>
      </c>
      <c r="T25" s="37">
        <v>5</v>
      </c>
      <c r="U25" s="24">
        <v>6</v>
      </c>
      <c r="V25" s="24">
        <v>6</v>
      </c>
      <c r="W25" s="37" t="s">
        <v>148</v>
      </c>
      <c r="X25" s="37">
        <v>20</v>
      </c>
      <c r="Y25" s="37">
        <v>25</v>
      </c>
      <c r="Z25" s="37" t="s">
        <v>148</v>
      </c>
      <c r="AA25" s="37" t="s">
        <v>148</v>
      </c>
      <c r="AB25" s="37" t="s">
        <v>148</v>
      </c>
      <c r="AC25" s="37">
        <v>5</v>
      </c>
      <c r="AD25" s="38" t="s">
        <v>148</v>
      </c>
      <c r="AE25" s="37" t="s">
        <v>148</v>
      </c>
      <c r="AF25" s="37" t="s">
        <v>148</v>
      </c>
      <c r="AG25" s="37">
        <v>5</v>
      </c>
      <c r="AH25" s="37">
        <v>30</v>
      </c>
      <c r="AI25" s="38" t="s">
        <v>148</v>
      </c>
      <c r="AJ25" s="38" t="s">
        <v>148</v>
      </c>
      <c r="AK25" s="38">
        <v>10</v>
      </c>
      <c r="AL25" s="38">
        <v>30</v>
      </c>
      <c r="AM25" s="38">
        <v>10</v>
      </c>
      <c r="AN25" s="37" t="s">
        <v>148</v>
      </c>
      <c r="AO25" s="38">
        <f>SUM(AP25:AS25)</f>
        <v>0</v>
      </c>
      <c r="AP25" s="42" t="s">
        <v>148</v>
      </c>
      <c r="AQ25" s="38" t="s">
        <v>148</v>
      </c>
      <c r="AR25" s="38" t="s">
        <v>148</v>
      </c>
      <c r="AS25" s="38" t="s">
        <v>148</v>
      </c>
      <c r="AT25" s="38" t="s">
        <v>148</v>
      </c>
      <c r="AU25" s="38" t="s">
        <v>148</v>
      </c>
      <c r="AV25" s="38" t="s">
        <v>148</v>
      </c>
      <c r="AW25" s="38">
        <v>10</v>
      </c>
      <c r="AX25" s="38" t="s">
        <v>148</v>
      </c>
      <c r="AY25" s="24">
        <v>6</v>
      </c>
      <c r="AZ25" s="7"/>
      <c r="BA25" s="3">
        <v>15</v>
      </c>
      <c r="BB25" s="25">
        <v>222434</v>
      </c>
      <c r="BC25" s="78" t="s">
        <v>186</v>
      </c>
    </row>
    <row r="26" spans="1:55" ht="12.75">
      <c r="A26" s="40">
        <v>7</v>
      </c>
      <c r="B26" s="66" t="s">
        <v>329</v>
      </c>
      <c r="C26" s="22">
        <f>SUM(D26:N26)+SUM(R26:T26)+SUM(W26:AO26)+SUM(AT26:AX26)</f>
        <v>30</v>
      </c>
      <c r="D26" s="37">
        <v>18</v>
      </c>
      <c r="E26" s="23" t="s">
        <v>148</v>
      </c>
      <c r="F26" s="23" t="s">
        <v>148</v>
      </c>
      <c r="G26" s="23" t="s">
        <v>148</v>
      </c>
      <c r="H26" s="23" t="s">
        <v>148</v>
      </c>
      <c r="I26" s="23" t="s">
        <v>148</v>
      </c>
      <c r="J26" s="23" t="s">
        <v>148</v>
      </c>
      <c r="K26" s="23" t="s">
        <v>148</v>
      </c>
      <c r="L26" s="23" t="s">
        <v>148</v>
      </c>
      <c r="M26" s="23" t="s">
        <v>148</v>
      </c>
      <c r="N26" s="37">
        <f>SUM(O26:Q26)</f>
        <v>0</v>
      </c>
      <c r="O26" s="37" t="s">
        <v>148</v>
      </c>
      <c r="P26" s="37" t="s">
        <v>148</v>
      </c>
      <c r="Q26" s="37" t="s">
        <v>148</v>
      </c>
      <c r="R26" s="37" t="s">
        <v>148</v>
      </c>
      <c r="S26" s="37" t="s">
        <v>148</v>
      </c>
      <c r="T26" s="37" t="s">
        <v>148</v>
      </c>
      <c r="U26" s="34">
        <v>7</v>
      </c>
      <c r="V26" s="34">
        <v>7</v>
      </c>
      <c r="W26" s="37" t="s">
        <v>148</v>
      </c>
      <c r="X26" s="37" t="s">
        <v>148</v>
      </c>
      <c r="Y26" s="37" t="s">
        <v>148</v>
      </c>
      <c r="Z26" s="37" t="s">
        <v>148</v>
      </c>
      <c r="AA26" s="37" t="s">
        <v>148</v>
      </c>
      <c r="AB26" s="37" t="s">
        <v>148</v>
      </c>
      <c r="AC26" s="37" t="s">
        <v>148</v>
      </c>
      <c r="AD26" s="37" t="s">
        <v>148</v>
      </c>
      <c r="AE26" s="37" t="s">
        <v>148</v>
      </c>
      <c r="AF26" s="37" t="s">
        <v>148</v>
      </c>
      <c r="AG26" s="37" t="s">
        <v>148</v>
      </c>
      <c r="AH26" s="37">
        <v>12</v>
      </c>
      <c r="AI26" s="38" t="s">
        <v>148</v>
      </c>
      <c r="AJ26" s="38" t="s">
        <v>148</v>
      </c>
      <c r="AK26" s="38" t="s">
        <v>148</v>
      </c>
      <c r="AL26" s="37" t="s">
        <v>148</v>
      </c>
      <c r="AM26" s="38" t="s">
        <v>188</v>
      </c>
      <c r="AN26" s="37" t="s">
        <v>148</v>
      </c>
      <c r="AO26" s="38">
        <f>SUM(AP26:AS26)</f>
        <v>0</v>
      </c>
      <c r="AP26" s="38" t="s">
        <v>148</v>
      </c>
      <c r="AQ26" s="38" t="s">
        <v>148</v>
      </c>
      <c r="AR26" s="38" t="s">
        <v>148</v>
      </c>
      <c r="AS26" s="38" t="s">
        <v>148</v>
      </c>
      <c r="AT26" s="38" t="s">
        <v>148</v>
      </c>
      <c r="AU26" s="38" t="s">
        <v>148</v>
      </c>
      <c r="AV26" s="38" t="s">
        <v>148</v>
      </c>
      <c r="AW26" s="38" t="s">
        <v>148</v>
      </c>
      <c r="AX26" s="38" t="s">
        <v>148</v>
      </c>
      <c r="AY26" s="34">
        <v>7</v>
      </c>
      <c r="AZ26" s="7"/>
      <c r="BA26" s="3">
        <v>16</v>
      </c>
      <c r="BB26" s="25">
        <v>529781</v>
      </c>
      <c r="BC26" s="78" t="s">
        <v>189</v>
      </c>
    </row>
    <row r="27" spans="1:55" ht="12.75">
      <c r="A27" s="40">
        <v>8</v>
      </c>
      <c r="B27" s="66" t="s">
        <v>332</v>
      </c>
      <c r="C27" s="22">
        <f>SUM(D27:N27)+SUM(R27:T27)+SUM(W27:AO27)+SUM(AT27:AX27)</f>
        <v>40</v>
      </c>
      <c r="D27" s="37">
        <v>15</v>
      </c>
      <c r="E27" s="23" t="s">
        <v>148</v>
      </c>
      <c r="F27" s="23" t="s">
        <v>148</v>
      </c>
      <c r="G27" s="23" t="s">
        <v>148</v>
      </c>
      <c r="H27" s="23" t="s">
        <v>148</v>
      </c>
      <c r="I27" s="23" t="s">
        <v>148</v>
      </c>
      <c r="J27" s="23" t="s">
        <v>148</v>
      </c>
      <c r="K27" s="23" t="s">
        <v>148</v>
      </c>
      <c r="L27" s="23" t="s">
        <v>148</v>
      </c>
      <c r="M27" s="23" t="s">
        <v>148</v>
      </c>
      <c r="N27" s="37">
        <f>SUM(O27:Q27)</f>
        <v>0</v>
      </c>
      <c r="O27" s="37" t="s">
        <v>148</v>
      </c>
      <c r="P27" s="37" t="s">
        <v>148</v>
      </c>
      <c r="Q27" s="37" t="s">
        <v>148</v>
      </c>
      <c r="R27" s="37" t="s">
        <v>148</v>
      </c>
      <c r="S27" s="37" t="s">
        <v>148</v>
      </c>
      <c r="T27" s="37" t="s">
        <v>148</v>
      </c>
      <c r="U27" s="48">
        <v>8</v>
      </c>
      <c r="V27" s="48">
        <v>8</v>
      </c>
      <c r="W27" s="37" t="s">
        <v>148</v>
      </c>
      <c r="X27" s="37" t="s">
        <v>148</v>
      </c>
      <c r="Y27" s="37" t="s">
        <v>148</v>
      </c>
      <c r="Z27" s="37" t="s">
        <v>148</v>
      </c>
      <c r="AA27" s="37" t="s">
        <v>148</v>
      </c>
      <c r="AB27" s="37" t="s">
        <v>148</v>
      </c>
      <c r="AC27" s="37" t="s">
        <v>148</v>
      </c>
      <c r="AD27" s="37" t="s">
        <v>148</v>
      </c>
      <c r="AE27" s="37" t="s">
        <v>148</v>
      </c>
      <c r="AF27" s="37" t="s">
        <v>148</v>
      </c>
      <c r="AG27" s="37" t="s">
        <v>148</v>
      </c>
      <c r="AH27" s="37">
        <v>10</v>
      </c>
      <c r="AI27" s="38" t="s">
        <v>148</v>
      </c>
      <c r="AJ27" s="38" t="s">
        <v>148</v>
      </c>
      <c r="AK27" s="38" t="s">
        <v>148</v>
      </c>
      <c r="AL27" s="38">
        <v>10</v>
      </c>
      <c r="AM27" s="38">
        <v>5</v>
      </c>
      <c r="AN27" s="37" t="s">
        <v>148</v>
      </c>
      <c r="AO27" s="38">
        <f>SUM(AP27:AS27)</f>
        <v>0</v>
      </c>
      <c r="AP27" s="38" t="s">
        <v>148</v>
      </c>
      <c r="AQ27" s="38" t="s">
        <v>148</v>
      </c>
      <c r="AR27" s="38" t="s">
        <v>148</v>
      </c>
      <c r="AS27" s="38" t="s">
        <v>148</v>
      </c>
      <c r="AT27" s="38" t="s">
        <v>148</v>
      </c>
      <c r="AU27" s="38" t="s">
        <v>148</v>
      </c>
      <c r="AV27" s="38" t="s">
        <v>148</v>
      </c>
      <c r="AW27" s="38" t="s">
        <v>148</v>
      </c>
      <c r="AX27" s="38" t="s">
        <v>148</v>
      </c>
      <c r="AY27" s="48">
        <v>8</v>
      </c>
      <c r="AZ27" s="7"/>
      <c r="BA27" s="3">
        <v>17</v>
      </c>
      <c r="BB27" s="25">
        <v>702124</v>
      </c>
      <c r="BC27" s="78" t="s">
        <v>191</v>
      </c>
    </row>
    <row r="28" spans="1:55" ht="12.75">
      <c r="A28" s="40"/>
      <c r="B28" s="66" t="s">
        <v>330</v>
      </c>
      <c r="C28" s="22">
        <f>SUM(D28:N28)+SUM(R28:T28)+SUM(W28:AO28)+SUM(AT28:AX28)</f>
        <v>8</v>
      </c>
      <c r="D28" s="41">
        <v>8</v>
      </c>
      <c r="E28" s="23" t="s">
        <v>148</v>
      </c>
      <c r="F28" s="23" t="s">
        <v>148</v>
      </c>
      <c r="G28" s="23" t="s">
        <v>148</v>
      </c>
      <c r="H28" s="23" t="s">
        <v>148</v>
      </c>
      <c r="I28" s="23" t="s">
        <v>148</v>
      </c>
      <c r="J28" s="23" t="s">
        <v>148</v>
      </c>
      <c r="K28" s="23" t="s">
        <v>148</v>
      </c>
      <c r="L28" s="23" t="s">
        <v>148</v>
      </c>
      <c r="M28" s="23" t="s">
        <v>148</v>
      </c>
      <c r="N28" s="37">
        <f>SUM(O28:Q28)</f>
        <v>0</v>
      </c>
      <c r="O28" s="37" t="s">
        <v>148</v>
      </c>
      <c r="P28" s="37" t="s">
        <v>148</v>
      </c>
      <c r="Q28" s="37" t="s">
        <v>148</v>
      </c>
      <c r="R28" s="37" t="s">
        <v>148</v>
      </c>
      <c r="S28" s="37" t="s">
        <v>148</v>
      </c>
      <c r="T28" s="37" t="s">
        <v>148</v>
      </c>
      <c r="U28" s="24"/>
      <c r="V28" s="24"/>
      <c r="W28" s="37" t="s">
        <v>148</v>
      </c>
      <c r="X28" s="37" t="s">
        <v>148</v>
      </c>
      <c r="Y28" s="37" t="s">
        <v>148</v>
      </c>
      <c r="Z28" s="37" t="s">
        <v>148</v>
      </c>
      <c r="AA28" s="37" t="s">
        <v>148</v>
      </c>
      <c r="AB28" s="37" t="s">
        <v>148</v>
      </c>
      <c r="AC28" s="37" t="s">
        <v>148</v>
      </c>
      <c r="AD28" s="37" t="s">
        <v>148</v>
      </c>
      <c r="AE28" s="37" t="s">
        <v>148</v>
      </c>
      <c r="AF28" s="37" t="s">
        <v>148</v>
      </c>
      <c r="AG28" s="37" t="s">
        <v>148</v>
      </c>
      <c r="AH28" s="37" t="s">
        <v>148</v>
      </c>
      <c r="AI28" s="38" t="s">
        <v>148</v>
      </c>
      <c r="AJ28" s="38" t="s">
        <v>148</v>
      </c>
      <c r="AK28" s="38" t="s">
        <v>148</v>
      </c>
      <c r="AL28" s="38" t="s">
        <v>188</v>
      </c>
      <c r="AM28" s="38" t="s">
        <v>148</v>
      </c>
      <c r="AN28" s="37" t="s">
        <v>148</v>
      </c>
      <c r="AO28" s="38">
        <f>SUM(AP28:AS28)</f>
        <v>0</v>
      </c>
      <c r="AP28" s="38" t="s">
        <v>148</v>
      </c>
      <c r="AQ28" s="38" t="s">
        <v>148</v>
      </c>
      <c r="AR28" s="38" t="s">
        <v>148</v>
      </c>
      <c r="AS28" s="38" t="s">
        <v>148</v>
      </c>
      <c r="AT28" s="38" t="s">
        <v>148</v>
      </c>
      <c r="AU28" s="38" t="s">
        <v>148</v>
      </c>
      <c r="AV28" s="38" t="s">
        <v>148</v>
      </c>
      <c r="AW28" s="38" t="s">
        <v>148</v>
      </c>
      <c r="AX28" s="38" t="s">
        <v>148</v>
      </c>
      <c r="AY28" s="24"/>
      <c r="AZ28" s="7"/>
      <c r="BA28" s="3">
        <v>18</v>
      </c>
      <c r="BB28" s="25">
        <v>608904</v>
      </c>
      <c r="BC28" s="78" t="s">
        <v>193</v>
      </c>
    </row>
    <row r="29" spans="1:55" ht="12.75">
      <c r="A29" s="40"/>
      <c r="B29" s="66" t="s">
        <v>331</v>
      </c>
      <c r="C29" s="22">
        <f>SUM(D29:N29)+SUM(R29:T29)+SUM(W29:AO29)+SUM(AT29:AX29)</f>
        <v>15</v>
      </c>
      <c r="D29" s="37">
        <v>15</v>
      </c>
      <c r="E29" s="23" t="s">
        <v>148</v>
      </c>
      <c r="F29" s="23" t="s">
        <v>148</v>
      </c>
      <c r="G29" s="23" t="s">
        <v>148</v>
      </c>
      <c r="H29" s="23" t="s">
        <v>148</v>
      </c>
      <c r="I29" s="23" t="s">
        <v>148</v>
      </c>
      <c r="J29" s="23" t="s">
        <v>148</v>
      </c>
      <c r="K29" s="23" t="s">
        <v>148</v>
      </c>
      <c r="L29" s="23" t="s">
        <v>148</v>
      </c>
      <c r="M29" s="23" t="s">
        <v>148</v>
      </c>
      <c r="N29" s="37">
        <f>SUM(O29:Q29)</f>
        <v>0</v>
      </c>
      <c r="O29" s="37" t="s">
        <v>148</v>
      </c>
      <c r="P29" s="37" t="s">
        <v>148</v>
      </c>
      <c r="Q29" s="37" t="s">
        <v>148</v>
      </c>
      <c r="R29" s="37" t="s">
        <v>148</v>
      </c>
      <c r="S29" s="37" t="s">
        <v>148</v>
      </c>
      <c r="T29" s="37" t="s">
        <v>148</v>
      </c>
      <c r="U29" s="48"/>
      <c r="V29" s="48"/>
      <c r="W29" s="37" t="s">
        <v>148</v>
      </c>
      <c r="X29" s="37" t="s">
        <v>148</v>
      </c>
      <c r="Y29" s="37" t="s">
        <v>148</v>
      </c>
      <c r="Z29" s="37" t="s">
        <v>148</v>
      </c>
      <c r="AA29" s="37" t="s">
        <v>148</v>
      </c>
      <c r="AB29" s="37" t="s">
        <v>148</v>
      </c>
      <c r="AC29" s="37" t="s">
        <v>148</v>
      </c>
      <c r="AD29" s="37" t="s">
        <v>148</v>
      </c>
      <c r="AE29" s="37" t="s">
        <v>148</v>
      </c>
      <c r="AF29" s="37" t="s">
        <v>148</v>
      </c>
      <c r="AG29" s="37" t="s">
        <v>148</v>
      </c>
      <c r="AH29" s="37" t="s">
        <v>325</v>
      </c>
      <c r="AI29" s="38" t="s">
        <v>148</v>
      </c>
      <c r="AJ29" s="38" t="s">
        <v>148</v>
      </c>
      <c r="AK29" s="38" t="s">
        <v>148</v>
      </c>
      <c r="AL29" s="37" t="s">
        <v>148</v>
      </c>
      <c r="AM29" s="37" t="s">
        <v>148</v>
      </c>
      <c r="AN29" s="37" t="s">
        <v>148</v>
      </c>
      <c r="AO29" s="38">
        <f>SUM(AP29:AS29)</f>
        <v>0</v>
      </c>
      <c r="AP29" s="38" t="s">
        <v>148</v>
      </c>
      <c r="AQ29" s="38" t="s">
        <v>148</v>
      </c>
      <c r="AR29" s="38" t="s">
        <v>148</v>
      </c>
      <c r="AS29" s="38" t="s">
        <v>148</v>
      </c>
      <c r="AT29" s="38" t="s">
        <v>148</v>
      </c>
      <c r="AU29" s="38" t="s">
        <v>148</v>
      </c>
      <c r="AV29" s="38" t="s">
        <v>148</v>
      </c>
      <c r="AW29" s="38" t="s">
        <v>148</v>
      </c>
      <c r="AX29" s="38" t="s">
        <v>148</v>
      </c>
      <c r="AY29" s="48"/>
      <c r="AZ29" s="7"/>
      <c r="BA29" s="3">
        <v>19</v>
      </c>
      <c r="BB29" s="25">
        <v>280125</v>
      </c>
      <c r="BC29" s="78" t="s">
        <v>195</v>
      </c>
    </row>
    <row r="30" spans="1:55" ht="12.75">
      <c r="A30" s="45">
        <v>9</v>
      </c>
      <c r="B30" s="1" t="s">
        <v>341</v>
      </c>
      <c r="C30" s="41"/>
      <c r="D30" s="41"/>
      <c r="E30" s="41"/>
      <c r="F30" s="41"/>
      <c r="G30" s="38" t="s">
        <v>197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34"/>
      <c r="V30" s="34"/>
      <c r="W30" s="37"/>
      <c r="X30" s="37"/>
      <c r="Y30" s="37"/>
      <c r="Z30" s="37"/>
      <c r="AA30" s="37"/>
      <c r="AB30" s="37"/>
      <c r="AC30" s="41" t="s">
        <v>198</v>
      </c>
      <c r="AD30" s="42"/>
      <c r="AE30" s="41"/>
      <c r="AF30" s="41"/>
      <c r="AG30" s="41"/>
      <c r="AH30" s="41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37" t="s">
        <v>178</v>
      </c>
      <c r="AU30" s="42"/>
      <c r="AV30" s="42"/>
      <c r="AW30" s="42" t="s">
        <v>167</v>
      </c>
      <c r="AX30" s="42"/>
      <c r="AY30" s="34"/>
      <c r="AZ30" s="7"/>
      <c r="BA30" s="3">
        <v>20</v>
      </c>
      <c r="BB30" s="25">
        <v>376179</v>
      </c>
      <c r="BC30" s="78" t="s">
        <v>200</v>
      </c>
    </row>
    <row r="31" spans="1:55" ht="12.75">
      <c r="A31" s="49"/>
      <c r="B31" s="50" t="s">
        <v>201</v>
      </c>
      <c r="C31" s="6">
        <f>SUM(D31:N31)+SUM(R31:T31)+SUM(W31:AO31)+SUM(AT31:AX31)</f>
        <v>210</v>
      </c>
      <c r="D31" s="51" t="s">
        <v>148</v>
      </c>
      <c r="E31" s="51" t="s">
        <v>148</v>
      </c>
      <c r="F31" s="51" t="s">
        <v>148</v>
      </c>
      <c r="G31" s="53">
        <v>120</v>
      </c>
      <c r="H31" s="51" t="s">
        <v>148</v>
      </c>
      <c r="I31" s="51" t="s">
        <v>148</v>
      </c>
      <c r="J31" s="51" t="s">
        <v>148</v>
      </c>
      <c r="K31" s="51" t="s">
        <v>148</v>
      </c>
      <c r="L31" s="51" t="s">
        <v>148</v>
      </c>
      <c r="M31" s="51" t="s">
        <v>148</v>
      </c>
      <c r="N31" s="51">
        <f>SUM(O31:Q31)</f>
        <v>0</v>
      </c>
      <c r="O31" s="51" t="s">
        <v>148</v>
      </c>
      <c r="P31" s="51" t="s">
        <v>148</v>
      </c>
      <c r="Q31" s="51" t="s">
        <v>148</v>
      </c>
      <c r="R31" s="51" t="s">
        <v>148</v>
      </c>
      <c r="S31" s="51" t="s">
        <v>148</v>
      </c>
      <c r="T31" s="51" t="s">
        <v>148</v>
      </c>
      <c r="U31" s="52">
        <v>9</v>
      </c>
      <c r="V31" s="52">
        <v>9</v>
      </c>
      <c r="W31" s="51" t="s">
        <v>148</v>
      </c>
      <c r="X31" s="51" t="s">
        <v>148</v>
      </c>
      <c r="Y31" s="51" t="s">
        <v>148</v>
      </c>
      <c r="Z31" s="51" t="s">
        <v>148</v>
      </c>
      <c r="AA31" s="51" t="s">
        <v>148</v>
      </c>
      <c r="AB31" s="51" t="s">
        <v>148</v>
      </c>
      <c r="AC31" s="51">
        <v>60</v>
      </c>
      <c r="AD31" s="53" t="s">
        <v>148</v>
      </c>
      <c r="AE31" s="51" t="s">
        <v>148</v>
      </c>
      <c r="AF31" s="51" t="s">
        <v>148</v>
      </c>
      <c r="AG31" s="51" t="s">
        <v>148</v>
      </c>
      <c r="AH31" s="51" t="s">
        <v>148</v>
      </c>
      <c r="AI31" s="53" t="s">
        <v>148</v>
      </c>
      <c r="AJ31" s="53" t="s">
        <v>148</v>
      </c>
      <c r="AK31" s="53" t="s">
        <v>148</v>
      </c>
      <c r="AL31" s="53" t="s">
        <v>148</v>
      </c>
      <c r="AM31" s="53" t="s">
        <v>148</v>
      </c>
      <c r="AN31" s="53" t="s">
        <v>148</v>
      </c>
      <c r="AO31" s="53">
        <f>SUM(AP31:AS31)</f>
        <v>0</v>
      </c>
      <c r="AP31" s="53" t="s">
        <v>148</v>
      </c>
      <c r="AQ31" s="53" t="s">
        <v>148</v>
      </c>
      <c r="AR31" s="53" t="s">
        <v>148</v>
      </c>
      <c r="AS31" s="53" t="s">
        <v>148</v>
      </c>
      <c r="AT31" s="51">
        <v>10</v>
      </c>
      <c r="AU31" s="53" t="s">
        <v>148</v>
      </c>
      <c r="AV31" s="53" t="s">
        <v>148</v>
      </c>
      <c r="AW31" s="53">
        <v>20</v>
      </c>
      <c r="AX31" s="53" t="s">
        <v>148</v>
      </c>
      <c r="AY31" s="54">
        <v>9</v>
      </c>
      <c r="AZ31" s="7"/>
      <c r="BA31" s="3">
        <v>21</v>
      </c>
      <c r="BB31" s="25">
        <v>324890</v>
      </c>
      <c r="BC31" s="78" t="s">
        <v>202</v>
      </c>
    </row>
    <row r="32" spans="1:55" ht="12.75">
      <c r="A32" s="55"/>
      <c r="B32" s="50" t="s">
        <v>204</v>
      </c>
      <c r="P32" s="56"/>
      <c r="Q32" s="56"/>
      <c r="R32" s="56"/>
      <c r="S32" s="56"/>
      <c r="T32" s="56"/>
      <c r="U32" s="55"/>
      <c r="AF32" s="56"/>
      <c r="AG32" s="56"/>
      <c r="AH32" s="56"/>
      <c r="AO32" s="7"/>
      <c r="AP32" s="7"/>
      <c r="AQ32" s="7"/>
      <c r="AR32" s="7"/>
      <c r="AS32" s="7"/>
      <c r="AW32" s="56"/>
      <c r="AX32" s="56"/>
      <c r="AY32" s="55"/>
      <c r="AZ32" s="7"/>
      <c r="BA32" s="3">
        <v>22</v>
      </c>
      <c r="BB32" s="25">
        <v>461450</v>
      </c>
      <c r="BC32" s="78" t="s">
        <v>203</v>
      </c>
    </row>
    <row r="33" spans="1:55" ht="12.75">
      <c r="A33" s="57"/>
      <c r="B33" s="66" t="s">
        <v>296</v>
      </c>
      <c r="G33" s="3"/>
      <c r="I33" s="68" t="s">
        <v>374</v>
      </c>
      <c r="J33" s="9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50" t="s">
        <v>205</v>
      </c>
      <c r="W33" s="102"/>
      <c r="X33" s="10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50" t="s">
        <v>209</v>
      </c>
      <c r="AL33" s="50"/>
      <c r="AM33" s="4"/>
      <c r="AN33" s="4"/>
      <c r="AO33" s="7"/>
      <c r="AP33" s="7"/>
      <c r="AQ33" s="7"/>
      <c r="AR33" s="7"/>
      <c r="AT33" s="63"/>
      <c r="AU33" s="63">
        <f>SUM(AU34:AU39)</f>
        <v>107</v>
      </c>
      <c r="AX33" s="22"/>
      <c r="AY33" s="55"/>
      <c r="AZ33" s="7"/>
      <c r="BA33" s="3">
        <v>23</v>
      </c>
      <c r="BB33" s="25">
        <v>286980</v>
      </c>
      <c r="BC33" s="78" t="s">
        <v>206</v>
      </c>
    </row>
    <row r="34" spans="1:55" ht="12.75">
      <c r="A34" s="2" t="s">
        <v>8</v>
      </c>
      <c r="B34" s="68" t="s">
        <v>298</v>
      </c>
      <c r="C34" s="68" t="s">
        <v>270</v>
      </c>
      <c r="I34" s="68" t="s">
        <v>378</v>
      </c>
      <c r="M34" s="60"/>
      <c r="N34" s="60"/>
      <c r="O34" s="60"/>
      <c r="Q34" s="56"/>
      <c r="R34" s="56"/>
      <c r="S34" s="56"/>
      <c r="T34" s="56"/>
      <c r="U34" s="55"/>
      <c r="V34" s="108" t="s">
        <v>352</v>
      </c>
      <c r="W34" s="108"/>
      <c r="X34" s="109"/>
      <c r="Y34" s="102"/>
      <c r="Z34" s="102"/>
      <c r="AA34" s="102"/>
      <c r="AB34" s="4"/>
      <c r="AC34" s="4"/>
      <c r="AD34" s="7"/>
      <c r="AE34" s="7"/>
      <c r="AF34" s="7"/>
      <c r="AK34" s="61" t="s">
        <v>353</v>
      </c>
      <c r="AT34" s="81"/>
      <c r="AU34" s="81">
        <v>54</v>
      </c>
      <c r="AV34" s="80" t="s">
        <v>214</v>
      </c>
      <c r="AX34" s="56"/>
      <c r="AY34" s="55"/>
      <c r="AZ34" s="7"/>
      <c r="BA34" s="3">
        <v>24</v>
      </c>
      <c r="BB34" s="25">
        <v>825773</v>
      </c>
      <c r="BC34" s="78" t="s">
        <v>210</v>
      </c>
    </row>
    <row r="35" spans="2:55" ht="12.75">
      <c r="B35" s="68" t="s">
        <v>365</v>
      </c>
      <c r="C35" s="60" t="s">
        <v>207</v>
      </c>
      <c r="I35" s="2" t="s">
        <v>268</v>
      </c>
      <c r="M35" s="60"/>
      <c r="N35" s="60"/>
      <c r="O35" s="60"/>
      <c r="Q35" s="56"/>
      <c r="R35" s="56"/>
      <c r="S35" s="56"/>
      <c r="T35" s="56"/>
      <c r="U35" s="55"/>
      <c r="V35" s="88">
        <v>1</v>
      </c>
      <c r="W35" s="95" t="s">
        <v>324</v>
      </c>
      <c r="X35" s="96"/>
      <c r="Y35" s="115"/>
      <c r="Z35" s="115"/>
      <c r="AA35" s="115"/>
      <c r="AB35" s="7"/>
      <c r="AC35" s="7"/>
      <c r="AD35" s="7"/>
      <c r="AE35" s="7"/>
      <c r="AF35" s="7"/>
      <c r="AK35" s="61" t="s">
        <v>354</v>
      </c>
      <c r="AT35" s="63"/>
      <c r="AU35" s="63">
        <v>13</v>
      </c>
      <c r="AV35" s="2" t="s">
        <v>214</v>
      </c>
      <c r="AX35" s="56"/>
      <c r="AY35" s="55"/>
      <c r="AZ35" s="7"/>
      <c r="BA35" s="3">
        <v>25</v>
      </c>
      <c r="BB35" s="25">
        <v>321007</v>
      </c>
      <c r="BC35" s="78" t="s">
        <v>215</v>
      </c>
    </row>
    <row r="36" spans="2:55" ht="12.75">
      <c r="B36" s="66" t="s">
        <v>380</v>
      </c>
      <c r="C36" s="68" t="s">
        <v>333</v>
      </c>
      <c r="I36" s="68" t="s">
        <v>373</v>
      </c>
      <c r="M36" s="60"/>
      <c r="N36" s="60"/>
      <c r="O36" s="60"/>
      <c r="Q36" s="56"/>
      <c r="R36" s="56"/>
      <c r="S36" s="56"/>
      <c r="T36" s="56"/>
      <c r="U36" s="55"/>
      <c r="Y36" s="95"/>
      <c r="Z36" s="95"/>
      <c r="AA36" s="95"/>
      <c r="AB36" s="7"/>
      <c r="AC36" s="103"/>
      <c r="AD36" s="7"/>
      <c r="AE36" s="7"/>
      <c r="AF36" s="7"/>
      <c r="AK36" s="61" t="s">
        <v>355</v>
      </c>
      <c r="AT36" s="63"/>
      <c r="AU36" s="63">
        <v>10</v>
      </c>
      <c r="AV36" s="2" t="s">
        <v>214</v>
      </c>
      <c r="AX36" s="56"/>
      <c r="AY36" s="55"/>
      <c r="AZ36" s="7"/>
      <c r="BA36" s="3">
        <v>26</v>
      </c>
      <c r="BB36" s="25">
        <v>510482</v>
      </c>
      <c r="BC36" s="78" t="s">
        <v>219</v>
      </c>
    </row>
    <row r="37" spans="2:55" ht="12.75">
      <c r="B37" s="68" t="s">
        <v>366</v>
      </c>
      <c r="C37" s="68" t="s">
        <v>369</v>
      </c>
      <c r="I37" s="2" t="s">
        <v>381</v>
      </c>
      <c r="M37" s="60"/>
      <c r="N37" s="60"/>
      <c r="O37" s="72"/>
      <c r="P37" s="56"/>
      <c r="Q37" s="56"/>
      <c r="R37" s="56"/>
      <c r="S37" s="56"/>
      <c r="T37" s="56"/>
      <c r="U37" s="55"/>
      <c r="V37" s="63">
        <v>1</v>
      </c>
      <c r="W37" s="1" t="s">
        <v>217</v>
      </c>
      <c r="AB37" s="7"/>
      <c r="AC37" s="7"/>
      <c r="AD37" s="7"/>
      <c r="AE37" s="7"/>
      <c r="AF37" s="7"/>
      <c r="AK37" s="61" t="s">
        <v>356</v>
      </c>
      <c r="AT37" s="63"/>
      <c r="AU37" s="63">
        <v>10</v>
      </c>
      <c r="AV37" s="2" t="s">
        <v>214</v>
      </c>
      <c r="AX37" s="56"/>
      <c r="AY37" s="55"/>
      <c r="AZ37" s="7"/>
      <c r="BA37" s="3">
        <v>27</v>
      </c>
      <c r="BB37" s="25">
        <v>291051</v>
      </c>
      <c r="BC37" s="78" t="s">
        <v>223</v>
      </c>
    </row>
    <row r="38" spans="2:55" ht="12.75">
      <c r="B38" s="66" t="s">
        <v>367</v>
      </c>
      <c r="C38" s="68" t="s">
        <v>370</v>
      </c>
      <c r="I38" s="68" t="s">
        <v>382</v>
      </c>
      <c r="S38" s="7"/>
      <c r="T38" s="7"/>
      <c r="U38" s="58"/>
      <c r="V38" s="63">
        <v>2</v>
      </c>
      <c r="W38" s="1" t="s">
        <v>221</v>
      </c>
      <c r="AB38" s="7"/>
      <c r="AC38" s="7"/>
      <c r="AD38" s="7"/>
      <c r="AE38" s="7"/>
      <c r="AF38" s="7"/>
      <c r="AK38" s="61" t="s">
        <v>357</v>
      </c>
      <c r="AT38" s="63"/>
      <c r="AU38" s="63">
        <v>10</v>
      </c>
      <c r="AV38" s="2" t="s">
        <v>214</v>
      </c>
      <c r="AY38" s="59"/>
      <c r="AZ38" s="7"/>
      <c r="BA38" s="3">
        <v>28</v>
      </c>
      <c r="BB38" s="25">
        <v>580228</v>
      </c>
      <c r="BC38" s="78" t="s">
        <v>227</v>
      </c>
    </row>
    <row r="39" spans="2:55" ht="12.75">
      <c r="B39" s="68" t="s">
        <v>285</v>
      </c>
      <c r="C39" s="60" t="s">
        <v>224</v>
      </c>
      <c r="I39" s="68" t="s">
        <v>383</v>
      </c>
      <c r="AB39" s="7"/>
      <c r="AC39" s="7"/>
      <c r="AD39" s="7"/>
      <c r="AE39" s="7"/>
      <c r="AF39" s="7"/>
      <c r="AK39" s="61" t="s">
        <v>358</v>
      </c>
      <c r="AT39" s="63"/>
      <c r="AU39" s="63">
        <v>10</v>
      </c>
      <c r="AV39" s="2" t="s">
        <v>214</v>
      </c>
      <c r="BA39" s="3">
        <v>29</v>
      </c>
      <c r="BB39" s="25">
        <v>562122</v>
      </c>
      <c r="BC39" s="78" t="s">
        <v>231</v>
      </c>
    </row>
    <row r="40" spans="2:55" ht="12.75" customHeight="1">
      <c r="B40" s="68" t="s">
        <v>283</v>
      </c>
      <c r="C40" s="2" t="s">
        <v>228</v>
      </c>
      <c r="I40" s="68" t="s">
        <v>384</v>
      </c>
      <c r="O40" s="64"/>
      <c r="Q40" s="64"/>
      <c r="V40" s="63">
        <v>1</v>
      </c>
      <c r="W40" s="61" t="s">
        <v>342</v>
      </c>
      <c r="AB40" s="7"/>
      <c r="AC40" s="7"/>
      <c r="AD40" s="57"/>
      <c r="AE40" s="57"/>
      <c r="AF40" s="7"/>
      <c r="BA40" s="3">
        <v>30</v>
      </c>
      <c r="BB40" s="25">
        <v>462734</v>
      </c>
      <c r="BC40" s="78" t="s">
        <v>234</v>
      </c>
    </row>
    <row r="41" spans="2:55" ht="12.75" customHeight="1">
      <c r="B41" s="66" t="s">
        <v>368</v>
      </c>
      <c r="C41" s="2" t="s">
        <v>232</v>
      </c>
      <c r="I41" s="68" t="s">
        <v>372</v>
      </c>
      <c r="M41" s="61"/>
      <c r="Q41" s="64"/>
      <c r="V41" s="63">
        <v>2</v>
      </c>
      <c r="W41" s="61" t="s">
        <v>343</v>
      </c>
      <c r="AB41" s="7"/>
      <c r="AC41" s="7"/>
      <c r="AD41" s="104"/>
      <c r="AE41" s="104"/>
      <c r="AF41" s="105"/>
      <c r="AK41" s="50" t="s">
        <v>240</v>
      </c>
      <c r="AL41" s="4"/>
      <c r="AM41" s="4"/>
      <c r="AN41" s="4"/>
      <c r="BA41" s="3">
        <v>31</v>
      </c>
      <c r="BB41" s="25">
        <v>812844</v>
      </c>
      <c r="BC41" s="78" t="s">
        <v>237</v>
      </c>
    </row>
    <row r="42" spans="2:55" ht="12.75" customHeight="1">
      <c r="B42" s="66" t="s">
        <v>286</v>
      </c>
      <c r="C42" s="61" t="s">
        <v>235</v>
      </c>
      <c r="M42" s="61"/>
      <c r="Q42" s="64"/>
      <c r="V42" s="63">
        <v>3</v>
      </c>
      <c r="W42" s="61" t="s">
        <v>344</v>
      </c>
      <c r="AB42" s="7"/>
      <c r="AC42" s="7"/>
      <c r="AD42" s="104"/>
      <c r="AE42" s="104"/>
      <c r="AF42" s="105"/>
      <c r="AK42" s="66" t="s">
        <v>313</v>
      </c>
      <c r="AO42" s="63"/>
      <c r="AP42" s="63">
        <v>5</v>
      </c>
      <c r="AX42" s="65"/>
      <c r="BA42" s="3">
        <v>32</v>
      </c>
      <c r="BB42" s="25">
        <v>364104</v>
      </c>
      <c r="BC42" s="78" t="s">
        <v>241</v>
      </c>
    </row>
    <row r="43" spans="2:55" ht="12.75" customHeight="1">
      <c r="B43" s="66" t="s">
        <v>287</v>
      </c>
      <c r="C43" s="61" t="s">
        <v>385</v>
      </c>
      <c r="H43" s="60"/>
      <c r="P43" s="64"/>
      <c r="Q43" s="64"/>
      <c r="V43" s="63">
        <v>4</v>
      </c>
      <c r="W43" s="61" t="s">
        <v>345</v>
      </c>
      <c r="AB43" s="7"/>
      <c r="AC43" s="7"/>
      <c r="AD43" s="57"/>
      <c r="AE43" s="57"/>
      <c r="AF43" s="7"/>
      <c r="AK43" s="68" t="s">
        <v>314</v>
      </c>
      <c r="AL43" s="7"/>
      <c r="AM43" s="7"/>
      <c r="AN43" s="7"/>
      <c r="AO43" s="63"/>
      <c r="AP43" s="63">
        <v>227</v>
      </c>
      <c r="BA43" s="3">
        <v>33</v>
      </c>
      <c r="BB43" s="25">
        <v>241014</v>
      </c>
      <c r="BC43" s="78" t="s">
        <v>244</v>
      </c>
    </row>
    <row r="44" spans="2:55" ht="12.75" customHeight="1">
      <c r="B44" s="66" t="s">
        <v>288</v>
      </c>
      <c r="C44" s="2" t="s">
        <v>242</v>
      </c>
      <c r="H44" s="60"/>
      <c r="P44" s="64"/>
      <c r="Q44" s="64"/>
      <c r="V44" s="63">
        <v>5</v>
      </c>
      <c r="W44" s="61" t="s">
        <v>346</v>
      </c>
      <c r="AB44" s="7"/>
      <c r="AC44" s="7"/>
      <c r="AD44" s="57"/>
      <c r="AE44" s="57"/>
      <c r="AF44" s="7"/>
      <c r="AK44" s="68" t="s">
        <v>315</v>
      </c>
      <c r="AL44" s="7"/>
      <c r="AM44" s="7"/>
      <c r="AN44" s="7"/>
      <c r="AO44" s="63"/>
      <c r="AP44" s="63">
        <v>55</v>
      </c>
      <c r="BA44" s="3">
        <v>34</v>
      </c>
      <c r="BB44" s="25">
        <v>425322</v>
      </c>
      <c r="BC44" s="78" t="s">
        <v>246</v>
      </c>
    </row>
    <row r="45" spans="2:55" ht="12.75" customHeight="1">
      <c r="B45" s="91" t="s">
        <v>362</v>
      </c>
      <c r="C45" s="68" t="s">
        <v>361</v>
      </c>
      <c r="H45" s="60"/>
      <c r="O45" s="64"/>
      <c r="P45" s="64"/>
      <c r="Q45" s="64"/>
      <c r="S45" s="7"/>
      <c r="T45" s="57"/>
      <c r="U45" s="7"/>
      <c r="V45" s="63">
        <v>6</v>
      </c>
      <c r="W45" s="61" t="s">
        <v>347</v>
      </c>
      <c r="AB45" s="7"/>
      <c r="AC45" s="7"/>
      <c r="AD45" s="57"/>
      <c r="AE45" s="57"/>
      <c r="AF45" s="7"/>
      <c r="AK45" s="68" t="s">
        <v>316</v>
      </c>
      <c r="AL45" s="7"/>
      <c r="AM45" s="7"/>
      <c r="AN45" s="7"/>
      <c r="AO45" s="63"/>
      <c r="AP45" s="63">
        <v>45</v>
      </c>
      <c r="BA45" s="3">
        <v>35</v>
      </c>
      <c r="BB45" s="25">
        <v>708433</v>
      </c>
      <c r="BC45" s="78" t="s">
        <v>249</v>
      </c>
    </row>
    <row r="46" spans="2:55" ht="12.75" customHeight="1">
      <c r="B46" s="84" t="s">
        <v>289</v>
      </c>
      <c r="C46" s="2" t="s">
        <v>334</v>
      </c>
      <c r="H46" s="60"/>
      <c r="O46" s="64"/>
      <c r="P46" s="64"/>
      <c r="Q46" s="64"/>
      <c r="S46" s="7"/>
      <c r="T46" s="57"/>
      <c r="U46" s="7"/>
      <c r="V46" s="63">
        <v>7</v>
      </c>
      <c r="W46" s="61" t="s">
        <v>348</v>
      </c>
      <c r="AB46" s="7"/>
      <c r="AC46" s="7"/>
      <c r="AD46" s="57"/>
      <c r="AE46" s="57"/>
      <c r="AF46" s="7"/>
      <c r="AK46" s="68" t="s">
        <v>317</v>
      </c>
      <c r="AO46" s="63"/>
      <c r="AP46" s="63">
        <v>74</v>
      </c>
      <c r="BA46" s="3">
        <v>36</v>
      </c>
      <c r="BB46" s="25">
        <v>397990</v>
      </c>
      <c r="BC46" s="78" t="s">
        <v>252</v>
      </c>
    </row>
    <row r="47" spans="2:55" ht="12.75" customHeight="1">
      <c r="B47" s="68" t="s">
        <v>364</v>
      </c>
      <c r="C47" s="68" t="s">
        <v>335</v>
      </c>
      <c r="F47" s="61"/>
      <c r="H47" s="60"/>
      <c r="O47" s="64"/>
      <c r="P47" s="64"/>
      <c r="Q47" s="64"/>
      <c r="S47" s="7"/>
      <c r="T47" s="57"/>
      <c r="U47" s="7"/>
      <c r="V47" s="63">
        <v>8</v>
      </c>
      <c r="W47" s="61" t="s">
        <v>349</v>
      </c>
      <c r="AB47" s="7"/>
      <c r="AC47" s="7"/>
      <c r="AD47" s="57"/>
      <c r="AE47" s="57"/>
      <c r="AF47" s="7"/>
      <c r="AK47" s="68" t="s">
        <v>318</v>
      </c>
      <c r="AO47" s="63"/>
      <c r="AP47" s="63">
        <v>1</v>
      </c>
      <c r="AS47" s="63"/>
      <c r="AY47" s="67"/>
      <c r="AZ47" s="7"/>
      <c r="BA47" s="3">
        <v>37</v>
      </c>
      <c r="BB47" s="25">
        <v>679695</v>
      </c>
      <c r="BC47" s="78" t="s">
        <v>255</v>
      </c>
    </row>
    <row r="48" spans="2:55" ht="12.75" customHeight="1">
      <c r="B48" s="68" t="s">
        <v>290</v>
      </c>
      <c r="C48" s="2" t="s">
        <v>253</v>
      </c>
      <c r="F48" s="61"/>
      <c r="H48" s="60"/>
      <c r="N48" s="64"/>
      <c r="O48" s="64"/>
      <c r="P48" s="64"/>
      <c r="Q48" s="64"/>
      <c r="S48" s="7"/>
      <c r="T48" s="57"/>
      <c r="U48" s="7"/>
      <c r="V48" s="63">
        <v>9</v>
      </c>
      <c r="W48" s="61" t="s">
        <v>350</v>
      </c>
      <c r="AK48" s="66" t="s">
        <v>319</v>
      </c>
      <c r="AO48" s="63"/>
      <c r="AP48" s="63">
        <v>12</v>
      </c>
      <c r="AS48" s="63"/>
      <c r="AY48" s="67"/>
      <c r="AZ48" s="7"/>
      <c r="BA48" s="3">
        <v>38</v>
      </c>
      <c r="BB48" s="25">
        <v>245899</v>
      </c>
      <c r="BC48" s="78" t="s">
        <v>257</v>
      </c>
    </row>
    <row r="49" spans="2:55" ht="12.75" customHeight="1">
      <c r="B49" s="68" t="s">
        <v>291</v>
      </c>
      <c r="C49" s="68" t="s">
        <v>303</v>
      </c>
      <c r="H49" s="60"/>
      <c r="N49" s="64"/>
      <c r="O49" s="64"/>
      <c r="P49" s="64"/>
      <c r="Q49" s="64"/>
      <c r="S49" s="7"/>
      <c r="T49" s="57"/>
      <c r="U49" s="7"/>
      <c r="V49" s="63">
        <v>10</v>
      </c>
      <c r="W49" s="61" t="s">
        <v>351</v>
      </c>
      <c r="AK49" s="66" t="s">
        <v>320</v>
      </c>
      <c r="AO49" s="63"/>
      <c r="AP49" s="63">
        <v>0</v>
      </c>
      <c r="AS49" s="63"/>
      <c r="AY49" s="67"/>
      <c r="AZ49" s="7"/>
      <c r="BA49" s="3">
        <v>39</v>
      </c>
      <c r="BB49" s="25">
        <v>449524</v>
      </c>
      <c r="BC49" s="78" t="s">
        <v>259</v>
      </c>
    </row>
    <row r="50" spans="2:55" ht="12.75" customHeight="1">
      <c r="B50" s="68" t="s">
        <v>363</v>
      </c>
      <c r="C50" s="68" t="s">
        <v>359</v>
      </c>
      <c r="H50" s="60"/>
      <c r="I50" s="68"/>
      <c r="N50" s="64"/>
      <c r="O50" s="64"/>
      <c r="P50" s="64"/>
      <c r="Q50" s="64"/>
      <c r="S50" s="7"/>
      <c r="T50" s="57"/>
      <c r="U50" s="7"/>
      <c r="AK50" s="66" t="s">
        <v>321</v>
      </c>
      <c r="AL50" s="7"/>
      <c r="AP50" s="2">
        <v>48</v>
      </c>
      <c r="AS50" s="63"/>
      <c r="AV50" s="62"/>
      <c r="AY50" s="67"/>
      <c r="AZ50" s="7"/>
      <c r="BA50" s="3">
        <v>40</v>
      </c>
      <c r="BB50" s="25">
        <v>406555</v>
      </c>
      <c r="BC50" s="78" t="s">
        <v>261</v>
      </c>
    </row>
    <row r="51" spans="2:55" ht="12.75" customHeight="1">
      <c r="B51" s="85" t="s">
        <v>371</v>
      </c>
      <c r="C51" s="60" t="s">
        <v>375</v>
      </c>
      <c r="H51" s="60"/>
      <c r="I51" s="68"/>
      <c r="N51" s="64"/>
      <c r="O51" s="64"/>
      <c r="P51" s="64"/>
      <c r="Q51" s="64"/>
      <c r="S51" s="7"/>
      <c r="T51" s="57"/>
      <c r="U51" s="7"/>
      <c r="V51" s="21" t="s">
        <v>263</v>
      </c>
      <c r="W51" s="7"/>
      <c r="X51" s="7"/>
      <c r="Y51" s="7"/>
      <c r="Z51" s="7"/>
      <c r="AA51" s="7"/>
      <c r="AB51" s="7"/>
      <c r="AC51" s="7"/>
      <c r="AD51" s="7"/>
      <c r="AK51" s="66" t="s">
        <v>322</v>
      </c>
      <c r="AP51" s="2">
        <v>62</v>
      </c>
      <c r="AS51" s="63"/>
      <c r="AY51" s="67"/>
      <c r="AZ51" s="7"/>
      <c r="BA51" s="3">
        <v>41</v>
      </c>
      <c r="BB51" s="25">
        <v>389769</v>
      </c>
      <c r="BC51" s="78" t="s">
        <v>264</v>
      </c>
    </row>
    <row r="52" spans="2:55" ht="12.75" customHeight="1">
      <c r="B52" s="2" t="s">
        <v>360</v>
      </c>
      <c r="C52" s="60" t="s">
        <v>260</v>
      </c>
      <c r="E52" s="95"/>
      <c r="F52" s="60"/>
      <c r="G52" s="60"/>
      <c r="H52" s="60"/>
      <c r="J52" s="60"/>
      <c r="N52" s="64"/>
      <c r="O52" s="70"/>
      <c r="P52" s="70"/>
      <c r="Q52" s="70"/>
      <c r="R52" s="7"/>
      <c r="S52" s="7"/>
      <c r="T52" s="57"/>
      <c r="U52" s="7"/>
      <c r="V52" s="50" t="s">
        <v>266</v>
      </c>
      <c r="W52" s="4"/>
      <c r="X52" s="4"/>
      <c r="Y52" s="4"/>
      <c r="Z52" s="4"/>
      <c r="AA52" s="4"/>
      <c r="AB52" s="4"/>
      <c r="AC52" s="4"/>
      <c r="AD52" s="4"/>
      <c r="AY52" s="67"/>
      <c r="AZ52" s="7"/>
      <c r="BA52" s="3">
        <v>42</v>
      </c>
      <c r="BB52" s="2">
        <v>1942254</v>
      </c>
      <c r="BC52" s="78" t="s">
        <v>267</v>
      </c>
    </row>
    <row r="53" spans="2:52" ht="12.75" customHeight="1">
      <c r="B53" s="68" t="s">
        <v>379</v>
      </c>
      <c r="F53" s="95"/>
      <c r="G53" s="95"/>
      <c r="H53" s="95"/>
      <c r="N53" s="64"/>
      <c r="O53" s="64"/>
      <c r="P53" s="64"/>
      <c r="Q53" s="64"/>
      <c r="V53" s="1" t="s">
        <v>269</v>
      </c>
      <c r="AD53" s="2">
        <v>70</v>
      </c>
      <c r="AE53" s="2" t="s">
        <v>214</v>
      </c>
      <c r="AZ53" s="7"/>
    </row>
    <row r="54" spans="1:52" ht="12.75" customHeight="1">
      <c r="A54" s="7"/>
      <c r="B54" s="21"/>
      <c r="C54" s="7"/>
      <c r="D54" s="7"/>
      <c r="E54" s="7"/>
      <c r="H54" s="62"/>
      <c r="N54" s="64"/>
      <c r="O54" s="64"/>
      <c r="P54" s="64"/>
      <c r="Q54" s="64"/>
      <c r="V54" s="21"/>
      <c r="W54" s="7"/>
      <c r="X54" s="7"/>
      <c r="Y54" s="7"/>
      <c r="Z54" s="7"/>
      <c r="AA54" s="7"/>
      <c r="AB54" s="7"/>
      <c r="AH54" s="7"/>
      <c r="AZ54" s="7"/>
    </row>
    <row r="55" spans="1:52" ht="12.75" customHeight="1">
      <c r="A55" s="106"/>
      <c r="B55" s="99"/>
      <c r="C55" s="57"/>
      <c r="F55" s="63"/>
      <c r="G55" s="63"/>
      <c r="O55" s="64"/>
      <c r="P55" s="64"/>
      <c r="Q55" s="64"/>
      <c r="T55" s="62"/>
      <c r="U55" s="62"/>
      <c r="V55" s="21"/>
      <c r="W55" s="7"/>
      <c r="X55" s="7"/>
      <c r="Y55" s="7"/>
      <c r="Z55" s="7"/>
      <c r="AA55" s="7"/>
      <c r="AB55" s="7"/>
      <c r="AH55" s="7"/>
      <c r="AX55" s="62"/>
      <c r="AY55" s="62"/>
      <c r="AZ55" s="71"/>
    </row>
    <row r="56" spans="1:34" ht="12.75" customHeight="1">
      <c r="A56" s="7"/>
      <c r="B56" s="107"/>
      <c r="C56" s="57"/>
      <c r="D56" s="7"/>
      <c r="E56" s="7"/>
      <c r="F56" s="63"/>
      <c r="G56" s="63"/>
      <c r="H56" s="96"/>
      <c r="O56" s="64"/>
      <c r="P56" s="64"/>
      <c r="Q56" s="64"/>
      <c r="V56" s="21"/>
      <c r="W56" s="7"/>
      <c r="X56" s="7"/>
      <c r="Y56" s="7"/>
      <c r="Z56" s="7"/>
      <c r="AA56" s="7"/>
      <c r="AB56" s="7"/>
      <c r="AD56" s="73"/>
      <c r="AH56" s="7"/>
    </row>
    <row r="57" spans="1:45" ht="12.75" customHeight="1">
      <c r="A57" s="57"/>
      <c r="B57" s="107"/>
      <c r="C57" s="57"/>
      <c r="D57" s="7"/>
      <c r="E57" s="7"/>
      <c r="F57" s="63"/>
      <c r="G57" s="63"/>
      <c r="O57" s="64"/>
      <c r="P57" s="64"/>
      <c r="Q57" s="64"/>
      <c r="V57" s="57"/>
      <c r="W57" s="7"/>
      <c r="X57" s="7"/>
      <c r="Y57" s="7"/>
      <c r="Z57" s="7"/>
      <c r="AA57" s="7"/>
      <c r="AB57" s="7"/>
      <c r="AH57" s="7"/>
      <c r="AS57" s="63"/>
    </row>
    <row r="58" spans="1:55" ht="12.75" customHeight="1">
      <c r="A58" s="57"/>
      <c r="B58" s="107"/>
      <c r="C58" s="57"/>
      <c r="D58" s="7"/>
      <c r="E58" s="7"/>
      <c r="F58" s="63"/>
      <c r="G58" s="63"/>
      <c r="O58" s="64"/>
      <c r="P58" s="64"/>
      <c r="Q58" s="64"/>
      <c r="V58" s="7"/>
      <c r="W58" s="7"/>
      <c r="X58" s="7"/>
      <c r="Y58" s="7"/>
      <c r="Z58" s="7"/>
      <c r="AA58" s="7"/>
      <c r="AB58" s="7"/>
      <c r="AH58" s="7"/>
      <c r="AS58" s="63"/>
      <c r="BA58" s="3"/>
      <c r="BB58" s="25"/>
      <c r="BC58" s="74"/>
    </row>
    <row r="59" spans="1:55" ht="12.75" customHeight="1">
      <c r="A59" s="7"/>
      <c r="B59" s="107"/>
      <c r="C59" s="57"/>
      <c r="F59" s="63"/>
      <c r="G59" s="63"/>
      <c r="O59" s="64"/>
      <c r="P59" s="64"/>
      <c r="Q59" s="64"/>
      <c r="V59" s="7"/>
      <c r="W59" s="7"/>
      <c r="X59" s="7"/>
      <c r="Y59" s="7"/>
      <c r="Z59" s="7"/>
      <c r="AA59" s="7"/>
      <c r="AB59" s="7"/>
      <c r="AH59" s="7"/>
      <c r="AS59" s="63"/>
      <c r="BA59" s="3"/>
      <c r="BB59" s="25"/>
      <c r="BC59" s="74"/>
    </row>
    <row r="60" spans="1:46" ht="12.75" customHeight="1">
      <c r="A60" s="57"/>
      <c r="B60" s="107"/>
      <c r="C60" s="57"/>
      <c r="F60" s="63"/>
      <c r="G60" s="63"/>
      <c r="V60" s="21"/>
      <c r="W60" s="21"/>
      <c r="X60" s="7"/>
      <c r="Y60" s="7"/>
      <c r="Z60" s="7"/>
      <c r="AA60" s="7"/>
      <c r="AB60" s="7"/>
      <c r="AC60" s="7"/>
      <c r="AE60" s="63"/>
      <c r="AF60" s="63"/>
      <c r="AH60" s="7"/>
      <c r="AT60" s="23"/>
    </row>
    <row r="61" spans="1:50" ht="12.75">
      <c r="A61" s="57"/>
      <c r="B61" s="99"/>
      <c r="C61" s="57"/>
      <c r="F61" s="63"/>
      <c r="G61" s="63"/>
      <c r="O61" s="61"/>
      <c r="P61" s="61"/>
      <c r="Q61" s="61"/>
      <c r="R61" s="61"/>
      <c r="S61" s="61"/>
      <c r="T61" s="61"/>
      <c r="U61" s="61"/>
      <c r="V61" s="61"/>
      <c r="W61" s="7"/>
      <c r="X61" s="7"/>
      <c r="Y61" s="7"/>
      <c r="Z61" s="7"/>
      <c r="AA61" s="7"/>
      <c r="AB61" s="7"/>
      <c r="AE61" s="81"/>
      <c r="AF61" s="81"/>
      <c r="AG61" s="80"/>
      <c r="AH61" s="105"/>
      <c r="AI61" s="61"/>
      <c r="AJ61" s="61"/>
      <c r="AQ61" s="61"/>
      <c r="AR61" s="61"/>
      <c r="AS61" s="61"/>
      <c r="AT61" s="61"/>
      <c r="AU61" s="61"/>
      <c r="AV61" s="61"/>
      <c r="AW61" s="61"/>
      <c r="AX61" s="61"/>
    </row>
    <row r="62" spans="1:50" ht="12.75">
      <c r="A62" s="57"/>
      <c r="B62" s="99"/>
      <c r="C62" s="57"/>
      <c r="F62" s="63"/>
      <c r="G62" s="63"/>
      <c r="O62" s="61"/>
      <c r="P62" s="61"/>
      <c r="Q62" s="61"/>
      <c r="R62" s="61"/>
      <c r="S62" s="61"/>
      <c r="T62" s="61"/>
      <c r="U62" s="61"/>
      <c r="V62" s="61"/>
      <c r="W62" s="7"/>
      <c r="X62" s="7"/>
      <c r="Y62" s="7"/>
      <c r="Z62" s="7"/>
      <c r="AA62" s="7"/>
      <c r="AB62" s="7"/>
      <c r="AE62" s="81"/>
      <c r="AF62" s="81"/>
      <c r="AG62" s="80"/>
      <c r="AH62" s="105"/>
      <c r="AI62" s="61"/>
      <c r="AJ62" s="61"/>
      <c r="AQ62" s="61"/>
      <c r="AR62" s="61"/>
      <c r="AS62" s="61"/>
      <c r="AT62" s="61"/>
      <c r="AU62" s="61"/>
      <c r="AV62" s="61"/>
      <c r="AW62" s="61"/>
      <c r="AX62" s="61"/>
    </row>
    <row r="63" spans="1:50" ht="12.75">
      <c r="A63" s="57"/>
      <c r="B63" s="99"/>
      <c r="C63" s="7"/>
      <c r="O63" s="61"/>
      <c r="P63" s="61"/>
      <c r="Q63" s="61"/>
      <c r="R63" s="61"/>
      <c r="S63" s="61"/>
      <c r="T63" s="61"/>
      <c r="U63" s="61"/>
      <c r="V63" s="61"/>
      <c r="AE63" s="63"/>
      <c r="AF63" s="63"/>
      <c r="AH63" s="7"/>
      <c r="AI63" s="61"/>
      <c r="AJ63" s="61"/>
      <c r="AQ63" s="61"/>
      <c r="AR63" s="61"/>
      <c r="AS63" s="61"/>
      <c r="AT63" s="61"/>
      <c r="AU63" s="61"/>
      <c r="AV63" s="61"/>
      <c r="AW63" s="61"/>
      <c r="AX63" s="61"/>
    </row>
    <row r="64" spans="1:50" ht="12.75">
      <c r="A64" s="57"/>
      <c r="B64" s="99"/>
      <c r="C64" s="7"/>
      <c r="O64" s="61"/>
      <c r="P64" s="61"/>
      <c r="Q64" s="61"/>
      <c r="R64" s="61"/>
      <c r="S64" s="61"/>
      <c r="T64" s="61"/>
      <c r="U64" s="61"/>
      <c r="V64" s="61"/>
      <c r="AE64" s="63"/>
      <c r="AF64" s="63"/>
      <c r="AH64" s="7"/>
      <c r="AI64" s="61"/>
      <c r="AJ64" s="61"/>
      <c r="AQ64" s="61"/>
      <c r="AR64" s="61"/>
      <c r="AS64" s="61"/>
      <c r="AT64" s="61"/>
      <c r="AU64" s="61"/>
      <c r="AV64" s="61"/>
      <c r="AW64" s="61"/>
      <c r="AX64" s="61"/>
    </row>
    <row r="65" spans="1:50" ht="12.75">
      <c r="A65" s="57"/>
      <c r="B65" s="61"/>
      <c r="C65" s="7"/>
      <c r="D65" s="7"/>
      <c r="E65" s="7"/>
      <c r="F65" s="7"/>
      <c r="O65" s="61"/>
      <c r="P65" s="61"/>
      <c r="Q65" s="61"/>
      <c r="R65" s="61"/>
      <c r="S65" s="61"/>
      <c r="T65" s="61"/>
      <c r="U65" s="61"/>
      <c r="V65" s="61"/>
      <c r="AE65" s="63"/>
      <c r="AF65" s="63"/>
      <c r="AH65" s="7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</row>
    <row r="66" spans="1:34" ht="12.75">
      <c r="A66" s="57"/>
      <c r="B66" s="61"/>
      <c r="C66" s="7"/>
      <c r="D66" s="7"/>
      <c r="E66" s="7"/>
      <c r="F66" s="7"/>
      <c r="V66" s="61"/>
      <c r="AE66" s="63"/>
      <c r="AF66" s="63"/>
      <c r="AH66" s="7"/>
    </row>
    <row r="67" spans="1:34" ht="12.75">
      <c r="A67" s="57"/>
      <c r="B67" s="61"/>
      <c r="C67" s="7"/>
      <c r="D67" s="7"/>
      <c r="E67" s="7"/>
      <c r="F67" s="7"/>
      <c r="V67" s="61"/>
      <c r="AE67" s="63"/>
      <c r="AF67" s="63"/>
      <c r="AH67" s="7"/>
    </row>
    <row r="68" spans="1:24" ht="12.75">
      <c r="A68" s="57"/>
      <c r="B68" s="61"/>
      <c r="C68" s="7"/>
      <c r="D68" s="7"/>
      <c r="E68" s="7"/>
      <c r="F68" s="7"/>
      <c r="X68" s="97"/>
    </row>
    <row r="69" spans="1:29" ht="12.75">
      <c r="A69" s="57"/>
      <c r="B69" s="61"/>
      <c r="C69" s="7"/>
      <c r="D69" s="7"/>
      <c r="E69" s="7"/>
      <c r="F69" s="7"/>
      <c r="AC69" s="63"/>
    </row>
    <row r="70" ht="12.75">
      <c r="X70" s="97"/>
    </row>
    <row r="71" spans="1:2" ht="12.75">
      <c r="A71" s="100"/>
      <c r="B71" s="99"/>
    </row>
    <row r="72" spans="1:24" ht="12.75">
      <c r="A72" s="100"/>
      <c r="B72" s="21"/>
      <c r="X72" s="97"/>
    </row>
    <row r="73" spans="1:3" ht="12.75">
      <c r="A73" s="98"/>
      <c r="B73" s="99"/>
      <c r="C73" s="60"/>
    </row>
    <row r="74" spans="1:24" ht="12.75">
      <c r="A74" s="98"/>
      <c r="B74" s="99"/>
      <c r="C74" s="60"/>
      <c r="X74" s="97"/>
    </row>
    <row r="75" spans="1:50" s="113" customFormat="1" ht="12.75" hidden="1">
      <c r="A75" s="110"/>
      <c r="B75" s="111" t="s">
        <v>271</v>
      </c>
      <c r="C75" s="112">
        <f>+C76+C77</f>
        <v>3823</v>
      </c>
      <c r="D75" s="112">
        <f>+D76+D77</f>
        <v>431</v>
      </c>
      <c r="E75" s="112">
        <f aca="true" t="shared" si="4" ref="E75:T75">+E76+E77</f>
        <v>15</v>
      </c>
      <c r="F75" s="112">
        <f t="shared" si="4"/>
        <v>15</v>
      </c>
      <c r="G75" s="112">
        <f t="shared" si="4"/>
        <v>229</v>
      </c>
      <c r="H75" s="112">
        <f t="shared" si="4"/>
        <v>55</v>
      </c>
      <c r="I75" s="112">
        <f t="shared" si="4"/>
        <v>25</v>
      </c>
      <c r="J75" s="112">
        <f t="shared" si="4"/>
        <v>67</v>
      </c>
      <c r="K75" s="112">
        <f t="shared" si="4"/>
        <v>0</v>
      </c>
      <c r="L75" s="112">
        <f t="shared" si="4"/>
        <v>66</v>
      </c>
      <c r="M75" s="112">
        <f t="shared" si="4"/>
        <v>147</v>
      </c>
      <c r="N75" s="112">
        <f t="shared" si="4"/>
        <v>575</v>
      </c>
      <c r="O75" s="112">
        <f t="shared" si="4"/>
        <v>10</v>
      </c>
      <c r="P75" s="112">
        <f t="shared" si="4"/>
        <v>270</v>
      </c>
      <c r="Q75" s="112">
        <f t="shared" si="4"/>
        <v>295</v>
      </c>
      <c r="R75" s="112">
        <f t="shared" si="4"/>
        <v>53</v>
      </c>
      <c r="S75" s="112">
        <f t="shared" si="4"/>
        <v>8</v>
      </c>
      <c r="T75" s="112">
        <f t="shared" si="4"/>
        <v>75</v>
      </c>
      <c r="W75" s="112">
        <f aca="true" t="shared" si="5" ref="W75:AX75">+W76+W77</f>
        <v>35</v>
      </c>
      <c r="X75" s="112">
        <f t="shared" si="5"/>
        <v>193</v>
      </c>
      <c r="Y75" s="112">
        <f t="shared" si="5"/>
        <v>315</v>
      </c>
      <c r="Z75" s="112">
        <f t="shared" si="5"/>
        <v>20</v>
      </c>
      <c r="AA75" s="112">
        <f t="shared" si="5"/>
        <v>25</v>
      </c>
      <c r="AB75" s="112">
        <f t="shared" si="5"/>
        <v>28</v>
      </c>
      <c r="AC75" s="112">
        <f t="shared" si="5"/>
        <v>65</v>
      </c>
      <c r="AD75" s="112">
        <f t="shared" si="5"/>
        <v>15</v>
      </c>
      <c r="AE75" s="112">
        <f t="shared" si="5"/>
        <v>65</v>
      </c>
      <c r="AF75" s="112">
        <f t="shared" si="5"/>
        <v>104</v>
      </c>
      <c r="AG75" s="112">
        <f t="shared" si="5"/>
        <v>138</v>
      </c>
      <c r="AH75" s="112">
        <f t="shared" si="5"/>
        <v>203</v>
      </c>
      <c r="AI75" s="112">
        <f t="shared" si="5"/>
        <v>10</v>
      </c>
      <c r="AJ75" s="112">
        <f t="shared" si="5"/>
        <v>5</v>
      </c>
      <c r="AK75" s="112">
        <f t="shared" si="5"/>
        <v>48</v>
      </c>
      <c r="AL75" s="112">
        <f t="shared" si="5"/>
        <v>276</v>
      </c>
      <c r="AM75" s="112">
        <f t="shared" si="5"/>
        <v>145</v>
      </c>
      <c r="AN75" s="112">
        <f t="shared" si="5"/>
        <v>55</v>
      </c>
      <c r="AO75" s="112">
        <f t="shared" si="5"/>
        <v>124</v>
      </c>
      <c r="AP75" s="112">
        <f t="shared" si="5"/>
        <v>45</v>
      </c>
      <c r="AQ75" s="112">
        <f t="shared" si="5"/>
        <v>79</v>
      </c>
      <c r="AR75" s="112">
        <f t="shared" si="5"/>
        <v>0</v>
      </c>
      <c r="AS75" s="112">
        <f t="shared" si="5"/>
        <v>0</v>
      </c>
      <c r="AT75" s="112">
        <f t="shared" si="5"/>
        <v>35</v>
      </c>
      <c r="AU75" s="112">
        <f t="shared" si="5"/>
        <v>0</v>
      </c>
      <c r="AV75" s="112">
        <f t="shared" si="5"/>
        <v>0</v>
      </c>
      <c r="AW75" s="112">
        <f t="shared" si="5"/>
        <v>158</v>
      </c>
      <c r="AX75" s="112">
        <f t="shared" si="5"/>
        <v>0</v>
      </c>
    </row>
    <row r="76" spans="1:50" ht="12.75" hidden="1">
      <c r="A76" s="7"/>
      <c r="B76" s="114" t="s">
        <v>272</v>
      </c>
      <c r="C76" s="22">
        <f>SUM(D76:N76)+SUM(R76:T76)+SUM(W76:AO76)+SUM(AT76:AX76)</f>
        <v>3823</v>
      </c>
      <c r="D76" s="3">
        <f>+SUM(D15:D31)</f>
        <v>431</v>
      </c>
      <c r="E76" s="3">
        <f aca="true" t="shared" si="6" ref="E76:T76">+SUM(E15:E31)</f>
        <v>15</v>
      </c>
      <c r="F76" s="3">
        <f t="shared" si="6"/>
        <v>15</v>
      </c>
      <c r="G76" s="3">
        <f t="shared" si="6"/>
        <v>229</v>
      </c>
      <c r="H76" s="3">
        <f t="shared" si="6"/>
        <v>55</v>
      </c>
      <c r="I76" s="3">
        <f t="shared" si="6"/>
        <v>25</v>
      </c>
      <c r="J76" s="3">
        <f t="shared" si="6"/>
        <v>67</v>
      </c>
      <c r="K76" s="3">
        <f t="shared" si="6"/>
        <v>0</v>
      </c>
      <c r="L76" s="3">
        <f t="shared" si="6"/>
        <v>66</v>
      </c>
      <c r="M76" s="3">
        <f t="shared" si="6"/>
        <v>147</v>
      </c>
      <c r="N76" s="3">
        <f t="shared" si="6"/>
        <v>575</v>
      </c>
      <c r="O76" s="3">
        <f t="shared" si="6"/>
        <v>10</v>
      </c>
      <c r="P76" s="3">
        <f t="shared" si="6"/>
        <v>270</v>
      </c>
      <c r="Q76" s="3">
        <f t="shared" si="6"/>
        <v>295</v>
      </c>
      <c r="R76" s="3">
        <f t="shared" si="6"/>
        <v>53</v>
      </c>
      <c r="S76" s="3">
        <f t="shared" si="6"/>
        <v>8</v>
      </c>
      <c r="T76" s="3">
        <f t="shared" si="6"/>
        <v>75</v>
      </c>
      <c r="W76" s="3">
        <f aca="true" t="shared" si="7" ref="W76:AX76">+SUM(W15:W31)</f>
        <v>35</v>
      </c>
      <c r="X76" s="3">
        <f t="shared" si="7"/>
        <v>193</v>
      </c>
      <c r="Y76" s="3">
        <f t="shared" si="7"/>
        <v>315</v>
      </c>
      <c r="Z76" s="3">
        <f t="shared" si="7"/>
        <v>20</v>
      </c>
      <c r="AA76" s="3">
        <f t="shared" si="7"/>
        <v>25</v>
      </c>
      <c r="AB76" s="3">
        <f t="shared" si="7"/>
        <v>28</v>
      </c>
      <c r="AC76" s="3">
        <f t="shared" si="7"/>
        <v>65</v>
      </c>
      <c r="AD76" s="3">
        <f t="shared" si="7"/>
        <v>15</v>
      </c>
      <c r="AE76" s="3">
        <f t="shared" si="7"/>
        <v>65</v>
      </c>
      <c r="AF76" s="3">
        <f t="shared" si="7"/>
        <v>104</v>
      </c>
      <c r="AG76" s="3">
        <f t="shared" si="7"/>
        <v>138</v>
      </c>
      <c r="AH76" s="3">
        <f t="shared" si="7"/>
        <v>203</v>
      </c>
      <c r="AI76" s="3">
        <f t="shared" si="7"/>
        <v>10</v>
      </c>
      <c r="AJ76" s="3">
        <f t="shared" si="7"/>
        <v>5</v>
      </c>
      <c r="AK76" s="3">
        <f t="shared" si="7"/>
        <v>48</v>
      </c>
      <c r="AL76" s="3">
        <f t="shared" si="7"/>
        <v>276</v>
      </c>
      <c r="AM76" s="3">
        <f t="shared" si="7"/>
        <v>145</v>
      </c>
      <c r="AN76" s="3">
        <f t="shared" si="7"/>
        <v>55</v>
      </c>
      <c r="AO76" s="3">
        <f t="shared" si="7"/>
        <v>124</v>
      </c>
      <c r="AP76" s="3">
        <f t="shared" si="7"/>
        <v>45</v>
      </c>
      <c r="AQ76" s="3">
        <f t="shared" si="7"/>
        <v>79</v>
      </c>
      <c r="AR76" s="3">
        <f t="shared" si="7"/>
        <v>0</v>
      </c>
      <c r="AS76" s="3">
        <f t="shared" si="7"/>
        <v>0</v>
      </c>
      <c r="AT76" s="3">
        <f t="shared" si="7"/>
        <v>35</v>
      </c>
      <c r="AU76" s="3">
        <f t="shared" si="7"/>
        <v>0</v>
      </c>
      <c r="AV76" s="3">
        <f t="shared" si="7"/>
        <v>0</v>
      </c>
      <c r="AW76" s="3">
        <f t="shared" si="7"/>
        <v>158</v>
      </c>
      <c r="AX76" s="3">
        <f t="shared" si="7"/>
        <v>0</v>
      </c>
    </row>
    <row r="77" spans="1:50" ht="12.75" hidden="1">
      <c r="A77" s="7"/>
      <c r="B77" s="101" t="s">
        <v>273</v>
      </c>
      <c r="C77" s="22">
        <f>SUM(D77:N77)+SUM(R77:T77)+SUM(W77:AO77)+SUM(AT77:AX77)</f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</row>
    <row r="78" spans="1:3" ht="12.75" hidden="1">
      <c r="A78" s="7"/>
      <c r="B78" s="101"/>
      <c r="C78" s="61"/>
    </row>
    <row r="79" spans="1:50" ht="12.75" hidden="1">
      <c r="A79" s="7"/>
      <c r="B79" s="7" t="s">
        <v>274</v>
      </c>
      <c r="C79" s="22">
        <f>SUM(D79:N79)+SUM(R79:T79)+SUM(W79:AO79)+SUM(AT79:AX79)</f>
        <v>23</v>
      </c>
      <c r="D79" s="3">
        <f>+SUM(D28:D29)</f>
        <v>23</v>
      </c>
      <c r="E79" s="3">
        <f aca="true" t="shared" si="8" ref="E79:T79">+SUM(E28:E29)</f>
        <v>0</v>
      </c>
      <c r="F79" s="3">
        <f t="shared" si="8"/>
        <v>0</v>
      </c>
      <c r="G79" s="3">
        <f t="shared" si="8"/>
        <v>0</v>
      </c>
      <c r="H79" s="3">
        <f t="shared" si="8"/>
        <v>0</v>
      </c>
      <c r="I79" s="3">
        <f t="shared" si="8"/>
        <v>0</v>
      </c>
      <c r="J79" s="3">
        <f t="shared" si="8"/>
        <v>0</v>
      </c>
      <c r="K79" s="3">
        <f t="shared" si="8"/>
        <v>0</v>
      </c>
      <c r="L79" s="3">
        <f t="shared" si="8"/>
        <v>0</v>
      </c>
      <c r="M79" s="3">
        <f t="shared" si="8"/>
        <v>0</v>
      </c>
      <c r="N79" s="3">
        <f t="shared" si="8"/>
        <v>0</v>
      </c>
      <c r="O79" s="3">
        <f t="shared" si="8"/>
        <v>0</v>
      </c>
      <c r="P79" s="3">
        <f t="shared" si="8"/>
        <v>0</v>
      </c>
      <c r="Q79" s="3">
        <f t="shared" si="8"/>
        <v>0</v>
      </c>
      <c r="R79" s="3">
        <f t="shared" si="8"/>
        <v>0</v>
      </c>
      <c r="S79" s="3">
        <f t="shared" si="8"/>
        <v>0</v>
      </c>
      <c r="T79" s="3">
        <f t="shared" si="8"/>
        <v>0</v>
      </c>
      <c r="W79" s="3">
        <f aca="true" t="shared" si="9" ref="W79:AX79">+SUM(W28:W29)</f>
        <v>0</v>
      </c>
      <c r="X79" s="3">
        <f t="shared" si="9"/>
        <v>0</v>
      </c>
      <c r="Y79" s="3">
        <f t="shared" si="9"/>
        <v>0</v>
      </c>
      <c r="Z79" s="3">
        <f t="shared" si="9"/>
        <v>0</v>
      </c>
      <c r="AA79" s="3">
        <f t="shared" si="9"/>
        <v>0</v>
      </c>
      <c r="AB79" s="3">
        <f t="shared" si="9"/>
        <v>0</v>
      </c>
      <c r="AC79" s="3">
        <f t="shared" si="9"/>
        <v>0</v>
      </c>
      <c r="AD79" s="3">
        <f t="shared" si="9"/>
        <v>0</v>
      </c>
      <c r="AE79" s="3">
        <f t="shared" si="9"/>
        <v>0</v>
      </c>
      <c r="AF79" s="3">
        <f t="shared" si="9"/>
        <v>0</v>
      </c>
      <c r="AG79" s="3">
        <f t="shared" si="9"/>
        <v>0</v>
      </c>
      <c r="AH79" s="3">
        <f t="shared" si="9"/>
        <v>0</v>
      </c>
      <c r="AI79" s="3">
        <f t="shared" si="9"/>
        <v>0</v>
      </c>
      <c r="AJ79" s="3">
        <f t="shared" si="9"/>
        <v>0</v>
      </c>
      <c r="AK79" s="3">
        <f t="shared" si="9"/>
        <v>0</v>
      </c>
      <c r="AL79" s="3">
        <f t="shared" si="9"/>
        <v>0</v>
      </c>
      <c r="AM79" s="3">
        <f t="shared" si="9"/>
        <v>0</v>
      </c>
      <c r="AN79" s="3">
        <f t="shared" si="9"/>
        <v>0</v>
      </c>
      <c r="AO79" s="3">
        <f t="shared" si="9"/>
        <v>0</v>
      </c>
      <c r="AP79" s="3">
        <f t="shared" si="9"/>
        <v>0</v>
      </c>
      <c r="AQ79" s="3">
        <f t="shared" si="9"/>
        <v>0</v>
      </c>
      <c r="AR79" s="3">
        <f t="shared" si="9"/>
        <v>0</v>
      </c>
      <c r="AS79" s="3">
        <f t="shared" si="9"/>
        <v>0</v>
      </c>
      <c r="AT79" s="3">
        <f t="shared" si="9"/>
        <v>0</v>
      </c>
      <c r="AU79" s="3">
        <f t="shared" si="9"/>
        <v>0</v>
      </c>
      <c r="AV79" s="3">
        <f t="shared" si="9"/>
        <v>0</v>
      </c>
      <c r="AW79" s="3">
        <f t="shared" si="9"/>
        <v>0</v>
      </c>
      <c r="AX79" s="3">
        <f t="shared" si="9"/>
        <v>0</v>
      </c>
    </row>
    <row r="80" spans="1:29" ht="12.75">
      <c r="A80" s="98"/>
      <c r="B80" s="99"/>
      <c r="C80" s="60"/>
      <c r="X80" s="97"/>
      <c r="AC80" s="3"/>
    </row>
    <row r="81" spans="1:24" ht="12.75">
      <c r="A81" s="98"/>
      <c r="B81" s="99"/>
      <c r="C81" s="60"/>
      <c r="X81" s="97"/>
    </row>
    <row r="82" spans="1:3" ht="12.75">
      <c r="A82" s="98"/>
      <c r="B82" s="99"/>
      <c r="C82" s="60"/>
    </row>
    <row r="83" spans="1:24" ht="12.75">
      <c r="A83" s="100"/>
      <c r="B83" s="21"/>
      <c r="X83" s="97"/>
    </row>
    <row r="84" spans="1:28" ht="12.75">
      <c r="A84" s="58"/>
      <c r="B84" s="21"/>
      <c r="X84" s="97"/>
      <c r="Y84" s="97"/>
      <c r="Z84" s="97"/>
      <c r="AA84" s="97"/>
      <c r="AB84" s="97"/>
    </row>
    <row r="85" spans="24:28" ht="12.75">
      <c r="X85" s="97"/>
      <c r="Y85" s="97"/>
      <c r="Z85" s="97"/>
      <c r="AA85" s="97"/>
      <c r="AB85" s="97"/>
    </row>
    <row r="86" ht="12.75">
      <c r="C86" s="56"/>
    </row>
    <row r="87" ht="12.75">
      <c r="C87" s="61"/>
    </row>
    <row r="88" ht="12.75">
      <c r="C88" s="61"/>
    </row>
    <row r="89" ht="12.75">
      <c r="C89" s="61"/>
    </row>
    <row r="90" ht="12.75">
      <c r="C90" s="61"/>
    </row>
    <row r="101" ht="12.75">
      <c r="B101" s="75"/>
    </row>
    <row r="109" spans="3:5" ht="12.75">
      <c r="C109" s="60"/>
      <c r="D109" s="60"/>
      <c r="E109" s="60"/>
    </row>
    <row r="110" spans="3:5" ht="12.75">
      <c r="C110" s="60"/>
      <c r="D110" s="60"/>
      <c r="E110" s="60"/>
    </row>
    <row r="111" spans="3:5" ht="12.75">
      <c r="C111" s="60"/>
      <c r="D111" s="60"/>
      <c r="E111" s="60"/>
    </row>
    <row r="112" spans="4:5" ht="12.75">
      <c r="D112" s="60"/>
      <c r="E112" s="60"/>
    </row>
    <row r="113" spans="4:5" ht="12.75">
      <c r="D113" s="60"/>
      <c r="E113" s="60"/>
    </row>
    <row r="114" spans="4:5" ht="12.75">
      <c r="D114" s="60"/>
      <c r="E114" s="60"/>
    </row>
    <row r="115" spans="4:5" ht="12.75">
      <c r="D115" s="60"/>
      <c r="E115" s="60"/>
    </row>
    <row r="116" spans="4:5" ht="12.75">
      <c r="D116" s="60"/>
      <c r="E116" s="60"/>
    </row>
    <row r="117" spans="4:5" ht="12.75">
      <c r="D117" s="60"/>
      <c r="E117" s="60"/>
    </row>
  </sheetData>
  <sheetProtection/>
  <mergeCells count="53">
    <mergeCell ref="AH4:AH10"/>
    <mergeCell ref="AD4:AD10"/>
    <mergeCell ref="AK4:AK10"/>
    <mergeCell ref="AF4:AF10"/>
    <mergeCell ref="AG4:AG10"/>
    <mergeCell ref="AI4:AI10"/>
    <mergeCell ref="AJ4:AJ10"/>
    <mergeCell ref="J4:J10"/>
    <mergeCell ref="K4:K10"/>
    <mergeCell ref="T4:T10"/>
    <mergeCell ref="U3:U11"/>
    <mergeCell ref="L4:L10"/>
    <mergeCell ref="M4:M10"/>
    <mergeCell ref="N4:N10"/>
    <mergeCell ref="O4:Q4"/>
    <mergeCell ref="R4:R10"/>
    <mergeCell ref="S4:S10"/>
    <mergeCell ref="A3:A11"/>
    <mergeCell ref="B3:B10"/>
    <mergeCell ref="C3:C10"/>
    <mergeCell ref="W4:W10"/>
    <mergeCell ref="D4:D10"/>
    <mergeCell ref="E4:E10"/>
    <mergeCell ref="F4:F10"/>
    <mergeCell ref="G4:G10"/>
    <mergeCell ref="H4:H10"/>
    <mergeCell ref="I4:I10"/>
    <mergeCell ref="AY3:AY11"/>
    <mergeCell ref="Z4:Z10"/>
    <mergeCell ref="AA4:AA10"/>
    <mergeCell ref="AM4:AM10"/>
    <mergeCell ref="AB4:AB10"/>
    <mergeCell ref="AC4:AC10"/>
    <mergeCell ref="AW4:AW10"/>
    <mergeCell ref="AE4:AE10"/>
    <mergeCell ref="AL4:AL10"/>
    <mergeCell ref="AV4:AV10"/>
    <mergeCell ref="AU4:AU10"/>
    <mergeCell ref="AX4:AX10"/>
    <mergeCell ref="O5:O10"/>
    <mergeCell ref="P5:P10"/>
    <mergeCell ref="Q5:Q10"/>
    <mergeCell ref="AP5:AP10"/>
    <mergeCell ref="AQ5:AQ10"/>
    <mergeCell ref="X4:X10"/>
    <mergeCell ref="Y4:Y10"/>
    <mergeCell ref="V3:V11"/>
    <mergeCell ref="AR5:AR10"/>
    <mergeCell ref="AS5:AS10"/>
    <mergeCell ref="AN4:AN10"/>
    <mergeCell ref="AO4:AO10"/>
    <mergeCell ref="AT4:AT10"/>
    <mergeCell ref="AP4:AS4"/>
  </mergeCells>
  <printOptions/>
  <pageMargins left="0.7480314960629921" right="0.7480314960629921" top="0.8661417322834646" bottom="0.8661417322834646" header="0.5118110236220472" footer="0.5118110236220472"/>
  <pageSetup firstPageNumber="168" useFirstPageNumber="1" horizontalDpi="600" verticalDpi="600" orientation="portrait" pageOrder="overThenDown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4"/>
  <sheetViews>
    <sheetView zoomScalePageLayoutView="0" workbookViewId="0" topLeftCell="A1">
      <selection activeCell="A1" sqref="A1:IV16384"/>
    </sheetView>
  </sheetViews>
  <sheetFormatPr defaultColWidth="6.7109375" defaultRowHeight="12.75"/>
  <cols>
    <col min="1" max="1" width="4.28125" style="2" customWidth="1"/>
    <col min="2" max="2" width="47.57421875" style="2" customWidth="1"/>
    <col min="3" max="3" width="7.8515625" style="2" customWidth="1"/>
    <col min="4" max="6" width="5.7109375" style="2" customWidth="1"/>
    <col min="7" max="7" width="5.140625" style="2" customWidth="1"/>
    <col min="8" max="8" width="5.7109375" style="2" customWidth="1"/>
    <col min="9" max="9" width="8.00390625" style="2" customWidth="1"/>
    <col min="10" max="10" width="7.28125" style="2" customWidth="1"/>
    <col min="11" max="11" width="7.00390625" style="2" customWidth="1"/>
    <col min="12" max="12" width="7.140625" style="2" customWidth="1"/>
    <col min="13" max="13" width="5.8515625" style="2" customWidth="1"/>
    <col min="14" max="14" width="6.00390625" style="2" customWidth="1"/>
    <col min="15" max="15" width="6.57421875" style="2" customWidth="1"/>
    <col min="16" max="16" width="6.7109375" style="2" customWidth="1"/>
    <col min="17" max="17" width="6.8515625" style="2" customWidth="1"/>
    <col min="18" max="18" width="7.00390625" style="2" customWidth="1"/>
    <col min="19" max="19" width="8.8515625" style="2" customWidth="1"/>
    <col min="20" max="20" width="5.00390625" style="2" customWidth="1"/>
    <col min="21" max="21" width="4.00390625" style="2" customWidth="1"/>
    <col min="22" max="22" width="5.00390625" style="2" customWidth="1"/>
    <col min="23" max="23" width="5.140625" style="2" customWidth="1"/>
    <col min="24" max="24" width="5.28125" style="2" customWidth="1"/>
    <col min="25" max="25" width="5.00390625" style="2" customWidth="1"/>
    <col min="26" max="26" width="6.00390625" style="2" customWidth="1"/>
    <col min="27" max="27" width="6.140625" style="2" customWidth="1"/>
    <col min="28" max="29" width="7.421875" style="2" bestFit="1" customWidth="1"/>
    <col min="30" max="30" width="5.140625" style="2" customWidth="1"/>
    <col min="31" max="31" width="6.7109375" style="2" bestFit="1" customWidth="1"/>
    <col min="32" max="32" width="4.7109375" style="2" customWidth="1"/>
    <col min="33" max="33" width="6.57421875" style="2" bestFit="1" customWidth="1"/>
    <col min="34" max="34" width="5.140625" style="2" customWidth="1"/>
    <col min="35" max="35" width="6.00390625" style="2" customWidth="1"/>
    <col min="36" max="36" width="5.140625" style="2" customWidth="1"/>
    <col min="37" max="37" width="5.57421875" style="2" customWidth="1"/>
    <col min="38" max="38" width="6.7109375" style="2" customWidth="1"/>
    <col min="39" max="40" width="5.7109375" style="2" customWidth="1"/>
    <col min="41" max="41" width="5.140625" style="2" customWidth="1"/>
    <col min="42" max="42" width="6.00390625" style="2" customWidth="1"/>
    <col min="43" max="43" width="5.7109375" style="2" customWidth="1"/>
    <col min="44" max="44" width="6.421875" style="2" customWidth="1"/>
    <col min="45" max="45" width="6.57421875" style="2" customWidth="1"/>
    <col min="46" max="46" width="8.28125" style="2" bestFit="1" customWidth="1"/>
    <col min="47" max="47" width="5.140625" style="2" customWidth="1"/>
    <col min="48" max="48" width="4.28125" style="2" customWidth="1"/>
    <col min="49" max="49" width="6.7109375" style="2" bestFit="1" customWidth="1"/>
    <col min="50" max="50" width="5.00390625" style="2" customWidth="1"/>
    <col min="51" max="51" width="4.00390625" style="2" customWidth="1"/>
    <col min="52" max="52" width="1.7109375" style="2" customWidth="1"/>
    <col min="53" max="53" width="4.57421875" style="2" customWidth="1"/>
    <col min="54" max="54" width="9.28125" style="2" bestFit="1" customWidth="1"/>
    <col min="55" max="16384" width="6.7109375" style="2" customWidth="1"/>
  </cols>
  <sheetData>
    <row r="1" spans="1:38" ht="12.75">
      <c r="A1" s="86" t="s">
        <v>0</v>
      </c>
      <c r="B1" s="1" t="s">
        <v>1</v>
      </c>
      <c r="C1" s="66" t="s">
        <v>437</v>
      </c>
      <c r="G1" s="3"/>
      <c r="V1" s="2" t="s">
        <v>2</v>
      </c>
      <c r="Z1" s="3"/>
      <c r="AA1" s="3"/>
      <c r="AL1" s="2">
        <f>281-279</f>
        <v>2</v>
      </c>
    </row>
    <row r="2" spans="1:54" ht="12.75">
      <c r="A2" s="4"/>
      <c r="B2" s="4"/>
      <c r="C2" s="5">
        <f>+BB38</f>
        <v>578945</v>
      </c>
      <c r="D2" s="4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BA2" s="7"/>
      <c r="BB2" s="7"/>
    </row>
    <row r="3" spans="1:53" s="13" customFormat="1" ht="12.75">
      <c r="A3" s="164" t="s">
        <v>4</v>
      </c>
      <c r="B3" s="177" t="s">
        <v>5</v>
      </c>
      <c r="C3" s="179" t="s">
        <v>6</v>
      </c>
      <c r="D3" s="8"/>
      <c r="E3" s="9" t="s">
        <v>7</v>
      </c>
      <c r="F3" s="9"/>
      <c r="G3" s="9" t="s">
        <v>8</v>
      </c>
      <c r="H3" s="8"/>
      <c r="I3" s="8"/>
      <c r="J3" s="8"/>
      <c r="K3" s="8"/>
      <c r="L3" s="8"/>
      <c r="M3" s="8"/>
      <c r="N3" s="8"/>
      <c r="O3" s="9"/>
      <c r="P3" s="9"/>
      <c r="Q3" s="8"/>
      <c r="R3" s="8"/>
      <c r="S3" s="8"/>
      <c r="T3" s="10"/>
      <c r="U3" s="164" t="s">
        <v>4</v>
      </c>
      <c r="V3" s="164" t="s">
        <v>4</v>
      </c>
      <c r="W3" s="11"/>
      <c r="X3" s="8"/>
      <c r="Y3" s="9"/>
      <c r="Z3" s="9"/>
      <c r="AA3" s="9"/>
      <c r="AB3" s="9"/>
      <c r="AC3" s="9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0"/>
      <c r="AY3" s="164" t="s">
        <v>4</v>
      </c>
      <c r="AZ3" s="12"/>
      <c r="BA3" s="12"/>
    </row>
    <row r="4" spans="1:52" s="13" customFormat="1" ht="12.75" customHeight="1">
      <c r="A4" s="189"/>
      <c r="B4" s="192"/>
      <c r="C4" s="193"/>
      <c r="D4" s="182" t="s">
        <v>9</v>
      </c>
      <c r="E4" s="161" t="s">
        <v>10</v>
      </c>
      <c r="F4" s="161" t="s">
        <v>377</v>
      </c>
      <c r="G4" s="161" t="s">
        <v>11</v>
      </c>
      <c r="H4" s="161" t="s">
        <v>12</v>
      </c>
      <c r="I4" s="161" t="s">
        <v>13</v>
      </c>
      <c r="J4" s="161" t="s">
        <v>14</v>
      </c>
      <c r="K4" s="161" t="s">
        <v>15</v>
      </c>
      <c r="L4" s="161" t="s">
        <v>16</v>
      </c>
      <c r="M4" s="161" t="s">
        <v>17</v>
      </c>
      <c r="N4" s="167" t="s">
        <v>18</v>
      </c>
      <c r="O4" s="184" t="s">
        <v>19</v>
      </c>
      <c r="P4" s="184"/>
      <c r="Q4" s="184"/>
      <c r="R4" s="167" t="s">
        <v>20</v>
      </c>
      <c r="S4" s="161" t="s">
        <v>21</v>
      </c>
      <c r="T4" s="161" t="s">
        <v>22</v>
      </c>
      <c r="U4" s="189"/>
      <c r="V4" s="189"/>
      <c r="W4" s="169" t="s">
        <v>23</v>
      </c>
      <c r="X4" s="167" t="s">
        <v>24</v>
      </c>
      <c r="Y4" s="161" t="s">
        <v>25</v>
      </c>
      <c r="Z4" s="161" t="s">
        <v>26</v>
      </c>
      <c r="AA4" s="161" t="s">
        <v>27</v>
      </c>
      <c r="AB4" s="161" t="s">
        <v>28</v>
      </c>
      <c r="AC4" s="167" t="s">
        <v>29</v>
      </c>
      <c r="AD4" s="161" t="s">
        <v>30</v>
      </c>
      <c r="AE4" s="161" t="s">
        <v>31</v>
      </c>
      <c r="AF4" s="161" t="s">
        <v>32</v>
      </c>
      <c r="AG4" s="161" t="s">
        <v>33</v>
      </c>
      <c r="AH4" s="161" t="s">
        <v>34</v>
      </c>
      <c r="AI4" s="161" t="s">
        <v>35</v>
      </c>
      <c r="AJ4" s="161" t="s">
        <v>36</v>
      </c>
      <c r="AK4" s="161" t="s">
        <v>37</v>
      </c>
      <c r="AL4" s="161" t="s">
        <v>38</v>
      </c>
      <c r="AM4" s="161" t="s">
        <v>39</v>
      </c>
      <c r="AN4" s="161" t="s">
        <v>40</v>
      </c>
      <c r="AO4" s="161" t="s">
        <v>41</v>
      </c>
      <c r="AP4" s="172" t="s">
        <v>19</v>
      </c>
      <c r="AQ4" s="200"/>
      <c r="AR4" s="200"/>
      <c r="AS4" s="200"/>
      <c r="AT4" s="161" t="s">
        <v>42</v>
      </c>
      <c r="AU4" s="161" t="s">
        <v>43</v>
      </c>
      <c r="AV4" s="161" t="s">
        <v>44</v>
      </c>
      <c r="AW4" s="161" t="s">
        <v>45</v>
      </c>
      <c r="AX4" s="174" t="s">
        <v>46</v>
      </c>
      <c r="AY4" s="189"/>
      <c r="AZ4" s="12"/>
    </row>
    <row r="5" spans="1:52" s="13" customFormat="1" ht="12.75" customHeight="1">
      <c r="A5" s="189"/>
      <c r="B5" s="192"/>
      <c r="C5" s="193"/>
      <c r="D5" s="191"/>
      <c r="E5" s="187" t="s">
        <v>47</v>
      </c>
      <c r="F5" s="187" t="s">
        <v>48</v>
      </c>
      <c r="G5" s="187" t="s">
        <v>49</v>
      </c>
      <c r="H5" s="187" t="s">
        <v>8</v>
      </c>
      <c r="I5" s="187" t="s">
        <v>50</v>
      </c>
      <c r="J5" s="187" t="s">
        <v>8</v>
      </c>
      <c r="K5" s="187" t="s">
        <v>51</v>
      </c>
      <c r="L5" s="187" t="s">
        <v>52</v>
      </c>
      <c r="M5" s="187"/>
      <c r="N5" s="187" t="s">
        <v>53</v>
      </c>
      <c r="O5" s="185" t="s">
        <v>54</v>
      </c>
      <c r="P5" s="185" t="s">
        <v>55</v>
      </c>
      <c r="Q5" s="185" t="s">
        <v>56</v>
      </c>
      <c r="R5" s="187" t="s">
        <v>57</v>
      </c>
      <c r="S5" s="187" t="s">
        <v>58</v>
      </c>
      <c r="T5" s="187" t="s">
        <v>59</v>
      </c>
      <c r="U5" s="189"/>
      <c r="V5" s="189"/>
      <c r="W5" s="195"/>
      <c r="X5" s="187" t="s">
        <v>60</v>
      </c>
      <c r="Y5" s="187"/>
      <c r="Z5" s="187"/>
      <c r="AA5" s="187"/>
      <c r="AB5" s="187"/>
      <c r="AC5" s="187"/>
      <c r="AD5" s="187"/>
      <c r="AE5" s="187" t="s">
        <v>61</v>
      </c>
      <c r="AF5" s="187"/>
      <c r="AG5" s="187" t="s">
        <v>62</v>
      </c>
      <c r="AH5" s="187"/>
      <c r="AI5" s="187" t="s">
        <v>58</v>
      </c>
      <c r="AJ5" s="187"/>
      <c r="AK5" s="187"/>
      <c r="AL5" s="187" t="s">
        <v>63</v>
      </c>
      <c r="AM5" s="187"/>
      <c r="AN5" s="187"/>
      <c r="AO5" s="187" t="s">
        <v>64</v>
      </c>
      <c r="AP5" s="168" t="s">
        <v>65</v>
      </c>
      <c r="AQ5" s="168" t="s">
        <v>66</v>
      </c>
      <c r="AR5" s="158" t="s">
        <v>30</v>
      </c>
      <c r="AS5" s="158" t="s">
        <v>67</v>
      </c>
      <c r="AT5" s="187" t="s">
        <v>68</v>
      </c>
      <c r="AU5" s="187"/>
      <c r="AV5" s="187"/>
      <c r="AW5" s="187" t="s">
        <v>69</v>
      </c>
      <c r="AX5" s="197" t="s">
        <v>70</v>
      </c>
      <c r="AY5" s="189"/>
      <c r="AZ5" s="12"/>
    </row>
    <row r="6" spans="1:52" s="13" customFormat="1" ht="15.75" customHeight="1">
      <c r="A6" s="189"/>
      <c r="B6" s="192"/>
      <c r="C6" s="193"/>
      <c r="D6" s="191"/>
      <c r="E6" s="187" t="s">
        <v>71</v>
      </c>
      <c r="F6" s="187"/>
      <c r="G6" s="187" t="s">
        <v>72</v>
      </c>
      <c r="H6" s="187" t="s">
        <v>8</v>
      </c>
      <c r="I6" s="187" t="s">
        <v>73</v>
      </c>
      <c r="J6" s="187" t="s">
        <v>74</v>
      </c>
      <c r="K6" s="187" t="s">
        <v>75</v>
      </c>
      <c r="L6" s="187" t="s">
        <v>76</v>
      </c>
      <c r="M6" s="187" t="s">
        <v>8</v>
      </c>
      <c r="N6" s="187" t="s">
        <v>77</v>
      </c>
      <c r="O6" s="188"/>
      <c r="P6" s="188"/>
      <c r="Q6" s="188"/>
      <c r="R6" s="187" t="s">
        <v>78</v>
      </c>
      <c r="S6" s="187" t="s">
        <v>79</v>
      </c>
      <c r="T6" s="187"/>
      <c r="U6" s="189"/>
      <c r="V6" s="189"/>
      <c r="W6" s="195"/>
      <c r="X6" s="187" t="s">
        <v>80</v>
      </c>
      <c r="Y6" s="187"/>
      <c r="Z6" s="187"/>
      <c r="AA6" s="187"/>
      <c r="AB6" s="187"/>
      <c r="AC6" s="187"/>
      <c r="AD6" s="187"/>
      <c r="AE6" s="187" t="s">
        <v>81</v>
      </c>
      <c r="AF6" s="187"/>
      <c r="AG6" s="187" t="s">
        <v>82</v>
      </c>
      <c r="AH6" s="187"/>
      <c r="AI6" s="187" t="s">
        <v>79</v>
      </c>
      <c r="AJ6" s="187"/>
      <c r="AK6" s="187" t="s">
        <v>83</v>
      </c>
      <c r="AL6" s="187" t="s">
        <v>84</v>
      </c>
      <c r="AM6" s="187"/>
      <c r="AN6" s="187"/>
      <c r="AO6" s="187"/>
      <c r="AP6" s="198"/>
      <c r="AQ6" s="198"/>
      <c r="AR6" s="198"/>
      <c r="AS6" s="198"/>
      <c r="AT6" s="187" t="s">
        <v>85</v>
      </c>
      <c r="AU6" s="187"/>
      <c r="AV6" s="187"/>
      <c r="AW6" s="187" t="s">
        <v>86</v>
      </c>
      <c r="AX6" s="197" t="s">
        <v>87</v>
      </c>
      <c r="AY6" s="189"/>
      <c r="AZ6" s="12"/>
    </row>
    <row r="7" spans="1:52" s="13" customFormat="1" ht="12.75">
      <c r="A7" s="189"/>
      <c r="B7" s="192"/>
      <c r="C7" s="193"/>
      <c r="D7" s="191"/>
      <c r="E7" s="187" t="s">
        <v>81</v>
      </c>
      <c r="F7" s="187"/>
      <c r="G7" s="187"/>
      <c r="H7" s="187"/>
      <c r="I7" s="187" t="s">
        <v>88</v>
      </c>
      <c r="J7" s="187" t="s">
        <v>89</v>
      </c>
      <c r="K7" s="187" t="s">
        <v>90</v>
      </c>
      <c r="L7" s="187" t="s">
        <v>91</v>
      </c>
      <c r="M7" s="187"/>
      <c r="N7" s="187" t="s">
        <v>92</v>
      </c>
      <c r="O7" s="188"/>
      <c r="P7" s="188"/>
      <c r="Q7" s="188"/>
      <c r="R7" s="187" t="s">
        <v>93</v>
      </c>
      <c r="S7" s="187" t="s">
        <v>94</v>
      </c>
      <c r="T7" s="187"/>
      <c r="U7" s="189"/>
      <c r="V7" s="189"/>
      <c r="W7" s="195" t="s">
        <v>95</v>
      </c>
      <c r="X7" s="187" t="s">
        <v>96</v>
      </c>
      <c r="Y7" s="187" t="s">
        <v>93</v>
      </c>
      <c r="Z7" s="187" t="s">
        <v>93</v>
      </c>
      <c r="AA7" s="187" t="s">
        <v>93</v>
      </c>
      <c r="AB7" s="187" t="s">
        <v>93</v>
      </c>
      <c r="AC7" s="187" t="s">
        <v>93</v>
      </c>
      <c r="AD7" s="187" t="s">
        <v>93</v>
      </c>
      <c r="AE7" s="187" t="s">
        <v>97</v>
      </c>
      <c r="AF7" s="187"/>
      <c r="AG7" s="187" t="s">
        <v>98</v>
      </c>
      <c r="AH7" s="187"/>
      <c r="AI7" s="187" t="s">
        <v>99</v>
      </c>
      <c r="AJ7" s="187"/>
      <c r="AK7" s="187" t="s">
        <v>100</v>
      </c>
      <c r="AL7" s="187" t="s">
        <v>101</v>
      </c>
      <c r="AM7" s="187"/>
      <c r="AN7" s="187"/>
      <c r="AO7" s="187"/>
      <c r="AP7" s="198"/>
      <c r="AQ7" s="198"/>
      <c r="AR7" s="198"/>
      <c r="AS7" s="198"/>
      <c r="AT7" s="187" t="s">
        <v>102</v>
      </c>
      <c r="AU7" s="187" t="s">
        <v>97</v>
      </c>
      <c r="AV7" s="187" t="s">
        <v>97</v>
      </c>
      <c r="AW7" s="187" t="s">
        <v>103</v>
      </c>
      <c r="AX7" s="197"/>
      <c r="AY7" s="189"/>
      <c r="AZ7" s="12"/>
    </row>
    <row r="8" spans="1:52" s="13" customFormat="1" ht="17.25" customHeight="1">
      <c r="A8" s="189"/>
      <c r="B8" s="192"/>
      <c r="C8" s="193"/>
      <c r="D8" s="191"/>
      <c r="E8" s="187"/>
      <c r="F8" s="187"/>
      <c r="G8" s="187"/>
      <c r="H8" s="187" t="s">
        <v>104</v>
      </c>
      <c r="I8" s="187" t="s">
        <v>60</v>
      </c>
      <c r="J8" s="187" t="s">
        <v>105</v>
      </c>
      <c r="K8" s="187" t="s">
        <v>76</v>
      </c>
      <c r="L8" s="187"/>
      <c r="M8" s="187" t="s">
        <v>57</v>
      </c>
      <c r="N8" s="187"/>
      <c r="O8" s="188"/>
      <c r="P8" s="188"/>
      <c r="Q8" s="188"/>
      <c r="R8" s="187" t="s">
        <v>106</v>
      </c>
      <c r="S8" s="187" t="s">
        <v>107</v>
      </c>
      <c r="T8" s="187"/>
      <c r="U8" s="189"/>
      <c r="V8" s="189"/>
      <c r="W8" s="195" t="s">
        <v>108</v>
      </c>
      <c r="X8" s="187"/>
      <c r="Y8" s="187" t="s">
        <v>109</v>
      </c>
      <c r="Z8" s="187" t="s">
        <v>109</v>
      </c>
      <c r="AA8" s="187" t="s">
        <v>109</v>
      </c>
      <c r="AB8" s="187" t="s">
        <v>109</v>
      </c>
      <c r="AC8" s="187" t="s">
        <v>109</v>
      </c>
      <c r="AD8" s="187" t="s">
        <v>109</v>
      </c>
      <c r="AE8" s="187" t="s">
        <v>110</v>
      </c>
      <c r="AF8" s="187"/>
      <c r="AG8" s="187" t="s">
        <v>111</v>
      </c>
      <c r="AH8" s="187"/>
      <c r="AI8" s="187" t="s">
        <v>84</v>
      </c>
      <c r="AJ8" s="187"/>
      <c r="AK8" s="187" t="s">
        <v>112</v>
      </c>
      <c r="AL8" s="187" t="s">
        <v>81</v>
      </c>
      <c r="AM8" s="187" t="s">
        <v>113</v>
      </c>
      <c r="AN8" s="187" t="s">
        <v>113</v>
      </c>
      <c r="AO8" s="187"/>
      <c r="AP8" s="198"/>
      <c r="AQ8" s="198"/>
      <c r="AR8" s="198"/>
      <c r="AS8" s="198"/>
      <c r="AT8" s="187" t="s">
        <v>114</v>
      </c>
      <c r="AU8" s="187" t="s">
        <v>115</v>
      </c>
      <c r="AV8" s="187" t="s">
        <v>115</v>
      </c>
      <c r="AW8" s="187" t="s">
        <v>116</v>
      </c>
      <c r="AX8" s="197"/>
      <c r="AY8" s="189"/>
      <c r="AZ8" s="12"/>
    </row>
    <row r="9" spans="1:54" s="13" customFormat="1" ht="12.75">
      <c r="A9" s="189"/>
      <c r="B9" s="192"/>
      <c r="C9" s="193"/>
      <c r="D9" s="191"/>
      <c r="E9" s="187"/>
      <c r="F9" s="187"/>
      <c r="G9" s="187"/>
      <c r="H9" s="187" t="s">
        <v>117</v>
      </c>
      <c r="I9" s="187" t="s">
        <v>118</v>
      </c>
      <c r="J9" s="187" t="s">
        <v>119</v>
      </c>
      <c r="K9" s="187" t="s">
        <v>91</v>
      </c>
      <c r="L9" s="187" t="s">
        <v>8</v>
      </c>
      <c r="M9" s="187" t="s">
        <v>119</v>
      </c>
      <c r="N9" s="187"/>
      <c r="O9" s="188"/>
      <c r="P9" s="188"/>
      <c r="Q9" s="188"/>
      <c r="R9" s="187" t="s">
        <v>91</v>
      </c>
      <c r="S9" s="187" t="s">
        <v>120</v>
      </c>
      <c r="T9" s="187"/>
      <c r="U9" s="189"/>
      <c r="V9" s="189"/>
      <c r="W9" s="195" t="s">
        <v>121</v>
      </c>
      <c r="X9" s="187"/>
      <c r="Y9" s="187" t="s">
        <v>122</v>
      </c>
      <c r="Z9" s="187" t="s">
        <v>122</v>
      </c>
      <c r="AA9" s="187" t="s">
        <v>122</v>
      </c>
      <c r="AB9" s="187" t="s">
        <v>122</v>
      </c>
      <c r="AC9" s="187" t="s">
        <v>122</v>
      </c>
      <c r="AD9" s="187" t="s">
        <v>122</v>
      </c>
      <c r="AE9" s="187"/>
      <c r="AF9" s="187" t="s">
        <v>123</v>
      </c>
      <c r="AG9" s="187" t="s">
        <v>124</v>
      </c>
      <c r="AH9" s="187" t="s">
        <v>99</v>
      </c>
      <c r="AI9" s="187"/>
      <c r="AJ9" s="187"/>
      <c r="AK9" s="187" t="s">
        <v>119</v>
      </c>
      <c r="AL9" s="187"/>
      <c r="AM9" s="187" t="s">
        <v>125</v>
      </c>
      <c r="AN9" s="187" t="s">
        <v>125</v>
      </c>
      <c r="AO9" s="187"/>
      <c r="AP9" s="198"/>
      <c r="AQ9" s="198"/>
      <c r="AR9" s="198"/>
      <c r="AS9" s="198"/>
      <c r="AT9" s="187" t="s">
        <v>81</v>
      </c>
      <c r="AU9" s="187" t="s">
        <v>122</v>
      </c>
      <c r="AV9" s="187" t="s">
        <v>122</v>
      </c>
      <c r="AW9" s="187" t="s">
        <v>126</v>
      </c>
      <c r="AX9" s="197"/>
      <c r="AY9" s="189"/>
      <c r="AZ9" s="12"/>
      <c r="BB9" s="20">
        <f>SUM(BB11:BB52)</f>
        <v>21354396</v>
      </c>
    </row>
    <row r="10" spans="1:52" s="13" customFormat="1" ht="12.75">
      <c r="A10" s="189"/>
      <c r="B10" s="192"/>
      <c r="C10" s="194"/>
      <c r="D10" s="191"/>
      <c r="E10" s="187" t="s">
        <v>8</v>
      </c>
      <c r="F10" s="187"/>
      <c r="G10" s="187"/>
      <c r="H10" s="187"/>
      <c r="I10" s="187" t="s">
        <v>127</v>
      </c>
      <c r="J10" s="187" t="s">
        <v>91</v>
      </c>
      <c r="K10" s="187"/>
      <c r="L10" s="187" t="s">
        <v>8</v>
      </c>
      <c r="M10" s="187" t="s">
        <v>91</v>
      </c>
      <c r="N10" s="187"/>
      <c r="O10" s="188"/>
      <c r="P10" s="188"/>
      <c r="Q10" s="188"/>
      <c r="R10" s="187"/>
      <c r="S10" s="187" t="s">
        <v>128</v>
      </c>
      <c r="T10" s="187"/>
      <c r="U10" s="189"/>
      <c r="V10" s="189"/>
      <c r="W10" s="196" t="s">
        <v>81</v>
      </c>
      <c r="X10" s="187"/>
      <c r="Y10" s="187" t="s">
        <v>129</v>
      </c>
      <c r="Z10" s="187" t="s">
        <v>129</v>
      </c>
      <c r="AA10" s="187" t="s">
        <v>129</v>
      </c>
      <c r="AB10" s="187" t="s">
        <v>129</v>
      </c>
      <c r="AC10" s="187" t="s">
        <v>129</v>
      </c>
      <c r="AD10" s="187" t="s">
        <v>129</v>
      </c>
      <c r="AE10" s="187"/>
      <c r="AF10" s="187" t="s">
        <v>81</v>
      </c>
      <c r="AG10" s="187" t="s">
        <v>81</v>
      </c>
      <c r="AH10" s="187" t="s">
        <v>130</v>
      </c>
      <c r="AI10" s="187"/>
      <c r="AJ10" s="187"/>
      <c r="AK10" s="187" t="s">
        <v>91</v>
      </c>
      <c r="AL10" s="187"/>
      <c r="AM10" s="187" t="s">
        <v>81</v>
      </c>
      <c r="AN10" s="187" t="s">
        <v>81</v>
      </c>
      <c r="AO10" s="187"/>
      <c r="AP10" s="199"/>
      <c r="AQ10" s="199"/>
      <c r="AR10" s="199"/>
      <c r="AS10" s="199"/>
      <c r="AT10" s="187"/>
      <c r="AU10" s="187" t="s">
        <v>129</v>
      </c>
      <c r="AV10" s="187" t="s">
        <v>129</v>
      </c>
      <c r="AW10" s="187" t="s">
        <v>131</v>
      </c>
      <c r="AX10" s="197"/>
      <c r="AY10" s="189"/>
      <c r="AZ10" s="12"/>
    </row>
    <row r="11" spans="1:55" s="20" customFormat="1" ht="12.75">
      <c r="A11" s="190"/>
      <c r="B11" s="14" t="s">
        <v>132</v>
      </c>
      <c r="C11" s="15">
        <v>1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6">
        <v>13</v>
      </c>
      <c r="P11" s="16">
        <v>14</v>
      </c>
      <c r="Q11" s="16">
        <v>15</v>
      </c>
      <c r="R11" s="16">
        <v>16</v>
      </c>
      <c r="S11" s="16">
        <v>17</v>
      </c>
      <c r="T11" s="17">
        <v>18</v>
      </c>
      <c r="U11" s="190"/>
      <c r="V11" s="190"/>
      <c r="W11" s="14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90"/>
      <c r="AZ11" s="18"/>
      <c r="BA11" s="3">
        <v>1</v>
      </c>
      <c r="BB11" s="19">
        <v>370816</v>
      </c>
      <c r="BC11" s="78" t="s">
        <v>133</v>
      </c>
    </row>
    <row r="12" spans="1:55" s="145" customFormat="1" ht="12.75">
      <c r="A12" s="136"/>
      <c r="B12" s="137" t="s">
        <v>134</v>
      </c>
      <c r="C12" s="138">
        <f>SUM(D12:N12)+SUM(R12:T12)+SUM(W12:AO12)+SUM(AT12:AX12)</f>
        <v>3812</v>
      </c>
      <c r="D12" s="139">
        <f>SUM(D14:D28)</f>
        <v>419</v>
      </c>
      <c r="E12" s="139">
        <f aca="true" t="shared" si="0" ref="E12:T12">SUM(E14:E28)</f>
        <v>15</v>
      </c>
      <c r="F12" s="139">
        <f t="shared" si="0"/>
        <v>15</v>
      </c>
      <c r="G12" s="139">
        <f t="shared" si="0"/>
        <v>229</v>
      </c>
      <c r="H12" s="139">
        <f t="shared" si="0"/>
        <v>55</v>
      </c>
      <c r="I12" s="139">
        <f t="shared" si="0"/>
        <v>25</v>
      </c>
      <c r="J12" s="139">
        <f t="shared" si="0"/>
        <v>67</v>
      </c>
      <c r="K12" s="139">
        <f t="shared" si="0"/>
        <v>0</v>
      </c>
      <c r="L12" s="139">
        <f t="shared" si="0"/>
        <v>66</v>
      </c>
      <c r="M12" s="139">
        <f t="shared" si="0"/>
        <v>147</v>
      </c>
      <c r="N12" s="139">
        <f t="shared" si="0"/>
        <v>575</v>
      </c>
      <c r="O12" s="139">
        <f t="shared" si="0"/>
        <v>10</v>
      </c>
      <c r="P12" s="139">
        <f t="shared" si="0"/>
        <v>270</v>
      </c>
      <c r="Q12" s="139">
        <f t="shared" si="0"/>
        <v>295</v>
      </c>
      <c r="R12" s="139">
        <f t="shared" si="0"/>
        <v>53</v>
      </c>
      <c r="S12" s="139">
        <f t="shared" si="0"/>
        <v>8</v>
      </c>
      <c r="T12" s="139">
        <f t="shared" si="0"/>
        <v>73</v>
      </c>
      <c r="U12" s="140"/>
      <c r="V12" s="140"/>
      <c r="W12" s="139">
        <f aca="true" t="shared" si="1" ref="W12:AX12">SUM(W14:W28)</f>
        <v>35</v>
      </c>
      <c r="X12" s="139">
        <f>SUM(X14:X28)</f>
        <v>201</v>
      </c>
      <c r="Y12" s="139">
        <f t="shared" si="1"/>
        <v>318</v>
      </c>
      <c r="Z12" s="139">
        <f t="shared" si="1"/>
        <v>25</v>
      </c>
      <c r="AA12" s="139">
        <f t="shared" si="1"/>
        <v>25</v>
      </c>
      <c r="AB12" s="139">
        <f t="shared" si="1"/>
        <v>28</v>
      </c>
      <c r="AC12" s="139">
        <f t="shared" si="1"/>
        <v>60</v>
      </c>
      <c r="AD12" s="139">
        <f t="shared" si="1"/>
        <v>15</v>
      </c>
      <c r="AE12" s="139">
        <f t="shared" si="1"/>
        <v>65</v>
      </c>
      <c r="AF12" s="139">
        <f t="shared" si="1"/>
        <v>102</v>
      </c>
      <c r="AG12" s="139">
        <f t="shared" si="1"/>
        <v>144</v>
      </c>
      <c r="AH12" s="139">
        <f t="shared" si="1"/>
        <v>191</v>
      </c>
      <c r="AI12" s="139">
        <f t="shared" si="1"/>
        <v>10</v>
      </c>
      <c r="AJ12" s="139">
        <f t="shared" si="1"/>
        <v>5</v>
      </c>
      <c r="AK12" s="139">
        <f t="shared" si="1"/>
        <v>48</v>
      </c>
      <c r="AL12" s="139">
        <f t="shared" si="1"/>
        <v>279</v>
      </c>
      <c r="AM12" s="139">
        <f t="shared" si="1"/>
        <v>145</v>
      </c>
      <c r="AN12" s="139">
        <f t="shared" si="1"/>
        <v>55</v>
      </c>
      <c r="AO12" s="139">
        <f t="shared" si="1"/>
        <v>124</v>
      </c>
      <c r="AP12" s="139">
        <f t="shared" si="1"/>
        <v>62</v>
      </c>
      <c r="AQ12" s="139">
        <f t="shared" si="1"/>
        <v>62</v>
      </c>
      <c r="AR12" s="139">
        <f t="shared" si="1"/>
        <v>0</v>
      </c>
      <c r="AS12" s="139">
        <f t="shared" si="1"/>
        <v>0</v>
      </c>
      <c r="AT12" s="139">
        <f t="shared" si="1"/>
        <v>35</v>
      </c>
      <c r="AU12" s="139">
        <f t="shared" si="1"/>
        <v>0</v>
      </c>
      <c r="AV12" s="139">
        <f t="shared" si="1"/>
        <v>0</v>
      </c>
      <c r="AW12" s="139">
        <f>SUM(AW14:AW28)</f>
        <v>155</v>
      </c>
      <c r="AX12" s="139">
        <f t="shared" si="1"/>
        <v>0</v>
      </c>
      <c r="AY12" s="140"/>
      <c r="AZ12" s="141"/>
      <c r="BA12" s="142">
        <v>2</v>
      </c>
      <c r="BB12" s="143">
        <v>454073</v>
      </c>
      <c r="BC12" s="144" t="s">
        <v>135</v>
      </c>
    </row>
    <row r="13" spans="1:55" s="150" customFormat="1" ht="12.75">
      <c r="A13" s="146"/>
      <c r="B13" s="147" t="s">
        <v>136</v>
      </c>
      <c r="C13" s="148">
        <f>C12*1000/$C2</f>
        <v>6.584390572506887</v>
      </c>
      <c r="D13" s="148">
        <f aca="true" t="shared" si="2" ref="D13:S13">D12*1000/$C2</f>
        <v>0.723730233441864</v>
      </c>
      <c r="E13" s="148">
        <f t="shared" si="2"/>
        <v>0.02590919690126005</v>
      </c>
      <c r="F13" s="148">
        <f t="shared" si="2"/>
        <v>0.02590919690126005</v>
      </c>
      <c r="G13" s="148">
        <f t="shared" si="2"/>
        <v>0.3955470726925701</v>
      </c>
      <c r="H13" s="148">
        <f t="shared" si="2"/>
        <v>0.09500038863795351</v>
      </c>
      <c r="I13" s="148">
        <f t="shared" si="2"/>
        <v>0.04318199483543342</v>
      </c>
      <c r="J13" s="148">
        <f t="shared" si="2"/>
        <v>0.11572774615896156</v>
      </c>
      <c r="K13" s="148">
        <f t="shared" si="2"/>
        <v>0</v>
      </c>
      <c r="L13" s="148">
        <f t="shared" si="2"/>
        <v>0.11400046636554423</v>
      </c>
      <c r="M13" s="148">
        <f t="shared" si="2"/>
        <v>0.2539101296323485</v>
      </c>
      <c r="N13" s="148">
        <f t="shared" si="2"/>
        <v>0.9931858812149686</v>
      </c>
      <c r="O13" s="148">
        <f t="shared" si="2"/>
        <v>0.017272797934173367</v>
      </c>
      <c r="P13" s="148">
        <f t="shared" si="2"/>
        <v>0.4663655442226809</v>
      </c>
      <c r="Q13" s="148">
        <f t="shared" si="2"/>
        <v>0.5095475390581143</v>
      </c>
      <c r="R13" s="148">
        <f t="shared" si="2"/>
        <v>0.09154582905111884</v>
      </c>
      <c r="S13" s="148">
        <f t="shared" si="2"/>
        <v>0.013818238347338694</v>
      </c>
      <c r="T13" s="148">
        <f>T12*1000/$C2</f>
        <v>0.12609142491946557</v>
      </c>
      <c r="U13" s="146"/>
      <c r="V13" s="146"/>
      <c r="W13" s="148">
        <f aca="true" t="shared" si="3" ref="W13:AX13">W12*1000/$C2</f>
        <v>0.06045479276960678</v>
      </c>
      <c r="X13" s="148">
        <f t="shared" si="3"/>
        <v>0.3471832384768847</v>
      </c>
      <c r="Y13" s="148">
        <f t="shared" si="3"/>
        <v>0.5492749743067131</v>
      </c>
      <c r="Z13" s="148">
        <f t="shared" si="3"/>
        <v>0.04318199483543342</v>
      </c>
      <c r="AA13" s="148">
        <f t="shared" si="3"/>
        <v>0.04318199483543342</v>
      </c>
      <c r="AB13" s="148">
        <f t="shared" si="3"/>
        <v>0.04836383421568543</v>
      </c>
      <c r="AC13" s="148">
        <f t="shared" si="3"/>
        <v>0.1036367876050402</v>
      </c>
      <c r="AD13" s="148">
        <f>AD12*1000/$C2</f>
        <v>0.02590919690126005</v>
      </c>
      <c r="AE13" s="148">
        <f t="shared" si="3"/>
        <v>0.11227318657212688</v>
      </c>
      <c r="AF13" s="148">
        <f t="shared" si="3"/>
        <v>0.17618253892856833</v>
      </c>
      <c r="AG13" s="148">
        <f t="shared" si="3"/>
        <v>0.24872829025209647</v>
      </c>
      <c r="AH13" s="148">
        <f t="shared" si="3"/>
        <v>0.3299104405427113</v>
      </c>
      <c r="AI13" s="148">
        <f t="shared" si="3"/>
        <v>0.017272797934173367</v>
      </c>
      <c r="AJ13" s="148">
        <f t="shared" si="3"/>
        <v>0.008636398967086683</v>
      </c>
      <c r="AK13" s="148">
        <f t="shared" si="3"/>
        <v>0.08290943008403216</v>
      </c>
      <c r="AL13" s="148">
        <f t="shared" si="3"/>
        <v>0.48191106236343695</v>
      </c>
      <c r="AM13" s="148">
        <f t="shared" si="3"/>
        <v>0.25045557004551383</v>
      </c>
      <c r="AN13" s="148">
        <f t="shared" si="3"/>
        <v>0.09500038863795351</v>
      </c>
      <c r="AO13" s="148">
        <f t="shared" si="3"/>
        <v>0.21418269438374976</v>
      </c>
      <c r="AP13" s="148">
        <f t="shared" si="3"/>
        <v>0.10709134719187488</v>
      </c>
      <c r="AQ13" s="148">
        <f t="shared" si="3"/>
        <v>0.10709134719187488</v>
      </c>
      <c r="AR13" s="148">
        <f t="shared" si="3"/>
        <v>0</v>
      </c>
      <c r="AS13" s="148">
        <f t="shared" si="3"/>
        <v>0</v>
      </c>
      <c r="AT13" s="148">
        <f t="shared" si="3"/>
        <v>0.06045479276960678</v>
      </c>
      <c r="AU13" s="148">
        <f t="shared" si="3"/>
        <v>0</v>
      </c>
      <c r="AV13" s="148">
        <f t="shared" si="3"/>
        <v>0</v>
      </c>
      <c r="AW13" s="148">
        <f t="shared" si="3"/>
        <v>0.2677283679796872</v>
      </c>
      <c r="AX13" s="148">
        <f t="shared" si="3"/>
        <v>0</v>
      </c>
      <c r="AY13" s="146"/>
      <c r="AZ13" s="149"/>
      <c r="BA13" s="142">
        <v>3</v>
      </c>
      <c r="BB13" s="143">
        <v>636643</v>
      </c>
      <c r="BC13" s="144" t="s">
        <v>137</v>
      </c>
    </row>
    <row r="14" spans="1:55" s="31" customFormat="1" ht="12.75">
      <c r="A14" s="26"/>
      <c r="B14" s="32"/>
      <c r="C14" s="33"/>
      <c r="D14" s="33" t="s">
        <v>138</v>
      </c>
      <c r="E14" s="33"/>
      <c r="F14" s="33"/>
      <c r="G14" s="33" t="s">
        <v>139</v>
      </c>
      <c r="H14" s="33"/>
      <c r="I14" s="33"/>
      <c r="J14" s="33" t="s">
        <v>140</v>
      </c>
      <c r="K14" s="33"/>
      <c r="L14" s="33" t="s">
        <v>141</v>
      </c>
      <c r="M14" s="33"/>
      <c r="N14" s="33"/>
      <c r="O14" s="33"/>
      <c r="P14" s="33"/>
      <c r="Q14" s="33"/>
      <c r="R14" s="33"/>
      <c r="S14" s="33"/>
      <c r="T14" s="33" t="s">
        <v>142</v>
      </c>
      <c r="U14" s="34"/>
      <c r="V14" s="34"/>
      <c r="W14" s="33"/>
      <c r="X14" s="33"/>
      <c r="Y14" s="33" t="s">
        <v>160</v>
      </c>
      <c r="Z14" s="33"/>
      <c r="AA14" s="33"/>
      <c r="AB14" s="33"/>
      <c r="AC14" s="65" t="s">
        <v>198</v>
      </c>
      <c r="AD14" s="33"/>
      <c r="AE14" s="33"/>
      <c r="AF14" s="33"/>
      <c r="AG14" s="33"/>
      <c r="AH14" s="33" t="s">
        <v>143</v>
      </c>
      <c r="AI14" s="33"/>
      <c r="AJ14" s="33"/>
      <c r="AK14" s="33"/>
      <c r="AL14" s="33"/>
      <c r="AM14" s="33" t="s">
        <v>144</v>
      </c>
      <c r="AN14" s="33"/>
      <c r="AO14" s="33"/>
      <c r="AP14" s="33"/>
      <c r="AQ14" s="33"/>
      <c r="AR14" s="33"/>
      <c r="AS14" s="33"/>
      <c r="AT14" s="33" t="s">
        <v>178</v>
      </c>
      <c r="AU14" s="33"/>
      <c r="AV14" s="33"/>
      <c r="AW14" s="33" t="s">
        <v>145</v>
      </c>
      <c r="AX14" s="33"/>
      <c r="AY14" s="34"/>
      <c r="AZ14" s="30"/>
      <c r="BA14" s="3">
        <v>4</v>
      </c>
      <c r="BB14" s="25">
        <v>712304</v>
      </c>
      <c r="BC14" s="78" t="s">
        <v>146</v>
      </c>
    </row>
    <row r="15" spans="1:55" s="3" customFormat="1" ht="13.5" customHeight="1">
      <c r="A15" s="45">
        <v>1</v>
      </c>
      <c r="B15" s="92" t="s">
        <v>386</v>
      </c>
      <c r="C15" s="22">
        <f>SUM(D15:N15)+SUM(R15:T15)+SUM(W15:AO15)+SUM(AT15:AX15)</f>
        <v>1299</v>
      </c>
      <c r="D15" s="23">
        <v>119</v>
      </c>
      <c r="E15" s="23" t="s">
        <v>148</v>
      </c>
      <c r="F15" s="23" t="s">
        <v>148</v>
      </c>
      <c r="G15" s="23">
        <v>170</v>
      </c>
      <c r="H15" s="23">
        <v>55</v>
      </c>
      <c r="I15" s="23">
        <v>15</v>
      </c>
      <c r="J15" s="23">
        <v>31</v>
      </c>
      <c r="K15" s="23" t="s">
        <v>148</v>
      </c>
      <c r="L15" s="23">
        <v>66</v>
      </c>
      <c r="M15" s="23">
        <v>107</v>
      </c>
      <c r="N15" s="23">
        <f>SUM(O15:Q15)</f>
        <v>0</v>
      </c>
      <c r="O15" s="23" t="s">
        <v>148</v>
      </c>
      <c r="P15" s="23" t="s">
        <v>148</v>
      </c>
      <c r="Q15" s="23" t="s">
        <v>148</v>
      </c>
      <c r="R15" s="23">
        <v>53</v>
      </c>
      <c r="S15" s="23" t="s">
        <v>148</v>
      </c>
      <c r="T15" s="23">
        <v>50</v>
      </c>
      <c r="U15" s="34">
        <v>1</v>
      </c>
      <c r="V15" s="34">
        <v>1</v>
      </c>
      <c r="W15" s="23" t="s">
        <v>148</v>
      </c>
      <c r="X15" s="23" t="s">
        <v>148</v>
      </c>
      <c r="Y15" s="23">
        <v>145</v>
      </c>
      <c r="Z15" s="23">
        <v>25</v>
      </c>
      <c r="AA15" s="23">
        <v>25</v>
      </c>
      <c r="AB15" s="23">
        <v>10</v>
      </c>
      <c r="AC15" s="23">
        <v>60</v>
      </c>
      <c r="AD15" s="23">
        <v>5</v>
      </c>
      <c r="AE15" s="23" t="s">
        <v>148</v>
      </c>
      <c r="AF15" s="23" t="s">
        <v>148</v>
      </c>
      <c r="AG15" s="23">
        <v>70</v>
      </c>
      <c r="AH15" s="23">
        <v>21</v>
      </c>
      <c r="AI15" s="23" t="s">
        <v>148</v>
      </c>
      <c r="AJ15" s="23" t="s">
        <v>148</v>
      </c>
      <c r="AK15" s="23" t="s">
        <v>148</v>
      </c>
      <c r="AL15" s="23">
        <v>90</v>
      </c>
      <c r="AM15" s="23">
        <v>50</v>
      </c>
      <c r="AN15" s="23">
        <v>15</v>
      </c>
      <c r="AO15" s="116">
        <f>SUM(AP15:AS15)</f>
        <v>0</v>
      </c>
      <c r="AP15" s="23" t="s">
        <v>148</v>
      </c>
      <c r="AQ15" s="23" t="s">
        <v>148</v>
      </c>
      <c r="AR15" s="23" t="s">
        <v>148</v>
      </c>
      <c r="AS15" s="23" t="s">
        <v>148</v>
      </c>
      <c r="AT15" s="23">
        <v>35</v>
      </c>
      <c r="AU15" s="23" t="s">
        <v>148</v>
      </c>
      <c r="AV15" s="23" t="s">
        <v>148</v>
      </c>
      <c r="AW15" s="23">
        <v>82</v>
      </c>
      <c r="AX15" s="23" t="s">
        <v>148</v>
      </c>
      <c r="AY15" s="34">
        <v>1</v>
      </c>
      <c r="AZ15" s="22"/>
      <c r="BA15" s="3">
        <v>5</v>
      </c>
      <c r="BB15" s="39">
        <v>592242</v>
      </c>
      <c r="BC15" s="78" t="s">
        <v>149</v>
      </c>
    </row>
    <row r="16" spans="1:55" ht="12.75">
      <c r="A16" s="40"/>
      <c r="B16" s="7"/>
      <c r="C16" s="65"/>
      <c r="D16" s="23" t="s">
        <v>150</v>
      </c>
      <c r="E16" s="65"/>
      <c r="F16" s="65"/>
      <c r="G16" s="23"/>
      <c r="H16" s="65"/>
      <c r="I16" s="23" t="s">
        <v>151</v>
      </c>
      <c r="J16" s="23" t="s">
        <v>152</v>
      </c>
      <c r="K16" s="23"/>
      <c r="L16" s="23"/>
      <c r="M16" s="23"/>
      <c r="N16" s="7"/>
      <c r="O16" s="65"/>
      <c r="P16" s="65" t="s">
        <v>153</v>
      </c>
      <c r="Q16" s="65"/>
      <c r="R16" s="65"/>
      <c r="S16" s="65" t="s">
        <v>168</v>
      </c>
      <c r="T16" s="23"/>
      <c r="U16" s="24"/>
      <c r="V16" s="24"/>
      <c r="W16" s="65"/>
      <c r="X16" s="23" t="s">
        <v>154</v>
      </c>
      <c r="Y16" s="121" t="s">
        <v>338</v>
      </c>
      <c r="Z16" s="65"/>
      <c r="AA16" s="23"/>
      <c r="AB16" s="23"/>
      <c r="AC16" s="65"/>
      <c r="AD16" s="117"/>
      <c r="AE16" s="23" t="s">
        <v>155</v>
      </c>
      <c r="AF16" s="33" t="s">
        <v>156</v>
      </c>
      <c r="AG16" s="23" t="s">
        <v>157</v>
      </c>
      <c r="AH16" s="23" t="s">
        <v>158</v>
      </c>
      <c r="AI16" s="117"/>
      <c r="AJ16" s="117"/>
      <c r="AK16" s="117"/>
      <c r="AL16" s="23"/>
      <c r="AM16" s="23" t="s">
        <v>159</v>
      </c>
      <c r="AN16" s="23" t="s">
        <v>144</v>
      </c>
      <c r="AO16" s="7"/>
      <c r="AP16" s="65" t="s">
        <v>161</v>
      </c>
      <c r="AQ16" s="65" t="s">
        <v>162</v>
      </c>
      <c r="AR16" s="65"/>
      <c r="AS16" s="65"/>
      <c r="AT16" s="23"/>
      <c r="AU16" s="117"/>
      <c r="AV16" s="7"/>
      <c r="AW16" s="23" t="s">
        <v>163</v>
      </c>
      <c r="AX16" s="116"/>
      <c r="AY16" s="24"/>
      <c r="AZ16" s="7"/>
      <c r="BA16" s="3">
        <v>6</v>
      </c>
      <c r="BB16" s="25">
        <v>316834</v>
      </c>
      <c r="BC16" s="78" t="s">
        <v>164</v>
      </c>
    </row>
    <row r="17" spans="1:55" ht="12.75">
      <c r="A17" s="45">
        <v>2</v>
      </c>
      <c r="B17" s="90" t="s">
        <v>376</v>
      </c>
      <c r="C17" s="22">
        <f>SUM(D17:N17)+SUM(R17:T17)+SUM(W17:AO17)+SUM(AT17:AX17)</f>
        <v>1127</v>
      </c>
      <c r="D17" s="23">
        <v>56</v>
      </c>
      <c r="E17" s="23">
        <v>15</v>
      </c>
      <c r="F17" s="23">
        <v>15</v>
      </c>
      <c r="G17" s="23">
        <v>24</v>
      </c>
      <c r="H17" s="23" t="s">
        <v>148</v>
      </c>
      <c r="I17" s="23">
        <v>5</v>
      </c>
      <c r="J17" s="23">
        <v>36</v>
      </c>
      <c r="K17" s="23" t="s">
        <v>148</v>
      </c>
      <c r="L17" s="23" t="s">
        <v>148</v>
      </c>
      <c r="M17" s="23" t="s">
        <v>148</v>
      </c>
      <c r="N17" s="23">
        <f>SUM(O17:Q17)</f>
        <v>190</v>
      </c>
      <c r="O17" s="23" t="s">
        <v>148</v>
      </c>
      <c r="P17" s="23">
        <v>170</v>
      </c>
      <c r="Q17" s="23">
        <v>20</v>
      </c>
      <c r="R17" s="23" t="s">
        <v>148</v>
      </c>
      <c r="S17" s="23">
        <v>8</v>
      </c>
      <c r="T17" s="23" t="s">
        <v>148</v>
      </c>
      <c r="U17" s="24">
        <v>2</v>
      </c>
      <c r="V17" s="24">
        <v>2</v>
      </c>
      <c r="W17" s="23">
        <v>35</v>
      </c>
      <c r="X17" s="23">
        <v>118</v>
      </c>
      <c r="Y17" s="23">
        <v>60</v>
      </c>
      <c r="Z17" s="23" t="s">
        <v>148</v>
      </c>
      <c r="AA17" s="23" t="s">
        <v>148</v>
      </c>
      <c r="AB17" s="23">
        <v>18</v>
      </c>
      <c r="AC17" s="23" t="s">
        <v>148</v>
      </c>
      <c r="AD17" s="23">
        <v>10</v>
      </c>
      <c r="AE17" s="23">
        <v>65</v>
      </c>
      <c r="AF17" s="23">
        <v>89</v>
      </c>
      <c r="AG17" s="23">
        <v>63</v>
      </c>
      <c r="AH17" s="23">
        <v>29</v>
      </c>
      <c r="AI17" s="116" t="s">
        <v>148</v>
      </c>
      <c r="AJ17" s="116">
        <v>5</v>
      </c>
      <c r="AK17" s="23">
        <v>30</v>
      </c>
      <c r="AL17" s="23">
        <v>55</v>
      </c>
      <c r="AM17" s="23">
        <v>35</v>
      </c>
      <c r="AN17" s="23">
        <v>35</v>
      </c>
      <c r="AO17" s="23">
        <f>SUM(AP17:AS17)</f>
        <v>99</v>
      </c>
      <c r="AP17" s="23">
        <v>45</v>
      </c>
      <c r="AQ17" s="23">
        <v>54</v>
      </c>
      <c r="AR17" s="23" t="s">
        <v>148</v>
      </c>
      <c r="AS17" s="23" t="s">
        <v>148</v>
      </c>
      <c r="AT17" s="23" t="s">
        <v>148</v>
      </c>
      <c r="AU17" s="23" t="s">
        <v>148</v>
      </c>
      <c r="AV17" s="23" t="s">
        <v>148</v>
      </c>
      <c r="AW17" s="23">
        <v>32</v>
      </c>
      <c r="AX17" s="23" t="s">
        <v>148</v>
      </c>
      <c r="AY17" s="24">
        <v>2</v>
      </c>
      <c r="AZ17" s="7"/>
      <c r="BA17" s="3">
        <v>7</v>
      </c>
      <c r="BB17" s="25">
        <v>444804</v>
      </c>
      <c r="BC17" s="78" t="s">
        <v>166</v>
      </c>
    </row>
    <row r="18" spans="1:55" ht="12.75">
      <c r="A18" s="45"/>
      <c r="B18" s="21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24"/>
      <c r="V18" s="24"/>
      <c r="W18" s="65"/>
      <c r="X18" s="65"/>
      <c r="Y18" s="7"/>
      <c r="Z18" s="65"/>
      <c r="AA18" s="65"/>
      <c r="AB18" s="65"/>
      <c r="AC18" s="65"/>
      <c r="AD18" s="117"/>
      <c r="AE18" s="65"/>
      <c r="AF18" s="65"/>
      <c r="AG18" s="65"/>
      <c r="AH18" s="65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65" t="s">
        <v>169</v>
      </c>
      <c r="AX18" s="117"/>
      <c r="AY18" s="24"/>
      <c r="AZ18" s="7"/>
      <c r="BA18" s="3">
        <v>8</v>
      </c>
      <c r="BB18" s="25">
        <v>598941</v>
      </c>
      <c r="BC18" s="78" t="s">
        <v>170</v>
      </c>
    </row>
    <row r="19" spans="1:55" ht="12.75">
      <c r="A19" s="45">
        <v>3</v>
      </c>
      <c r="B19" s="99" t="s">
        <v>340</v>
      </c>
      <c r="C19" s="22">
        <f>SUM(D19:N19)+SUM(R19:T19)+SUM(W19:AO19)+SUM(AT19:AX19)</f>
        <v>216</v>
      </c>
      <c r="D19" s="23">
        <v>44</v>
      </c>
      <c r="E19" s="23" t="s">
        <v>148</v>
      </c>
      <c r="F19" s="23" t="s">
        <v>148</v>
      </c>
      <c r="G19" s="23" t="s">
        <v>148</v>
      </c>
      <c r="H19" s="23" t="s">
        <v>148</v>
      </c>
      <c r="I19" s="23" t="s">
        <v>148</v>
      </c>
      <c r="J19" s="23" t="s">
        <v>148</v>
      </c>
      <c r="K19" s="23" t="s">
        <v>148</v>
      </c>
      <c r="L19" s="23" t="s">
        <v>148</v>
      </c>
      <c r="M19" s="23" t="s">
        <v>148</v>
      </c>
      <c r="N19" s="23">
        <f>SUM(O19:Q19)</f>
        <v>55</v>
      </c>
      <c r="O19" s="23" t="s">
        <v>148</v>
      </c>
      <c r="P19" s="23" t="s">
        <v>148</v>
      </c>
      <c r="Q19" s="23">
        <v>55</v>
      </c>
      <c r="R19" s="23" t="s">
        <v>148</v>
      </c>
      <c r="S19" s="23" t="s">
        <v>148</v>
      </c>
      <c r="T19" s="23" t="s">
        <v>148</v>
      </c>
      <c r="U19" s="24">
        <v>3</v>
      </c>
      <c r="V19" s="24">
        <v>3</v>
      </c>
      <c r="W19" s="23" t="s">
        <v>148</v>
      </c>
      <c r="X19" s="23">
        <v>20</v>
      </c>
      <c r="Y19" s="23">
        <v>25</v>
      </c>
      <c r="Z19" s="23" t="s">
        <v>148</v>
      </c>
      <c r="AA19" s="23" t="s">
        <v>148</v>
      </c>
      <c r="AB19" s="23" t="s">
        <v>148</v>
      </c>
      <c r="AC19" s="23" t="s">
        <v>148</v>
      </c>
      <c r="AD19" s="116" t="s">
        <v>148</v>
      </c>
      <c r="AE19" s="23" t="s">
        <v>148</v>
      </c>
      <c r="AF19" s="23" t="s">
        <v>148</v>
      </c>
      <c r="AG19" s="23" t="s">
        <v>148</v>
      </c>
      <c r="AH19" s="23">
        <v>32</v>
      </c>
      <c r="AI19" s="116" t="s">
        <v>148</v>
      </c>
      <c r="AJ19" s="116" t="s">
        <v>148</v>
      </c>
      <c r="AK19" s="116" t="s">
        <v>148</v>
      </c>
      <c r="AL19" s="23">
        <v>21</v>
      </c>
      <c r="AM19" s="23">
        <v>10</v>
      </c>
      <c r="AN19" s="23" t="s">
        <v>148</v>
      </c>
      <c r="AO19" s="116">
        <f>SUM(AP19:AS19)</f>
        <v>0</v>
      </c>
      <c r="AP19" s="116" t="s">
        <v>148</v>
      </c>
      <c r="AQ19" s="116" t="s">
        <v>148</v>
      </c>
      <c r="AR19" s="116" t="s">
        <v>148</v>
      </c>
      <c r="AS19" s="116" t="s">
        <v>148</v>
      </c>
      <c r="AT19" s="116" t="s">
        <v>148</v>
      </c>
      <c r="AU19" s="116" t="s">
        <v>148</v>
      </c>
      <c r="AV19" s="116" t="s">
        <v>148</v>
      </c>
      <c r="AW19" s="23">
        <v>9</v>
      </c>
      <c r="AX19" s="116" t="s">
        <v>148</v>
      </c>
      <c r="AY19" s="24">
        <v>3</v>
      </c>
      <c r="AZ19" s="7"/>
      <c r="BA19" s="3">
        <v>9</v>
      </c>
      <c r="BB19" s="25">
        <v>355173</v>
      </c>
      <c r="BC19" s="78" t="s">
        <v>172</v>
      </c>
    </row>
    <row r="20" spans="1:55" ht="12.75">
      <c r="A20" s="45"/>
      <c r="B20" s="21" t="s">
        <v>173</v>
      </c>
      <c r="C20" s="65"/>
      <c r="D20" s="117" t="s">
        <v>174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4"/>
      <c r="V20" s="24"/>
      <c r="W20" s="65"/>
      <c r="X20" s="65"/>
      <c r="Y20" s="65"/>
      <c r="Z20" s="65"/>
      <c r="AA20" s="65"/>
      <c r="AB20" s="65"/>
      <c r="AC20" s="65"/>
      <c r="AD20" s="117"/>
      <c r="AE20" s="65"/>
      <c r="AF20" s="65"/>
      <c r="AG20" s="65"/>
      <c r="AH20" s="65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24"/>
      <c r="AZ20" s="7"/>
      <c r="BA20" s="3">
        <v>10</v>
      </c>
      <c r="BB20" s="25">
        <v>477215</v>
      </c>
      <c r="BC20" s="78" t="s">
        <v>175</v>
      </c>
    </row>
    <row r="21" spans="1:55" ht="12.75">
      <c r="A21" s="45">
        <v>4</v>
      </c>
      <c r="B21" s="99" t="s">
        <v>407</v>
      </c>
      <c r="C21" s="22">
        <f>SUM(D21:N21)+SUM(R21:T21)+SUM(W21:AO21)+SUM(AT21:AX21)</f>
        <v>264</v>
      </c>
      <c r="D21" s="116">
        <v>50</v>
      </c>
      <c r="E21" s="23" t="s">
        <v>148</v>
      </c>
      <c r="F21" s="23" t="s">
        <v>148</v>
      </c>
      <c r="G21" s="23">
        <v>10</v>
      </c>
      <c r="H21" s="23" t="s">
        <v>148</v>
      </c>
      <c r="I21" s="23" t="s">
        <v>148</v>
      </c>
      <c r="J21" s="23" t="s">
        <v>148</v>
      </c>
      <c r="K21" s="23" t="s">
        <v>148</v>
      </c>
      <c r="L21" s="23" t="s">
        <v>148</v>
      </c>
      <c r="M21" s="23" t="s">
        <v>148</v>
      </c>
      <c r="N21" s="23">
        <f>SUM(O21:Q21)</f>
        <v>0</v>
      </c>
      <c r="O21" s="23" t="s">
        <v>148</v>
      </c>
      <c r="P21" s="23" t="s">
        <v>148</v>
      </c>
      <c r="Q21" s="23" t="s">
        <v>148</v>
      </c>
      <c r="R21" s="23" t="s">
        <v>148</v>
      </c>
      <c r="S21" s="23" t="s">
        <v>148</v>
      </c>
      <c r="T21" s="23">
        <v>10</v>
      </c>
      <c r="U21" s="24">
        <v>4</v>
      </c>
      <c r="V21" s="24">
        <v>4</v>
      </c>
      <c r="W21" s="23" t="s">
        <v>148</v>
      </c>
      <c r="X21" s="23">
        <v>26</v>
      </c>
      <c r="Y21" s="23">
        <v>30</v>
      </c>
      <c r="Z21" s="23" t="s">
        <v>148</v>
      </c>
      <c r="AA21" s="23" t="s">
        <v>148</v>
      </c>
      <c r="AB21" s="23" t="s">
        <v>148</v>
      </c>
      <c r="AC21" s="23" t="s">
        <v>148</v>
      </c>
      <c r="AD21" s="116" t="s">
        <v>148</v>
      </c>
      <c r="AE21" s="23" t="s">
        <v>148</v>
      </c>
      <c r="AF21" s="23">
        <v>5</v>
      </c>
      <c r="AG21" s="23" t="s">
        <v>148</v>
      </c>
      <c r="AH21" s="23">
        <v>40</v>
      </c>
      <c r="AI21" s="116" t="s">
        <v>148</v>
      </c>
      <c r="AJ21" s="116" t="s">
        <v>148</v>
      </c>
      <c r="AK21" s="116">
        <v>8</v>
      </c>
      <c r="AL21" s="116">
        <v>50</v>
      </c>
      <c r="AM21" s="116">
        <v>20</v>
      </c>
      <c r="AN21" s="116">
        <v>5</v>
      </c>
      <c r="AO21" s="116">
        <f>SUM(AP21:AS21)</f>
        <v>0</v>
      </c>
      <c r="AP21" s="116" t="s">
        <v>148</v>
      </c>
      <c r="AQ21" s="116" t="s">
        <v>148</v>
      </c>
      <c r="AR21" s="116" t="s">
        <v>148</v>
      </c>
      <c r="AS21" s="116" t="s">
        <v>148</v>
      </c>
      <c r="AT21" s="116" t="s">
        <v>148</v>
      </c>
      <c r="AU21" s="116" t="s">
        <v>148</v>
      </c>
      <c r="AV21" s="116" t="s">
        <v>148</v>
      </c>
      <c r="AW21" s="23">
        <v>10</v>
      </c>
      <c r="AX21" s="116" t="s">
        <v>148</v>
      </c>
      <c r="AY21" s="24">
        <v>4</v>
      </c>
      <c r="AZ21" s="7"/>
      <c r="BA21" s="3">
        <v>11</v>
      </c>
      <c r="BB21" s="25">
        <v>318616</v>
      </c>
      <c r="BC21" s="78" t="s">
        <v>177</v>
      </c>
    </row>
    <row r="22" spans="1:55" ht="12.75">
      <c r="A22" s="40"/>
      <c r="B22" s="21"/>
      <c r="C22" s="6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3"/>
      <c r="X22" s="23"/>
      <c r="Y22" s="23"/>
      <c r="Z22" s="23"/>
      <c r="AA22" s="23"/>
      <c r="AB22" s="23"/>
      <c r="AC22" s="23"/>
      <c r="AD22" s="116"/>
      <c r="AE22" s="23"/>
      <c r="AF22" s="23"/>
      <c r="AG22" s="23"/>
      <c r="AH22" s="23"/>
      <c r="AI22" s="23"/>
      <c r="AJ22" s="116"/>
      <c r="AK22" s="116"/>
      <c r="AL22" s="23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 t="s">
        <v>179</v>
      </c>
      <c r="AX22" s="116"/>
      <c r="AY22" s="24"/>
      <c r="AZ22" s="7"/>
      <c r="BA22" s="3">
        <v>12</v>
      </c>
      <c r="BB22" s="25">
        <v>310477</v>
      </c>
      <c r="BC22" s="78" t="s">
        <v>180</v>
      </c>
    </row>
    <row r="23" spans="1:55" ht="12.75">
      <c r="A23" s="45">
        <v>5</v>
      </c>
      <c r="B23" s="99" t="s">
        <v>327</v>
      </c>
      <c r="C23" s="22">
        <f>SUM(D23:N23)+SUM(R23:T23)+SUM(W23:AO23)+SUM(AT23:AX23)</f>
        <v>271</v>
      </c>
      <c r="D23" s="23">
        <v>35</v>
      </c>
      <c r="E23" s="23" t="s">
        <v>148</v>
      </c>
      <c r="F23" s="23" t="s">
        <v>148</v>
      </c>
      <c r="G23" s="23">
        <v>25</v>
      </c>
      <c r="H23" s="23" t="s">
        <v>148</v>
      </c>
      <c r="I23" s="23">
        <v>5</v>
      </c>
      <c r="J23" s="23" t="s">
        <v>148</v>
      </c>
      <c r="K23" s="23" t="s">
        <v>148</v>
      </c>
      <c r="L23" s="23" t="s">
        <v>148</v>
      </c>
      <c r="M23" s="23">
        <v>15</v>
      </c>
      <c r="N23" s="23">
        <f>SUM(O23:Q23)</f>
        <v>10</v>
      </c>
      <c r="O23" s="23">
        <v>10</v>
      </c>
      <c r="P23" s="23" t="s">
        <v>148</v>
      </c>
      <c r="Q23" s="23" t="s">
        <v>148</v>
      </c>
      <c r="R23" s="23" t="s">
        <v>148</v>
      </c>
      <c r="S23" s="23" t="s">
        <v>148</v>
      </c>
      <c r="T23" s="23">
        <v>8</v>
      </c>
      <c r="U23" s="24">
        <v>5</v>
      </c>
      <c r="V23" s="24">
        <v>5</v>
      </c>
      <c r="W23" s="23" t="s">
        <v>148</v>
      </c>
      <c r="X23" s="23">
        <v>17</v>
      </c>
      <c r="Y23" s="23">
        <v>28</v>
      </c>
      <c r="Z23" s="23" t="s">
        <v>148</v>
      </c>
      <c r="AA23" s="23" t="s">
        <v>148</v>
      </c>
      <c r="AB23" s="23" t="s">
        <v>148</v>
      </c>
      <c r="AC23" s="23" t="s">
        <v>148</v>
      </c>
      <c r="AD23" s="116" t="s">
        <v>148</v>
      </c>
      <c r="AE23" s="23" t="s">
        <v>148</v>
      </c>
      <c r="AF23" s="23">
        <v>8</v>
      </c>
      <c r="AG23" s="23">
        <v>6</v>
      </c>
      <c r="AH23" s="23">
        <v>29</v>
      </c>
      <c r="AI23" s="23">
        <v>10</v>
      </c>
      <c r="AJ23" s="116" t="s">
        <v>148</v>
      </c>
      <c r="AK23" s="116" t="s">
        <v>148</v>
      </c>
      <c r="AL23" s="116">
        <v>23</v>
      </c>
      <c r="AM23" s="116">
        <v>15</v>
      </c>
      <c r="AN23" s="23" t="s">
        <v>148</v>
      </c>
      <c r="AO23" s="116">
        <f>SUM(AP23:AS23)</f>
        <v>25</v>
      </c>
      <c r="AP23" s="116">
        <v>17</v>
      </c>
      <c r="AQ23" s="116">
        <v>8</v>
      </c>
      <c r="AR23" s="116" t="s">
        <v>148</v>
      </c>
      <c r="AS23" s="116" t="s">
        <v>148</v>
      </c>
      <c r="AT23" s="116" t="s">
        <v>148</v>
      </c>
      <c r="AU23" s="116" t="s">
        <v>148</v>
      </c>
      <c r="AV23" s="116" t="s">
        <v>148</v>
      </c>
      <c r="AW23" s="116">
        <v>12</v>
      </c>
      <c r="AX23" s="116" t="s">
        <v>148</v>
      </c>
      <c r="AY23" s="24">
        <v>5</v>
      </c>
      <c r="AZ23" s="7"/>
      <c r="BA23" s="3">
        <v>13</v>
      </c>
      <c r="BB23" s="25">
        <v>689517</v>
      </c>
      <c r="BC23" s="78" t="s">
        <v>182</v>
      </c>
    </row>
    <row r="24" spans="1:55" ht="12.75">
      <c r="A24" s="45"/>
      <c r="B24" s="21"/>
      <c r="C24" s="61"/>
      <c r="D24" s="23" t="s">
        <v>183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4"/>
      <c r="W24" s="23"/>
      <c r="X24" s="23"/>
      <c r="Y24" s="23" t="s">
        <v>167</v>
      </c>
      <c r="Z24" s="23"/>
      <c r="AA24" s="23"/>
      <c r="AB24" s="23"/>
      <c r="AC24" s="23"/>
      <c r="AD24" s="116"/>
      <c r="AE24" s="23"/>
      <c r="AF24" s="23"/>
      <c r="AG24" s="23"/>
      <c r="AH24" s="23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24"/>
      <c r="AZ24" s="7"/>
      <c r="BA24" s="3">
        <v>14</v>
      </c>
      <c r="BB24" s="25">
        <v>724276</v>
      </c>
      <c r="BC24" s="78" t="s">
        <v>184</v>
      </c>
    </row>
    <row r="25" spans="1:55" ht="12.75">
      <c r="A25" s="40">
        <v>6</v>
      </c>
      <c r="B25" s="99" t="s">
        <v>339</v>
      </c>
      <c r="C25" s="22">
        <f>SUM(D25:N25)+SUM(R25:T25)+SUM(W25:AO25)+SUM(AT25:AX25)</f>
        <v>570</v>
      </c>
      <c r="D25" s="23">
        <v>75</v>
      </c>
      <c r="E25" s="23" t="s">
        <v>148</v>
      </c>
      <c r="F25" s="23" t="s">
        <v>148</v>
      </c>
      <c r="G25" s="23" t="s">
        <v>148</v>
      </c>
      <c r="H25" s="23" t="s">
        <v>148</v>
      </c>
      <c r="I25" s="23" t="s">
        <v>148</v>
      </c>
      <c r="J25" s="23" t="s">
        <v>148</v>
      </c>
      <c r="K25" s="23" t="s">
        <v>148</v>
      </c>
      <c r="L25" s="23" t="s">
        <v>148</v>
      </c>
      <c r="M25" s="23">
        <v>25</v>
      </c>
      <c r="N25" s="23">
        <f>SUM(O25:Q25)</f>
        <v>320</v>
      </c>
      <c r="O25" s="23" t="s">
        <v>148</v>
      </c>
      <c r="P25" s="23">
        <v>100</v>
      </c>
      <c r="Q25" s="23">
        <v>220</v>
      </c>
      <c r="R25" s="23" t="s">
        <v>148</v>
      </c>
      <c r="S25" s="23" t="s">
        <v>148</v>
      </c>
      <c r="T25" s="23">
        <v>5</v>
      </c>
      <c r="U25" s="24">
        <v>6</v>
      </c>
      <c r="V25" s="24">
        <v>6</v>
      </c>
      <c r="W25" s="23" t="s">
        <v>148</v>
      </c>
      <c r="X25" s="23">
        <v>20</v>
      </c>
      <c r="Y25" s="23">
        <v>30</v>
      </c>
      <c r="Z25" s="23" t="s">
        <v>148</v>
      </c>
      <c r="AA25" s="23" t="s">
        <v>148</v>
      </c>
      <c r="AB25" s="23" t="s">
        <v>148</v>
      </c>
      <c r="AC25" s="23" t="s">
        <v>148</v>
      </c>
      <c r="AD25" s="116" t="s">
        <v>148</v>
      </c>
      <c r="AE25" s="23" t="s">
        <v>148</v>
      </c>
      <c r="AF25" s="23" t="s">
        <v>148</v>
      </c>
      <c r="AG25" s="23">
        <v>5</v>
      </c>
      <c r="AH25" s="23">
        <v>30</v>
      </c>
      <c r="AI25" s="116" t="s">
        <v>148</v>
      </c>
      <c r="AJ25" s="116" t="s">
        <v>148</v>
      </c>
      <c r="AK25" s="116">
        <v>10</v>
      </c>
      <c r="AL25" s="116">
        <v>30</v>
      </c>
      <c r="AM25" s="116">
        <v>10</v>
      </c>
      <c r="AN25" s="23" t="s">
        <v>148</v>
      </c>
      <c r="AO25" s="116">
        <f>SUM(AP25:AS25)</f>
        <v>0</v>
      </c>
      <c r="AP25" s="117" t="s">
        <v>148</v>
      </c>
      <c r="AQ25" s="116" t="s">
        <v>148</v>
      </c>
      <c r="AR25" s="116" t="s">
        <v>148</v>
      </c>
      <c r="AS25" s="116" t="s">
        <v>148</v>
      </c>
      <c r="AT25" s="116" t="s">
        <v>148</v>
      </c>
      <c r="AU25" s="116" t="s">
        <v>148</v>
      </c>
      <c r="AV25" s="116" t="s">
        <v>148</v>
      </c>
      <c r="AW25" s="116">
        <v>10</v>
      </c>
      <c r="AX25" s="116" t="s">
        <v>148</v>
      </c>
      <c r="AY25" s="24">
        <v>6</v>
      </c>
      <c r="AZ25" s="7"/>
      <c r="BA25" s="3">
        <v>15</v>
      </c>
      <c r="BB25" s="25">
        <v>221765</v>
      </c>
      <c r="BC25" s="78" t="s">
        <v>186</v>
      </c>
    </row>
    <row r="26" spans="1:55" ht="12.75">
      <c r="A26" s="40">
        <v>7</v>
      </c>
      <c r="B26" s="99" t="s">
        <v>332</v>
      </c>
      <c r="C26" s="22">
        <f>SUM(D26:N26)+SUM(R26:T26)+SUM(W26:AO26)+SUM(AT26:AX26)</f>
        <v>40</v>
      </c>
      <c r="D26" s="23">
        <v>15</v>
      </c>
      <c r="E26" s="23" t="s">
        <v>148</v>
      </c>
      <c r="F26" s="23" t="s">
        <v>148</v>
      </c>
      <c r="G26" s="23" t="s">
        <v>148</v>
      </c>
      <c r="H26" s="23" t="s">
        <v>148</v>
      </c>
      <c r="I26" s="23" t="s">
        <v>148</v>
      </c>
      <c r="J26" s="23" t="s">
        <v>148</v>
      </c>
      <c r="K26" s="23" t="s">
        <v>148</v>
      </c>
      <c r="L26" s="23" t="s">
        <v>148</v>
      </c>
      <c r="M26" s="23" t="s">
        <v>148</v>
      </c>
      <c r="N26" s="23">
        <f>SUM(O26:Q26)</f>
        <v>0</v>
      </c>
      <c r="O26" s="23" t="s">
        <v>148</v>
      </c>
      <c r="P26" s="23" t="s">
        <v>148</v>
      </c>
      <c r="Q26" s="23" t="s">
        <v>148</v>
      </c>
      <c r="R26" s="23" t="s">
        <v>148</v>
      </c>
      <c r="S26" s="23" t="s">
        <v>148</v>
      </c>
      <c r="T26" s="23" t="s">
        <v>148</v>
      </c>
      <c r="U26" s="48">
        <v>7</v>
      </c>
      <c r="V26" s="48">
        <v>7</v>
      </c>
      <c r="W26" s="23" t="s">
        <v>148</v>
      </c>
      <c r="X26" s="23" t="s">
        <v>148</v>
      </c>
      <c r="Y26" s="23" t="s">
        <v>148</v>
      </c>
      <c r="Z26" s="23" t="s">
        <v>148</v>
      </c>
      <c r="AA26" s="23" t="s">
        <v>148</v>
      </c>
      <c r="AB26" s="23" t="s">
        <v>148</v>
      </c>
      <c r="AC26" s="23" t="s">
        <v>148</v>
      </c>
      <c r="AD26" s="23" t="s">
        <v>148</v>
      </c>
      <c r="AE26" s="23" t="s">
        <v>148</v>
      </c>
      <c r="AF26" s="23" t="s">
        <v>148</v>
      </c>
      <c r="AG26" s="23" t="s">
        <v>148</v>
      </c>
      <c r="AH26" s="23">
        <v>10</v>
      </c>
      <c r="AI26" s="116" t="s">
        <v>148</v>
      </c>
      <c r="AJ26" s="116" t="s">
        <v>148</v>
      </c>
      <c r="AK26" s="116" t="s">
        <v>148</v>
      </c>
      <c r="AL26" s="116">
        <v>10</v>
      </c>
      <c r="AM26" s="116">
        <v>5</v>
      </c>
      <c r="AN26" s="23" t="s">
        <v>148</v>
      </c>
      <c r="AO26" s="116">
        <f>SUM(AP26:AS26)</f>
        <v>0</v>
      </c>
      <c r="AP26" s="116" t="s">
        <v>148</v>
      </c>
      <c r="AQ26" s="116" t="s">
        <v>148</v>
      </c>
      <c r="AR26" s="116" t="s">
        <v>148</v>
      </c>
      <c r="AS26" s="116" t="s">
        <v>148</v>
      </c>
      <c r="AT26" s="116" t="s">
        <v>148</v>
      </c>
      <c r="AU26" s="116" t="s">
        <v>148</v>
      </c>
      <c r="AV26" s="116" t="s">
        <v>148</v>
      </c>
      <c r="AW26" s="116" t="s">
        <v>148</v>
      </c>
      <c r="AX26" s="116" t="s">
        <v>148</v>
      </c>
      <c r="AY26" s="48">
        <v>7</v>
      </c>
      <c r="AZ26" s="7"/>
      <c r="BA26" s="3">
        <v>16</v>
      </c>
      <c r="BB26" s="25">
        <v>528955</v>
      </c>
      <c r="BC26" s="78" t="s">
        <v>189</v>
      </c>
    </row>
    <row r="27" spans="1:55" ht="12.75">
      <c r="A27" s="40"/>
      <c r="B27" s="99"/>
      <c r="C27" s="22"/>
      <c r="D27" s="23" t="s">
        <v>199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48"/>
      <c r="V27" s="48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16"/>
      <c r="AJ27" s="116"/>
      <c r="AK27" s="116"/>
      <c r="AL27" s="116"/>
      <c r="AM27" s="116"/>
      <c r="AN27" s="23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48"/>
      <c r="AZ27" s="7"/>
      <c r="BA27" s="3">
        <v>17</v>
      </c>
      <c r="BB27" s="25">
        <v>697813</v>
      </c>
      <c r="BC27" s="78" t="s">
        <v>191</v>
      </c>
    </row>
    <row r="28" spans="1:55" ht="12.75">
      <c r="A28" s="118">
        <v>8</v>
      </c>
      <c r="B28" s="119" t="s">
        <v>389</v>
      </c>
      <c r="C28" s="6">
        <f>SUM(D28:N28)+SUM(R28:T28)+SUM(W28:AO28)+SUM(AT28:AX28)</f>
        <v>25</v>
      </c>
      <c r="D28" s="51">
        <v>25</v>
      </c>
      <c r="E28" s="51" t="s">
        <v>148</v>
      </c>
      <c r="F28" s="51" t="s">
        <v>148</v>
      </c>
      <c r="G28" s="51" t="s">
        <v>148</v>
      </c>
      <c r="H28" s="51" t="s">
        <v>148</v>
      </c>
      <c r="I28" s="51" t="s">
        <v>148</v>
      </c>
      <c r="J28" s="51" t="s">
        <v>148</v>
      </c>
      <c r="K28" s="51" t="s">
        <v>148</v>
      </c>
      <c r="L28" s="51" t="s">
        <v>148</v>
      </c>
      <c r="M28" s="51" t="s">
        <v>148</v>
      </c>
      <c r="N28" s="51">
        <f>SUM(O28:Q28)</f>
        <v>0</v>
      </c>
      <c r="O28" s="51" t="s">
        <v>148</v>
      </c>
      <c r="P28" s="51" t="s">
        <v>148</v>
      </c>
      <c r="Q28" s="51" t="s">
        <v>148</v>
      </c>
      <c r="R28" s="51" t="s">
        <v>148</v>
      </c>
      <c r="S28" s="51" t="s">
        <v>148</v>
      </c>
      <c r="T28" s="51" t="s">
        <v>148</v>
      </c>
      <c r="U28" s="54">
        <v>8</v>
      </c>
      <c r="V28" s="54">
        <v>8</v>
      </c>
      <c r="W28" s="51" t="s">
        <v>148</v>
      </c>
      <c r="X28" s="51" t="s">
        <v>148</v>
      </c>
      <c r="Y28" s="51" t="s">
        <v>148</v>
      </c>
      <c r="Z28" s="51" t="s">
        <v>148</v>
      </c>
      <c r="AA28" s="51" t="s">
        <v>148</v>
      </c>
      <c r="AB28" s="51" t="s">
        <v>148</v>
      </c>
      <c r="AC28" s="51" t="s">
        <v>148</v>
      </c>
      <c r="AD28" s="51" t="s">
        <v>148</v>
      </c>
      <c r="AE28" s="51" t="s">
        <v>148</v>
      </c>
      <c r="AF28" s="51" t="s">
        <v>148</v>
      </c>
      <c r="AG28" s="51" t="s">
        <v>148</v>
      </c>
      <c r="AH28" s="51" t="s">
        <v>325</v>
      </c>
      <c r="AI28" s="53" t="s">
        <v>148</v>
      </c>
      <c r="AJ28" s="53" t="s">
        <v>148</v>
      </c>
      <c r="AK28" s="53" t="s">
        <v>148</v>
      </c>
      <c r="AL28" s="51" t="s">
        <v>148</v>
      </c>
      <c r="AM28" s="51" t="s">
        <v>148</v>
      </c>
      <c r="AN28" s="51" t="s">
        <v>148</v>
      </c>
      <c r="AO28" s="53">
        <f>SUM(AP28:AS28)</f>
        <v>0</v>
      </c>
      <c r="AP28" s="53" t="s">
        <v>148</v>
      </c>
      <c r="AQ28" s="53" t="s">
        <v>148</v>
      </c>
      <c r="AR28" s="53" t="s">
        <v>148</v>
      </c>
      <c r="AS28" s="53" t="s">
        <v>148</v>
      </c>
      <c r="AT28" s="53" t="s">
        <v>148</v>
      </c>
      <c r="AU28" s="53" t="s">
        <v>148</v>
      </c>
      <c r="AV28" s="53" t="s">
        <v>148</v>
      </c>
      <c r="AW28" s="53" t="s">
        <v>148</v>
      </c>
      <c r="AX28" s="53" t="s">
        <v>148</v>
      </c>
      <c r="AY28" s="54">
        <v>8</v>
      </c>
      <c r="AZ28" s="7"/>
      <c r="BA28" s="3">
        <v>18</v>
      </c>
      <c r="BB28" s="25">
        <v>604627</v>
      </c>
      <c r="BC28" s="78" t="s">
        <v>193</v>
      </c>
    </row>
    <row r="29" spans="1:55" ht="12.75">
      <c r="A29" s="55"/>
      <c r="D29" s="3"/>
      <c r="P29" s="56"/>
      <c r="Q29" s="56"/>
      <c r="R29" s="56"/>
      <c r="S29" s="56"/>
      <c r="T29" s="56"/>
      <c r="U29" s="55"/>
      <c r="AF29" s="56"/>
      <c r="AG29" s="56"/>
      <c r="AH29" s="56"/>
      <c r="AO29" s="7"/>
      <c r="AP29" s="7"/>
      <c r="AQ29" s="7"/>
      <c r="AR29" s="7"/>
      <c r="AS29" s="7"/>
      <c r="AW29" s="56"/>
      <c r="AX29" s="56"/>
      <c r="AY29" s="55"/>
      <c r="AZ29" s="7"/>
      <c r="BA29" s="3">
        <v>19</v>
      </c>
      <c r="BB29" s="25">
        <v>279172</v>
      </c>
      <c r="BC29" s="78" t="s">
        <v>195</v>
      </c>
    </row>
    <row r="30" spans="1:55" ht="12.75">
      <c r="A30" s="50" t="s">
        <v>204</v>
      </c>
      <c r="B30" s="4"/>
      <c r="G30" s="3"/>
      <c r="I30" s="68" t="s">
        <v>390</v>
      </c>
      <c r="J30" s="95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1" t="s">
        <v>205</v>
      </c>
      <c r="W30" s="95"/>
      <c r="X30" s="95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50" t="s">
        <v>209</v>
      </c>
      <c r="AL30" s="50"/>
      <c r="AM30" s="4"/>
      <c r="AN30" s="4"/>
      <c r="AO30" s="4"/>
      <c r="AP30" s="4"/>
      <c r="AQ30" s="4"/>
      <c r="AR30" s="63">
        <f>SUM(AR31:AR36)</f>
        <v>109</v>
      </c>
      <c r="AS30" s="80" t="s">
        <v>214</v>
      </c>
      <c r="AT30" s="63"/>
      <c r="AX30" s="22"/>
      <c r="AY30" s="55"/>
      <c r="AZ30" s="7"/>
      <c r="BA30" s="3">
        <v>20</v>
      </c>
      <c r="BB30" s="25">
        <v>375147</v>
      </c>
      <c r="BC30" s="78" t="s">
        <v>200</v>
      </c>
    </row>
    <row r="31" spans="1:55" ht="12.75">
      <c r="A31" s="66" t="s">
        <v>296</v>
      </c>
      <c r="C31" s="68" t="s">
        <v>270</v>
      </c>
      <c r="I31" s="68" t="s">
        <v>387</v>
      </c>
      <c r="M31" s="60"/>
      <c r="N31" s="60"/>
      <c r="O31" s="60"/>
      <c r="P31" s="3"/>
      <c r="Q31" s="56"/>
      <c r="R31" s="56"/>
      <c r="S31" s="56"/>
      <c r="T31" s="56"/>
      <c r="U31" s="55"/>
      <c r="V31" s="4" t="s">
        <v>352</v>
      </c>
      <c r="W31" s="4"/>
      <c r="X31" s="120"/>
      <c r="Y31" s="102"/>
      <c r="Z31" s="102"/>
      <c r="AA31" s="102"/>
      <c r="AB31" s="4"/>
      <c r="AC31" s="4"/>
      <c r="AD31" s="7"/>
      <c r="AE31" s="7"/>
      <c r="AF31" s="7"/>
      <c r="AK31" s="61" t="s">
        <v>438</v>
      </c>
      <c r="AR31" s="81">
        <v>12</v>
      </c>
      <c r="AS31" s="80" t="s">
        <v>214</v>
      </c>
      <c r="AT31" s="81"/>
      <c r="AX31" s="56"/>
      <c r="AY31" s="55"/>
      <c r="AZ31" s="7"/>
      <c r="BA31" s="3">
        <v>21</v>
      </c>
      <c r="BB31" s="25">
        <v>323952</v>
      </c>
      <c r="BC31" s="78" t="s">
        <v>202</v>
      </c>
    </row>
    <row r="32" spans="1:55" ht="12.75">
      <c r="A32" s="2" t="s">
        <v>395</v>
      </c>
      <c r="C32" s="60" t="s">
        <v>207</v>
      </c>
      <c r="I32" s="2" t="s">
        <v>393</v>
      </c>
      <c r="M32" s="60"/>
      <c r="N32" s="60"/>
      <c r="O32" s="60"/>
      <c r="Q32" s="56"/>
      <c r="R32" s="56"/>
      <c r="S32" s="56"/>
      <c r="T32" s="56"/>
      <c r="U32" s="55"/>
      <c r="V32" s="88"/>
      <c r="W32" s="95"/>
      <c r="X32" s="96"/>
      <c r="Y32" s="115"/>
      <c r="Z32" s="115"/>
      <c r="AA32" s="115"/>
      <c r="AB32" s="7"/>
      <c r="AC32" s="7"/>
      <c r="AD32" s="7"/>
      <c r="AE32" s="7"/>
      <c r="AF32" s="7"/>
      <c r="AK32" s="61" t="s">
        <v>353</v>
      </c>
      <c r="AR32" s="81">
        <v>54</v>
      </c>
      <c r="AS32" s="80" t="s">
        <v>214</v>
      </c>
      <c r="AT32" s="81"/>
      <c r="AX32" s="56"/>
      <c r="AY32" s="55"/>
      <c r="AZ32" s="7"/>
      <c r="BA32" s="3">
        <v>22</v>
      </c>
      <c r="BB32" s="25">
        <v>457932</v>
      </c>
      <c r="BC32" s="78" t="s">
        <v>203</v>
      </c>
    </row>
    <row r="33" spans="1:55" ht="12.75">
      <c r="A33" s="68" t="s">
        <v>399</v>
      </c>
      <c r="C33" s="68" t="s">
        <v>333</v>
      </c>
      <c r="I33" s="2" t="s">
        <v>404</v>
      </c>
      <c r="M33" s="60"/>
      <c r="N33" s="60"/>
      <c r="O33" s="60"/>
      <c r="Q33" s="56"/>
      <c r="R33" s="56"/>
      <c r="S33" s="56"/>
      <c r="T33" s="56"/>
      <c r="U33" s="55"/>
      <c r="Y33" s="95"/>
      <c r="Z33" s="95"/>
      <c r="AA33" s="95"/>
      <c r="AB33" s="7"/>
      <c r="AC33" s="103"/>
      <c r="AD33" s="7"/>
      <c r="AE33" s="7"/>
      <c r="AF33" s="7"/>
      <c r="AK33" s="61" t="s">
        <v>354</v>
      </c>
      <c r="AR33" s="63">
        <v>13</v>
      </c>
      <c r="AS33" s="2" t="s">
        <v>214</v>
      </c>
      <c r="AT33" s="63"/>
      <c r="AX33" s="56"/>
      <c r="AY33" s="55"/>
      <c r="AZ33" s="7"/>
      <c r="BA33" s="3">
        <v>23</v>
      </c>
      <c r="BB33" s="25">
        <v>285733</v>
      </c>
      <c r="BC33" s="78" t="s">
        <v>206</v>
      </c>
    </row>
    <row r="34" spans="1:55" ht="12.75">
      <c r="A34" s="68" t="s">
        <v>383</v>
      </c>
      <c r="C34" s="68" t="s">
        <v>403</v>
      </c>
      <c r="I34" s="2" t="s">
        <v>394</v>
      </c>
      <c r="M34" s="60"/>
      <c r="N34" s="60"/>
      <c r="O34" s="72"/>
      <c r="P34" s="56"/>
      <c r="Q34" s="56"/>
      <c r="R34" s="56"/>
      <c r="S34" s="56"/>
      <c r="T34" s="56"/>
      <c r="U34" s="55"/>
      <c r="V34" s="63">
        <v>1</v>
      </c>
      <c r="W34" s="1" t="s">
        <v>391</v>
      </c>
      <c r="AB34" s="7"/>
      <c r="AC34" s="7"/>
      <c r="AD34" s="7"/>
      <c r="AE34" s="7"/>
      <c r="AF34" s="7"/>
      <c r="AK34" s="61" t="s">
        <v>355</v>
      </c>
      <c r="AR34" s="63">
        <v>10</v>
      </c>
      <c r="AS34" s="2" t="s">
        <v>214</v>
      </c>
      <c r="AT34" s="63"/>
      <c r="AX34" s="56"/>
      <c r="AY34" s="55"/>
      <c r="AZ34" s="7"/>
      <c r="BA34" s="3">
        <v>24</v>
      </c>
      <c r="BB34" s="25">
        <v>821311</v>
      </c>
      <c r="BC34" s="78" t="s">
        <v>210</v>
      </c>
    </row>
    <row r="35" spans="1:55" ht="12.75">
      <c r="A35" s="68" t="s">
        <v>398</v>
      </c>
      <c r="C35" s="68" t="s">
        <v>370</v>
      </c>
      <c r="I35" s="2" t="s">
        <v>405</v>
      </c>
      <c r="S35" s="7"/>
      <c r="T35" s="7"/>
      <c r="U35" s="58"/>
      <c r="V35" s="63"/>
      <c r="W35" s="1"/>
      <c r="AB35" s="7"/>
      <c r="AC35" s="7"/>
      <c r="AD35" s="7"/>
      <c r="AE35" s="7"/>
      <c r="AF35" s="7"/>
      <c r="AK35" s="61" t="s">
        <v>356</v>
      </c>
      <c r="AR35" s="63">
        <v>10</v>
      </c>
      <c r="AS35" s="2" t="s">
        <v>214</v>
      </c>
      <c r="AT35" s="63"/>
      <c r="AY35" s="59"/>
      <c r="AZ35" s="7"/>
      <c r="BA35" s="3">
        <v>25</v>
      </c>
      <c r="BB35" s="25">
        <v>334475</v>
      </c>
      <c r="BC35" s="78" t="s">
        <v>215</v>
      </c>
    </row>
    <row r="36" spans="1:55" ht="12.75">
      <c r="A36" s="68" t="s">
        <v>397</v>
      </c>
      <c r="C36" s="60" t="s">
        <v>224</v>
      </c>
      <c r="AB36" s="7"/>
      <c r="AC36" s="7"/>
      <c r="AD36" s="7"/>
      <c r="AE36" s="7"/>
      <c r="AF36" s="7"/>
      <c r="AK36" s="61" t="s">
        <v>357</v>
      </c>
      <c r="AR36" s="63">
        <v>10</v>
      </c>
      <c r="AS36" s="2" t="s">
        <v>214</v>
      </c>
      <c r="AT36" s="63"/>
      <c r="BA36" s="3">
        <v>26</v>
      </c>
      <c r="BB36" s="25">
        <v>509163</v>
      </c>
      <c r="BC36" s="78" t="s">
        <v>219</v>
      </c>
    </row>
    <row r="37" spans="1:55" ht="12.75" customHeight="1">
      <c r="A37" s="68" t="s">
        <v>365</v>
      </c>
      <c r="C37" s="2" t="s">
        <v>228</v>
      </c>
      <c r="I37" s="68"/>
      <c r="O37" s="64"/>
      <c r="Q37" s="64"/>
      <c r="V37" s="63">
        <v>1</v>
      </c>
      <c r="W37" s="61" t="s">
        <v>392</v>
      </c>
      <c r="AB37" s="7"/>
      <c r="AC37" s="7"/>
      <c r="AD37" s="57"/>
      <c r="AE37" s="57"/>
      <c r="AF37" s="7"/>
      <c r="AK37" s="61"/>
      <c r="AT37" s="63"/>
      <c r="AU37" s="63"/>
      <c r="BA37" s="3">
        <v>27</v>
      </c>
      <c r="BB37" s="25">
        <v>288775</v>
      </c>
      <c r="BC37" s="78" t="s">
        <v>223</v>
      </c>
    </row>
    <row r="38" spans="1:55" ht="12.75" customHeight="1">
      <c r="A38" s="66" t="s">
        <v>380</v>
      </c>
      <c r="C38" s="2" t="s">
        <v>232</v>
      </c>
      <c r="M38" s="61"/>
      <c r="Q38" s="64"/>
      <c r="V38" s="63">
        <v>2</v>
      </c>
      <c r="W38" s="61" t="s">
        <v>343</v>
      </c>
      <c r="AB38" s="7"/>
      <c r="AC38" s="7"/>
      <c r="AD38" s="104"/>
      <c r="AE38" s="104"/>
      <c r="AF38" s="105"/>
      <c r="AK38" s="50"/>
      <c r="AL38" s="4"/>
      <c r="AM38" s="4"/>
      <c r="AN38" s="4"/>
      <c r="BA38" s="3">
        <v>28</v>
      </c>
      <c r="BB38" s="25">
        <v>578945</v>
      </c>
      <c r="BC38" s="78" t="s">
        <v>227</v>
      </c>
    </row>
    <row r="39" spans="1:55" ht="12.75" customHeight="1">
      <c r="A39" s="68" t="s">
        <v>366</v>
      </c>
      <c r="C39" s="61" t="s">
        <v>235</v>
      </c>
      <c r="M39" s="61"/>
      <c r="Q39" s="64"/>
      <c r="V39" s="63">
        <v>3</v>
      </c>
      <c r="W39" s="61" t="s">
        <v>344</v>
      </c>
      <c r="AB39" s="7"/>
      <c r="AC39" s="7"/>
      <c r="AD39" s="104"/>
      <c r="AE39" s="104"/>
      <c r="AF39" s="105"/>
      <c r="AK39" s="66"/>
      <c r="AO39" s="63"/>
      <c r="AP39" s="63"/>
      <c r="AX39" s="65"/>
      <c r="BA39" s="3">
        <v>29</v>
      </c>
      <c r="BB39" s="25">
        <v>560755</v>
      </c>
      <c r="BC39" s="78" t="s">
        <v>231</v>
      </c>
    </row>
    <row r="40" spans="1:55" ht="12.75" customHeight="1">
      <c r="A40" s="66" t="s">
        <v>367</v>
      </c>
      <c r="C40" s="21" t="s">
        <v>400</v>
      </c>
      <c r="H40" s="60"/>
      <c r="P40" s="64"/>
      <c r="Q40" s="64"/>
      <c r="V40" s="63">
        <v>4</v>
      </c>
      <c r="W40" s="61" t="s">
        <v>345</v>
      </c>
      <c r="AB40" s="7"/>
      <c r="AC40" s="7"/>
      <c r="AD40" s="57"/>
      <c r="AE40" s="57"/>
      <c r="AF40" s="7"/>
      <c r="AK40" s="68"/>
      <c r="AL40" s="7"/>
      <c r="AM40" s="7"/>
      <c r="AN40" s="7"/>
      <c r="AO40" s="63"/>
      <c r="AP40" s="63"/>
      <c r="BA40" s="3">
        <v>30</v>
      </c>
      <c r="BB40" s="25">
        <v>458380</v>
      </c>
      <c r="BC40" s="78" t="s">
        <v>234</v>
      </c>
    </row>
    <row r="41" spans="1:55" ht="12.75" customHeight="1">
      <c r="A41" s="68" t="s">
        <v>285</v>
      </c>
      <c r="C41" s="61" t="s">
        <v>385</v>
      </c>
      <c r="H41" s="60"/>
      <c r="P41" s="64"/>
      <c r="Q41" s="64"/>
      <c r="V41" s="63">
        <v>5</v>
      </c>
      <c r="W41" s="61" t="s">
        <v>346</v>
      </c>
      <c r="AB41" s="7"/>
      <c r="AC41" s="7"/>
      <c r="AD41" s="57"/>
      <c r="AE41" s="57"/>
      <c r="AF41" s="7"/>
      <c r="AK41" s="50" t="s">
        <v>240</v>
      </c>
      <c r="AL41" s="4"/>
      <c r="AM41" s="4"/>
      <c r="AN41" s="4"/>
      <c r="AO41" s="4"/>
      <c r="BA41" s="3">
        <v>31</v>
      </c>
      <c r="BB41" s="25">
        <v>809124</v>
      </c>
      <c r="BC41" s="78" t="s">
        <v>237</v>
      </c>
    </row>
    <row r="42" spans="1:55" ht="12.75" customHeight="1">
      <c r="A42" s="68" t="s">
        <v>283</v>
      </c>
      <c r="C42" s="2" t="s">
        <v>401</v>
      </c>
      <c r="H42" s="60"/>
      <c r="O42" s="64"/>
      <c r="P42" s="64"/>
      <c r="Q42" s="64"/>
      <c r="S42" s="7"/>
      <c r="T42" s="57"/>
      <c r="U42" s="7"/>
      <c r="V42" s="63">
        <v>6</v>
      </c>
      <c r="W42" s="61" t="s">
        <v>347</v>
      </c>
      <c r="AB42" s="7"/>
      <c r="AC42" s="7"/>
      <c r="AD42" s="57"/>
      <c r="AE42" s="57"/>
      <c r="AF42" s="7"/>
      <c r="AK42" s="66" t="s">
        <v>313</v>
      </c>
      <c r="AO42" s="63"/>
      <c r="AP42" s="63">
        <v>5</v>
      </c>
      <c r="BA42" s="3">
        <v>32</v>
      </c>
      <c r="BB42" s="25">
        <v>363040</v>
      </c>
      <c r="BC42" s="78" t="s">
        <v>241</v>
      </c>
    </row>
    <row r="43" spans="1:55" ht="12.75" customHeight="1">
      <c r="A43" s="66" t="s">
        <v>368</v>
      </c>
      <c r="C43" s="2" t="s">
        <v>242</v>
      </c>
      <c r="H43" s="60"/>
      <c r="O43" s="64"/>
      <c r="P43" s="64"/>
      <c r="Q43" s="64"/>
      <c r="S43" s="7"/>
      <c r="T43" s="57"/>
      <c r="U43" s="7"/>
      <c r="V43" s="63">
        <v>7</v>
      </c>
      <c r="W43" s="61" t="s">
        <v>349</v>
      </c>
      <c r="AB43" s="7"/>
      <c r="AC43" s="7"/>
      <c r="AD43" s="57"/>
      <c r="AE43" s="57"/>
      <c r="AF43" s="7"/>
      <c r="AK43" s="68" t="s">
        <v>314</v>
      </c>
      <c r="AL43" s="7"/>
      <c r="AM43" s="7"/>
      <c r="AN43" s="7"/>
      <c r="AO43" s="63"/>
      <c r="AP43" s="63">
        <v>210</v>
      </c>
      <c r="BA43" s="3">
        <v>33</v>
      </c>
      <c r="BB43" s="25">
        <v>240220</v>
      </c>
      <c r="BC43" s="78" t="s">
        <v>244</v>
      </c>
    </row>
    <row r="44" spans="1:55" ht="12.75" customHeight="1">
      <c r="A44" s="66" t="s">
        <v>286</v>
      </c>
      <c r="C44" s="68" t="s">
        <v>361</v>
      </c>
      <c r="F44" s="61"/>
      <c r="H44" s="60"/>
      <c r="O44" s="64"/>
      <c r="P44" s="64"/>
      <c r="Q44" s="64"/>
      <c r="S44" s="7"/>
      <c r="T44" s="57"/>
      <c r="U44" s="7"/>
      <c r="V44" s="63">
        <v>8</v>
      </c>
      <c r="W44" s="61" t="s">
        <v>388</v>
      </c>
      <c r="AB44" s="7"/>
      <c r="AC44" s="7"/>
      <c r="AD44" s="57"/>
      <c r="AE44" s="57"/>
      <c r="AF44" s="7"/>
      <c r="AK44" s="68" t="s">
        <v>315</v>
      </c>
      <c r="AL44" s="7"/>
      <c r="AM44" s="7"/>
      <c r="AN44" s="7"/>
      <c r="AO44" s="63"/>
      <c r="AP44" s="63">
        <v>53</v>
      </c>
      <c r="AS44" s="63"/>
      <c r="AY44" s="67"/>
      <c r="AZ44" s="7"/>
      <c r="BA44" s="3">
        <v>34</v>
      </c>
      <c r="BB44" s="25">
        <v>426121</v>
      </c>
      <c r="BC44" s="78" t="s">
        <v>246</v>
      </c>
    </row>
    <row r="45" spans="1:55" ht="12.75" customHeight="1">
      <c r="A45" s="66" t="s">
        <v>287</v>
      </c>
      <c r="C45" s="2" t="s">
        <v>334</v>
      </c>
      <c r="F45" s="61"/>
      <c r="H45" s="60"/>
      <c r="N45" s="64"/>
      <c r="O45" s="64"/>
      <c r="P45" s="64"/>
      <c r="Q45" s="64"/>
      <c r="S45" s="7"/>
      <c r="T45" s="57"/>
      <c r="U45" s="7"/>
      <c r="AK45" s="68" t="s">
        <v>316</v>
      </c>
      <c r="AL45" s="7"/>
      <c r="AM45" s="7"/>
      <c r="AN45" s="7"/>
      <c r="AO45" s="63"/>
      <c r="AP45" s="63">
        <v>49</v>
      </c>
      <c r="AS45" s="63"/>
      <c r="AY45" s="67"/>
      <c r="AZ45" s="7"/>
      <c r="BA45" s="3">
        <v>35</v>
      </c>
      <c r="BB45" s="25">
        <v>708933</v>
      </c>
      <c r="BC45" s="78" t="s">
        <v>249</v>
      </c>
    </row>
    <row r="46" spans="1:55" ht="12.75" customHeight="1">
      <c r="A46" s="66" t="s">
        <v>288</v>
      </c>
      <c r="C46" s="68" t="s">
        <v>402</v>
      </c>
      <c r="H46" s="60"/>
      <c r="N46" s="64"/>
      <c r="O46" s="64"/>
      <c r="P46" s="64"/>
      <c r="Q46" s="64"/>
      <c r="S46" s="7"/>
      <c r="T46" s="57"/>
      <c r="U46" s="7"/>
      <c r="V46" s="63"/>
      <c r="W46" s="61"/>
      <c r="AK46" s="66" t="s">
        <v>319</v>
      </c>
      <c r="AO46" s="63"/>
      <c r="AP46" s="63">
        <v>10</v>
      </c>
      <c r="AS46" s="63"/>
      <c r="AY46" s="67"/>
      <c r="AZ46" s="7"/>
      <c r="BA46" s="3">
        <v>36</v>
      </c>
      <c r="BB46" s="25">
        <v>393164</v>
      </c>
      <c r="BC46" s="78" t="s">
        <v>252</v>
      </c>
    </row>
    <row r="47" spans="1:55" ht="12.75" customHeight="1">
      <c r="A47" s="91" t="s">
        <v>396</v>
      </c>
      <c r="C47" s="2" t="s">
        <v>253</v>
      </c>
      <c r="H47" s="60"/>
      <c r="I47" s="68"/>
      <c r="N47" s="64"/>
      <c r="O47" s="64"/>
      <c r="P47" s="64"/>
      <c r="Q47" s="64"/>
      <c r="S47" s="7"/>
      <c r="T47" s="57"/>
      <c r="U47" s="7"/>
      <c r="AK47" s="66" t="s">
        <v>320</v>
      </c>
      <c r="AO47" s="63"/>
      <c r="AP47" s="63">
        <v>0</v>
      </c>
      <c r="AS47" s="63"/>
      <c r="AV47" s="62"/>
      <c r="AY47" s="67"/>
      <c r="AZ47" s="7"/>
      <c r="BA47" s="3">
        <v>37</v>
      </c>
      <c r="BB47" s="25">
        <v>679848</v>
      </c>
      <c r="BC47" s="78" t="s">
        <v>255</v>
      </c>
    </row>
    <row r="48" spans="1:55" ht="12.75" customHeight="1">
      <c r="A48" s="84" t="s">
        <v>289</v>
      </c>
      <c r="C48" s="68" t="s">
        <v>439</v>
      </c>
      <c r="H48" s="60"/>
      <c r="I48" s="68"/>
      <c r="N48" s="64"/>
      <c r="O48" s="64"/>
      <c r="P48" s="64"/>
      <c r="Q48" s="64"/>
      <c r="S48" s="7"/>
      <c r="T48" s="57"/>
      <c r="U48" s="7"/>
      <c r="V48" s="21" t="s">
        <v>263</v>
      </c>
      <c r="W48" s="7"/>
      <c r="X48" s="7"/>
      <c r="Y48" s="7"/>
      <c r="Z48" s="7"/>
      <c r="AA48" s="7"/>
      <c r="AB48" s="7"/>
      <c r="AC48" s="7"/>
      <c r="AD48" s="7"/>
      <c r="AK48" s="66" t="s">
        <v>321</v>
      </c>
      <c r="AL48" s="7"/>
      <c r="AP48" s="2">
        <v>41</v>
      </c>
      <c r="AS48" s="63"/>
      <c r="AY48" s="67"/>
      <c r="AZ48" s="7"/>
      <c r="BA48" s="3">
        <v>38</v>
      </c>
      <c r="BB48" s="2">
        <v>244103</v>
      </c>
      <c r="BC48" s="78" t="s">
        <v>257</v>
      </c>
    </row>
    <row r="49" spans="1:55" ht="12.75" customHeight="1">
      <c r="A49" s="68" t="s">
        <v>364</v>
      </c>
      <c r="C49" s="68" t="s">
        <v>359</v>
      </c>
      <c r="F49" s="60"/>
      <c r="G49" s="60"/>
      <c r="H49" s="60"/>
      <c r="J49" s="60"/>
      <c r="N49" s="64"/>
      <c r="O49" s="70"/>
      <c r="P49" s="70"/>
      <c r="Q49" s="70"/>
      <c r="R49" s="7"/>
      <c r="S49" s="7"/>
      <c r="T49" s="57"/>
      <c r="U49" s="7"/>
      <c r="V49" s="50" t="s">
        <v>266</v>
      </c>
      <c r="W49" s="4"/>
      <c r="X49" s="4"/>
      <c r="Y49" s="4"/>
      <c r="Z49" s="4"/>
      <c r="AA49" s="4"/>
      <c r="AB49" s="4"/>
      <c r="AC49" s="4"/>
      <c r="AD49" s="4"/>
      <c r="AK49" s="66" t="s">
        <v>322</v>
      </c>
      <c r="AP49" s="2">
        <v>51</v>
      </c>
      <c r="AY49" s="67"/>
      <c r="AZ49" s="7"/>
      <c r="BA49" s="3">
        <v>39</v>
      </c>
      <c r="BB49" s="2">
        <v>447724</v>
      </c>
      <c r="BC49" s="78" t="s">
        <v>259</v>
      </c>
    </row>
    <row r="50" spans="1:55" ht="12.75" customHeight="1">
      <c r="A50" s="68" t="s">
        <v>290</v>
      </c>
      <c r="C50" s="68" t="s">
        <v>440</v>
      </c>
      <c r="E50" s="95"/>
      <c r="F50" s="95"/>
      <c r="G50" s="95"/>
      <c r="H50" s="95"/>
      <c r="N50" s="64"/>
      <c r="O50" s="64"/>
      <c r="P50" s="64"/>
      <c r="Q50" s="64"/>
      <c r="V50" s="1" t="s">
        <v>406</v>
      </c>
      <c r="AD50" s="2">
        <v>70</v>
      </c>
      <c r="AE50" s="2" t="s">
        <v>214</v>
      </c>
      <c r="AZ50" s="7"/>
      <c r="BA50" s="3">
        <v>40</v>
      </c>
      <c r="BB50" s="2">
        <v>404993</v>
      </c>
      <c r="BC50" s="78" t="s">
        <v>261</v>
      </c>
    </row>
    <row r="51" spans="1:55" ht="12.75" customHeight="1">
      <c r="A51" s="68" t="s">
        <v>291</v>
      </c>
      <c r="C51" s="2" t="s">
        <v>441</v>
      </c>
      <c r="H51" s="62"/>
      <c r="N51" s="64"/>
      <c r="O51" s="64"/>
      <c r="P51" s="64"/>
      <c r="Q51" s="64"/>
      <c r="V51" s="21"/>
      <c r="W51" s="7"/>
      <c r="X51" s="7"/>
      <c r="Y51" s="7"/>
      <c r="Z51" s="7"/>
      <c r="AA51" s="7"/>
      <c r="AB51" s="7"/>
      <c r="AH51" s="7"/>
      <c r="AZ51" s="7"/>
      <c r="BA51" s="3">
        <v>41</v>
      </c>
      <c r="BB51" s="2">
        <v>388943</v>
      </c>
      <c r="BC51" s="78" t="s">
        <v>264</v>
      </c>
    </row>
    <row r="52" spans="1:55" ht="12.75" customHeight="1">
      <c r="A52" s="68" t="s">
        <v>363</v>
      </c>
      <c r="C52" s="60" t="s">
        <v>260</v>
      </c>
      <c r="F52" s="63"/>
      <c r="G52" s="63"/>
      <c r="O52" s="64"/>
      <c r="P52" s="64"/>
      <c r="Q52" s="64"/>
      <c r="T52" s="62"/>
      <c r="U52" s="62"/>
      <c r="V52" s="21"/>
      <c r="W52" s="7"/>
      <c r="X52" s="7"/>
      <c r="Y52" s="7"/>
      <c r="Z52" s="7"/>
      <c r="AA52" s="7"/>
      <c r="AB52" s="7"/>
      <c r="AH52" s="7"/>
      <c r="AX52" s="62"/>
      <c r="AY52" s="62"/>
      <c r="AZ52" s="71"/>
      <c r="BA52" s="3">
        <v>42</v>
      </c>
      <c r="BB52" s="2">
        <v>1919352</v>
      </c>
      <c r="BC52" s="78" t="s">
        <v>267</v>
      </c>
    </row>
    <row r="53" spans="1:34" ht="12.75" customHeight="1">
      <c r="A53" s="85" t="s">
        <v>442</v>
      </c>
      <c r="C53" s="57"/>
      <c r="D53" s="7"/>
      <c r="E53" s="7"/>
      <c r="F53" s="63"/>
      <c r="G53" s="63"/>
      <c r="H53" s="96"/>
      <c r="O53" s="64"/>
      <c r="P53" s="64"/>
      <c r="Q53" s="64"/>
      <c r="V53" s="21"/>
      <c r="W53" s="7"/>
      <c r="X53" s="7"/>
      <c r="Y53" s="7"/>
      <c r="Z53" s="7"/>
      <c r="AA53" s="7"/>
      <c r="AB53" s="7"/>
      <c r="AD53" s="73"/>
      <c r="AH53" s="7"/>
    </row>
    <row r="54" spans="1:45" ht="12.75" customHeight="1">
      <c r="A54" s="68" t="s">
        <v>379</v>
      </c>
      <c r="C54" s="57"/>
      <c r="D54" s="7"/>
      <c r="E54" s="7"/>
      <c r="F54" s="63"/>
      <c r="G54" s="63"/>
      <c r="O54" s="64"/>
      <c r="P54" s="64"/>
      <c r="Q54" s="64"/>
      <c r="V54" s="57"/>
      <c r="W54" s="7"/>
      <c r="X54" s="7"/>
      <c r="Y54" s="7"/>
      <c r="Z54" s="7"/>
      <c r="AA54" s="7"/>
      <c r="AB54" s="7"/>
      <c r="AH54" s="7"/>
      <c r="AS54" s="63"/>
    </row>
    <row r="55" spans="1:55" ht="12.75" customHeight="1">
      <c r="A55" s="57"/>
      <c r="B55" s="107"/>
      <c r="C55" s="57"/>
      <c r="D55" s="7"/>
      <c r="E55" s="7"/>
      <c r="F55" s="63"/>
      <c r="G55" s="63"/>
      <c r="O55" s="64"/>
      <c r="P55" s="64"/>
      <c r="Q55" s="64"/>
      <c r="V55" s="7"/>
      <c r="W55" s="7"/>
      <c r="X55" s="7"/>
      <c r="Y55" s="7"/>
      <c r="Z55" s="7"/>
      <c r="AA55" s="7"/>
      <c r="AB55" s="7"/>
      <c r="AH55" s="7"/>
      <c r="AS55" s="63"/>
      <c r="BA55" s="3"/>
      <c r="BB55" s="25"/>
      <c r="BC55" s="74"/>
    </row>
    <row r="56" spans="1:55" ht="12.75" customHeight="1">
      <c r="A56" s="7"/>
      <c r="B56" s="107"/>
      <c r="C56" s="57"/>
      <c r="F56" s="63"/>
      <c r="G56" s="63"/>
      <c r="O56" s="64"/>
      <c r="P56" s="64"/>
      <c r="Q56" s="64"/>
      <c r="V56" s="7"/>
      <c r="W56" s="7"/>
      <c r="X56" s="7"/>
      <c r="Y56" s="7"/>
      <c r="Z56" s="7"/>
      <c r="AA56" s="7"/>
      <c r="AB56" s="7"/>
      <c r="AH56" s="7"/>
      <c r="AS56" s="63"/>
      <c r="BA56" s="3"/>
      <c r="BB56" s="25"/>
      <c r="BC56" s="74"/>
    </row>
    <row r="57" spans="1:46" ht="12.75" customHeight="1">
      <c r="A57" s="57"/>
      <c r="B57" s="107"/>
      <c r="C57" s="57"/>
      <c r="F57" s="63"/>
      <c r="G57" s="63"/>
      <c r="V57" s="21"/>
      <c r="W57" s="21"/>
      <c r="X57" s="7"/>
      <c r="Y57" s="7"/>
      <c r="Z57" s="7"/>
      <c r="AA57" s="7"/>
      <c r="AB57" s="7"/>
      <c r="AC57" s="7"/>
      <c r="AE57" s="63"/>
      <c r="AF57" s="63"/>
      <c r="AH57" s="7"/>
      <c r="AT57" s="23"/>
    </row>
    <row r="58" spans="1:50" ht="12.75">
      <c r="A58" s="57"/>
      <c r="B58" s="99"/>
      <c r="C58" s="57"/>
      <c r="F58" s="63"/>
      <c r="G58" s="63"/>
      <c r="O58" s="61"/>
      <c r="P58" s="61"/>
      <c r="Q58" s="61"/>
      <c r="R58" s="61"/>
      <c r="S58" s="61"/>
      <c r="T58" s="61"/>
      <c r="U58" s="61"/>
      <c r="V58" s="61"/>
      <c r="W58" s="7"/>
      <c r="X58" s="7"/>
      <c r="Y58" s="7"/>
      <c r="Z58" s="7"/>
      <c r="AA58" s="7"/>
      <c r="AB58" s="7"/>
      <c r="AE58" s="81"/>
      <c r="AF58" s="81"/>
      <c r="AG58" s="80"/>
      <c r="AH58" s="105"/>
      <c r="AI58" s="61"/>
      <c r="AJ58" s="61"/>
      <c r="AQ58" s="61"/>
      <c r="AR58" s="61"/>
      <c r="AS58" s="61"/>
      <c r="AT58" s="61"/>
      <c r="AU58" s="61"/>
      <c r="AV58" s="61"/>
      <c r="AW58" s="61"/>
      <c r="AX58" s="61"/>
    </row>
    <row r="59" spans="1:50" ht="12.75">
      <c r="A59" s="57"/>
      <c r="B59" s="99"/>
      <c r="C59" s="57"/>
      <c r="F59" s="63"/>
      <c r="G59" s="63"/>
      <c r="O59" s="61"/>
      <c r="P59" s="61"/>
      <c r="Q59" s="61"/>
      <c r="R59" s="61"/>
      <c r="S59" s="61"/>
      <c r="T59" s="61"/>
      <c r="U59" s="61"/>
      <c r="V59" s="61"/>
      <c r="W59" s="7"/>
      <c r="X59" s="7"/>
      <c r="Y59" s="7"/>
      <c r="Z59" s="7"/>
      <c r="AA59" s="7"/>
      <c r="AB59" s="7"/>
      <c r="AE59" s="81"/>
      <c r="AF59" s="81"/>
      <c r="AG59" s="80"/>
      <c r="AH59" s="105"/>
      <c r="AI59" s="61"/>
      <c r="AJ59" s="61"/>
      <c r="AQ59" s="61"/>
      <c r="AR59" s="61"/>
      <c r="AS59" s="61"/>
      <c r="AT59" s="61"/>
      <c r="AU59" s="61"/>
      <c r="AV59" s="61"/>
      <c r="AW59" s="61"/>
      <c r="AX59" s="61"/>
    </row>
    <row r="60" spans="1:50" ht="12.75">
      <c r="A60" s="57"/>
      <c r="B60" s="99"/>
      <c r="C60" s="7"/>
      <c r="O60" s="61"/>
      <c r="P60" s="61"/>
      <c r="Q60" s="61"/>
      <c r="R60" s="61"/>
      <c r="S60" s="61"/>
      <c r="T60" s="61"/>
      <c r="U60" s="61"/>
      <c r="V60" s="61"/>
      <c r="AE60" s="63"/>
      <c r="AF60" s="63"/>
      <c r="AH60" s="7"/>
      <c r="AI60" s="61"/>
      <c r="AJ60" s="61"/>
      <c r="AQ60" s="61"/>
      <c r="AR60" s="61"/>
      <c r="AS60" s="61"/>
      <c r="AT60" s="61"/>
      <c r="AU60" s="61"/>
      <c r="AV60" s="61"/>
      <c r="AW60" s="61"/>
      <c r="AX60" s="61"/>
    </row>
    <row r="61" spans="1:50" ht="12.75">
      <c r="A61" s="57"/>
      <c r="B61" s="99"/>
      <c r="C61" s="7"/>
      <c r="O61" s="61"/>
      <c r="P61" s="61"/>
      <c r="Q61" s="61"/>
      <c r="R61" s="61"/>
      <c r="S61" s="61"/>
      <c r="T61" s="61"/>
      <c r="U61" s="61"/>
      <c r="V61" s="61"/>
      <c r="AE61" s="63"/>
      <c r="AF61" s="63"/>
      <c r="AH61" s="7"/>
      <c r="AI61" s="61"/>
      <c r="AJ61" s="61"/>
      <c r="AQ61" s="61"/>
      <c r="AR61" s="61"/>
      <c r="AS61" s="61"/>
      <c r="AT61" s="61"/>
      <c r="AU61" s="61"/>
      <c r="AV61" s="61"/>
      <c r="AW61" s="61"/>
      <c r="AX61" s="61"/>
    </row>
    <row r="62" spans="1:50" ht="12.75">
      <c r="A62" s="57"/>
      <c r="B62" s="61"/>
      <c r="C62" s="7"/>
      <c r="D62" s="7"/>
      <c r="E62" s="7"/>
      <c r="F62" s="7"/>
      <c r="O62" s="61"/>
      <c r="P62" s="61"/>
      <c r="Q62" s="61"/>
      <c r="R62" s="61"/>
      <c r="S62" s="61"/>
      <c r="T62" s="61"/>
      <c r="U62" s="61"/>
      <c r="V62" s="61"/>
      <c r="AE62" s="63"/>
      <c r="AF62" s="63"/>
      <c r="AH62" s="7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</row>
    <row r="63" spans="1:34" ht="12.75">
      <c r="A63" s="57"/>
      <c r="B63" s="61"/>
      <c r="C63" s="7"/>
      <c r="D63" s="7"/>
      <c r="E63" s="7"/>
      <c r="F63" s="7"/>
      <c r="V63" s="61"/>
      <c r="AE63" s="63"/>
      <c r="AF63" s="63"/>
      <c r="AH63" s="7"/>
    </row>
    <row r="64" spans="1:34" ht="12.75">
      <c r="A64" s="57"/>
      <c r="B64" s="61"/>
      <c r="C64" s="7"/>
      <c r="D64" s="7"/>
      <c r="E64" s="7"/>
      <c r="F64" s="7"/>
      <c r="V64" s="61"/>
      <c r="AE64" s="63"/>
      <c r="AF64" s="63"/>
      <c r="AH64" s="7"/>
    </row>
    <row r="65" spans="1:6" ht="12.75">
      <c r="A65" s="57"/>
      <c r="B65" s="61"/>
      <c r="C65" s="7"/>
      <c r="D65" s="7"/>
      <c r="E65" s="7"/>
      <c r="F65" s="7"/>
    </row>
    <row r="66" spans="1:29" ht="12.75">
      <c r="A66" s="57"/>
      <c r="B66" s="61"/>
      <c r="C66" s="7"/>
      <c r="D66" s="7"/>
      <c r="E66" s="7"/>
      <c r="F66" s="7"/>
      <c r="AC66" s="63"/>
    </row>
    <row r="68" spans="1:2" ht="12.75">
      <c r="A68" s="100"/>
      <c r="B68" s="99"/>
    </row>
    <row r="69" spans="1:2" ht="12.75">
      <c r="A69" s="100"/>
      <c r="B69" s="21"/>
    </row>
    <row r="70" spans="1:3" ht="12.75">
      <c r="A70" s="98"/>
      <c r="B70" s="99"/>
      <c r="C70" s="76"/>
    </row>
    <row r="71" spans="1:3" ht="12.75">
      <c r="A71" s="98"/>
      <c r="B71" s="99"/>
      <c r="C71" s="60"/>
    </row>
    <row r="72" spans="1:50" s="113" customFormat="1" ht="12.75">
      <c r="A72" s="110"/>
      <c r="B72" s="111" t="s">
        <v>271</v>
      </c>
      <c r="C72" s="112">
        <f>+C73+C74</f>
        <v>3812</v>
      </c>
      <c r="D72" s="112">
        <f>+D73+D74</f>
        <v>419</v>
      </c>
      <c r="E72" s="112">
        <f aca="true" t="shared" si="4" ref="E72:T72">+E73+E74</f>
        <v>15</v>
      </c>
      <c r="F72" s="112">
        <f t="shared" si="4"/>
        <v>15</v>
      </c>
      <c r="G72" s="112">
        <f t="shared" si="4"/>
        <v>229</v>
      </c>
      <c r="H72" s="112">
        <f t="shared" si="4"/>
        <v>55</v>
      </c>
      <c r="I72" s="112">
        <f t="shared" si="4"/>
        <v>25</v>
      </c>
      <c r="J72" s="112">
        <f t="shared" si="4"/>
        <v>67</v>
      </c>
      <c r="K72" s="112">
        <f t="shared" si="4"/>
        <v>0</v>
      </c>
      <c r="L72" s="112">
        <f t="shared" si="4"/>
        <v>66</v>
      </c>
      <c r="M72" s="112">
        <f t="shared" si="4"/>
        <v>147</v>
      </c>
      <c r="N72" s="112">
        <f t="shared" si="4"/>
        <v>575</v>
      </c>
      <c r="O72" s="112">
        <f t="shared" si="4"/>
        <v>10</v>
      </c>
      <c r="P72" s="112">
        <f t="shared" si="4"/>
        <v>270</v>
      </c>
      <c r="Q72" s="112">
        <f t="shared" si="4"/>
        <v>295</v>
      </c>
      <c r="R72" s="112">
        <f t="shared" si="4"/>
        <v>53</v>
      </c>
      <c r="S72" s="112">
        <f t="shared" si="4"/>
        <v>8</v>
      </c>
      <c r="T72" s="112">
        <f t="shared" si="4"/>
        <v>73</v>
      </c>
      <c r="W72" s="112">
        <f aca="true" t="shared" si="5" ref="W72:AX72">+W73+W74</f>
        <v>35</v>
      </c>
      <c r="X72" s="112">
        <f t="shared" si="5"/>
        <v>201</v>
      </c>
      <c r="Y72" s="112">
        <f t="shared" si="5"/>
        <v>318</v>
      </c>
      <c r="Z72" s="112">
        <f t="shared" si="5"/>
        <v>25</v>
      </c>
      <c r="AA72" s="112">
        <f t="shared" si="5"/>
        <v>25</v>
      </c>
      <c r="AB72" s="112">
        <f t="shared" si="5"/>
        <v>28</v>
      </c>
      <c r="AC72" s="112">
        <f t="shared" si="5"/>
        <v>60</v>
      </c>
      <c r="AD72" s="112">
        <f t="shared" si="5"/>
        <v>15</v>
      </c>
      <c r="AE72" s="112">
        <f t="shared" si="5"/>
        <v>65</v>
      </c>
      <c r="AF72" s="112">
        <f t="shared" si="5"/>
        <v>102</v>
      </c>
      <c r="AG72" s="112">
        <f t="shared" si="5"/>
        <v>144</v>
      </c>
      <c r="AH72" s="112">
        <f t="shared" si="5"/>
        <v>191</v>
      </c>
      <c r="AI72" s="112">
        <f t="shared" si="5"/>
        <v>10</v>
      </c>
      <c r="AJ72" s="112">
        <f t="shared" si="5"/>
        <v>5</v>
      </c>
      <c r="AK72" s="112">
        <f t="shared" si="5"/>
        <v>48</v>
      </c>
      <c r="AL72" s="112">
        <f t="shared" si="5"/>
        <v>279</v>
      </c>
      <c r="AM72" s="112">
        <f t="shared" si="5"/>
        <v>145</v>
      </c>
      <c r="AN72" s="112">
        <f t="shared" si="5"/>
        <v>55</v>
      </c>
      <c r="AO72" s="112">
        <f t="shared" si="5"/>
        <v>124</v>
      </c>
      <c r="AP72" s="112">
        <f t="shared" si="5"/>
        <v>62</v>
      </c>
      <c r="AQ72" s="112">
        <f t="shared" si="5"/>
        <v>62</v>
      </c>
      <c r="AR72" s="112">
        <f t="shared" si="5"/>
        <v>0</v>
      </c>
      <c r="AS72" s="112">
        <f t="shared" si="5"/>
        <v>0</v>
      </c>
      <c r="AT72" s="112">
        <f t="shared" si="5"/>
        <v>35</v>
      </c>
      <c r="AU72" s="112">
        <f t="shared" si="5"/>
        <v>0</v>
      </c>
      <c r="AV72" s="112">
        <f t="shared" si="5"/>
        <v>0</v>
      </c>
      <c r="AW72" s="112">
        <f t="shared" si="5"/>
        <v>155</v>
      </c>
      <c r="AX72" s="112">
        <f t="shared" si="5"/>
        <v>0</v>
      </c>
    </row>
    <row r="73" spans="1:50" ht="12.75">
      <c r="A73" s="7"/>
      <c r="B73" s="114" t="s">
        <v>272</v>
      </c>
      <c r="C73" s="22">
        <f>SUM(D73:N73)+SUM(R73:T73)+SUM(W73:AO73)+SUM(AT73:AX73)</f>
        <v>3812</v>
      </c>
      <c r="D73" s="3">
        <f aca="true" t="shared" si="6" ref="D73:T73">+SUM(D15:D28)</f>
        <v>419</v>
      </c>
      <c r="E73" s="3">
        <f t="shared" si="6"/>
        <v>15</v>
      </c>
      <c r="F73" s="3">
        <f t="shared" si="6"/>
        <v>15</v>
      </c>
      <c r="G73" s="3">
        <f t="shared" si="6"/>
        <v>229</v>
      </c>
      <c r="H73" s="3">
        <f t="shared" si="6"/>
        <v>55</v>
      </c>
      <c r="I73" s="3">
        <f t="shared" si="6"/>
        <v>25</v>
      </c>
      <c r="J73" s="3">
        <f t="shared" si="6"/>
        <v>67</v>
      </c>
      <c r="K73" s="3">
        <f t="shared" si="6"/>
        <v>0</v>
      </c>
      <c r="L73" s="3">
        <f t="shared" si="6"/>
        <v>66</v>
      </c>
      <c r="M73" s="3">
        <f t="shared" si="6"/>
        <v>147</v>
      </c>
      <c r="N73" s="3">
        <f t="shared" si="6"/>
        <v>575</v>
      </c>
      <c r="O73" s="3">
        <f t="shared" si="6"/>
        <v>10</v>
      </c>
      <c r="P73" s="3">
        <f t="shared" si="6"/>
        <v>270</v>
      </c>
      <c r="Q73" s="3">
        <f t="shared" si="6"/>
        <v>295</v>
      </c>
      <c r="R73" s="3">
        <f t="shared" si="6"/>
        <v>53</v>
      </c>
      <c r="S73" s="3">
        <f t="shared" si="6"/>
        <v>8</v>
      </c>
      <c r="T73" s="3">
        <f t="shared" si="6"/>
        <v>73</v>
      </c>
      <c r="W73" s="3">
        <f aca="true" t="shared" si="7" ref="W73:AX73">+SUM(W15:W28)</f>
        <v>35</v>
      </c>
      <c r="X73" s="3">
        <f t="shared" si="7"/>
        <v>201</v>
      </c>
      <c r="Y73" s="3">
        <f t="shared" si="7"/>
        <v>318</v>
      </c>
      <c r="Z73" s="3">
        <f t="shared" si="7"/>
        <v>25</v>
      </c>
      <c r="AA73" s="3">
        <f t="shared" si="7"/>
        <v>25</v>
      </c>
      <c r="AB73" s="3">
        <f t="shared" si="7"/>
        <v>28</v>
      </c>
      <c r="AC73" s="3">
        <f t="shared" si="7"/>
        <v>60</v>
      </c>
      <c r="AD73" s="3">
        <f t="shared" si="7"/>
        <v>15</v>
      </c>
      <c r="AE73" s="3">
        <f t="shared" si="7"/>
        <v>65</v>
      </c>
      <c r="AF73" s="3">
        <f t="shared" si="7"/>
        <v>102</v>
      </c>
      <c r="AG73" s="3">
        <f t="shared" si="7"/>
        <v>144</v>
      </c>
      <c r="AH73" s="3">
        <f t="shared" si="7"/>
        <v>191</v>
      </c>
      <c r="AI73" s="3">
        <f t="shared" si="7"/>
        <v>10</v>
      </c>
      <c r="AJ73" s="3">
        <f t="shared" si="7"/>
        <v>5</v>
      </c>
      <c r="AK73" s="3">
        <f t="shared" si="7"/>
        <v>48</v>
      </c>
      <c r="AL73" s="3">
        <f t="shared" si="7"/>
        <v>279</v>
      </c>
      <c r="AM73" s="3">
        <f t="shared" si="7"/>
        <v>145</v>
      </c>
      <c r="AN73" s="3">
        <f t="shared" si="7"/>
        <v>55</v>
      </c>
      <c r="AO73" s="3">
        <f t="shared" si="7"/>
        <v>124</v>
      </c>
      <c r="AP73" s="3">
        <f t="shared" si="7"/>
        <v>62</v>
      </c>
      <c r="AQ73" s="3">
        <f t="shared" si="7"/>
        <v>62</v>
      </c>
      <c r="AR73" s="3">
        <f t="shared" si="7"/>
        <v>0</v>
      </c>
      <c r="AS73" s="3">
        <f t="shared" si="7"/>
        <v>0</v>
      </c>
      <c r="AT73" s="3">
        <f t="shared" si="7"/>
        <v>35</v>
      </c>
      <c r="AU73" s="3">
        <f t="shared" si="7"/>
        <v>0</v>
      </c>
      <c r="AV73" s="3">
        <f t="shared" si="7"/>
        <v>0</v>
      </c>
      <c r="AW73" s="3">
        <f t="shared" si="7"/>
        <v>155</v>
      </c>
      <c r="AX73" s="3">
        <f t="shared" si="7"/>
        <v>0</v>
      </c>
    </row>
    <row r="74" spans="1:50" ht="12.75">
      <c r="A74" s="7"/>
      <c r="B74" s="101" t="s">
        <v>273</v>
      </c>
      <c r="C74" s="22">
        <f>SUM(D74:N74)+SUM(R74:T74)+SUM(W74:AO74)+SUM(AT74:AX74)</f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</row>
    <row r="75" spans="1:3" ht="12.75">
      <c r="A75" s="7"/>
      <c r="B75" s="101"/>
      <c r="C75" s="61"/>
    </row>
    <row r="76" spans="1:50" ht="12.75">
      <c r="A76" s="7"/>
      <c r="B76" s="7" t="s">
        <v>274</v>
      </c>
      <c r="C76" s="22">
        <f>SUM(D76:N76)+SUM(R76:T76)+SUM(W76:AO76)+SUM(AT76:AX76)</f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</row>
    <row r="77" spans="1:29" ht="12.75">
      <c r="A77" s="98"/>
      <c r="B77" s="99"/>
      <c r="C77" s="60"/>
      <c r="AC77" s="3"/>
    </row>
    <row r="78" spans="1:3" ht="12.75">
      <c r="A78" s="98"/>
      <c r="B78" s="99"/>
      <c r="C78" s="60"/>
    </row>
    <row r="79" spans="1:3" ht="12.75">
      <c r="A79" s="98"/>
      <c r="B79" s="99"/>
      <c r="C79" s="60"/>
    </row>
    <row r="80" spans="1:2" ht="12.75">
      <c r="A80" s="100"/>
      <c r="B80" s="21"/>
    </row>
    <row r="81" spans="1:2" ht="12.75">
      <c r="A81" s="58"/>
      <c r="B81" s="21"/>
    </row>
    <row r="83" ht="12.75">
      <c r="C83" s="56"/>
    </row>
    <row r="84" ht="12.75">
      <c r="C84" s="61"/>
    </row>
    <row r="85" ht="12.75">
      <c r="C85" s="61"/>
    </row>
    <row r="86" ht="12.75">
      <c r="C86" s="61"/>
    </row>
    <row r="87" ht="12.75">
      <c r="C87" s="61"/>
    </row>
    <row r="98" ht="12.75">
      <c r="B98" s="75"/>
    </row>
    <row r="106" spans="3:5" ht="12.75">
      <c r="C106" s="60"/>
      <c r="D106" s="60"/>
      <c r="E106" s="60"/>
    </row>
    <row r="107" spans="3:5" ht="12.75">
      <c r="C107" s="60"/>
      <c r="D107" s="60"/>
      <c r="E107" s="60"/>
    </row>
    <row r="108" spans="3:5" ht="12.75">
      <c r="C108" s="60"/>
      <c r="D108" s="60"/>
      <c r="E108" s="60"/>
    </row>
    <row r="109" spans="4:5" ht="12.75">
      <c r="D109" s="60"/>
      <c r="E109" s="60"/>
    </row>
    <row r="110" spans="4:5" ht="12.75">
      <c r="D110" s="60"/>
      <c r="E110" s="60"/>
    </row>
    <row r="111" spans="4:5" ht="12.75">
      <c r="D111" s="60"/>
      <c r="E111" s="60"/>
    </row>
    <row r="112" spans="4:5" ht="12.75">
      <c r="D112" s="60"/>
      <c r="E112" s="60"/>
    </row>
    <row r="113" spans="4:5" ht="12.75">
      <c r="D113" s="60"/>
      <c r="E113" s="60"/>
    </row>
    <row r="114" spans="4:5" ht="12.75">
      <c r="D114" s="60"/>
      <c r="E114" s="60"/>
    </row>
  </sheetData>
  <sheetProtection/>
  <mergeCells count="53">
    <mergeCell ref="AW4:AW10"/>
    <mergeCell ref="AX4:AX10"/>
    <mergeCell ref="AP5:AP10"/>
    <mergeCell ref="AQ5:AQ10"/>
    <mergeCell ref="AR5:AR10"/>
    <mergeCell ref="AS5:AS10"/>
    <mergeCell ref="AP4:AS4"/>
    <mergeCell ref="AD4:AD10"/>
    <mergeCell ref="AE4:AE10"/>
    <mergeCell ref="AF4:AF10"/>
    <mergeCell ref="AJ4:AJ10"/>
    <mergeCell ref="AK4:AK10"/>
    <mergeCell ref="AL4:AL10"/>
    <mergeCell ref="T4:T10"/>
    <mergeCell ref="V3:V11"/>
    <mergeCell ref="L4:L10"/>
    <mergeCell ref="AT4:AT10"/>
    <mergeCell ref="AU4:AU10"/>
    <mergeCell ref="AV4:AV10"/>
    <mergeCell ref="R4:R10"/>
    <mergeCell ref="AC4:AC10"/>
    <mergeCell ref="W4:W10"/>
    <mergeCell ref="AO4:AO10"/>
    <mergeCell ref="A3:A11"/>
    <mergeCell ref="B3:B10"/>
    <mergeCell ref="C3:C10"/>
    <mergeCell ref="U3:U11"/>
    <mergeCell ref="Q5:Q10"/>
    <mergeCell ref="H4:H10"/>
    <mergeCell ref="I4:I10"/>
    <mergeCell ref="N4:N10"/>
    <mergeCell ref="J4:J10"/>
    <mergeCell ref="K4:K10"/>
    <mergeCell ref="AY3:AY11"/>
    <mergeCell ref="D4:D10"/>
    <mergeCell ref="E4:E10"/>
    <mergeCell ref="F4:F10"/>
    <mergeCell ref="G4:G10"/>
    <mergeCell ref="M4:M10"/>
    <mergeCell ref="AN4:AN10"/>
    <mergeCell ref="AG4:AG10"/>
    <mergeCell ref="AH4:AH10"/>
    <mergeCell ref="AI4:AI10"/>
    <mergeCell ref="AM4:AM10"/>
    <mergeCell ref="X4:X10"/>
    <mergeCell ref="AB4:AB10"/>
    <mergeCell ref="O5:O10"/>
    <mergeCell ref="P5:P10"/>
    <mergeCell ref="O4:Q4"/>
    <mergeCell ref="AA4:AA10"/>
    <mergeCell ref="Y4:Y10"/>
    <mergeCell ref="Z4:Z10"/>
    <mergeCell ref="S4:S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14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T27" sqref="AT27"/>
    </sheetView>
  </sheetViews>
  <sheetFormatPr defaultColWidth="6.7109375" defaultRowHeight="12.75"/>
  <cols>
    <col min="1" max="1" width="4.28125" style="2" customWidth="1"/>
    <col min="2" max="2" width="47.57421875" style="2" customWidth="1"/>
    <col min="3" max="3" width="7.8515625" style="2" customWidth="1"/>
    <col min="4" max="6" width="5.7109375" style="2" customWidth="1"/>
    <col min="7" max="7" width="5.140625" style="2" customWidth="1"/>
    <col min="8" max="8" width="5.7109375" style="2" customWidth="1"/>
    <col min="9" max="9" width="8.00390625" style="2" customWidth="1"/>
    <col min="10" max="10" width="7.28125" style="2" customWidth="1"/>
    <col min="11" max="11" width="7.00390625" style="2" customWidth="1"/>
    <col min="12" max="12" width="7.140625" style="2" customWidth="1"/>
    <col min="13" max="13" width="5.8515625" style="2" customWidth="1"/>
    <col min="14" max="14" width="6.00390625" style="2" customWidth="1"/>
    <col min="15" max="15" width="6.57421875" style="2" customWidth="1"/>
    <col min="16" max="16" width="6.7109375" style="2" customWidth="1"/>
    <col min="17" max="17" width="6.8515625" style="2" customWidth="1"/>
    <col min="18" max="18" width="7.00390625" style="2" customWidth="1"/>
    <col min="19" max="19" width="8.8515625" style="2" customWidth="1"/>
    <col min="20" max="20" width="5.00390625" style="2" customWidth="1"/>
    <col min="21" max="21" width="4.00390625" style="2" customWidth="1"/>
    <col min="22" max="22" width="5.00390625" style="2" customWidth="1"/>
    <col min="23" max="23" width="5.140625" style="2" customWidth="1"/>
    <col min="24" max="24" width="5.28125" style="2" customWidth="1"/>
    <col min="25" max="25" width="5.00390625" style="2" customWidth="1"/>
    <col min="26" max="26" width="6.00390625" style="2" customWidth="1"/>
    <col min="27" max="27" width="6.140625" style="2" customWidth="1"/>
    <col min="28" max="29" width="7.421875" style="2" bestFit="1" customWidth="1"/>
    <col min="30" max="30" width="5.140625" style="2" customWidth="1"/>
    <col min="31" max="31" width="6.7109375" style="2" bestFit="1" customWidth="1"/>
    <col min="32" max="32" width="4.7109375" style="2" customWidth="1"/>
    <col min="33" max="33" width="6.57421875" style="2" bestFit="1" customWidth="1"/>
    <col min="34" max="34" width="5.140625" style="2" customWidth="1"/>
    <col min="35" max="35" width="6.00390625" style="2" customWidth="1"/>
    <col min="36" max="36" width="5.140625" style="2" customWidth="1"/>
    <col min="37" max="37" width="5.57421875" style="2" customWidth="1"/>
    <col min="38" max="38" width="6.7109375" style="2" customWidth="1"/>
    <col min="39" max="40" width="5.7109375" style="2" customWidth="1"/>
    <col min="41" max="41" width="5.140625" style="2" customWidth="1"/>
    <col min="42" max="42" width="6.00390625" style="2" customWidth="1"/>
    <col min="43" max="43" width="5.7109375" style="2" customWidth="1"/>
    <col min="44" max="44" width="6.421875" style="2" customWidth="1"/>
    <col min="45" max="45" width="6.57421875" style="2" customWidth="1"/>
    <col min="46" max="46" width="8.28125" style="2" bestFit="1" customWidth="1"/>
    <col min="47" max="47" width="5.140625" style="2" customWidth="1"/>
    <col min="48" max="48" width="4.8515625" style="2" customWidth="1"/>
    <col min="49" max="49" width="6.7109375" style="2" bestFit="1" customWidth="1"/>
    <col min="50" max="50" width="5.00390625" style="2" customWidth="1"/>
    <col min="51" max="51" width="4.00390625" style="2" customWidth="1"/>
    <col min="52" max="52" width="1.7109375" style="2" customWidth="1"/>
    <col min="53" max="53" width="4.57421875" style="2" customWidth="1"/>
    <col min="54" max="54" width="9.28125" style="2" bestFit="1" customWidth="1"/>
    <col min="55" max="16384" width="6.7109375" style="2" customWidth="1"/>
  </cols>
  <sheetData>
    <row r="1" spans="1:38" ht="12.75">
      <c r="A1" s="86" t="s">
        <v>0</v>
      </c>
      <c r="B1" s="1" t="s">
        <v>1</v>
      </c>
      <c r="C1" s="66" t="s">
        <v>421</v>
      </c>
      <c r="G1" s="3"/>
      <c r="V1" s="2" t="s">
        <v>2</v>
      </c>
      <c r="Z1" s="3"/>
      <c r="AA1" s="3"/>
      <c r="AL1" s="2">
        <f>281-279</f>
        <v>2</v>
      </c>
    </row>
    <row r="2" spans="1:54" ht="12.75">
      <c r="A2" s="4"/>
      <c r="B2" s="4"/>
      <c r="C2" s="5">
        <f>+BB38</f>
        <v>577614</v>
      </c>
      <c r="D2" s="4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BA2" s="7"/>
      <c r="BB2" s="7"/>
    </row>
    <row r="3" spans="1:53" s="13" customFormat="1" ht="12.75" customHeight="1">
      <c r="A3" s="212" t="s">
        <v>4</v>
      </c>
      <c r="B3" s="218" t="s">
        <v>5</v>
      </c>
      <c r="C3" s="221" t="s">
        <v>6</v>
      </c>
      <c r="D3" s="128"/>
      <c r="E3" s="129" t="s">
        <v>7</v>
      </c>
      <c r="F3" s="129"/>
      <c r="G3" s="129" t="s">
        <v>8</v>
      </c>
      <c r="H3" s="128"/>
      <c r="I3" s="128"/>
      <c r="J3" s="128"/>
      <c r="K3" s="128"/>
      <c r="L3" s="128"/>
      <c r="M3" s="128"/>
      <c r="N3" s="128"/>
      <c r="O3" s="129"/>
      <c r="P3" s="129"/>
      <c r="Q3" s="128"/>
      <c r="R3" s="128"/>
      <c r="S3" s="128"/>
      <c r="T3" s="130"/>
      <c r="U3" s="212" t="s">
        <v>4</v>
      </c>
      <c r="V3" s="212" t="s">
        <v>4</v>
      </c>
      <c r="W3" s="131"/>
      <c r="X3" s="128"/>
      <c r="Y3" s="129"/>
      <c r="Z3" s="129"/>
      <c r="AA3" s="129"/>
      <c r="AB3" s="129"/>
      <c r="AC3" s="129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30"/>
      <c r="AY3" s="212" t="s">
        <v>4</v>
      </c>
      <c r="AZ3" s="12"/>
      <c r="BA3" s="12"/>
    </row>
    <row r="4" spans="1:52" s="13" customFormat="1" ht="12.75" customHeight="1">
      <c r="A4" s="213"/>
      <c r="B4" s="219"/>
      <c r="C4" s="222"/>
      <c r="D4" s="224" t="s">
        <v>9</v>
      </c>
      <c r="E4" s="201" t="s">
        <v>10</v>
      </c>
      <c r="F4" s="201" t="s">
        <v>422</v>
      </c>
      <c r="G4" s="201" t="s">
        <v>11</v>
      </c>
      <c r="H4" s="201" t="s">
        <v>12</v>
      </c>
      <c r="I4" s="201" t="s">
        <v>13</v>
      </c>
      <c r="J4" s="201" t="s">
        <v>14</v>
      </c>
      <c r="K4" s="201" t="s">
        <v>15</v>
      </c>
      <c r="L4" s="201" t="s">
        <v>16</v>
      </c>
      <c r="M4" s="201" t="s">
        <v>17</v>
      </c>
      <c r="N4" s="201" t="s">
        <v>423</v>
      </c>
      <c r="O4" s="209" t="s">
        <v>19</v>
      </c>
      <c r="P4" s="209"/>
      <c r="Q4" s="209"/>
      <c r="R4" s="201" t="s">
        <v>20</v>
      </c>
      <c r="S4" s="201" t="s">
        <v>424</v>
      </c>
      <c r="T4" s="201" t="s">
        <v>22</v>
      </c>
      <c r="U4" s="213"/>
      <c r="V4" s="213"/>
      <c r="W4" s="215" t="s">
        <v>23</v>
      </c>
      <c r="X4" s="201" t="s">
        <v>24</v>
      </c>
      <c r="Y4" s="201" t="s">
        <v>425</v>
      </c>
      <c r="Z4" s="201" t="s">
        <v>426</v>
      </c>
      <c r="AA4" s="201" t="s">
        <v>27</v>
      </c>
      <c r="AB4" s="201" t="s">
        <v>427</v>
      </c>
      <c r="AC4" s="201" t="s">
        <v>428</v>
      </c>
      <c r="AD4" s="201" t="s">
        <v>429</v>
      </c>
      <c r="AE4" s="201" t="s">
        <v>31</v>
      </c>
      <c r="AF4" s="201" t="s">
        <v>32</v>
      </c>
      <c r="AG4" s="201" t="s">
        <v>430</v>
      </c>
      <c r="AH4" s="201" t="s">
        <v>34</v>
      </c>
      <c r="AI4" s="201" t="s">
        <v>35</v>
      </c>
      <c r="AJ4" s="201" t="s">
        <v>431</v>
      </c>
      <c r="AK4" s="201" t="s">
        <v>37</v>
      </c>
      <c r="AL4" s="201" t="s">
        <v>38</v>
      </c>
      <c r="AM4" s="201" t="s">
        <v>39</v>
      </c>
      <c r="AN4" s="201" t="s">
        <v>40</v>
      </c>
      <c r="AO4" s="201" t="s">
        <v>41</v>
      </c>
      <c r="AP4" s="210" t="s">
        <v>19</v>
      </c>
      <c r="AQ4" s="211"/>
      <c r="AR4" s="211"/>
      <c r="AS4" s="211"/>
      <c r="AT4" s="201" t="s">
        <v>42</v>
      </c>
      <c r="AU4" s="201" t="s">
        <v>432</v>
      </c>
      <c r="AV4" s="201" t="s">
        <v>44</v>
      </c>
      <c r="AW4" s="201" t="s">
        <v>433</v>
      </c>
      <c r="AX4" s="203" t="s">
        <v>46</v>
      </c>
      <c r="AY4" s="213"/>
      <c r="AZ4" s="12"/>
    </row>
    <row r="5" spans="1:52" s="13" customFormat="1" ht="12.75" customHeight="1">
      <c r="A5" s="213"/>
      <c r="B5" s="219"/>
      <c r="C5" s="222"/>
      <c r="D5" s="225"/>
      <c r="E5" s="202" t="s">
        <v>47</v>
      </c>
      <c r="F5" s="202" t="s">
        <v>48</v>
      </c>
      <c r="G5" s="202" t="s">
        <v>49</v>
      </c>
      <c r="H5" s="202" t="s">
        <v>8</v>
      </c>
      <c r="I5" s="202" t="s">
        <v>50</v>
      </c>
      <c r="J5" s="202" t="s">
        <v>8</v>
      </c>
      <c r="K5" s="202" t="s">
        <v>51</v>
      </c>
      <c r="L5" s="202" t="s">
        <v>52</v>
      </c>
      <c r="M5" s="202"/>
      <c r="N5" s="202" t="s">
        <v>53</v>
      </c>
      <c r="O5" s="205" t="s">
        <v>54</v>
      </c>
      <c r="P5" s="205" t="s">
        <v>434</v>
      </c>
      <c r="Q5" s="205" t="s">
        <v>56</v>
      </c>
      <c r="R5" s="202" t="s">
        <v>57</v>
      </c>
      <c r="S5" s="202" t="s">
        <v>58</v>
      </c>
      <c r="T5" s="202" t="s">
        <v>59</v>
      </c>
      <c r="U5" s="213"/>
      <c r="V5" s="213"/>
      <c r="W5" s="216"/>
      <c r="X5" s="202" t="s">
        <v>60</v>
      </c>
      <c r="Y5" s="202"/>
      <c r="Z5" s="202"/>
      <c r="AA5" s="202"/>
      <c r="AB5" s="202"/>
      <c r="AC5" s="202"/>
      <c r="AD5" s="202"/>
      <c r="AE5" s="202" t="s">
        <v>61</v>
      </c>
      <c r="AF5" s="202"/>
      <c r="AG5" s="202" t="s">
        <v>62</v>
      </c>
      <c r="AH5" s="202"/>
      <c r="AI5" s="202" t="s">
        <v>58</v>
      </c>
      <c r="AJ5" s="202"/>
      <c r="AK5" s="202"/>
      <c r="AL5" s="202" t="s">
        <v>63</v>
      </c>
      <c r="AM5" s="202"/>
      <c r="AN5" s="202"/>
      <c r="AO5" s="202" t="s">
        <v>64</v>
      </c>
      <c r="AP5" s="207" t="s">
        <v>65</v>
      </c>
      <c r="AQ5" s="207" t="s">
        <v>435</v>
      </c>
      <c r="AR5" s="207" t="s">
        <v>30</v>
      </c>
      <c r="AS5" s="207" t="s">
        <v>67</v>
      </c>
      <c r="AT5" s="202" t="s">
        <v>68</v>
      </c>
      <c r="AU5" s="202"/>
      <c r="AV5" s="202"/>
      <c r="AW5" s="202" t="s">
        <v>69</v>
      </c>
      <c r="AX5" s="204" t="s">
        <v>70</v>
      </c>
      <c r="AY5" s="213"/>
      <c r="AZ5" s="12"/>
    </row>
    <row r="6" spans="1:52" s="13" customFormat="1" ht="15.75" customHeight="1">
      <c r="A6" s="213"/>
      <c r="B6" s="219"/>
      <c r="C6" s="222"/>
      <c r="D6" s="225"/>
      <c r="E6" s="202" t="s">
        <v>71</v>
      </c>
      <c r="F6" s="202"/>
      <c r="G6" s="202" t="s">
        <v>72</v>
      </c>
      <c r="H6" s="202" t="s">
        <v>8</v>
      </c>
      <c r="I6" s="202" t="s">
        <v>73</v>
      </c>
      <c r="J6" s="202" t="s">
        <v>74</v>
      </c>
      <c r="K6" s="202" t="s">
        <v>75</v>
      </c>
      <c r="L6" s="202" t="s">
        <v>76</v>
      </c>
      <c r="M6" s="202" t="s">
        <v>8</v>
      </c>
      <c r="N6" s="202" t="s">
        <v>77</v>
      </c>
      <c r="O6" s="206"/>
      <c r="P6" s="206"/>
      <c r="Q6" s="206"/>
      <c r="R6" s="202" t="s">
        <v>78</v>
      </c>
      <c r="S6" s="202" t="s">
        <v>79</v>
      </c>
      <c r="T6" s="202"/>
      <c r="U6" s="213"/>
      <c r="V6" s="213"/>
      <c r="W6" s="216"/>
      <c r="X6" s="202" t="s">
        <v>80</v>
      </c>
      <c r="Y6" s="202"/>
      <c r="Z6" s="202"/>
      <c r="AA6" s="202"/>
      <c r="AB6" s="202"/>
      <c r="AC6" s="202"/>
      <c r="AD6" s="202"/>
      <c r="AE6" s="202" t="s">
        <v>81</v>
      </c>
      <c r="AF6" s="202"/>
      <c r="AG6" s="202" t="s">
        <v>82</v>
      </c>
      <c r="AH6" s="202"/>
      <c r="AI6" s="202" t="s">
        <v>79</v>
      </c>
      <c r="AJ6" s="202"/>
      <c r="AK6" s="202" t="s">
        <v>83</v>
      </c>
      <c r="AL6" s="202" t="s">
        <v>84</v>
      </c>
      <c r="AM6" s="202"/>
      <c r="AN6" s="202"/>
      <c r="AO6" s="202"/>
      <c r="AP6" s="208"/>
      <c r="AQ6" s="208"/>
      <c r="AR6" s="208"/>
      <c r="AS6" s="208"/>
      <c r="AT6" s="202" t="s">
        <v>85</v>
      </c>
      <c r="AU6" s="202"/>
      <c r="AV6" s="202"/>
      <c r="AW6" s="202" t="s">
        <v>86</v>
      </c>
      <c r="AX6" s="204" t="s">
        <v>87</v>
      </c>
      <c r="AY6" s="213"/>
      <c r="AZ6" s="12"/>
    </row>
    <row r="7" spans="1:52" s="13" customFormat="1" ht="21" customHeight="1">
      <c r="A7" s="213"/>
      <c r="B7" s="219"/>
      <c r="C7" s="222"/>
      <c r="D7" s="225"/>
      <c r="E7" s="202" t="s">
        <v>81</v>
      </c>
      <c r="F7" s="202"/>
      <c r="G7" s="202"/>
      <c r="H7" s="202"/>
      <c r="I7" s="202" t="s">
        <v>88</v>
      </c>
      <c r="J7" s="202" t="s">
        <v>89</v>
      </c>
      <c r="K7" s="202" t="s">
        <v>90</v>
      </c>
      <c r="L7" s="202" t="s">
        <v>91</v>
      </c>
      <c r="M7" s="202"/>
      <c r="N7" s="202" t="s">
        <v>92</v>
      </c>
      <c r="O7" s="206"/>
      <c r="P7" s="206"/>
      <c r="Q7" s="206"/>
      <c r="R7" s="202" t="s">
        <v>93</v>
      </c>
      <c r="S7" s="202" t="s">
        <v>94</v>
      </c>
      <c r="T7" s="202"/>
      <c r="U7" s="213"/>
      <c r="V7" s="213"/>
      <c r="W7" s="216" t="s">
        <v>95</v>
      </c>
      <c r="X7" s="202" t="s">
        <v>96</v>
      </c>
      <c r="Y7" s="202" t="s">
        <v>93</v>
      </c>
      <c r="Z7" s="202" t="s">
        <v>93</v>
      </c>
      <c r="AA7" s="202" t="s">
        <v>93</v>
      </c>
      <c r="AB7" s="202" t="s">
        <v>93</v>
      </c>
      <c r="AC7" s="202" t="s">
        <v>93</v>
      </c>
      <c r="AD7" s="202" t="s">
        <v>93</v>
      </c>
      <c r="AE7" s="202" t="s">
        <v>97</v>
      </c>
      <c r="AF7" s="202"/>
      <c r="AG7" s="202" t="s">
        <v>98</v>
      </c>
      <c r="AH7" s="202"/>
      <c r="AI7" s="202" t="s">
        <v>99</v>
      </c>
      <c r="AJ7" s="202"/>
      <c r="AK7" s="202" t="s">
        <v>100</v>
      </c>
      <c r="AL7" s="202" t="s">
        <v>101</v>
      </c>
      <c r="AM7" s="202"/>
      <c r="AN7" s="202"/>
      <c r="AO7" s="202"/>
      <c r="AP7" s="208"/>
      <c r="AQ7" s="208"/>
      <c r="AR7" s="208"/>
      <c r="AS7" s="208"/>
      <c r="AT7" s="202" t="s">
        <v>102</v>
      </c>
      <c r="AU7" s="202" t="s">
        <v>97</v>
      </c>
      <c r="AV7" s="202" t="s">
        <v>97</v>
      </c>
      <c r="AW7" s="202" t="s">
        <v>103</v>
      </c>
      <c r="AX7" s="204"/>
      <c r="AY7" s="213"/>
      <c r="AZ7" s="12"/>
    </row>
    <row r="8" spans="1:52" s="13" customFormat="1" ht="17.25" customHeight="1">
      <c r="A8" s="213"/>
      <c r="B8" s="219"/>
      <c r="C8" s="222"/>
      <c r="D8" s="225"/>
      <c r="E8" s="202"/>
      <c r="F8" s="202"/>
      <c r="G8" s="202"/>
      <c r="H8" s="202" t="s">
        <v>104</v>
      </c>
      <c r="I8" s="202" t="s">
        <v>60</v>
      </c>
      <c r="J8" s="202" t="s">
        <v>105</v>
      </c>
      <c r="K8" s="202" t="s">
        <v>76</v>
      </c>
      <c r="L8" s="202"/>
      <c r="M8" s="202" t="s">
        <v>57</v>
      </c>
      <c r="N8" s="202"/>
      <c r="O8" s="206"/>
      <c r="P8" s="206"/>
      <c r="Q8" s="206"/>
      <c r="R8" s="202" t="s">
        <v>106</v>
      </c>
      <c r="S8" s="202" t="s">
        <v>107</v>
      </c>
      <c r="T8" s="202"/>
      <c r="U8" s="213"/>
      <c r="V8" s="213"/>
      <c r="W8" s="216" t="s">
        <v>108</v>
      </c>
      <c r="X8" s="202"/>
      <c r="Y8" s="202" t="s">
        <v>109</v>
      </c>
      <c r="Z8" s="202" t="s">
        <v>109</v>
      </c>
      <c r="AA8" s="202" t="s">
        <v>109</v>
      </c>
      <c r="AB8" s="202" t="s">
        <v>109</v>
      </c>
      <c r="AC8" s="202" t="s">
        <v>109</v>
      </c>
      <c r="AD8" s="202" t="s">
        <v>109</v>
      </c>
      <c r="AE8" s="202" t="s">
        <v>110</v>
      </c>
      <c r="AF8" s="202"/>
      <c r="AG8" s="202" t="s">
        <v>111</v>
      </c>
      <c r="AH8" s="202"/>
      <c r="AI8" s="202" t="s">
        <v>84</v>
      </c>
      <c r="AJ8" s="202"/>
      <c r="AK8" s="202" t="s">
        <v>112</v>
      </c>
      <c r="AL8" s="202" t="s">
        <v>81</v>
      </c>
      <c r="AM8" s="202" t="s">
        <v>113</v>
      </c>
      <c r="AN8" s="202" t="s">
        <v>113</v>
      </c>
      <c r="AO8" s="202"/>
      <c r="AP8" s="208"/>
      <c r="AQ8" s="208"/>
      <c r="AR8" s="208"/>
      <c r="AS8" s="208"/>
      <c r="AT8" s="202" t="s">
        <v>114</v>
      </c>
      <c r="AU8" s="202" t="s">
        <v>115</v>
      </c>
      <c r="AV8" s="202" t="s">
        <v>115</v>
      </c>
      <c r="AW8" s="202" t="s">
        <v>116</v>
      </c>
      <c r="AX8" s="204"/>
      <c r="AY8" s="213"/>
      <c r="AZ8" s="12"/>
    </row>
    <row r="9" spans="1:54" s="13" customFormat="1" ht="12.75" customHeight="1">
      <c r="A9" s="213"/>
      <c r="B9" s="219"/>
      <c r="C9" s="222"/>
      <c r="D9" s="225"/>
      <c r="E9" s="202"/>
      <c r="F9" s="202"/>
      <c r="G9" s="202"/>
      <c r="H9" s="202" t="s">
        <v>117</v>
      </c>
      <c r="I9" s="202" t="s">
        <v>118</v>
      </c>
      <c r="J9" s="202" t="s">
        <v>119</v>
      </c>
      <c r="K9" s="202" t="s">
        <v>91</v>
      </c>
      <c r="L9" s="202" t="s">
        <v>8</v>
      </c>
      <c r="M9" s="202" t="s">
        <v>119</v>
      </c>
      <c r="N9" s="202"/>
      <c r="O9" s="206"/>
      <c r="P9" s="206"/>
      <c r="Q9" s="206"/>
      <c r="R9" s="202" t="s">
        <v>91</v>
      </c>
      <c r="S9" s="202" t="s">
        <v>120</v>
      </c>
      <c r="T9" s="202"/>
      <c r="U9" s="213"/>
      <c r="V9" s="213"/>
      <c r="W9" s="216" t="s">
        <v>121</v>
      </c>
      <c r="X9" s="202"/>
      <c r="Y9" s="202" t="s">
        <v>122</v>
      </c>
      <c r="Z9" s="202" t="s">
        <v>122</v>
      </c>
      <c r="AA9" s="202" t="s">
        <v>122</v>
      </c>
      <c r="AB9" s="202" t="s">
        <v>122</v>
      </c>
      <c r="AC9" s="202" t="s">
        <v>122</v>
      </c>
      <c r="AD9" s="202" t="s">
        <v>122</v>
      </c>
      <c r="AE9" s="202"/>
      <c r="AF9" s="202" t="s">
        <v>123</v>
      </c>
      <c r="AG9" s="202" t="s">
        <v>124</v>
      </c>
      <c r="AH9" s="202" t="s">
        <v>99</v>
      </c>
      <c r="AI9" s="202"/>
      <c r="AJ9" s="202"/>
      <c r="AK9" s="202" t="s">
        <v>119</v>
      </c>
      <c r="AL9" s="202"/>
      <c r="AM9" s="202" t="s">
        <v>125</v>
      </c>
      <c r="AN9" s="202" t="s">
        <v>125</v>
      </c>
      <c r="AO9" s="202"/>
      <c r="AP9" s="208"/>
      <c r="AQ9" s="208"/>
      <c r="AR9" s="208"/>
      <c r="AS9" s="208"/>
      <c r="AT9" s="202" t="s">
        <v>81</v>
      </c>
      <c r="AU9" s="202" t="s">
        <v>122</v>
      </c>
      <c r="AV9" s="202" t="s">
        <v>122</v>
      </c>
      <c r="AW9" s="202" t="s">
        <v>126</v>
      </c>
      <c r="AX9" s="204"/>
      <c r="AY9" s="213"/>
      <c r="AZ9" s="12"/>
      <c r="BB9" s="20">
        <f>SUM(BB11:BB52)</f>
        <v>21316420</v>
      </c>
    </row>
    <row r="10" spans="1:52" s="13" customFormat="1" ht="12.75" customHeight="1">
      <c r="A10" s="213"/>
      <c r="B10" s="220"/>
      <c r="C10" s="223"/>
      <c r="D10" s="225"/>
      <c r="E10" s="202" t="s">
        <v>8</v>
      </c>
      <c r="F10" s="202"/>
      <c r="G10" s="202"/>
      <c r="H10" s="202"/>
      <c r="I10" s="202" t="s">
        <v>127</v>
      </c>
      <c r="J10" s="202" t="s">
        <v>91</v>
      </c>
      <c r="K10" s="202"/>
      <c r="L10" s="202" t="s">
        <v>8</v>
      </c>
      <c r="M10" s="202" t="s">
        <v>91</v>
      </c>
      <c r="N10" s="202"/>
      <c r="O10" s="206"/>
      <c r="P10" s="206"/>
      <c r="Q10" s="206"/>
      <c r="R10" s="202"/>
      <c r="S10" s="202" t="s">
        <v>128</v>
      </c>
      <c r="T10" s="202"/>
      <c r="U10" s="213"/>
      <c r="V10" s="213"/>
      <c r="W10" s="217" t="s">
        <v>81</v>
      </c>
      <c r="X10" s="202"/>
      <c r="Y10" s="202" t="s">
        <v>129</v>
      </c>
      <c r="Z10" s="202" t="s">
        <v>129</v>
      </c>
      <c r="AA10" s="202" t="s">
        <v>129</v>
      </c>
      <c r="AB10" s="202" t="s">
        <v>129</v>
      </c>
      <c r="AC10" s="202" t="s">
        <v>129</v>
      </c>
      <c r="AD10" s="202" t="s">
        <v>129</v>
      </c>
      <c r="AE10" s="202"/>
      <c r="AF10" s="202" t="s">
        <v>81</v>
      </c>
      <c r="AG10" s="202" t="s">
        <v>81</v>
      </c>
      <c r="AH10" s="202" t="s">
        <v>130</v>
      </c>
      <c r="AI10" s="202"/>
      <c r="AJ10" s="202"/>
      <c r="AK10" s="202" t="s">
        <v>91</v>
      </c>
      <c r="AL10" s="202"/>
      <c r="AM10" s="202" t="s">
        <v>81</v>
      </c>
      <c r="AN10" s="202" t="s">
        <v>81</v>
      </c>
      <c r="AO10" s="202"/>
      <c r="AP10" s="209"/>
      <c r="AQ10" s="209"/>
      <c r="AR10" s="209"/>
      <c r="AS10" s="209"/>
      <c r="AT10" s="202"/>
      <c r="AU10" s="202" t="s">
        <v>129</v>
      </c>
      <c r="AV10" s="202" t="s">
        <v>129</v>
      </c>
      <c r="AW10" s="202" t="s">
        <v>131</v>
      </c>
      <c r="AX10" s="204"/>
      <c r="AY10" s="213"/>
      <c r="AZ10" s="12"/>
    </row>
    <row r="11" spans="1:55" s="20" customFormat="1" ht="12.75">
      <c r="A11" s="214"/>
      <c r="B11" s="132" t="s">
        <v>132</v>
      </c>
      <c r="C11" s="133">
        <v>1</v>
      </c>
      <c r="D11" s="134">
        <v>2</v>
      </c>
      <c r="E11" s="134">
        <v>3</v>
      </c>
      <c r="F11" s="134">
        <v>4</v>
      </c>
      <c r="G11" s="134">
        <v>5</v>
      </c>
      <c r="H11" s="134">
        <v>6</v>
      </c>
      <c r="I11" s="134">
        <v>7</v>
      </c>
      <c r="J11" s="134">
        <v>8</v>
      </c>
      <c r="K11" s="134">
        <v>9</v>
      </c>
      <c r="L11" s="134">
        <v>10</v>
      </c>
      <c r="M11" s="134">
        <v>11</v>
      </c>
      <c r="N11" s="134">
        <v>12</v>
      </c>
      <c r="O11" s="134">
        <v>13</v>
      </c>
      <c r="P11" s="134">
        <v>14</v>
      </c>
      <c r="Q11" s="134">
        <v>15</v>
      </c>
      <c r="R11" s="134">
        <v>16</v>
      </c>
      <c r="S11" s="134">
        <v>17</v>
      </c>
      <c r="T11" s="135">
        <v>18</v>
      </c>
      <c r="U11" s="214"/>
      <c r="V11" s="214"/>
      <c r="W11" s="132">
        <v>19</v>
      </c>
      <c r="X11" s="134">
        <v>20</v>
      </c>
      <c r="Y11" s="134">
        <v>21</v>
      </c>
      <c r="Z11" s="134">
        <v>22</v>
      </c>
      <c r="AA11" s="134">
        <v>23</v>
      </c>
      <c r="AB11" s="134">
        <v>24</v>
      </c>
      <c r="AC11" s="134">
        <v>25</v>
      </c>
      <c r="AD11" s="134">
        <v>26</v>
      </c>
      <c r="AE11" s="134">
        <v>27</v>
      </c>
      <c r="AF11" s="134">
        <v>28</v>
      </c>
      <c r="AG11" s="134">
        <v>29</v>
      </c>
      <c r="AH11" s="134">
        <v>30</v>
      </c>
      <c r="AI11" s="134">
        <v>31</v>
      </c>
      <c r="AJ11" s="134">
        <v>32</v>
      </c>
      <c r="AK11" s="134">
        <v>33</v>
      </c>
      <c r="AL11" s="134">
        <v>34</v>
      </c>
      <c r="AM11" s="134">
        <v>35</v>
      </c>
      <c r="AN11" s="134">
        <v>36</v>
      </c>
      <c r="AO11" s="134">
        <v>37</v>
      </c>
      <c r="AP11" s="134">
        <v>38</v>
      </c>
      <c r="AQ11" s="134">
        <v>39</v>
      </c>
      <c r="AR11" s="134">
        <v>40</v>
      </c>
      <c r="AS11" s="134">
        <v>41</v>
      </c>
      <c r="AT11" s="134">
        <v>42</v>
      </c>
      <c r="AU11" s="134">
        <v>43</v>
      </c>
      <c r="AV11" s="134">
        <v>44</v>
      </c>
      <c r="AW11" s="134">
        <v>45</v>
      </c>
      <c r="AX11" s="134">
        <v>46</v>
      </c>
      <c r="AY11" s="214"/>
      <c r="AZ11" s="18"/>
      <c r="BA11" s="3">
        <v>1</v>
      </c>
      <c r="BB11" s="19">
        <v>369048</v>
      </c>
      <c r="BC11" s="78" t="s">
        <v>133</v>
      </c>
    </row>
    <row r="12" spans="1:55" ht="12.75">
      <c r="A12" s="89"/>
      <c r="B12" s="124" t="s">
        <v>134</v>
      </c>
      <c r="C12" s="125">
        <f>SUM(D12:N12)+SUM(R12:T12)+SUM(W12:AO12)+SUM(AT12:AX12)</f>
        <v>3820</v>
      </c>
      <c r="D12" s="126">
        <f>SUM(D14:D28)</f>
        <v>423</v>
      </c>
      <c r="E12" s="126">
        <f aca="true" t="shared" si="0" ref="E12:T12">SUM(E14:E28)</f>
        <v>15</v>
      </c>
      <c r="F12" s="126">
        <f t="shared" si="0"/>
        <v>15</v>
      </c>
      <c r="G12" s="126">
        <f t="shared" si="0"/>
        <v>231</v>
      </c>
      <c r="H12" s="126">
        <f t="shared" si="0"/>
        <v>55</v>
      </c>
      <c r="I12" s="126">
        <f t="shared" si="0"/>
        <v>25</v>
      </c>
      <c r="J12" s="126">
        <f t="shared" si="0"/>
        <v>66</v>
      </c>
      <c r="K12" s="126">
        <f t="shared" si="0"/>
        <v>0</v>
      </c>
      <c r="L12" s="126">
        <f t="shared" si="0"/>
        <v>74</v>
      </c>
      <c r="M12" s="126">
        <f t="shared" si="0"/>
        <v>147</v>
      </c>
      <c r="N12" s="126">
        <f t="shared" si="0"/>
        <v>575</v>
      </c>
      <c r="O12" s="126">
        <f t="shared" si="0"/>
        <v>10</v>
      </c>
      <c r="P12" s="126">
        <f t="shared" si="0"/>
        <v>270</v>
      </c>
      <c r="Q12" s="126">
        <f t="shared" si="0"/>
        <v>295</v>
      </c>
      <c r="R12" s="126">
        <f t="shared" si="0"/>
        <v>53</v>
      </c>
      <c r="S12" s="126">
        <f t="shared" si="0"/>
        <v>8</v>
      </c>
      <c r="T12" s="126">
        <f t="shared" si="0"/>
        <v>73</v>
      </c>
      <c r="U12" s="127"/>
      <c r="V12" s="127"/>
      <c r="W12" s="126">
        <f aca="true" t="shared" si="1" ref="W12:AX12">SUM(W14:W28)</f>
        <v>35</v>
      </c>
      <c r="X12" s="126">
        <f>SUM(X14:X28)</f>
        <v>196</v>
      </c>
      <c r="Y12" s="126">
        <f t="shared" si="1"/>
        <v>318</v>
      </c>
      <c r="Z12" s="126">
        <f t="shared" si="1"/>
        <v>25</v>
      </c>
      <c r="AA12" s="126">
        <f t="shared" si="1"/>
        <v>25</v>
      </c>
      <c r="AB12" s="126">
        <f t="shared" si="1"/>
        <v>28</v>
      </c>
      <c r="AC12" s="126">
        <f t="shared" si="1"/>
        <v>60</v>
      </c>
      <c r="AD12" s="126">
        <f t="shared" si="1"/>
        <v>15</v>
      </c>
      <c r="AE12" s="126">
        <f t="shared" si="1"/>
        <v>65</v>
      </c>
      <c r="AF12" s="126">
        <f t="shared" si="1"/>
        <v>94</v>
      </c>
      <c r="AG12" s="126">
        <f t="shared" si="1"/>
        <v>149</v>
      </c>
      <c r="AH12" s="126">
        <f t="shared" si="1"/>
        <v>189</v>
      </c>
      <c r="AI12" s="126">
        <f t="shared" si="1"/>
        <v>10</v>
      </c>
      <c r="AJ12" s="126">
        <f t="shared" si="1"/>
        <v>0</v>
      </c>
      <c r="AK12" s="126">
        <f t="shared" si="1"/>
        <v>48</v>
      </c>
      <c r="AL12" s="126">
        <f t="shared" si="1"/>
        <v>277</v>
      </c>
      <c r="AM12" s="126">
        <f t="shared" si="1"/>
        <v>145</v>
      </c>
      <c r="AN12" s="126">
        <f t="shared" si="1"/>
        <v>55</v>
      </c>
      <c r="AO12" s="126">
        <f t="shared" si="1"/>
        <v>124</v>
      </c>
      <c r="AP12" s="126">
        <f t="shared" si="1"/>
        <v>62</v>
      </c>
      <c r="AQ12" s="126">
        <f t="shared" si="1"/>
        <v>62</v>
      </c>
      <c r="AR12" s="126">
        <f t="shared" si="1"/>
        <v>0</v>
      </c>
      <c r="AS12" s="126">
        <f t="shared" si="1"/>
        <v>0</v>
      </c>
      <c r="AT12" s="126">
        <f t="shared" si="1"/>
        <v>35</v>
      </c>
      <c r="AU12" s="126">
        <f t="shared" si="1"/>
        <v>0</v>
      </c>
      <c r="AV12" s="126">
        <f t="shared" si="1"/>
        <v>0</v>
      </c>
      <c r="AW12" s="126">
        <f>SUM(AW14:AW28)</f>
        <v>167</v>
      </c>
      <c r="AX12" s="126">
        <f t="shared" si="1"/>
        <v>0</v>
      </c>
      <c r="AY12" s="127"/>
      <c r="AZ12" s="7"/>
      <c r="BA12" s="3">
        <v>2</v>
      </c>
      <c r="BB12" s="25">
        <v>452526</v>
      </c>
      <c r="BC12" s="78" t="s">
        <v>135</v>
      </c>
    </row>
    <row r="13" spans="1:55" s="31" customFormat="1" ht="12.75">
      <c r="A13" s="29"/>
      <c r="B13" s="27" t="s">
        <v>136</v>
      </c>
      <c r="C13" s="28">
        <f>C12*1000/$C2</f>
        <v>6.613413109793045</v>
      </c>
      <c r="D13" s="28">
        <f aca="true" t="shared" si="2" ref="D13:S13">D12*1000/$C2</f>
        <v>0.7323229700111147</v>
      </c>
      <c r="E13" s="28">
        <f t="shared" si="2"/>
        <v>0.025968899645784208</v>
      </c>
      <c r="F13" s="28">
        <f t="shared" si="2"/>
        <v>0.025968899645784208</v>
      </c>
      <c r="G13" s="28">
        <f t="shared" si="2"/>
        <v>0.3999210545450768</v>
      </c>
      <c r="H13" s="28">
        <f t="shared" si="2"/>
        <v>0.09521929870120877</v>
      </c>
      <c r="I13" s="28">
        <f t="shared" si="2"/>
        <v>0.04328149940964035</v>
      </c>
      <c r="J13" s="28">
        <f t="shared" si="2"/>
        <v>0.11426315844145052</v>
      </c>
      <c r="K13" s="28">
        <f t="shared" si="2"/>
        <v>0</v>
      </c>
      <c r="L13" s="28">
        <f t="shared" si="2"/>
        <v>0.12811323825253543</v>
      </c>
      <c r="M13" s="28">
        <f t="shared" si="2"/>
        <v>0.25449521652868523</v>
      </c>
      <c r="N13" s="28">
        <f t="shared" si="2"/>
        <v>0.995474486421728</v>
      </c>
      <c r="O13" s="28">
        <f t="shared" si="2"/>
        <v>0.01731259976385614</v>
      </c>
      <c r="P13" s="28">
        <f t="shared" si="2"/>
        <v>0.46744019362411576</v>
      </c>
      <c r="Q13" s="28">
        <f t="shared" si="2"/>
        <v>0.5107216930337561</v>
      </c>
      <c r="R13" s="28">
        <f t="shared" si="2"/>
        <v>0.09175677874843753</v>
      </c>
      <c r="S13" s="28">
        <f t="shared" si="2"/>
        <v>0.01385007981108491</v>
      </c>
      <c r="T13" s="28">
        <f>T12*1000/$C2</f>
        <v>0.1263819782761498</v>
      </c>
      <c r="U13" s="29"/>
      <c r="V13" s="29"/>
      <c r="W13" s="28">
        <f aca="true" t="shared" si="3" ref="W13:AX13">W12*1000/$C2</f>
        <v>0.060594099173496486</v>
      </c>
      <c r="X13" s="28">
        <f t="shared" si="3"/>
        <v>0.3393269553715803</v>
      </c>
      <c r="Y13" s="28">
        <f t="shared" si="3"/>
        <v>0.5505406724906252</v>
      </c>
      <c r="Z13" s="28">
        <f t="shared" si="3"/>
        <v>0.04328149940964035</v>
      </c>
      <c r="AA13" s="28">
        <f t="shared" si="3"/>
        <v>0.04328149940964035</v>
      </c>
      <c r="AB13" s="28">
        <f t="shared" si="3"/>
        <v>0.04847527933879719</v>
      </c>
      <c r="AC13" s="28">
        <f t="shared" si="3"/>
        <v>0.10387559858313683</v>
      </c>
      <c r="AD13" s="28">
        <f>AD12*1000/$C2</f>
        <v>0.025968899645784208</v>
      </c>
      <c r="AE13" s="28">
        <f t="shared" si="3"/>
        <v>0.11253189846506491</v>
      </c>
      <c r="AF13" s="28">
        <f t="shared" si="3"/>
        <v>0.1627384377802477</v>
      </c>
      <c r="AG13" s="28">
        <f t="shared" si="3"/>
        <v>0.2579577364814565</v>
      </c>
      <c r="AH13" s="28">
        <f t="shared" si="3"/>
        <v>0.32720813553688105</v>
      </c>
      <c r="AI13" s="28">
        <f t="shared" si="3"/>
        <v>0.01731259976385614</v>
      </c>
      <c r="AJ13" s="28">
        <f t="shared" si="3"/>
        <v>0</v>
      </c>
      <c r="AK13" s="28">
        <f t="shared" si="3"/>
        <v>0.08310047886650947</v>
      </c>
      <c r="AL13" s="28">
        <f t="shared" si="3"/>
        <v>0.4795590134588151</v>
      </c>
      <c r="AM13" s="28">
        <f t="shared" si="3"/>
        <v>0.25103269657591404</v>
      </c>
      <c r="AN13" s="28">
        <f t="shared" si="3"/>
        <v>0.09521929870120877</v>
      </c>
      <c r="AO13" s="28">
        <f t="shared" si="3"/>
        <v>0.21467623707181613</v>
      </c>
      <c r="AP13" s="28">
        <f t="shared" si="3"/>
        <v>0.10733811853590806</v>
      </c>
      <c r="AQ13" s="28">
        <f t="shared" si="3"/>
        <v>0.10733811853590806</v>
      </c>
      <c r="AR13" s="28">
        <f t="shared" si="3"/>
        <v>0</v>
      </c>
      <c r="AS13" s="28">
        <f t="shared" si="3"/>
        <v>0</v>
      </c>
      <c r="AT13" s="28">
        <f t="shared" si="3"/>
        <v>0.060594099173496486</v>
      </c>
      <c r="AU13" s="28">
        <f t="shared" si="3"/>
        <v>0</v>
      </c>
      <c r="AV13" s="28">
        <f t="shared" si="3"/>
        <v>0</v>
      </c>
      <c r="AW13" s="28">
        <f t="shared" si="3"/>
        <v>0.28912041605639754</v>
      </c>
      <c r="AX13" s="28">
        <f t="shared" si="3"/>
        <v>0</v>
      </c>
      <c r="AY13" s="29"/>
      <c r="AZ13" s="30"/>
      <c r="BA13" s="3">
        <v>3</v>
      </c>
      <c r="BB13" s="25">
        <v>633654</v>
      </c>
      <c r="BC13" s="78" t="s">
        <v>137</v>
      </c>
    </row>
    <row r="14" spans="1:55" s="31" customFormat="1" ht="12.75">
      <c r="A14" s="26"/>
      <c r="B14" s="32"/>
      <c r="C14" s="33"/>
      <c r="D14" s="33" t="s">
        <v>138</v>
      </c>
      <c r="E14" s="33"/>
      <c r="F14" s="33"/>
      <c r="G14" s="33" t="s">
        <v>139</v>
      </c>
      <c r="H14" s="33"/>
      <c r="I14" s="33"/>
      <c r="J14" s="33" t="s">
        <v>140</v>
      </c>
      <c r="K14" s="33"/>
      <c r="L14" s="33" t="s">
        <v>141</v>
      </c>
      <c r="M14" s="33"/>
      <c r="N14" s="33"/>
      <c r="O14" s="33"/>
      <c r="P14" s="33"/>
      <c r="Q14" s="33"/>
      <c r="R14" s="33"/>
      <c r="S14" s="33"/>
      <c r="T14" s="33" t="s">
        <v>142</v>
      </c>
      <c r="U14" s="34"/>
      <c r="V14" s="34"/>
      <c r="W14" s="33"/>
      <c r="X14" s="33"/>
      <c r="Y14" s="33" t="s">
        <v>160</v>
      </c>
      <c r="Z14" s="33"/>
      <c r="AA14" s="33"/>
      <c r="AB14" s="33"/>
      <c r="AC14" s="65" t="s">
        <v>198</v>
      </c>
      <c r="AD14" s="33"/>
      <c r="AE14" s="33"/>
      <c r="AF14" s="33"/>
      <c r="AG14" s="33"/>
      <c r="AH14" s="33" t="s">
        <v>143</v>
      </c>
      <c r="AI14" s="33"/>
      <c r="AJ14" s="33"/>
      <c r="AK14" s="33"/>
      <c r="AL14" s="33"/>
      <c r="AM14" s="33" t="s">
        <v>144</v>
      </c>
      <c r="AN14" s="33"/>
      <c r="AO14" s="33"/>
      <c r="AP14" s="33"/>
      <c r="AQ14" s="33"/>
      <c r="AR14" s="33"/>
      <c r="AS14" s="33"/>
      <c r="AT14" s="33" t="s">
        <v>178</v>
      </c>
      <c r="AU14" s="33"/>
      <c r="AV14" s="33"/>
      <c r="AW14" s="33" t="s">
        <v>145</v>
      </c>
      <c r="AX14" s="33"/>
      <c r="AY14" s="34"/>
      <c r="AZ14" s="30"/>
      <c r="BA14" s="3">
        <v>4</v>
      </c>
      <c r="BB14" s="25">
        <v>709272</v>
      </c>
      <c r="BC14" s="78" t="s">
        <v>146</v>
      </c>
    </row>
    <row r="15" spans="1:55" s="3" customFormat="1" ht="13.5" customHeight="1">
      <c r="A15" s="45">
        <v>1</v>
      </c>
      <c r="B15" s="92" t="s">
        <v>386</v>
      </c>
      <c r="C15" s="22">
        <f>SUM(D15:N15)+SUM(R15:T15)+SUM(W15:AO15)+SUM(AT15:AX15)</f>
        <v>1299</v>
      </c>
      <c r="D15" s="23">
        <v>119</v>
      </c>
      <c r="E15" s="23" t="s">
        <v>148</v>
      </c>
      <c r="F15" s="23" t="s">
        <v>148</v>
      </c>
      <c r="G15" s="23">
        <v>170</v>
      </c>
      <c r="H15" s="23">
        <v>55</v>
      </c>
      <c r="I15" s="23">
        <v>15</v>
      </c>
      <c r="J15" s="23">
        <v>31</v>
      </c>
      <c r="K15" s="23" t="s">
        <v>148</v>
      </c>
      <c r="L15" s="23">
        <v>66</v>
      </c>
      <c r="M15" s="23">
        <v>107</v>
      </c>
      <c r="N15" s="23">
        <f>SUM(O15:Q15)</f>
        <v>0</v>
      </c>
      <c r="O15" s="23" t="s">
        <v>148</v>
      </c>
      <c r="P15" s="23" t="s">
        <v>148</v>
      </c>
      <c r="Q15" s="23" t="s">
        <v>148</v>
      </c>
      <c r="R15" s="23">
        <v>53</v>
      </c>
      <c r="S15" s="23" t="s">
        <v>148</v>
      </c>
      <c r="T15" s="23">
        <v>50</v>
      </c>
      <c r="U15" s="34">
        <v>1</v>
      </c>
      <c r="V15" s="34">
        <v>1</v>
      </c>
      <c r="W15" s="23" t="s">
        <v>148</v>
      </c>
      <c r="X15" s="23" t="s">
        <v>148</v>
      </c>
      <c r="Y15" s="23">
        <v>145</v>
      </c>
      <c r="Z15" s="23">
        <v>25</v>
      </c>
      <c r="AA15" s="23">
        <v>25</v>
      </c>
      <c r="AB15" s="23">
        <v>10</v>
      </c>
      <c r="AC15" s="23">
        <v>60</v>
      </c>
      <c r="AD15" s="23">
        <v>5</v>
      </c>
      <c r="AE15" s="23" t="s">
        <v>148</v>
      </c>
      <c r="AF15" s="23" t="s">
        <v>148</v>
      </c>
      <c r="AG15" s="23">
        <v>70</v>
      </c>
      <c r="AH15" s="23">
        <v>21</v>
      </c>
      <c r="AI15" s="23" t="s">
        <v>148</v>
      </c>
      <c r="AJ15" s="23" t="s">
        <v>148</v>
      </c>
      <c r="AK15" s="23" t="s">
        <v>148</v>
      </c>
      <c r="AL15" s="23">
        <v>90</v>
      </c>
      <c r="AM15" s="23">
        <v>50</v>
      </c>
      <c r="AN15" s="23">
        <v>15</v>
      </c>
      <c r="AO15" s="116">
        <f>SUM(AP15:AS15)</f>
        <v>0</v>
      </c>
      <c r="AP15" s="23" t="s">
        <v>148</v>
      </c>
      <c r="AQ15" s="23" t="s">
        <v>148</v>
      </c>
      <c r="AR15" s="23" t="s">
        <v>148</v>
      </c>
      <c r="AS15" s="23" t="s">
        <v>148</v>
      </c>
      <c r="AT15" s="23">
        <v>35</v>
      </c>
      <c r="AU15" s="23" t="s">
        <v>148</v>
      </c>
      <c r="AV15" s="23" t="s">
        <v>148</v>
      </c>
      <c r="AW15" s="23">
        <v>82</v>
      </c>
      <c r="AX15" s="23" t="s">
        <v>148</v>
      </c>
      <c r="AY15" s="34">
        <v>1</v>
      </c>
      <c r="AZ15" s="22"/>
      <c r="BA15" s="3">
        <v>5</v>
      </c>
      <c r="BB15" s="39">
        <v>590554</v>
      </c>
      <c r="BC15" s="78" t="s">
        <v>149</v>
      </c>
    </row>
    <row r="16" spans="1:55" ht="12.75">
      <c r="A16" s="40"/>
      <c r="B16" s="7"/>
      <c r="C16" s="65"/>
      <c r="D16" s="23" t="s">
        <v>150</v>
      </c>
      <c r="E16" s="65"/>
      <c r="F16" s="65"/>
      <c r="G16" s="23"/>
      <c r="H16" s="65"/>
      <c r="I16" s="23" t="s">
        <v>151</v>
      </c>
      <c r="J16" s="23" t="s">
        <v>152</v>
      </c>
      <c r="K16" s="23"/>
      <c r="L16" s="23"/>
      <c r="M16" s="23"/>
      <c r="N16" s="7"/>
      <c r="O16" s="65"/>
      <c r="P16" s="65" t="s">
        <v>153</v>
      </c>
      <c r="Q16" s="65"/>
      <c r="R16" s="65"/>
      <c r="S16" s="65" t="s">
        <v>168</v>
      </c>
      <c r="T16" s="23"/>
      <c r="U16" s="24"/>
      <c r="V16" s="24"/>
      <c r="W16" s="65"/>
      <c r="X16" s="23" t="s">
        <v>154</v>
      </c>
      <c r="Y16" s="121" t="s">
        <v>338</v>
      </c>
      <c r="Z16" s="65"/>
      <c r="AA16" s="23"/>
      <c r="AB16" s="23"/>
      <c r="AC16" s="65"/>
      <c r="AD16" s="117"/>
      <c r="AE16" s="23" t="s">
        <v>155</v>
      </c>
      <c r="AF16" s="33" t="s">
        <v>156</v>
      </c>
      <c r="AG16" s="23" t="s">
        <v>157</v>
      </c>
      <c r="AH16" s="23" t="s">
        <v>158</v>
      </c>
      <c r="AI16" s="117"/>
      <c r="AJ16" s="117"/>
      <c r="AK16" s="117"/>
      <c r="AL16" s="23"/>
      <c r="AM16" s="23" t="s">
        <v>159</v>
      </c>
      <c r="AN16" s="23" t="s">
        <v>144</v>
      </c>
      <c r="AO16" s="7"/>
      <c r="AP16" s="65" t="s">
        <v>161</v>
      </c>
      <c r="AQ16" s="65" t="s">
        <v>162</v>
      </c>
      <c r="AR16" s="65"/>
      <c r="AS16" s="65"/>
      <c r="AT16" s="23"/>
      <c r="AU16" s="117"/>
      <c r="AV16" s="7"/>
      <c r="AW16" s="23" t="s">
        <v>163</v>
      </c>
      <c r="AX16" s="116"/>
      <c r="AY16" s="24"/>
      <c r="AZ16" s="7"/>
      <c r="BA16" s="3">
        <v>6</v>
      </c>
      <c r="BB16" s="25">
        <v>316014</v>
      </c>
      <c r="BC16" s="78" t="s">
        <v>164</v>
      </c>
    </row>
    <row r="17" spans="1:55" ht="12.75">
      <c r="A17" s="45">
        <v>2</v>
      </c>
      <c r="B17" s="90" t="s">
        <v>376</v>
      </c>
      <c r="C17" s="22">
        <f>SUM(D17:N17)+SUM(R17:T17)+SUM(W17:AO17)+SUM(AT17:AX17)</f>
        <v>1135</v>
      </c>
      <c r="D17" s="23">
        <v>60</v>
      </c>
      <c r="E17" s="23">
        <v>15</v>
      </c>
      <c r="F17" s="23">
        <v>15</v>
      </c>
      <c r="G17" s="23">
        <v>24</v>
      </c>
      <c r="H17" s="23" t="s">
        <v>148</v>
      </c>
      <c r="I17" s="23">
        <v>5</v>
      </c>
      <c r="J17" s="23">
        <v>35</v>
      </c>
      <c r="K17" s="23" t="s">
        <v>148</v>
      </c>
      <c r="L17" s="23">
        <v>8</v>
      </c>
      <c r="M17" s="23" t="s">
        <v>148</v>
      </c>
      <c r="N17" s="23">
        <f>SUM(O17:Q17)</f>
        <v>190</v>
      </c>
      <c r="O17" s="23" t="s">
        <v>148</v>
      </c>
      <c r="P17" s="23">
        <v>170</v>
      </c>
      <c r="Q17" s="23">
        <v>20</v>
      </c>
      <c r="R17" s="23" t="s">
        <v>148</v>
      </c>
      <c r="S17" s="23">
        <v>8</v>
      </c>
      <c r="T17" s="23" t="s">
        <v>148</v>
      </c>
      <c r="U17" s="24">
        <v>2</v>
      </c>
      <c r="V17" s="24">
        <v>2</v>
      </c>
      <c r="W17" s="23">
        <v>35</v>
      </c>
      <c r="X17" s="23">
        <v>113</v>
      </c>
      <c r="Y17" s="23">
        <v>65</v>
      </c>
      <c r="Z17" s="23" t="s">
        <v>148</v>
      </c>
      <c r="AA17" s="23" t="s">
        <v>148</v>
      </c>
      <c r="AB17" s="23">
        <v>18</v>
      </c>
      <c r="AC17" s="23" t="s">
        <v>148</v>
      </c>
      <c r="AD17" s="23">
        <v>10</v>
      </c>
      <c r="AE17" s="23">
        <v>65</v>
      </c>
      <c r="AF17" s="23">
        <v>81</v>
      </c>
      <c r="AG17" s="23">
        <v>63</v>
      </c>
      <c r="AH17" s="23">
        <v>27</v>
      </c>
      <c r="AI17" s="116" t="s">
        <v>148</v>
      </c>
      <c r="AJ17" s="116" t="s">
        <v>148</v>
      </c>
      <c r="AK17" s="23">
        <v>30</v>
      </c>
      <c r="AL17" s="23">
        <v>55</v>
      </c>
      <c r="AM17" s="23">
        <v>35</v>
      </c>
      <c r="AN17" s="23">
        <v>35</v>
      </c>
      <c r="AO17" s="23">
        <f>SUM(AP17:AS17)</f>
        <v>99</v>
      </c>
      <c r="AP17" s="23">
        <v>45</v>
      </c>
      <c r="AQ17" s="23">
        <v>54</v>
      </c>
      <c r="AR17" s="23" t="s">
        <v>148</v>
      </c>
      <c r="AS17" s="23" t="s">
        <v>148</v>
      </c>
      <c r="AT17" s="23" t="s">
        <v>148</v>
      </c>
      <c r="AU17" s="23" t="s">
        <v>148</v>
      </c>
      <c r="AV17" s="23" t="s">
        <v>148</v>
      </c>
      <c r="AW17" s="23">
        <v>44</v>
      </c>
      <c r="AX17" s="23" t="s">
        <v>148</v>
      </c>
      <c r="AY17" s="24">
        <v>2</v>
      </c>
      <c r="AZ17" s="7"/>
      <c r="BA17" s="3">
        <v>7</v>
      </c>
      <c r="BB17" s="25">
        <v>440968</v>
      </c>
      <c r="BC17" s="78" t="s">
        <v>166</v>
      </c>
    </row>
    <row r="18" spans="1:55" ht="12.75">
      <c r="A18" s="45"/>
      <c r="B18" s="21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24"/>
      <c r="V18" s="24"/>
      <c r="W18" s="65"/>
      <c r="X18" s="65"/>
      <c r="Y18" s="7"/>
      <c r="Z18" s="65"/>
      <c r="AA18" s="65"/>
      <c r="AB18" s="65"/>
      <c r="AC18" s="65"/>
      <c r="AD18" s="117"/>
      <c r="AE18" s="65"/>
      <c r="AF18" s="65"/>
      <c r="AG18" s="65"/>
      <c r="AH18" s="65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65" t="s">
        <v>169</v>
      </c>
      <c r="AX18" s="117"/>
      <c r="AY18" s="24"/>
      <c r="AZ18" s="7"/>
      <c r="BA18" s="3">
        <v>8</v>
      </c>
      <c r="BB18" s="25">
        <v>600079</v>
      </c>
      <c r="BC18" s="78" t="s">
        <v>170</v>
      </c>
    </row>
    <row r="19" spans="1:55" ht="12.75">
      <c r="A19" s="45">
        <v>3</v>
      </c>
      <c r="B19" s="99" t="s">
        <v>340</v>
      </c>
      <c r="C19" s="22">
        <f>SUM(D19:N19)+SUM(R19:T19)+SUM(W19:AO19)+SUM(AT19:AX19)</f>
        <v>216</v>
      </c>
      <c r="D19" s="23">
        <v>44</v>
      </c>
      <c r="E19" s="23" t="s">
        <v>148</v>
      </c>
      <c r="F19" s="23" t="s">
        <v>148</v>
      </c>
      <c r="G19" s="23" t="s">
        <v>148</v>
      </c>
      <c r="H19" s="23" t="s">
        <v>148</v>
      </c>
      <c r="I19" s="23" t="s">
        <v>148</v>
      </c>
      <c r="J19" s="23" t="s">
        <v>148</v>
      </c>
      <c r="K19" s="23" t="s">
        <v>148</v>
      </c>
      <c r="L19" s="23" t="s">
        <v>148</v>
      </c>
      <c r="M19" s="23" t="s">
        <v>148</v>
      </c>
      <c r="N19" s="23">
        <f>SUM(O19:Q19)</f>
        <v>55</v>
      </c>
      <c r="O19" s="23" t="s">
        <v>148</v>
      </c>
      <c r="P19" s="23" t="s">
        <v>148</v>
      </c>
      <c r="Q19" s="23">
        <v>55</v>
      </c>
      <c r="R19" s="23" t="s">
        <v>148</v>
      </c>
      <c r="S19" s="23" t="s">
        <v>148</v>
      </c>
      <c r="T19" s="23" t="s">
        <v>148</v>
      </c>
      <c r="U19" s="24">
        <v>3</v>
      </c>
      <c r="V19" s="24">
        <v>3</v>
      </c>
      <c r="W19" s="23" t="s">
        <v>148</v>
      </c>
      <c r="X19" s="23">
        <v>20</v>
      </c>
      <c r="Y19" s="23">
        <v>25</v>
      </c>
      <c r="Z19" s="23" t="s">
        <v>148</v>
      </c>
      <c r="AA19" s="23" t="s">
        <v>148</v>
      </c>
      <c r="AB19" s="23" t="s">
        <v>148</v>
      </c>
      <c r="AC19" s="23" t="s">
        <v>148</v>
      </c>
      <c r="AD19" s="116" t="s">
        <v>148</v>
      </c>
      <c r="AE19" s="23" t="s">
        <v>148</v>
      </c>
      <c r="AF19" s="23" t="s">
        <v>148</v>
      </c>
      <c r="AG19" s="23" t="s">
        <v>148</v>
      </c>
      <c r="AH19" s="23">
        <v>32</v>
      </c>
      <c r="AI19" s="116" t="s">
        <v>148</v>
      </c>
      <c r="AJ19" s="116" t="s">
        <v>148</v>
      </c>
      <c r="AK19" s="116" t="s">
        <v>148</v>
      </c>
      <c r="AL19" s="23">
        <v>21</v>
      </c>
      <c r="AM19" s="23">
        <v>10</v>
      </c>
      <c r="AN19" s="23" t="s">
        <v>148</v>
      </c>
      <c r="AO19" s="116">
        <f>SUM(AP19:AS19)</f>
        <v>0</v>
      </c>
      <c r="AP19" s="116" t="s">
        <v>148</v>
      </c>
      <c r="AQ19" s="116" t="s">
        <v>148</v>
      </c>
      <c r="AR19" s="116" t="s">
        <v>148</v>
      </c>
      <c r="AS19" s="116" t="s">
        <v>148</v>
      </c>
      <c r="AT19" s="116" t="s">
        <v>148</v>
      </c>
      <c r="AU19" s="116" t="s">
        <v>148</v>
      </c>
      <c r="AV19" s="116" t="s">
        <v>148</v>
      </c>
      <c r="AW19" s="23">
        <v>9</v>
      </c>
      <c r="AX19" s="116" t="s">
        <v>148</v>
      </c>
      <c r="AY19" s="24">
        <v>3</v>
      </c>
      <c r="AZ19" s="7"/>
      <c r="BA19" s="3">
        <v>9</v>
      </c>
      <c r="BB19" s="25">
        <v>352315</v>
      </c>
      <c r="BC19" s="78" t="s">
        <v>172</v>
      </c>
    </row>
    <row r="20" spans="1:55" ht="12.75">
      <c r="A20" s="45"/>
      <c r="B20" s="21" t="s">
        <v>173</v>
      </c>
      <c r="C20" s="65"/>
      <c r="D20" s="117" t="s">
        <v>174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4"/>
      <c r="V20" s="24"/>
      <c r="W20" s="65"/>
      <c r="X20" s="65"/>
      <c r="Y20" s="65"/>
      <c r="Z20" s="65"/>
      <c r="AA20" s="65"/>
      <c r="AB20" s="65"/>
      <c r="AC20" s="65"/>
      <c r="AD20" s="117"/>
      <c r="AE20" s="65"/>
      <c r="AF20" s="65"/>
      <c r="AG20" s="65"/>
      <c r="AH20" s="65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24"/>
      <c r="AZ20" s="7"/>
      <c r="BA20" s="3">
        <v>10</v>
      </c>
      <c r="BB20" s="25">
        <v>474398</v>
      </c>
      <c r="BC20" s="78" t="s">
        <v>175</v>
      </c>
    </row>
    <row r="21" spans="1:55" ht="12.75">
      <c r="A21" s="45">
        <v>4</v>
      </c>
      <c r="B21" s="99" t="s">
        <v>407</v>
      </c>
      <c r="C21" s="22">
        <f>SUM(D21:N21)+SUM(R21:T21)+SUM(W21:AO21)+SUM(AT21:AX21)</f>
        <v>264</v>
      </c>
      <c r="D21" s="116">
        <v>50</v>
      </c>
      <c r="E21" s="23" t="s">
        <v>148</v>
      </c>
      <c r="F21" s="23" t="s">
        <v>148</v>
      </c>
      <c r="G21" s="23">
        <v>12</v>
      </c>
      <c r="H21" s="23" t="s">
        <v>148</v>
      </c>
      <c r="I21" s="23" t="s">
        <v>148</v>
      </c>
      <c r="J21" s="23" t="s">
        <v>148</v>
      </c>
      <c r="K21" s="23" t="s">
        <v>148</v>
      </c>
      <c r="L21" s="23" t="s">
        <v>148</v>
      </c>
      <c r="M21" s="23" t="s">
        <v>148</v>
      </c>
      <c r="N21" s="23">
        <f>SUM(O21:Q21)</f>
        <v>0</v>
      </c>
      <c r="O21" s="23" t="s">
        <v>148</v>
      </c>
      <c r="P21" s="23" t="s">
        <v>148</v>
      </c>
      <c r="Q21" s="23" t="s">
        <v>148</v>
      </c>
      <c r="R21" s="23" t="s">
        <v>148</v>
      </c>
      <c r="S21" s="23" t="s">
        <v>148</v>
      </c>
      <c r="T21" s="23">
        <v>10</v>
      </c>
      <c r="U21" s="24">
        <v>4</v>
      </c>
      <c r="V21" s="24">
        <v>4</v>
      </c>
      <c r="W21" s="23" t="s">
        <v>148</v>
      </c>
      <c r="X21" s="23">
        <v>26</v>
      </c>
      <c r="Y21" s="23">
        <v>25</v>
      </c>
      <c r="Z21" s="23" t="s">
        <v>148</v>
      </c>
      <c r="AA21" s="23" t="s">
        <v>148</v>
      </c>
      <c r="AB21" s="23" t="s">
        <v>148</v>
      </c>
      <c r="AC21" s="23" t="s">
        <v>148</v>
      </c>
      <c r="AD21" s="116" t="s">
        <v>148</v>
      </c>
      <c r="AE21" s="23" t="s">
        <v>148</v>
      </c>
      <c r="AF21" s="23">
        <v>5</v>
      </c>
      <c r="AG21" s="23">
        <v>5</v>
      </c>
      <c r="AH21" s="23">
        <v>40</v>
      </c>
      <c r="AI21" s="116" t="s">
        <v>148</v>
      </c>
      <c r="AJ21" s="116" t="s">
        <v>148</v>
      </c>
      <c r="AK21" s="116">
        <v>8</v>
      </c>
      <c r="AL21" s="116">
        <v>48</v>
      </c>
      <c r="AM21" s="116">
        <v>20</v>
      </c>
      <c r="AN21" s="116">
        <v>5</v>
      </c>
      <c r="AO21" s="116">
        <f>SUM(AP21:AS21)</f>
        <v>0</v>
      </c>
      <c r="AP21" s="116" t="s">
        <v>148</v>
      </c>
      <c r="AQ21" s="116" t="s">
        <v>148</v>
      </c>
      <c r="AR21" s="116" t="s">
        <v>148</v>
      </c>
      <c r="AS21" s="116" t="s">
        <v>148</v>
      </c>
      <c r="AT21" s="116" t="s">
        <v>148</v>
      </c>
      <c r="AU21" s="116" t="s">
        <v>148</v>
      </c>
      <c r="AV21" s="116" t="s">
        <v>148</v>
      </c>
      <c r="AW21" s="23">
        <v>10</v>
      </c>
      <c r="AX21" s="116" t="s">
        <v>148</v>
      </c>
      <c r="AY21" s="24">
        <v>4</v>
      </c>
      <c r="AZ21" s="7"/>
      <c r="BA21" s="3">
        <v>11</v>
      </c>
      <c r="BB21" s="25">
        <v>316248</v>
      </c>
      <c r="BC21" s="78" t="s">
        <v>177</v>
      </c>
    </row>
    <row r="22" spans="1:55" ht="12.75">
      <c r="A22" s="40"/>
      <c r="B22" s="21"/>
      <c r="C22" s="6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3"/>
      <c r="X22" s="23"/>
      <c r="Y22" s="23"/>
      <c r="Z22" s="23"/>
      <c r="AA22" s="23"/>
      <c r="AB22" s="23"/>
      <c r="AC22" s="23"/>
      <c r="AD22" s="116"/>
      <c r="AE22" s="23"/>
      <c r="AF22" s="23"/>
      <c r="AG22" s="23"/>
      <c r="AH22" s="23"/>
      <c r="AI22" s="23"/>
      <c r="AJ22" s="116"/>
      <c r="AK22" s="116"/>
      <c r="AL22" s="23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 t="s">
        <v>179</v>
      </c>
      <c r="AX22" s="116"/>
      <c r="AY22" s="24"/>
      <c r="AZ22" s="7"/>
      <c r="BA22" s="3">
        <v>12</v>
      </c>
      <c r="BB22" s="25">
        <v>309800</v>
      </c>
      <c r="BC22" s="78" t="s">
        <v>180</v>
      </c>
    </row>
    <row r="23" spans="1:55" ht="12.75">
      <c r="A23" s="45">
        <v>5</v>
      </c>
      <c r="B23" s="99" t="s">
        <v>327</v>
      </c>
      <c r="C23" s="22">
        <f>SUM(D23:N23)+SUM(R23:T23)+SUM(W23:AO23)+SUM(AT23:AX23)</f>
        <v>271</v>
      </c>
      <c r="D23" s="23">
        <v>35</v>
      </c>
      <c r="E23" s="23" t="s">
        <v>148</v>
      </c>
      <c r="F23" s="23" t="s">
        <v>148</v>
      </c>
      <c r="G23" s="23">
        <v>25</v>
      </c>
      <c r="H23" s="23" t="s">
        <v>148</v>
      </c>
      <c r="I23" s="23">
        <v>5</v>
      </c>
      <c r="J23" s="23" t="s">
        <v>148</v>
      </c>
      <c r="K23" s="23" t="s">
        <v>148</v>
      </c>
      <c r="L23" s="23" t="s">
        <v>148</v>
      </c>
      <c r="M23" s="23">
        <v>15</v>
      </c>
      <c r="N23" s="23">
        <f>SUM(O23:Q23)</f>
        <v>10</v>
      </c>
      <c r="O23" s="23">
        <v>10</v>
      </c>
      <c r="P23" s="23" t="s">
        <v>148</v>
      </c>
      <c r="Q23" s="23" t="s">
        <v>148</v>
      </c>
      <c r="R23" s="23" t="s">
        <v>148</v>
      </c>
      <c r="S23" s="23" t="s">
        <v>148</v>
      </c>
      <c r="T23" s="23">
        <v>8</v>
      </c>
      <c r="U23" s="24">
        <v>5</v>
      </c>
      <c r="V23" s="24">
        <v>5</v>
      </c>
      <c r="W23" s="23" t="s">
        <v>148</v>
      </c>
      <c r="X23" s="23">
        <v>17</v>
      </c>
      <c r="Y23" s="23">
        <v>28</v>
      </c>
      <c r="Z23" s="23" t="s">
        <v>148</v>
      </c>
      <c r="AA23" s="23" t="s">
        <v>148</v>
      </c>
      <c r="AB23" s="23" t="s">
        <v>148</v>
      </c>
      <c r="AC23" s="23" t="s">
        <v>148</v>
      </c>
      <c r="AD23" s="116" t="s">
        <v>148</v>
      </c>
      <c r="AE23" s="23" t="s">
        <v>148</v>
      </c>
      <c r="AF23" s="23">
        <v>8</v>
      </c>
      <c r="AG23" s="23">
        <v>6</v>
      </c>
      <c r="AH23" s="23">
        <v>29</v>
      </c>
      <c r="AI23" s="23">
        <v>10</v>
      </c>
      <c r="AJ23" s="116" t="s">
        <v>148</v>
      </c>
      <c r="AK23" s="116" t="s">
        <v>148</v>
      </c>
      <c r="AL23" s="116">
        <v>23</v>
      </c>
      <c r="AM23" s="116">
        <v>15</v>
      </c>
      <c r="AN23" s="23" t="s">
        <v>148</v>
      </c>
      <c r="AO23" s="116">
        <f>SUM(AP23:AS23)</f>
        <v>25</v>
      </c>
      <c r="AP23" s="116">
        <v>17</v>
      </c>
      <c r="AQ23" s="116">
        <v>8</v>
      </c>
      <c r="AR23" s="116" t="s">
        <v>148</v>
      </c>
      <c r="AS23" s="116" t="s">
        <v>148</v>
      </c>
      <c r="AT23" s="116" t="s">
        <v>148</v>
      </c>
      <c r="AU23" s="116" t="s">
        <v>148</v>
      </c>
      <c r="AV23" s="116" t="s">
        <v>148</v>
      </c>
      <c r="AW23" s="116">
        <v>12</v>
      </c>
      <c r="AX23" s="116" t="s">
        <v>148</v>
      </c>
      <c r="AY23" s="24">
        <v>5</v>
      </c>
      <c r="AZ23" s="7"/>
      <c r="BA23" s="3">
        <v>13</v>
      </c>
      <c r="BB23" s="25">
        <v>691317</v>
      </c>
      <c r="BC23" s="78" t="s">
        <v>182</v>
      </c>
    </row>
    <row r="24" spans="1:55" ht="12.75">
      <c r="A24" s="45"/>
      <c r="B24" s="21"/>
      <c r="C24" s="61"/>
      <c r="D24" s="23" t="s">
        <v>183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4"/>
      <c r="W24" s="23"/>
      <c r="X24" s="23"/>
      <c r="Y24" s="23" t="s">
        <v>167</v>
      </c>
      <c r="Z24" s="23"/>
      <c r="AA24" s="23"/>
      <c r="AB24" s="23"/>
      <c r="AC24" s="23"/>
      <c r="AD24" s="116"/>
      <c r="AE24" s="23"/>
      <c r="AF24" s="23"/>
      <c r="AG24" s="23"/>
      <c r="AH24" s="23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24"/>
      <c r="AZ24" s="7"/>
      <c r="BA24" s="3">
        <v>14</v>
      </c>
      <c r="BB24" s="25">
        <v>724378</v>
      </c>
      <c r="BC24" s="78" t="s">
        <v>184</v>
      </c>
    </row>
    <row r="25" spans="1:55" ht="12.75">
      <c r="A25" s="40">
        <v>6</v>
      </c>
      <c r="B25" s="99" t="s">
        <v>339</v>
      </c>
      <c r="C25" s="22">
        <f>SUM(D25:N25)+SUM(R25:T25)+SUM(W25:AO25)+SUM(AT25:AX25)</f>
        <v>570</v>
      </c>
      <c r="D25" s="23">
        <v>75</v>
      </c>
      <c r="E25" s="23" t="s">
        <v>148</v>
      </c>
      <c r="F25" s="23" t="s">
        <v>148</v>
      </c>
      <c r="G25" s="23" t="s">
        <v>148</v>
      </c>
      <c r="H25" s="23" t="s">
        <v>148</v>
      </c>
      <c r="I25" s="23" t="s">
        <v>148</v>
      </c>
      <c r="J25" s="23" t="s">
        <v>148</v>
      </c>
      <c r="K25" s="23" t="s">
        <v>148</v>
      </c>
      <c r="L25" s="23" t="s">
        <v>148</v>
      </c>
      <c r="M25" s="23">
        <v>25</v>
      </c>
      <c r="N25" s="23">
        <f>SUM(O25:Q25)</f>
        <v>320</v>
      </c>
      <c r="O25" s="23" t="s">
        <v>148</v>
      </c>
      <c r="P25" s="23">
        <v>100</v>
      </c>
      <c r="Q25" s="23">
        <v>220</v>
      </c>
      <c r="R25" s="23" t="s">
        <v>148</v>
      </c>
      <c r="S25" s="23" t="s">
        <v>148</v>
      </c>
      <c r="T25" s="23">
        <v>5</v>
      </c>
      <c r="U25" s="24">
        <v>6</v>
      </c>
      <c r="V25" s="24">
        <v>6</v>
      </c>
      <c r="W25" s="23" t="s">
        <v>148</v>
      </c>
      <c r="X25" s="23">
        <v>20</v>
      </c>
      <c r="Y25" s="23">
        <v>30</v>
      </c>
      <c r="Z25" s="23" t="s">
        <v>148</v>
      </c>
      <c r="AA25" s="23" t="s">
        <v>148</v>
      </c>
      <c r="AB25" s="23" t="s">
        <v>148</v>
      </c>
      <c r="AC25" s="23" t="s">
        <v>148</v>
      </c>
      <c r="AD25" s="116" t="s">
        <v>148</v>
      </c>
      <c r="AE25" s="23" t="s">
        <v>148</v>
      </c>
      <c r="AF25" s="23" t="s">
        <v>148</v>
      </c>
      <c r="AG25" s="23">
        <v>5</v>
      </c>
      <c r="AH25" s="23">
        <v>30</v>
      </c>
      <c r="AI25" s="116" t="s">
        <v>148</v>
      </c>
      <c r="AJ25" s="116" t="s">
        <v>148</v>
      </c>
      <c r="AK25" s="116">
        <v>10</v>
      </c>
      <c r="AL25" s="116">
        <v>30</v>
      </c>
      <c r="AM25" s="116">
        <v>10</v>
      </c>
      <c r="AN25" s="23" t="s">
        <v>148</v>
      </c>
      <c r="AO25" s="116">
        <f>SUM(AP25:AS25)</f>
        <v>0</v>
      </c>
      <c r="AP25" s="117" t="s">
        <v>148</v>
      </c>
      <c r="AQ25" s="116" t="s">
        <v>148</v>
      </c>
      <c r="AR25" s="116" t="s">
        <v>148</v>
      </c>
      <c r="AS25" s="116" t="s">
        <v>148</v>
      </c>
      <c r="AT25" s="116" t="s">
        <v>148</v>
      </c>
      <c r="AU25" s="116" t="s">
        <v>148</v>
      </c>
      <c r="AV25" s="116" t="s">
        <v>148</v>
      </c>
      <c r="AW25" s="116">
        <v>10</v>
      </c>
      <c r="AX25" s="116" t="s">
        <v>148</v>
      </c>
      <c r="AY25" s="24">
        <v>6</v>
      </c>
      <c r="AZ25" s="7"/>
      <c r="BA25" s="3">
        <v>15</v>
      </c>
      <c r="BB25" s="25">
        <v>221106</v>
      </c>
      <c r="BC25" s="78" t="s">
        <v>186</v>
      </c>
    </row>
    <row r="26" spans="1:55" ht="12.75">
      <c r="A26" s="40">
        <v>7</v>
      </c>
      <c r="B26" s="99" t="s">
        <v>332</v>
      </c>
      <c r="C26" s="22">
        <f>SUM(D26:N26)+SUM(R26:T26)+SUM(W26:AO26)+SUM(AT26:AX26)</f>
        <v>40</v>
      </c>
      <c r="D26" s="23">
        <v>15</v>
      </c>
      <c r="E26" s="23" t="s">
        <v>148</v>
      </c>
      <c r="F26" s="23" t="s">
        <v>148</v>
      </c>
      <c r="G26" s="23" t="s">
        <v>148</v>
      </c>
      <c r="H26" s="23" t="s">
        <v>148</v>
      </c>
      <c r="I26" s="23" t="s">
        <v>148</v>
      </c>
      <c r="J26" s="23" t="s">
        <v>148</v>
      </c>
      <c r="K26" s="23" t="s">
        <v>148</v>
      </c>
      <c r="L26" s="23" t="s">
        <v>148</v>
      </c>
      <c r="M26" s="23" t="s">
        <v>148</v>
      </c>
      <c r="N26" s="23">
        <f>SUM(O26:Q26)</f>
        <v>0</v>
      </c>
      <c r="O26" s="23" t="s">
        <v>148</v>
      </c>
      <c r="P26" s="23" t="s">
        <v>148</v>
      </c>
      <c r="Q26" s="23" t="s">
        <v>148</v>
      </c>
      <c r="R26" s="23" t="s">
        <v>148</v>
      </c>
      <c r="S26" s="23" t="s">
        <v>148</v>
      </c>
      <c r="T26" s="23" t="s">
        <v>148</v>
      </c>
      <c r="U26" s="48">
        <v>7</v>
      </c>
      <c r="V26" s="48">
        <v>7</v>
      </c>
      <c r="W26" s="23" t="s">
        <v>148</v>
      </c>
      <c r="X26" s="23" t="s">
        <v>148</v>
      </c>
      <c r="Y26" s="23" t="s">
        <v>148</v>
      </c>
      <c r="Z26" s="23" t="s">
        <v>148</v>
      </c>
      <c r="AA26" s="23" t="s">
        <v>148</v>
      </c>
      <c r="AB26" s="23" t="s">
        <v>148</v>
      </c>
      <c r="AC26" s="23" t="s">
        <v>148</v>
      </c>
      <c r="AD26" s="23" t="s">
        <v>148</v>
      </c>
      <c r="AE26" s="23" t="s">
        <v>148</v>
      </c>
      <c r="AF26" s="23" t="s">
        <v>148</v>
      </c>
      <c r="AG26" s="23" t="s">
        <v>148</v>
      </c>
      <c r="AH26" s="23">
        <v>10</v>
      </c>
      <c r="AI26" s="116" t="s">
        <v>148</v>
      </c>
      <c r="AJ26" s="116" t="s">
        <v>148</v>
      </c>
      <c r="AK26" s="116" t="s">
        <v>148</v>
      </c>
      <c r="AL26" s="116">
        <v>10</v>
      </c>
      <c r="AM26" s="116">
        <v>5</v>
      </c>
      <c r="AN26" s="23" t="s">
        <v>148</v>
      </c>
      <c r="AO26" s="116">
        <f>SUM(AP26:AS26)</f>
        <v>0</v>
      </c>
      <c r="AP26" s="116" t="s">
        <v>148</v>
      </c>
      <c r="AQ26" s="116" t="s">
        <v>148</v>
      </c>
      <c r="AR26" s="116" t="s">
        <v>148</v>
      </c>
      <c r="AS26" s="116" t="s">
        <v>148</v>
      </c>
      <c r="AT26" s="116" t="s">
        <v>148</v>
      </c>
      <c r="AU26" s="116" t="s">
        <v>148</v>
      </c>
      <c r="AV26" s="116" t="s">
        <v>148</v>
      </c>
      <c r="AW26" s="116" t="s">
        <v>148</v>
      </c>
      <c r="AX26" s="116" t="s">
        <v>148</v>
      </c>
      <c r="AY26" s="48">
        <v>7</v>
      </c>
      <c r="AZ26" s="7"/>
      <c r="BA26" s="3">
        <v>16</v>
      </c>
      <c r="BB26" s="25">
        <v>528619</v>
      </c>
      <c r="BC26" s="78" t="s">
        <v>189</v>
      </c>
    </row>
    <row r="27" spans="1:55" ht="12.75">
      <c r="A27" s="40"/>
      <c r="B27" s="99"/>
      <c r="C27" s="22"/>
      <c r="D27" s="23" t="s">
        <v>199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48"/>
      <c r="V27" s="48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16"/>
      <c r="AJ27" s="116"/>
      <c r="AK27" s="116"/>
      <c r="AL27" s="116"/>
      <c r="AM27" s="116"/>
      <c r="AN27" s="23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48"/>
      <c r="AZ27" s="7"/>
      <c r="BA27" s="3">
        <v>17</v>
      </c>
      <c r="BB27" s="25">
        <v>694266</v>
      </c>
      <c r="BC27" s="78" t="s">
        <v>191</v>
      </c>
    </row>
    <row r="28" spans="1:55" ht="12.75">
      <c r="A28" s="118">
        <v>8</v>
      </c>
      <c r="B28" s="119" t="s">
        <v>389</v>
      </c>
      <c r="C28" s="6">
        <f>SUM(D28:N28)+SUM(R28:T28)+SUM(W28:AO28)+SUM(AT28:AX28)</f>
        <v>25</v>
      </c>
      <c r="D28" s="51">
        <v>25</v>
      </c>
      <c r="E28" s="51" t="s">
        <v>148</v>
      </c>
      <c r="F28" s="51" t="s">
        <v>148</v>
      </c>
      <c r="G28" s="51" t="s">
        <v>148</v>
      </c>
      <c r="H28" s="51" t="s">
        <v>148</v>
      </c>
      <c r="I28" s="51" t="s">
        <v>148</v>
      </c>
      <c r="J28" s="51" t="s">
        <v>148</v>
      </c>
      <c r="K28" s="51" t="s">
        <v>148</v>
      </c>
      <c r="L28" s="51" t="s">
        <v>148</v>
      </c>
      <c r="M28" s="51" t="s">
        <v>148</v>
      </c>
      <c r="N28" s="51">
        <f>SUM(O28:Q28)</f>
        <v>0</v>
      </c>
      <c r="O28" s="51" t="s">
        <v>148</v>
      </c>
      <c r="P28" s="51" t="s">
        <v>148</v>
      </c>
      <c r="Q28" s="51" t="s">
        <v>148</v>
      </c>
      <c r="R28" s="51" t="s">
        <v>148</v>
      </c>
      <c r="S28" s="51" t="s">
        <v>148</v>
      </c>
      <c r="T28" s="51" t="s">
        <v>148</v>
      </c>
      <c r="U28" s="54">
        <v>8</v>
      </c>
      <c r="V28" s="54">
        <v>8</v>
      </c>
      <c r="W28" s="51" t="s">
        <v>148</v>
      </c>
      <c r="X28" s="51" t="s">
        <v>148</v>
      </c>
      <c r="Y28" s="51" t="s">
        <v>148</v>
      </c>
      <c r="Z28" s="51" t="s">
        <v>148</v>
      </c>
      <c r="AA28" s="51" t="s">
        <v>148</v>
      </c>
      <c r="AB28" s="51" t="s">
        <v>148</v>
      </c>
      <c r="AC28" s="51" t="s">
        <v>148</v>
      </c>
      <c r="AD28" s="51" t="s">
        <v>148</v>
      </c>
      <c r="AE28" s="51" t="s">
        <v>148</v>
      </c>
      <c r="AF28" s="51" t="s">
        <v>148</v>
      </c>
      <c r="AG28" s="51" t="s">
        <v>148</v>
      </c>
      <c r="AH28" s="51" t="s">
        <v>325</v>
      </c>
      <c r="AI28" s="53" t="s">
        <v>148</v>
      </c>
      <c r="AJ28" s="53" t="s">
        <v>148</v>
      </c>
      <c r="AK28" s="53" t="s">
        <v>148</v>
      </c>
      <c r="AL28" s="51" t="s">
        <v>148</v>
      </c>
      <c r="AM28" s="51" t="s">
        <v>148</v>
      </c>
      <c r="AN28" s="51" t="s">
        <v>148</v>
      </c>
      <c r="AO28" s="53">
        <f>SUM(AP28:AS28)</f>
        <v>0</v>
      </c>
      <c r="AP28" s="53" t="s">
        <v>148</v>
      </c>
      <c r="AQ28" s="53" t="s">
        <v>148</v>
      </c>
      <c r="AR28" s="53" t="s">
        <v>148</v>
      </c>
      <c r="AS28" s="53" t="s">
        <v>148</v>
      </c>
      <c r="AT28" s="53" t="s">
        <v>148</v>
      </c>
      <c r="AU28" s="53" t="s">
        <v>148</v>
      </c>
      <c r="AV28" s="53" t="s">
        <v>148</v>
      </c>
      <c r="AW28" s="53" t="s">
        <v>148</v>
      </c>
      <c r="AX28" s="53" t="s">
        <v>148</v>
      </c>
      <c r="AY28" s="54">
        <v>8</v>
      </c>
      <c r="AZ28" s="7"/>
      <c r="BA28" s="3">
        <v>18</v>
      </c>
      <c r="BB28" s="25">
        <v>603314</v>
      </c>
      <c r="BC28" s="78" t="s">
        <v>193</v>
      </c>
    </row>
    <row r="29" spans="1:55" ht="12.75">
      <c r="A29" s="55"/>
      <c r="D29" s="3"/>
      <c r="P29" s="56"/>
      <c r="Q29" s="56"/>
      <c r="R29" s="56"/>
      <c r="S29" s="56"/>
      <c r="T29" s="56"/>
      <c r="U29" s="55"/>
      <c r="AF29" s="56"/>
      <c r="AG29" s="56"/>
      <c r="AH29" s="56"/>
      <c r="AO29" s="7"/>
      <c r="AP29" s="7"/>
      <c r="AQ29" s="7"/>
      <c r="AR29" s="7"/>
      <c r="AS29" s="7"/>
      <c r="AW29" s="56"/>
      <c r="AX29" s="56"/>
      <c r="AY29" s="55"/>
      <c r="AZ29" s="7"/>
      <c r="BA29" s="3">
        <v>19</v>
      </c>
      <c r="BB29" s="25">
        <v>280501</v>
      </c>
      <c r="BC29" s="78" t="s">
        <v>195</v>
      </c>
    </row>
    <row r="30" spans="1:55" ht="12.75">
      <c r="A30" s="50" t="s">
        <v>204</v>
      </c>
      <c r="B30" s="4"/>
      <c r="G30" s="3"/>
      <c r="J30" s="95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1" t="s">
        <v>205</v>
      </c>
      <c r="W30" s="95"/>
      <c r="X30" s="95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50" t="s">
        <v>209</v>
      </c>
      <c r="AL30" s="50"/>
      <c r="AM30" s="4"/>
      <c r="AN30" s="4"/>
      <c r="AO30" s="4"/>
      <c r="AP30" s="4"/>
      <c r="AQ30" s="4"/>
      <c r="AR30" s="63">
        <f>SUM(AR31:AR36)</f>
        <v>109</v>
      </c>
      <c r="AS30" s="80" t="s">
        <v>214</v>
      </c>
      <c r="AT30" s="63"/>
      <c r="AX30" s="22"/>
      <c r="AY30" s="55"/>
      <c r="AZ30" s="7"/>
      <c r="BA30" s="3">
        <v>20</v>
      </c>
      <c r="BB30" s="25">
        <v>372719</v>
      </c>
      <c r="BC30" s="78" t="s">
        <v>200</v>
      </c>
    </row>
    <row r="31" spans="1:55" ht="12.75">
      <c r="A31" s="66" t="s">
        <v>296</v>
      </c>
      <c r="C31" s="85" t="s">
        <v>419</v>
      </c>
      <c r="I31" s="2" t="s">
        <v>253</v>
      </c>
      <c r="M31" s="60"/>
      <c r="N31" s="60"/>
      <c r="O31" s="60"/>
      <c r="P31" s="3"/>
      <c r="Q31" s="56"/>
      <c r="R31" s="56"/>
      <c r="S31" s="56"/>
      <c r="T31" s="56"/>
      <c r="U31" s="55"/>
      <c r="V31" s="4" t="s">
        <v>352</v>
      </c>
      <c r="W31" s="4"/>
      <c r="X31" s="120"/>
      <c r="Y31" s="102"/>
      <c r="Z31" s="102"/>
      <c r="AA31" s="102"/>
      <c r="AB31" s="4"/>
      <c r="AC31" s="4"/>
      <c r="AD31" s="7"/>
      <c r="AE31" s="7"/>
      <c r="AF31" s="7"/>
      <c r="AK31" s="61" t="s">
        <v>408</v>
      </c>
      <c r="AR31" s="81">
        <v>12</v>
      </c>
      <c r="AS31" s="80" t="s">
        <v>214</v>
      </c>
      <c r="AT31" s="81"/>
      <c r="AX31" s="56"/>
      <c r="AY31" s="55"/>
      <c r="AZ31" s="7"/>
      <c r="BA31" s="3">
        <v>21</v>
      </c>
      <c r="BB31" s="25">
        <v>323313</v>
      </c>
      <c r="BC31" s="78" t="s">
        <v>202</v>
      </c>
    </row>
    <row r="32" spans="1:55" ht="12.75">
      <c r="A32" s="2" t="s">
        <v>395</v>
      </c>
      <c r="C32" s="68" t="s">
        <v>379</v>
      </c>
      <c r="I32" s="68" t="s">
        <v>303</v>
      </c>
      <c r="M32" s="60"/>
      <c r="N32" s="60"/>
      <c r="O32" s="60"/>
      <c r="Q32" s="56"/>
      <c r="R32" s="56"/>
      <c r="S32" s="56"/>
      <c r="T32" s="56"/>
      <c r="U32" s="55"/>
      <c r="V32" s="63">
        <v>1</v>
      </c>
      <c r="W32" s="1" t="s">
        <v>436</v>
      </c>
      <c r="X32" s="96"/>
      <c r="Y32" s="115"/>
      <c r="Z32" s="115"/>
      <c r="AA32" s="115"/>
      <c r="AB32" s="7"/>
      <c r="AC32" s="7"/>
      <c r="AD32" s="7"/>
      <c r="AE32" s="7"/>
      <c r="AF32" s="7"/>
      <c r="AK32" s="61" t="s">
        <v>353</v>
      </c>
      <c r="AR32" s="81">
        <v>54</v>
      </c>
      <c r="AS32" s="80" t="s">
        <v>214</v>
      </c>
      <c r="AT32" s="81"/>
      <c r="AX32" s="56"/>
      <c r="AY32" s="55"/>
      <c r="AZ32" s="7"/>
      <c r="BA32" s="3">
        <v>22</v>
      </c>
      <c r="BB32" s="25">
        <v>453730</v>
      </c>
      <c r="BC32" s="78" t="s">
        <v>203</v>
      </c>
    </row>
    <row r="33" spans="1:55" ht="12.75">
      <c r="A33" s="68" t="s">
        <v>399</v>
      </c>
      <c r="C33" s="57" t="s">
        <v>415</v>
      </c>
      <c r="I33" s="68" t="s">
        <v>411</v>
      </c>
      <c r="M33" s="60"/>
      <c r="N33" s="60"/>
      <c r="O33" s="60"/>
      <c r="Q33" s="56"/>
      <c r="R33" s="56"/>
      <c r="S33" s="56"/>
      <c r="T33" s="56"/>
      <c r="U33" s="55"/>
      <c r="Y33" s="95"/>
      <c r="Z33" s="95"/>
      <c r="AA33" s="95"/>
      <c r="AB33" s="7"/>
      <c r="AC33" s="103"/>
      <c r="AD33" s="7"/>
      <c r="AE33" s="7"/>
      <c r="AF33" s="7"/>
      <c r="AK33" s="61" t="s">
        <v>354</v>
      </c>
      <c r="AR33" s="63">
        <v>13</v>
      </c>
      <c r="AS33" s="2" t="s">
        <v>214</v>
      </c>
      <c r="AT33" s="63"/>
      <c r="AX33" s="56"/>
      <c r="AY33" s="55"/>
      <c r="AZ33" s="7"/>
      <c r="BA33" s="3">
        <v>23</v>
      </c>
      <c r="BB33" s="25">
        <v>284493</v>
      </c>
      <c r="BC33" s="78" t="s">
        <v>206</v>
      </c>
    </row>
    <row r="34" spans="1:55" ht="12.75">
      <c r="A34" s="68" t="s">
        <v>383</v>
      </c>
      <c r="B34" s="123"/>
      <c r="C34" s="122" t="s">
        <v>417</v>
      </c>
      <c r="I34" s="68" t="s">
        <v>420</v>
      </c>
      <c r="K34" s="95"/>
      <c r="M34" s="60"/>
      <c r="N34" s="60"/>
      <c r="O34" s="72"/>
      <c r="P34" s="56"/>
      <c r="Q34" s="56"/>
      <c r="R34" s="56"/>
      <c r="S34" s="56"/>
      <c r="T34" s="56"/>
      <c r="U34" s="55"/>
      <c r="V34" s="63">
        <v>1</v>
      </c>
      <c r="W34" s="1" t="s">
        <v>391</v>
      </c>
      <c r="AB34" s="7"/>
      <c r="AC34" s="7"/>
      <c r="AD34" s="7"/>
      <c r="AE34" s="7"/>
      <c r="AF34" s="7"/>
      <c r="AK34" s="61" t="s">
        <v>355</v>
      </c>
      <c r="AR34" s="63">
        <v>10</v>
      </c>
      <c r="AS34" s="2" t="s">
        <v>214</v>
      </c>
      <c r="AT34" s="63"/>
      <c r="AX34" s="56"/>
      <c r="AY34" s="55"/>
      <c r="AZ34" s="7"/>
      <c r="BA34" s="3">
        <v>24</v>
      </c>
      <c r="BB34" s="25">
        <v>838653</v>
      </c>
      <c r="BC34" s="78" t="s">
        <v>210</v>
      </c>
    </row>
    <row r="35" spans="1:55" ht="12.75">
      <c r="A35" s="68" t="s">
        <v>398</v>
      </c>
      <c r="C35" s="57" t="s">
        <v>418</v>
      </c>
      <c r="I35" s="60" t="s">
        <v>260</v>
      </c>
      <c r="S35" s="7"/>
      <c r="T35" s="7"/>
      <c r="U35" s="58"/>
      <c r="V35" s="63"/>
      <c r="W35" s="1"/>
      <c r="AB35" s="7"/>
      <c r="AC35" s="7"/>
      <c r="AD35" s="7"/>
      <c r="AE35" s="7"/>
      <c r="AF35" s="7"/>
      <c r="AK35" s="61" t="s">
        <v>356</v>
      </c>
      <c r="AR35" s="63">
        <v>10</v>
      </c>
      <c r="AS35" s="2" t="s">
        <v>214</v>
      </c>
      <c r="AT35" s="63"/>
      <c r="AY35" s="59"/>
      <c r="AZ35" s="7"/>
      <c r="BA35" s="3">
        <v>25</v>
      </c>
      <c r="BB35" s="25">
        <v>348031</v>
      </c>
      <c r="BC35" s="78" t="s">
        <v>215</v>
      </c>
    </row>
    <row r="36" spans="1:55" ht="12.75">
      <c r="A36" s="68" t="s">
        <v>397</v>
      </c>
      <c r="C36" s="68" t="s">
        <v>270</v>
      </c>
      <c r="I36" s="68" t="s">
        <v>390</v>
      </c>
      <c r="AB36" s="7"/>
      <c r="AC36" s="7"/>
      <c r="AD36" s="7"/>
      <c r="AE36" s="7"/>
      <c r="AF36" s="7"/>
      <c r="AK36" s="61" t="s">
        <v>357</v>
      </c>
      <c r="AR36" s="63">
        <v>10</v>
      </c>
      <c r="AS36" s="2" t="s">
        <v>214</v>
      </c>
      <c r="AT36" s="63"/>
      <c r="BA36" s="3">
        <v>26</v>
      </c>
      <c r="BB36" s="25">
        <v>507756</v>
      </c>
      <c r="BC36" s="78" t="s">
        <v>219</v>
      </c>
    </row>
    <row r="37" spans="1:55" ht="12.75" customHeight="1">
      <c r="A37" s="68" t="s">
        <v>365</v>
      </c>
      <c r="C37" s="60" t="s">
        <v>207</v>
      </c>
      <c r="I37" s="68" t="s">
        <v>387</v>
      </c>
      <c r="O37" s="64"/>
      <c r="Q37" s="64"/>
      <c r="V37" s="63">
        <v>1</v>
      </c>
      <c r="W37" s="61" t="s">
        <v>392</v>
      </c>
      <c r="AB37" s="7"/>
      <c r="AC37" s="7"/>
      <c r="AD37" s="57"/>
      <c r="AE37" s="57"/>
      <c r="AF37" s="7"/>
      <c r="AK37" s="61"/>
      <c r="AT37" s="63"/>
      <c r="AU37" s="63"/>
      <c r="BA37" s="3">
        <v>27</v>
      </c>
      <c r="BB37" s="25">
        <v>286912</v>
      </c>
      <c r="BC37" s="78" t="s">
        <v>223</v>
      </c>
    </row>
    <row r="38" spans="1:55" ht="12.75" customHeight="1">
      <c r="A38" s="66" t="s">
        <v>380</v>
      </c>
      <c r="C38" s="68" t="s">
        <v>333</v>
      </c>
      <c r="I38" s="2" t="s">
        <v>393</v>
      </c>
      <c r="M38" s="61"/>
      <c r="Q38" s="64"/>
      <c r="V38" s="63">
        <v>2</v>
      </c>
      <c r="W38" s="61" t="s">
        <v>343</v>
      </c>
      <c r="AB38" s="7"/>
      <c r="AC38" s="7"/>
      <c r="AD38" s="104"/>
      <c r="AE38" s="104"/>
      <c r="AF38" s="105"/>
      <c r="AK38" s="50"/>
      <c r="AL38" s="4"/>
      <c r="AM38" s="4"/>
      <c r="AN38" s="4"/>
      <c r="BA38" s="3">
        <v>28</v>
      </c>
      <c r="BB38" s="25">
        <v>577614</v>
      </c>
      <c r="BC38" s="78" t="s">
        <v>227</v>
      </c>
    </row>
    <row r="39" spans="1:55" ht="12.75" customHeight="1">
      <c r="A39" s="68" t="s">
        <v>409</v>
      </c>
      <c r="C39" s="68" t="s">
        <v>403</v>
      </c>
      <c r="I39" s="2" t="s">
        <v>404</v>
      </c>
      <c r="M39" s="61"/>
      <c r="Q39" s="64"/>
      <c r="V39" s="63">
        <v>3</v>
      </c>
      <c r="W39" s="61" t="s">
        <v>345</v>
      </c>
      <c r="AB39" s="7"/>
      <c r="AC39" s="7"/>
      <c r="AD39" s="104"/>
      <c r="AE39" s="104"/>
      <c r="AF39" s="105"/>
      <c r="AK39" s="66"/>
      <c r="AO39" s="63"/>
      <c r="AP39" s="63"/>
      <c r="AX39" s="65"/>
      <c r="BA39" s="3">
        <v>29</v>
      </c>
      <c r="BB39" s="25">
        <v>556599</v>
      </c>
      <c r="BC39" s="78" t="s">
        <v>231</v>
      </c>
    </row>
    <row r="40" spans="1:55" ht="12.75" customHeight="1">
      <c r="A40" s="66" t="s">
        <v>367</v>
      </c>
      <c r="C40" s="68" t="s">
        <v>370</v>
      </c>
      <c r="I40" s="2" t="s">
        <v>394</v>
      </c>
      <c r="P40" s="64"/>
      <c r="Q40" s="64"/>
      <c r="V40" s="63">
        <v>4</v>
      </c>
      <c r="W40" s="61" t="s">
        <v>347</v>
      </c>
      <c r="AB40" s="7"/>
      <c r="AC40" s="7"/>
      <c r="AD40" s="57"/>
      <c r="AE40" s="57"/>
      <c r="AF40" s="7"/>
      <c r="AK40" s="68"/>
      <c r="AL40" s="7"/>
      <c r="AM40" s="7"/>
      <c r="AN40" s="7"/>
      <c r="AO40" s="63"/>
      <c r="AP40" s="63"/>
      <c r="BA40" s="3">
        <v>30</v>
      </c>
      <c r="BB40" s="25">
        <v>454791</v>
      </c>
      <c r="BC40" s="78" t="s">
        <v>234</v>
      </c>
    </row>
    <row r="41" spans="1:55" ht="12.75" customHeight="1">
      <c r="A41" s="68" t="s">
        <v>285</v>
      </c>
      <c r="C41" s="60" t="s">
        <v>224</v>
      </c>
      <c r="H41" s="60"/>
      <c r="I41" s="2" t="s">
        <v>405</v>
      </c>
      <c r="P41" s="64"/>
      <c r="Q41" s="64"/>
      <c r="V41" s="63">
        <v>5</v>
      </c>
      <c r="W41" s="61" t="s">
        <v>344</v>
      </c>
      <c r="AB41" s="7"/>
      <c r="AC41" s="7"/>
      <c r="AD41" s="57"/>
      <c r="AE41" s="57"/>
      <c r="AF41" s="7"/>
      <c r="AK41" s="50" t="s">
        <v>240</v>
      </c>
      <c r="AL41" s="4"/>
      <c r="AM41" s="4"/>
      <c r="AN41" s="4"/>
      <c r="AO41" s="4"/>
      <c r="BA41" s="3">
        <v>31</v>
      </c>
      <c r="BB41" s="25">
        <v>805218</v>
      </c>
      <c r="BC41" s="78" t="s">
        <v>237</v>
      </c>
    </row>
    <row r="42" spans="1:55" ht="12.75" customHeight="1">
      <c r="A42" s="68" t="s">
        <v>283</v>
      </c>
      <c r="C42" s="2" t="s">
        <v>416</v>
      </c>
      <c r="H42" s="60"/>
      <c r="J42" s="3"/>
      <c r="O42" s="64"/>
      <c r="P42" s="64"/>
      <c r="Q42" s="64"/>
      <c r="S42" s="7"/>
      <c r="T42" s="57"/>
      <c r="U42" s="7"/>
      <c r="V42" s="63">
        <v>6</v>
      </c>
      <c r="W42" s="61" t="s">
        <v>346</v>
      </c>
      <c r="AB42" s="7"/>
      <c r="AC42" s="7"/>
      <c r="AD42" s="57"/>
      <c r="AE42" s="57"/>
      <c r="AF42" s="7"/>
      <c r="AK42" s="66" t="s">
        <v>313</v>
      </c>
      <c r="AO42" s="63"/>
      <c r="AP42" s="63">
        <v>5</v>
      </c>
      <c r="BA42" s="3">
        <v>32</v>
      </c>
      <c r="BB42" s="25">
        <v>362215</v>
      </c>
      <c r="BC42" s="78" t="s">
        <v>241</v>
      </c>
    </row>
    <row r="43" spans="1:55" ht="12.75" customHeight="1">
      <c r="A43" s="66" t="s">
        <v>368</v>
      </c>
      <c r="C43" s="2" t="s">
        <v>412</v>
      </c>
      <c r="H43" s="60"/>
      <c r="O43" s="64"/>
      <c r="P43" s="64"/>
      <c r="Q43" s="64"/>
      <c r="S43" s="7"/>
      <c r="T43" s="57"/>
      <c r="U43" s="7"/>
      <c r="V43" s="63">
        <v>7</v>
      </c>
      <c r="W43" s="61" t="s">
        <v>349</v>
      </c>
      <c r="AB43" s="7"/>
      <c r="AC43" s="7"/>
      <c r="AD43" s="57"/>
      <c r="AE43" s="57"/>
      <c r="AF43" s="7"/>
      <c r="AK43" s="68" t="s">
        <v>314</v>
      </c>
      <c r="AL43" s="7"/>
      <c r="AM43" s="7"/>
      <c r="AN43" s="7"/>
      <c r="AO43" s="63"/>
      <c r="AP43" s="63">
        <v>169</v>
      </c>
      <c r="BA43" s="3">
        <v>33</v>
      </c>
      <c r="BB43" s="25">
        <v>239470</v>
      </c>
      <c r="BC43" s="78" t="s">
        <v>244</v>
      </c>
    </row>
    <row r="44" spans="1:55" ht="12.75" customHeight="1">
      <c r="A44" s="66" t="s">
        <v>286</v>
      </c>
      <c r="C44" s="2" t="s">
        <v>232</v>
      </c>
      <c r="H44" s="60"/>
      <c r="O44" s="64"/>
      <c r="P44" s="64"/>
      <c r="Q44" s="64"/>
      <c r="S44" s="7"/>
      <c r="T44" s="57"/>
      <c r="U44" s="7"/>
      <c r="V44" s="63">
        <v>8</v>
      </c>
      <c r="W44" s="61" t="s">
        <v>388</v>
      </c>
      <c r="AB44" s="7"/>
      <c r="AC44" s="7"/>
      <c r="AD44" s="57"/>
      <c r="AE44" s="57"/>
      <c r="AF44" s="7"/>
      <c r="AK44" s="68" t="s">
        <v>315</v>
      </c>
      <c r="AL44" s="7"/>
      <c r="AM44" s="7"/>
      <c r="AN44" s="7"/>
      <c r="AO44" s="63"/>
      <c r="AP44" s="63">
        <v>52</v>
      </c>
      <c r="AS44" s="63"/>
      <c r="AY44" s="67"/>
      <c r="AZ44" s="7"/>
      <c r="BA44" s="3">
        <v>34</v>
      </c>
      <c r="BB44" s="25">
        <v>425906</v>
      </c>
      <c r="BC44" s="78" t="s">
        <v>246</v>
      </c>
    </row>
    <row r="45" spans="1:55" ht="12.75" customHeight="1">
      <c r="A45" s="66" t="s">
        <v>287</v>
      </c>
      <c r="C45" s="61" t="s">
        <v>410</v>
      </c>
      <c r="F45" s="61"/>
      <c r="H45" s="60"/>
      <c r="N45" s="64"/>
      <c r="O45" s="64"/>
      <c r="P45" s="64"/>
      <c r="Q45" s="64"/>
      <c r="S45" s="7"/>
      <c r="T45" s="57"/>
      <c r="U45" s="7"/>
      <c r="AK45" s="68" t="s">
        <v>316</v>
      </c>
      <c r="AL45" s="7"/>
      <c r="AM45" s="7"/>
      <c r="AN45" s="7"/>
      <c r="AO45" s="63"/>
      <c r="AP45" s="63">
        <v>44</v>
      </c>
      <c r="AS45" s="63"/>
      <c r="AY45" s="67"/>
      <c r="AZ45" s="7"/>
      <c r="BA45" s="3">
        <v>35</v>
      </c>
      <c r="BB45" s="25">
        <v>708297</v>
      </c>
      <c r="BC45" s="78" t="s">
        <v>249</v>
      </c>
    </row>
    <row r="46" spans="1:55" ht="12.75" customHeight="1">
      <c r="A46" s="66" t="s">
        <v>288</v>
      </c>
      <c r="C46" s="21" t="s">
        <v>400</v>
      </c>
      <c r="F46" s="61"/>
      <c r="H46" s="60"/>
      <c r="N46" s="64"/>
      <c r="O46" s="64"/>
      <c r="P46" s="64"/>
      <c r="Q46" s="64"/>
      <c r="S46" s="7"/>
      <c r="T46" s="57"/>
      <c r="U46" s="7"/>
      <c r="V46" s="63"/>
      <c r="W46" s="61"/>
      <c r="AK46" s="66" t="s">
        <v>319</v>
      </c>
      <c r="AO46" s="63"/>
      <c r="AP46" s="63">
        <v>10</v>
      </c>
      <c r="AS46" s="63"/>
      <c r="AY46" s="67"/>
      <c r="AZ46" s="7"/>
      <c r="BA46" s="3">
        <v>36</v>
      </c>
      <c r="BB46" s="25">
        <v>388631</v>
      </c>
      <c r="BC46" s="78" t="s">
        <v>252</v>
      </c>
    </row>
    <row r="47" spans="1:55" ht="12.75" customHeight="1">
      <c r="A47" s="91" t="s">
        <v>396</v>
      </c>
      <c r="C47" s="61" t="s">
        <v>385</v>
      </c>
      <c r="H47" s="60"/>
      <c r="I47" s="68"/>
      <c r="N47" s="64"/>
      <c r="O47" s="64"/>
      <c r="P47" s="64"/>
      <c r="Q47" s="64"/>
      <c r="S47" s="7"/>
      <c r="T47" s="57"/>
      <c r="U47" s="7"/>
      <c r="AK47" s="66" t="s">
        <v>320</v>
      </c>
      <c r="AO47" s="63"/>
      <c r="AP47" s="63">
        <v>0</v>
      </c>
      <c r="AS47" s="63"/>
      <c r="AV47" s="62"/>
      <c r="AY47" s="67"/>
      <c r="AZ47" s="7"/>
      <c r="BA47" s="3">
        <v>37</v>
      </c>
      <c r="BB47" s="25">
        <v>682079</v>
      </c>
      <c r="BC47" s="78" t="s">
        <v>255</v>
      </c>
    </row>
    <row r="48" spans="1:55" ht="12.75" customHeight="1">
      <c r="A48" s="84" t="s">
        <v>289</v>
      </c>
      <c r="C48" s="2" t="s">
        <v>401</v>
      </c>
      <c r="H48" s="60"/>
      <c r="I48" s="68"/>
      <c r="N48" s="64"/>
      <c r="O48" s="64"/>
      <c r="P48" s="64"/>
      <c r="Q48" s="64"/>
      <c r="S48" s="7"/>
      <c r="T48" s="57"/>
      <c r="U48" s="7"/>
      <c r="V48" s="21" t="s">
        <v>263</v>
      </c>
      <c r="W48" s="7"/>
      <c r="X48" s="7"/>
      <c r="Y48" s="7"/>
      <c r="Z48" s="7"/>
      <c r="AA48" s="7"/>
      <c r="AB48" s="7"/>
      <c r="AC48" s="7"/>
      <c r="AD48" s="7"/>
      <c r="AK48" s="66" t="s">
        <v>321</v>
      </c>
      <c r="AL48" s="7"/>
      <c r="AP48" s="2">
        <v>43</v>
      </c>
      <c r="AS48" s="63"/>
      <c r="AY48" s="67"/>
      <c r="AZ48" s="7"/>
      <c r="BA48" s="3">
        <v>38</v>
      </c>
      <c r="BB48" s="2">
        <v>242544</v>
      </c>
      <c r="BC48" s="78" t="s">
        <v>257</v>
      </c>
    </row>
    <row r="49" spans="1:55" ht="12.75" customHeight="1">
      <c r="A49" s="68" t="s">
        <v>364</v>
      </c>
      <c r="C49" s="2" t="s">
        <v>414</v>
      </c>
      <c r="H49" s="60"/>
      <c r="J49" s="60"/>
      <c r="N49" s="64"/>
      <c r="O49" s="70"/>
      <c r="P49" s="70"/>
      <c r="Q49" s="70"/>
      <c r="R49" s="7"/>
      <c r="S49" s="7"/>
      <c r="T49" s="57"/>
      <c r="U49" s="7"/>
      <c r="V49" s="50" t="s">
        <v>266</v>
      </c>
      <c r="W49" s="4"/>
      <c r="X49" s="4"/>
      <c r="Y49" s="4"/>
      <c r="Z49" s="4"/>
      <c r="AA49" s="4"/>
      <c r="AB49" s="4"/>
      <c r="AC49" s="4"/>
      <c r="AD49" s="4"/>
      <c r="AK49" s="66" t="s">
        <v>322</v>
      </c>
      <c r="AP49" s="2">
        <v>47</v>
      </c>
      <c r="AY49" s="67"/>
      <c r="AZ49" s="7"/>
      <c r="BA49" s="3">
        <v>39</v>
      </c>
      <c r="BB49" s="2">
        <v>445450</v>
      </c>
      <c r="BC49" s="78" t="s">
        <v>259</v>
      </c>
    </row>
    <row r="50" spans="1:55" ht="12.75" customHeight="1">
      <c r="A50" s="68" t="s">
        <v>290</v>
      </c>
      <c r="C50" s="68" t="s">
        <v>361</v>
      </c>
      <c r="H50" s="60"/>
      <c r="N50" s="64"/>
      <c r="O50" s="64"/>
      <c r="P50" s="64"/>
      <c r="Q50" s="64"/>
      <c r="V50" s="1" t="s">
        <v>406</v>
      </c>
      <c r="AD50" s="2">
        <v>62</v>
      </c>
      <c r="AE50" s="2" t="s">
        <v>214</v>
      </c>
      <c r="AZ50" s="7"/>
      <c r="BA50" s="3">
        <v>40</v>
      </c>
      <c r="BB50" s="2">
        <v>403572</v>
      </c>
      <c r="BC50" s="78" t="s">
        <v>261</v>
      </c>
    </row>
    <row r="51" spans="1:55" ht="12.75" customHeight="1">
      <c r="A51" s="68" t="s">
        <v>291</v>
      </c>
      <c r="C51" s="2" t="s">
        <v>334</v>
      </c>
      <c r="H51" s="95"/>
      <c r="N51" s="64"/>
      <c r="O51" s="64"/>
      <c r="P51" s="64"/>
      <c r="Q51" s="64"/>
      <c r="V51" s="21"/>
      <c r="W51" s="7"/>
      <c r="X51" s="7"/>
      <c r="Y51" s="7"/>
      <c r="Z51" s="7"/>
      <c r="AA51" s="7"/>
      <c r="AB51" s="7"/>
      <c r="AH51" s="7"/>
      <c r="AZ51" s="7"/>
      <c r="BA51" s="3">
        <v>41</v>
      </c>
      <c r="BB51" s="2">
        <v>387535</v>
      </c>
      <c r="BC51" s="78" t="s">
        <v>264</v>
      </c>
    </row>
    <row r="52" spans="1:55" ht="12.75" customHeight="1">
      <c r="A52" s="68" t="s">
        <v>363</v>
      </c>
      <c r="C52" s="68" t="s">
        <v>402</v>
      </c>
      <c r="H52" s="62"/>
      <c r="O52" s="64"/>
      <c r="P52" s="64"/>
      <c r="Q52" s="64"/>
      <c r="T52" s="62"/>
      <c r="U52" s="62"/>
      <c r="V52" s="21"/>
      <c r="W52" s="7"/>
      <c r="X52" s="7"/>
      <c r="Y52" s="7"/>
      <c r="Z52" s="7"/>
      <c r="AA52" s="7"/>
      <c r="AB52" s="7"/>
      <c r="AH52" s="7"/>
      <c r="AX52" s="62"/>
      <c r="AY52" s="62"/>
      <c r="AZ52" s="71"/>
      <c r="BA52" s="3">
        <v>42</v>
      </c>
      <c r="BB52" s="2">
        <v>1912515</v>
      </c>
      <c r="BC52" s="78" t="s">
        <v>267</v>
      </c>
    </row>
    <row r="53" spans="1:34" ht="12.75" customHeight="1">
      <c r="A53" s="2" t="s">
        <v>413</v>
      </c>
      <c r="F53" s="63"/>
      <c r="G53" s="63"/>
      <c r="O53" s="64"/>
      <c r="P53" s="64"/>
      <c r="Q53" s="64"/>
      <c r="V53" s="21"/>
      <c r="W53" s="7"/>
      <c r="X53" s="7"/>
      <c r="Y53" s="7"/>
      <c r="Z53" s="7"/>
      <c r="AA53" s="7"/>
      <c r="AB53" s="7"/>
      <c r="AD53" s="73"/>
      <c r="AH53" s="7"/>
    </row>
    <row r="54" spans="6:45" ht="12.75" customHeight="1">
      <c r="F54" s="63"/>
      <c r="G54" s="63"/>
      <c r="O54" s="64"/>
      <c r="P54" s="64"/>
      <c r="Q54" s="64"/>
      <c r="V54" s="57"/>
      <c r="W54" s="7"/>
      <c r="X54" s="7"/>
      <c r="Y54" s="7"/>
      <c r="Z54" s="7"/>
      <c r="AA54" s="7"/>
      <c r="AB54" s="7"/>
      <c r="AH54" s="7"/>
      <c r="AS54" s="63"/>
    </row>
    <row r="55" spans="6:55" ht="12.75" customHeight="1">
      <c r="F55" s="63"/>
      <c r="G55" s="63"/>
      <c r="O55" s="64"/>
      <c r="P55" s="64"/>
      <c r="Q55" s="64"/>
      <c r="V55" s="7"/>
      <c r="W55" s="7"/>
      <c r="X55" s="7"/>
      <c r="Y55" s="7"/>
      <c r="Z55" s="7"/>
      <c r="AA55" s="7"/>
      <c r="AB55" s="7"/>
      <c r="AH55" s="7"/>
      <c r="AS55" s="63"/>
      <c r="BA55" s="3"/>
      <c r="BB55" s="25"/>
      <c r="BC55" s="74"/>
    </row>
    <row r="56" spans="4:55" ht="12.75" customHeight="1">
      <c r="D56" s="60"/>
      <c r="E56" s="60"/>
      <c r="F56" s="63"/>
      <c r="G56" s="63"/>
      <c r="O56" s="64"/>
      <c r="P56" s="64"/>
      <c r="Q56" s="64"/>
      <c r="V56" s="7"/>
      <c r="W56" s="7"/>
      <c r="X56" s="7"/>
      <c r="Y56" s="7"/>
      <c r="Z56" s="7"/>
      <c r="AA56" s="7"/>
      <c r="AB56" s="7"/>
      <c r="AH56" s="7"/>
      <c r="AS56" s="63"/>
      <c r="BA56" s="3"/>
      <c r="BB56" s="25"/>
      <c r="BC56" s="74"/>
    </row>
    <row r="57" spans="4:46" ht="12.75" customHeight="1">
      <c r="D57" s="95"/>
      <c r="E57" s="95"/>
      <c r="F57" s="63"/>
      <c r="G57" s="63"/>
      <c r="V57" s="21"/>
      <c r="W57" s="21"/>
      <c r="X57" s="7"/>
      <c r="Y57" s="7"/>
      <c r="Z57" s="7"/>
      <c r="AA57" s="7"/>
      <c r="AB57" s="7"/>
      <c r="AC57" s="7"/>
      <c r="AE57" s="63"/>
      <c r="AF57" s="63"/>
      <c r="AH57" s="7"/>
      <c r="AT57" s="23"/>
    </row>
    <row r="58" spans="6:50" ht="12.75">
      <c r="F58" s="63"/>
      <c r="G58" s="63"/>
      <c r="O58" s="61"/>
      <c r="P58" s="61"/>
      <c r="Q58" s="61"/>
      <c r="R58" s="61"/>
      <c r="S58" s="61"/>
      <c r="T58" s="61"/>
      <c r="U58" s="61"/>
      <c r="V58" s="61"/>
      <c r="W58" s="7"/>
      <c r="X58" s="7"/>
      <c r="Y58" s="7"/>
      <c r="Z58" s="7"/>
      <c r="AA58" s="7"/>
      <c r="AB58" s="7"/>
      <c r="AE58" s="81"/>
      <c r="AF58" s="81"/>
      <c r="AG58" s="80"/>
      <c r="AH58" s="105"/>
      <c r="AI58" s="61"/>
      <c r="AJ58" s="61"/>
      <c r="AQ58" s="61"/>
      <c r="AR58" s="61"/>
      <c r="AS58" s="61"/>
      <c r="AT58" s="61"/>
      <c r="AU58" s="61"/>
      <c r="AV58" s="61"/>
      <c r="AW58" s="61"/>
      <c r="AX58" s="61"/>
    </row>
    <row r="59" spans="1:50" ht="12.75">
      <c r="A59" s="57"/>
      <c r="B59" s="99"/>
      <c r="C59" s="57"/>
      <c r="F59" s="63"/>
      <c r="G59" s="63"/>
      <c r="O59" s="61"/>
      <c r="P59" s="61"/>
      <c r="Q59" s="61"/>
      <c r="R59" s="61"/>
      <c r="S59" s="61"/>
      <c r="T59" s="61"/>
      <c r="U59" s="61"/>
      <c r="V59" s="61"/>
      <c r="W59" s="7"/>
      <c r="X59" s="7"/>
      <c r="Y59" s="7"/>
      <c r="Z59" s="7"/>
      <c r="AA59" s="7"/>
      <c r="AB59" s="7"/>
      <c r="AE59" s="81"/>
      <c r="AF59" s="81"/>
      <c r="AG59" s="80"/>
      <c r="AH59" s="105"/>
      <c r="AI59" s="61"/>
      <c r="AJ59" s="61"/>
      <c r="AQ59" s="61"/>
      <c r="AR59" s="61"/>
      <c r="AS59" s="61"/>
      <c r="AT59" s="61"/>
      <c r="AU59" s="61"/>
      <c r="AV59" s="61"/>
      <c r="AW59" s="61"/>
      <c r="AX59" s="61"/>
    </row>
    <row r="60" spans="1:50" ht="12.75">
      <c r="A60" s="57"/>
      <c r="B60" s="99"/>
      <c r="C60" s="7"/>
      <c r="O60" s="61"/>
      <c r="P60" s="61"/>
      <c r="Q60" s="61"/>
      <c r="R60" s="61"/>
      <c r="S60" s="61"/>
      <c r="T60" s="61"/>
      <c r="U60" s="61"/>
      <c r="V60" s="61"/>
      <c r="AE60" s="63"/>
      <c r="AF60" s="63"/>
      <c r="AH60" s="7"/>
      <c r="AI60" s="61"/>
      <c r="AJ60" s="61"/>
      <c r="AQ60" s="61"/>
      <c r="AR60" s="61"/>
      <c r="AS60" s="61"/>
      <c r="AT60" s="61"/>
      <c r="AU60" s="61"/>
      <c r="AV60" s="61"/>
      <c r="AW60" s="61"/>
      <c r="AX60" s="61"/>
    </row>
    <row r="61" spans="1:50" ht="12.75">
      <c r="A61" s="57"/>
      <c r="B61" s="99"/>
      <c r="C61" s="7"/>
      <c r="O61" s="61"/>
      <c r="P61" s="61"/>
      <c r="Q61" s="61"/>
      <c r="R61" s="61"/>
      <c r="S61" s="61"/>
      <c r="T61" s="61"/>
      <c r="U61" s="61"/>
      <c r="V61" s="61"/>
      <c r="AE61" s="63"/>
      <c r="AF61" s="63"/>
      <c r="AH61" s="7"/>
      <c r="AI61" s="61"/>
      <c r="AJ61" s="61"/>
      <c r="AQ61" s="61"/>
      <c r="AR61" s="61"/>
      <c r="AS61" s="61"/>
      <c r="AT61" s="61"/>
      <c r="AU61" s="61"/>
      <c r="AV61" s="61"/>
      <c r="AW61" s="61"/>
      <c r="AX61" s="61"/>
    </row>
    <row r="62" spans="1:50" ht="12.75">
      <c r="A62" s="57"/>
      <c r="B62" s="61"/>
      <c r="C62" s="7"/>
      <c r="D62" s="7"/>
      <c r="E62" s="7"/>
      <c r="F62" s="7"/>
      <c r="O62" s="61"/>
      <c r="P62" s="61"/>
      <c r="Q62" s="61"/>
      <c r="R62" s="61"/>
      <c r="S62" s="61"/>
      <c r="T62" s="61"/>
      <c r="U62" s="61"/>
      <c r="V62" s="61"/>
      <c r="AE62" s="63"/>
      <c r="AF62" s="63"/>
      <c r="AH62" s="7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</row>
    <row r="63" spans="1:34" ht="12.75">
      <c r="A63" s="57"/>
      <c r="B63" s="61"/>
      <c r="C63" s="7"/>
      <c r="D63" s="7"/>
      <c r="E63" s="7"/>
      <c r="F63" s="7"/>
      <c r="V63" s="61"/>
      <c r="AE63" s="63"/>
      <c r="AF63" s="63"/>
      <c r="AH63" s="7"/>
    </row>
    <row r="64" spans="1:34" ht="12.75">
      <c r="A64" s="57"/>
      <c r="B64" s="61"/>
      <c r="C64" s="7"/>
      <c r="D64" s="7"/>
      <c r="E64" s="7"/>
      <c r="F64" s="7"/>
      <c r="V64" s="61"/>
      <c r="AE64" s="63"/>
      <c r="AF64" s="63"/>
      <c r="AH64" s="7"/>
    </row>
    <row r="65" spans="1:6" ht="12.75">
      <c r="A65" s="57"/>
      <c r="B65" s="61"/>
      <c r="C65" s="7"/>
      <c r="D65" s="7"/>
      <c r="E65" s="7"/>
      <c r="F65" s="7"/>
    </row>
    <row r="66" spans="1:29" ht="12.75">
      <c r="A66" s="57"/>
      <c r="B66" s="61"/>
      <c r="C66" s="7"/>
      <c r="D66" s="7"/>
      <c r="E66" s="7"/>
      <c r="F66" s="7"/>
      <c r="AC66" s="63"/>
    </row>
    <row r="68" spans="1:2" ht="12.75">
      <c r="A68" s="100"/>
      <c r="B68" s="99"/>
    </row>
    <row r="69" spans="1:2" ht="12.75">
      <c r="A69" s="100"/>
      <c r="B69" s="21"/>
    </row>
    <row r="70" spans="1:3" ht="12.75">
      <c r="A70" s="98"/>
      <c r="B70" s="99"/>
      <c r="C70" s="76"/>
    </row>
    <row r="71" spans="1:3" ht="12.75">
      <c r="A71" s="98"/>
      <c r="B71" s="99"/>
      <c r="C71" s="60"/>
    </row>
    <row r="72" spans="1:50" s="113" customFormat="1" ht="12.75" hidden="1">
      <c r="A72" s="110"/>
      <c r="B72" s="111" t="s">
        <v>271</v>
      </c>
      <c r="C72" s="112">
        <f>+C73+C74</f>
        <v>3820</v>
      </c>
      <c r="D72" s="112">
        <f>+D73+D74</f>
        <v>423</v>
      </c>
      <c r="E72" s="112">
        <f aca="true" t="shared" si="4" ref="E72:T72">+E73+E74</f>
        <v>15</v>
      </c>
      <c r="F72" s="112">
        <f t="shared" si="4"/>
        <v>15</v>
      </c>
      <c r="G72" s="112">
        <f t="shared" si="4"/>
        <v>231</v>
      </c>
      <c r="H72" s="112">
        <f t="shared" si="4"/>
        <v>55</v>
      </c>
      <c r="I72" s="112">
        <f t="shared" si="4"/>
        <v>25</v>
      </c>
      <c r="J72" s="112">
        <f t="shared" si="4"/>
        <v>66</v>
      </c>
      <c r="K72" s="112">
        <f t="shared" si="4"/>
        <v>0</v>
      </c>
      <c r="L72" s="112">
        <f t="shared" si="4"/>
        <v>74</v>
      </c>
      <c r="M72" s="112">
        <f t="shared" si="4"/>
        <v>147</v>
      </c>
      <c r="N72" s="112">
        <f t="shared" si="4"/>
        <v>575</v>
      </c>
      <c r="O72" s="112">
        <f t="shared" si="4"/>
        <v>10</v>
      </c>
      <c r="P72" s="112">
        <f t="shared" si="4"/>
        <v>270</v>
      </c>
      <c r="Q72" s="112">
        <f t="shared" si="4"/>
        <v>295</v>
      </c>
      <c r="R72" s="112">
        <f t="shared" si="4"/>
        <v>53</v>
      </c>
      <c r="S72" s="112">
        <f t="shared" si="4"/>
        <v>8</v>
      </c>
      <c r="T72" s="112">
        <f t="shared" si="4"/>
        <v>73</v>
      </c>
      <c r="W72" s="112">
        <f aca="true" t="shared" si="5" ref="W72:AX72">+W73+W74</f>
        <v>35</v>
      </c>
      <c r="X72" s="112">
        <f t="shared" si="5"/>
        <v>196</v>
      </c>
      <c r="Y72" s="112">
        <f t="shared" si="5"/>
        <v>318</v>
      </c>
      <c r="Z72" s="112">
        <f t="shared" si="5"/>
        <v>25</v>
      </c>
      <c r="AA72" s="112">
        <f t="shared" si="5"/>
        <v>25</v>
      </c>
      <c r="AB72" s="112">
        <f t="shared" si="5"/>
        <v>28</v>
      </c>
      <c r="AC72" s="112">
        <f t="shared" si="5"/>
        <v>60</v>
      </c>
      <c r="AD72" s="112">
        <f t="shared" si="5"/>
        <v>15</v>
      </c>
      <c r="AE72" s="112">
        <f t="shared" si="5"/>
        <v>65</v>
      </c>
      <c r="AF72" s="112">
        <f t="shared" si="5"/>
        <v>94</v>
      </c>
      <c r="AG72" s="112">
        <f t="shared" si="5"/>
        <v>149</v>
      </c>
      <c r="AH72" s="112">
        <f t="shared" si="5"/>
        <v>189</v>
      </c>
      <c r="AI72" s="112">
        <f t="shared" si="5"/>
        <v>10</v>
      </c>
      <c r="AJ72" s="112">
        <f t="shared" si="5"/>
        <v>0</v>
      </c>
      <c r="AK72" s="112">
        <f t="shared" si="5"/>
        <v>48</v>
      </c>
      <c r="AL72" s="112">
        <f t="shared" si="5"/>
        <v>277</v>
      </c>
      <c r="AM72" s="112">
        <f t="shared" si="5"/>
        <v>145</v>
      </c>
      <c r="AN72" s="112">
        <f t="shared" si="5"/>
        <v>55</v>
      </c>
      <c r="AO72" s="112">
        <f t="shared" si="5"/>
        <v>124</v>
      </c>
      <c r="AP72" s="112">
        <f t="shared" si="5"/>
        <v>62</v>
      </c>
      <c r="AQ72" s="112">
        <f t="shared" si="5"/>
        <v>62</v>
      </c>
      <c r="AR72" s="112">
        <f t="shared" si="5"/>
        <v>0</v>
      </c>
      <c r="AS72" s="112">
        <f t="shared" si="5"/>
        <v>0</v>
      </c>
      <c r="AT72" s="112">
        <f t="shared" si="5"/>
        <v>35</v>
      </c>
      <c r="AU72" s="112">
        <f t="shared" si="5"/>
        <v>0</v>
      </c>
      <c r="AV72" s="112">
        <f t="shared" si="5"/>
        <v>0</v>
      </c>
      <c r="AW72" s="112">
        <f t="shared" si="5"/>
        <v>167</v>
      </c>
      <c r="AX72" s="112">
        <f t="shared" si="5"/>
        <v>0</v>
      </c>
    </row>
    <row r="73" spans="1:50" ht="12.75" hidden="1">
      <c r="A73" s="7"/>
      <c r="B73" s="114" t="s">
        <v>272</v>
      </c>
      <c r="C73" s="22">
        <f>SUM(D73:N73)+SUM(R73:T73)+SUM(W73:AO73)+SUM(AT73:AX73)</f>
        <v>3820</v>
      </c>
      <c r="D73" s="3">
        <f>+SUM(D15:D28)</f>
        <v>423</v>
      </c>
      <c r="E73" s="3">
        <f aca="true" t="shared" si="6" ref="E73:T73">+SUM(E15:E28)</f>
        <v>15</v>
      </c>
      <c r="F73" s="3">
        <f t="shared" si="6"/>
        <v>15</v>
      </c>
      <c r="G73" s="3">
        <f t="shared" si="6"/>
        <v>231</v>
      </c>
      <c r="H73" s="3">
        <f t="shared" si="6"/>
        <v>55</v>
      </c>
      <c r="I73" s="3">
        <f t="shared" si="6"/>
        <v>25</v>
      </c>
      <c r="J73" s="3">
        <f t="shared" si="6"/>
        <v>66</v>
      </c>
      <c r="K73" s="3">
        <f t="shared" si="6"/>
        <v>0</v>
      </c>
      <c r="L73" s="3">
        <f t="shared" si="6"/>
        <v>74</v>
      </c>
      <c r="M73" s="3">
        <f t="shared" si="6"/>
        <v>147</v>
      </c>
      <c r="N73" s="3">
        <f t="shared" si="6"/>
        <v>575</v>
      </c>
      <c r="O73" s="3">
        <f t="shared" si="6"/>
        <v>10</v>
      </c>
      <c r="P73" s="3">
        <f t="shared" si="6"/>
        <v>270</v>
      </c>
      <c r="Q73" s="3">
        <f t="shared" si="6"/>
        <v>295</v>
      </c>
      <c r="R73" s="3">
        <f t="shared" si="6"/>
        <v>53</v>
      </c>
      <c r="S73" s="3">
        <f t="shared" si="6"/>
        <v>8</v>
      </c>
      <c r="T73" s="3">
        <f t="shared" si="6"/>
        <v>73</v>
      </c>
      <c r="W73" s="3">
        <f aca="true" t="shared" si="7" ref="W73:AX73">+SUM(W15:W28)</f>
        <v>35</v>
      </c>
      <c r="X73" s="3">
        <f t="shared" si="7"/>
        <v>196</v>
      </c>
      <c r="Y73" s="3">
        <f t="shared" si="7"/>
        <v>318</v>
      </c>
      <c r="Z73" s="3">
        <f t="shared" si="7"/>
        <v>25</v>
      </c>
      <c r="AA73" s="3">
        <f t="shared" si="7"/>
        <v>25</v>
      </c>
      <c r="AB73" s="3">
        <f t="shared" si="7"/>
        <v>28</v>
      </c>
      <c r="AC73" s="3">
        <f t="shared" si="7"/>
        <v>60</v>
      </c>
      <c r="AD73" s="3">
        <f t="shared" si="7"/>
        <v>15</v>
      </c>
      <c r="AE73" s="3">
        <f t="shared" si="7"/>
        <v>65</v>
      </c>
      <c r="AF73" s="3">
        <f t="shared" si="7"/>
        <v>94</v>
      </c>
      <c r="AG73" s="3">
        <f t="shared" si="7"/>
        <v>149</v>
      </c>
      <c r="AH73" s="3">
        <f t="shared" si="7"/>
        <v>189</v>
      </c>
      <c r="AI73" s="3">
        <f t="shared" si="7"/>
        <v>10</v>
      </c>
      <c r="AJ73" s="3">
        <f t="shared" si="7"/>
        <v>0</v>
      </c>
      <c r="AK73" s="3">
        <f t="shared" si="7"/>
        <v>48</v>
      </c>
      <c r="AL73" s="3">
        <f t="shared" si="7"/>
        <v>277</v>
      </c>
      <c r="AM73" s="3">
        <f t="shared" si="7"/>
        <v>145</v>
      </c>
      <c r="AN73" s="3">
        <f t="shared" si="7"/>
        <v>55</v>
      </c>
      <c r="AO73" s="3">
        <f t="shared" si="7"/>
        <v>124</v>
      </c>
      <c r="AP73" s="3">
        <f t="shared" si="7"/>
        <v>62</v>
      </c>
      <c r="AQ73" s="3">
        <f t="shared" si="7"/>
        <v>62</v>
      </c>
      <c r="AR73" s="3">
        <f t="shared" si="7"/>
        <v>0</v>
      </c>
      <c r="AS73" s="3">
        <f t="shared" si="7"/>
        <v>0</v>
      </c>
      <c r="AT73" s="3">
        <f t="shared" si="7"/>
        <v>35</v>
      </c>
      <c r="AU73" s="3">
        <f t="shared" si="7"/>
        <v>0</v>
      </c>
      <c r="AV73" s="3">
        <f t="shared" si="7"/>
        <v>0</v>
      </c>
      <c r="AW73" s="3">
        <f t="shared" si="7"/>
        <v>167</v>
      </c>
      <c r="AX73" s="3">
        <f t="shared" si="7"/>
        <v>0</v>
      </c>
    </row>
    <row r="74" spans="1:50" ht="12.75" hidden="1">
      <c r="A74" s="7"/>
      <c r="B74" s="101" t="s">
        <v>273</v>
      </c>
      <c r="C74" s="22">
        <f>SUM(D74:N74)+SUM(R74:T74)+SUM(W74:AO74)+SUM(AT74:AX74)</f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</row>
    <row r="75" spans="1:3" ht="12.75" hidden="1">
      <c r="A75" s="7"/>
      <c r="B75" s="101"/>
      <c r="C75" s="61"/>
    </row>
    <row r="76" spans="1:50" ht="12.75" hidden="1">
      <c r="A76" s="7"/>
      <c r="B76" s="7" t="s">
        <v>274</v>
      </c>
      <c r="C76" s="22">
        <f>SUM(D76:N76)+SUM(R76:T76)+SUM(W76:AO76)+SUM(AT76:AX76)</f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</row>
    <row r="77" spans="1:29" ht="12.75">
      <c r="A77" s="98"/>
      <c r="B77" s="99"/>
      <c r="C77" s="60"/>
      <c r="AC77" s="3"/>
    </row>
    <row r="78" spans="1:3" ht="12.75">
      <c r="A78" s="98"/>
      <c r="B78" s="99"/>
      <c r="C78" s="60"/>
    </row>
    <row r="79" spans="1:3" ht="12.75">
      <c r="A79" s="98"/>
      <c r="B79" s="99"/>
      <c r="C79" s="60"/>
    </row>
    <row r="80" spans="1:2" ht="12.75">
      <c r="A80" s="100"/>
      <c r="B80" s="21"/>
    </row>
    <row r="81" spans="1:2" ht="12.75">
      <c r="A81" s="58"/>
      <c r="B81" s="21"/>
    </row>
    <row r="83" ht="12.75">
      <c r="C83" s="56"/>
    </row>
    <row r="84" ht="12.75">
      <c r="C84" s="61"/>
    </row>
    <row r="85" ht="12.75">
      <c r="C85" s="61"/>
    </row>
    <row r="86" ht="12.75">
      <c r="C86" s="61"/>
    </row>
    <row r="87" ht="12.75">
      <c r="C87" s="61"/>
    </row>
    <row r="98" ht="12.75">
      <c r="B98" s="75"/>
    </row>
    <row r="106" spans="3:5" ht="12.75">
      <c r="C106" s="60"/>
      <c r="D106" s="60"/>
      <c r="E106" s="60"/>
    </row>
    <row r="107" spans="3:5" ht="12.75">
      <c r="C107" s="60"/>
      <c r="D107" s="60"/>
      <c r="E107" s="60"/>
    </row>
    <row r="108" spans="3:5" ht="12.75">
      <c r="C108" s="60"/>
      <c r="D108" s="60"/>
      <c r="E108" s="60"/>
    </row>
    <row r="109" spans="4:5" ht="12.75">
      <c r="D109" s="60"/>
      <c r="E109" s="60"/>
    </row>
    <row r="110" spans="4:5" ht="12.75">
      <c r="D110" s="60"/>
      <c r="E110" s="60"/>
    </row>
    <row r="111" spans="4:5" ht="12.75">
      <c r="D111" s="60"/>
      <c r="E111" s="60"/>
    </row>
    <row r="112" spans="4:5" ht="12.75">
      <c r="D112" s="60"/>
      <c r="E112" s="60"/>
    </row>
    <row r="113" spans="4:5" ht="12.75">
      <c r="D113" s="60"/>
      <c r="E113" s="60"/>
    </row>
    <row r="114" spans="4:5" ht="12.75">
      <c r="D114" s="60"/>
      <c r="E114" s="60"/>
    </row>
  </sheetData>
  <sheetProtection/>
  <mergeCells count="53">
    <mergeCell ref="AY3:AY11"/>
    <mergeCell ref="D4:D10"/>
    <mergeCell ref="E4:E10"/>
    <mergeCell ref="F4:F10"/>
    <mergeCell ref="G4:G10"/>
    <mergeCell ref="U3:U11"/>
    <mergeCell ref="L4:L10"/>
    <mergeCell ref="M4:M10"/>
    <mergeCell ref="N4:N10"/>
    <mergeCell ref="O4:Q4"/>
    <mergeCell ref="X4:X10"/>
    <mergeCell ref="A3:A11"/>
    <mergeCell ref="B3:B10"/>
    <mergeCell ref="C3:C10"/>
    <mergeCell ref="K4:K10"/>
    <mergeCell ref="Y4:Y10"/>
    <mergeCell ref="R4:R10"/>
    <mergeCell ref="T4:T10"/>
    <mergeCell ref="Z4:Z10"/>
    <mergeCell ref="AA4:AA10"/>
    <mergeCell ref="AB4:AB10"/>
    <mergeCell ref="AC4:AC10"/>
    <mergeCell ref="H4:H10"/>
    <mergeCell ref="I4:I10"/>
    <mergeCell ref="J4:J10"/>
    <mergeCell ref="S4:S10"/>
    <mergeCell ref="V3:V11"/>
    <mergeCell ref="W4:W10"/>
    <mergeCell ref="AK4:AK10"/>
    <mergeCell ref="AD4:AD10"/>
    <mergeCell ref="AE4:AE10"/>
    <mergeCell ref="AF4:AF10"/>
    <mergeCell ref="AG4:AG10"/>
    <mergeCell ref="AT4:AT10"/>
    <mergeCell ref="AI4:AI10"/>
    <mergeCell ref="AJ4:AJ10"/>
    <mergeCell ref="AH4:AH10"/>
    <mergeCell ref="AU4:AU10"/>
    <mergeCell ref="AV4:AV10"/>
    <mergeCell ref="AL4:AL10"/>
    <mergeCell ref="AM4:AM10"/>
    <mergeCell ref="AN4:AN10"/>
    <mergeCell ref="AO4:AO10"/>
    <mergeCell ref="AW4:AW10"/>
    <mergeCell ref="AX4:AX10"/>
    <mergeCell ref="O5:O10"/>
    <mergeCell ref="P5:P10"/>
    <mergeCell ref="Q5:Q10"/>
    <mergeCell ref="AP5:AP10"/>
    <mergeCell ref="AQ5:AQ10"/>
    <mergeCell ref="AR5:AR10"/>
    <mergeCell ref="AS5:AS10"/>
    <mergeCell ref="AP4:AS4"/>
  </mergeCells>
  <printOptions/>
  <pageMargins left="0.7480314960629921" right="0.7480314960629921" top="0.984251968503937" bottom="0.984251968503937" header="0.5118110236220472" footer="0.5118110236220472"/>
  <pageSetup firstPageNumber="150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117"/>
  <sheetViews>
    <sheetView zoomScalePageLayoutView="0" workbookViewId="0" topLeftCell="A1">
      <pane xSplit="3" ySplit="13" topLeftCell="D21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32" sqref="E32"/>
    </sheetView>
  </sheetViews>
  <sheetFormatPr defaultColWidth="6.7109375" defaultRowHeight="12.75"/>
  <cols>
    <col min="1" max="1" width="4.28125" style="2" customWidth="1"/>
    <col min="2" max="2" width="47.57421875" style="2" customWidth="1"/>
    <col min="3" max="3" width="7.8515625" style="2" customWidth="1"/>
    <col min="4" max="6" width="5.7109375" style="2" customWidth="1"/>
    <col min="7" max="7" width="5.140625" style="2" customWidth="1"/>
    <col min="8" max="8" width="5.7109375" style="2" customWidth="1"/>
    <col min="9" max="9" width="9.421875" style="2" customWidth="1"/>
    <col min="10" max="10" width="7.28125" style="2" customWidth="1"/>
    <col min="11" max="11" width="7.00390625" style="2" customWidth="1"/>
    <col min="12" max="12" width="7.140625" style="2" customWidth="1"/>
    <col min="13" max="13" width="5.8515625" style="2" customWidth="1"/>
    <col min="14" max="14" width="6.00390625" style="2" customWidth="1"/>
    <col min="15" max="15" width="6.57421875" style="2" customWidth="1"/>
    <col min="16" max="16" width="6.7109375" style="2" customWidth="1"/>
    <col min="17" max="17" width="6.8515625" style="2" customWidth="1"/>
    <col min="18" max="18" width="7.00390625" style="2" customWidth="1"/>
    <col min="19" max="19" width="8.8515625" style="2" customWidth="1"/>
    <col min="20" max="20" width="5.00390625" style="2" customWidth="1"/>
    <col min="21" max="21" width="4.00390625" style="2" customWidth="1"/>
    <col min="22" max="22" width="5.00390625" style="2" customWidth="1"/>
    <col min="23" max="23" width="5.140625" style="2" customWidth="1"/>
    <col min="24" max="24" width="5.28125" style="2" customWidth="1"/>
    <col min="25" max="25" width="5.00390625" style="2" customWidth="1"/>
    <col min="26" max="26" width="6.00390625" style="2" customWidth="1"/>
    <col min="27" max="27" width="6.140625" style="2" customWidth="1"/>
    <col min="28" max="29" width="7.421875" style="2" bestFit="1" customWidth="1"/>
    <col min="30" max="30" width="5.140625" style="2" customWidth="1"/>
    <col min="31" max="31" width="6.7109375" style="2" bestFit="1" customWidth="1"/>
    <col min="32" max="32" width="4.7109375" style="2" customWidth="1"/>
    <col min="33" max="33" width="6.57421875" style="2" bestFit="1" customWidth="1"/>
    <col min="34" max="34" width="5.140625" style="2" customWidth="1"/>
    <col min="35" max="35" width="6.00390625" style="2" customWidth="1"/>
    <col min="36" max="36" width="5.140625" style="2" customWidth="1"/>
    <col min="37" max="37" width="5.57421875" style="2" customWidth="1"/>
    <col min="38" max="38" width="6.7109375" style="2" customWidth="1"/>
    <col min="39" max="40" width="5.7109375" style="2" customWidth="1"/>
    <col min="41" max="41" width="5.140625" style="2" customWidth="1"/>
    <col min="42" max="42" width="6.00390625" style="2" customWidth="1"/>
    <col min="43" max="43" width="5.7109375" style="2" customWidth="1"/>
    <col min="44" max="44" width="6.421875" style="2" customWidth="1"/>
    <col min="45" max="45" width="6.57421875" style="2" customWidth="1"/>
    <col min="46" max="46" width="8.28125" style="2" bestFit="1" customWidth="1"/>
    <col min="47" max="47" width="5.140625" style="2" customWidth="1"/>
    <col min="48" max="48" width="4.8515625" style="2" customWidth="1"/>
    <col min="49" max="49" width="6.7109375" style="2" bestFit="1" customWidth="1"/>
    <col min="50" max="50" width="5.00390625" style="2" customWidth="1"/>
    <col min="51" max="51" width="4.00390625" style="2" customWidth="1"/>
    <col min="52" max="52" width="1.7109375" style="2" customWidth="1"/>
    <col min="53" max="53" width="4.57421875" style="2" customWidth="1"/>
    <col min="54" max="54" width="9.28125" style="2" bestFit="1" customWidth="1"/>
    <col min="55" max="16384" width="6.7109375" style="2" customWidth="1"/>
  </cols>
  <sheetData>
    <row r="1" spans="1:27" ht="12.75">
      <c r="A1" s="86" t="s">
        <v>0</v>
      </c>
      <c r="B1" s="1" t="s">
        <v>1</v>
      </c>
      <c r="C1" s="66" t="s">
        <v>455</v>
      </c>
      <c r="G1" s="3"/>
      <c r="I1" s="3"/>
      <c r="V1" s="2" t="s">
        <v>2</v>
      </c>
      <c r="Z1" s="3"/>
      <c r="AA1" s="3"/>
    </row>
    <row r="2" spans="1:54" ht="12.75">
      <c r="A2" s="4"/>
      <c r="B2" s="4"/>
      <c r="C2" s="5">
        <f>+BB38</f>
        <v>576417</v>
      </c>
      <c r="D2" s="4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BA2" s="7"/>
      <c r="BB2" s="7"/>
    </row>
    <row r="3" spans="1:53" s="13" customFormat="1" ht="12.75" customHeight="1">
      <c r="A3" s="212" t="s">
        <v>4</v>
      </c>
      <c r="B3" s="218" t="s">
        <v>5</v>
      </c>
      <c r="C3" s="221" t="s">
        <v>6</v>
      </c>
      <c r="D3" s="128"/>
      <c r="E3" s="129" t="s">
        <v>7</v>
      </c>
      <c r="F3" s="129"/>
      <c r="G3" s="129" t="s">
        <v>8</v>
      </c>
      <c r="H3" s="128"/>
      <c r="I3" s="128"/>
      <c r="J3" s="128"/>
      <c r="K3" s="128"/>
      <c r="L3" s="128"/>
      <c r="M3" s="128"/>
      <c r="N3" s="128"/>
      <c r="O3" s="129"/>
      <c r="P3" s="129"/>
      <c r="Q3" s="128"/>
      <c r="R3" s="128"/>
      <c r="S3" s="128"/>
      <c r="T3" s="130"/>
      <c r="U3" s="212" t="s">
        <v>4</v>
      </c>
      <c r="V3" s="212" t="s">
        <v>4</v>
      </c>
      <c r="W3" s="131"/>
      <c r="X3" s="128"/>
      <c r="Y3" s="129"/>
      <c r="Z3" s="129"/>
      <c r="AA3" s="129"/>
      <c r="AB3" s="129"/>
      <c r="AC3" s="129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212" t="s">
        <v>4</v>
      </c>
      <c r="AZ3" s="12"/>
      <c r="BA3" s="12"/>
    </row>
    <row r="4" spans="1:52" s="13" customFormat="1" ht="12.75" customHeight="1">
      <c r="A4" s="213"/>
      <c r="B4" s="219"/>
      <c r="C4" s="222"/>
      <c r="D4" s="224" t="s">
        <v>9</v>
      </c>
      <c r="E4" s="201" t="s">
        <v>10</v>
      </c>
      <c r="F4" s="201" t="s">
        <v>422</v>
      </c>
      <c r="G4" s="201" t="s">
        <v>11</v>
      </c>
      <c r="H4" s="201" t="s">
        <v>12</v>
      </c>
      <c r="I4" s="201" t="s">
        <v>13</v>
      </c>
      <c r="J4" s="201" t="s">
        <v>14</v>
      </c>
      <c r="K4" s="201" t="s">
        <v>15</v>
      </c>
      <c r="L4" s="201" t="s">
        <v>16</v>
      </c>
      <c r="M4" s="201" t="s">
        <v>17</v>
      </c>
      <c r="N4" s="201" t="s">
        <v>423</v>
      </c>
      <c r="O4" s="209" t="s">
        <v>19</v>
      </c>
      <c r="P4" s="209"/>
      <c r="Q4" s="209"/>
      <c r="R4" s="201" t="s">
        <v>20</v>
      </c>
      <c r="S4" s="201" t="s">
        <v>424</v>
      </c>
      <c r="T4" s="203" t="s">
        <v>22</v>
      </c>
      <c r="U4" s="213"/>
      <c r="V4" s="213"/>
      <c r="W4" s="215" t="s">
        <v>23</v>
      </c>
      <c r="X4" s="201" t="s">
        <v>24</v>
      </c>
      <c r="Y4" s="201" t="s">
        <v>425</v>
      </c>
      <c r="Z4" s="201" t="s">
        <v>426</v>
      </c>
      <c r="AA4" s="201" t="s">
        <v>27</v>
      </c>
      <c r="AB4" s="201" t="s">
        <v>427</v>
      </c>
      <c r="AC4" s="201" t="s">
        <v>428</v>
      </c>
      <c r="AD4" s="201" t="s">
        <v>429</v>
      </c>
      <c r="AE4" s="201" t="s">
        <v>31</v>
      </c>
      <c r="AF4" s="201" t="s">
        <v>32</v>
      </c>
      <c r="AG4" s="201" t="s">
        <v>430</v>
      </c>
      <c r="AH4" s="201" t="s">
        <v>34</v>
      </c>
      <c r="AI4" s="201" t="s">
        <v>35</v>
      </c>
      <c r="AJ4" s="201" t="s">
        <v>431</v>
      </c>
      <c r="AK4" s="201" t="s">
        <v>37</v>
      </c>
      <c r="AL4" s="201" t="s">
        <v>38</v>
      </c>
      <c r="AM4" s="201" t="s">
        <v>39</v>
      </c>
      <c r="AN4" s="201" t="s">
        <v>40</v>
      </c>
      <c r="AO4" s="201" t="s">
        <v>41</v>
      </c>
      <c r="AP4" s="210" t="s">
        <v>19</v>
      </c>
      <c r="AQ4" s="211"/>
      <c r="AR4" s="211"/>
      <c r="AS4" s="211"/>
      <c r="AT4" s="201" t="s">
        <v>42</v>
      </c>
      <c r="AU4" s="201" t="s">
        <v>432</v>
      </c>
      <c r="AV4" s="201" t="s">
        <v>44</v>
      </c>
      <c r="AW4" s="201" t="s">
        <v>433</v>
      </c>
      <c r="AX4" s="201" t="s">
        <v>46</v>
      </c>
      <c r="AY4" s="213"/>
      <c r="AZ4" s="12"/>
    </row>
    <row r="5" spans="1:52" s="13" customFormat="1" ht="12.75" customHeight="1">
      <c r="A5" s="213"/>
      <c r="B5" s="219"/>
      <c r="C5" s="222"/>
      <c r="D5" s="225"/>
      <c r="E5" s="202" t="s">
        <v>47</v>
      </c>
      <c r="F5" s="202" t="s">
        <v>48</v>
      </c>
      <c r="G5" s="202" t="s">
        <v>49</v>
      </c>
      <c r="H5" s="202" t="s">
        <v>8</v>
      </c>
      <c r="I5" s="202" t="s">
        <v>50</v>
      </c>
      <c r="J5" s="202" t="s">
        <v>8</v>
      </c>
      <c r="K5" s="202" t="s">
        <v>51</v>
      </c>
      <c r="L5" s="202" t="s">
        <v>52</v>
      </c>
      <c r="M5" s="202"/>
      <c r="N5" s="202" t="s">
        <v>53</v>
      </c>
      <c r="O5" s="205" t="s">
        <v>54</v>
      </c>
      <c r="P5" s="205" t="s">
        <v>434</v>
      </c>
      <c r="Q5" s="205" t="s">
        <v>56</v>
      </c>
      <c r="R5" s="202" t="s">
        <v>57</v>
      </c>
      <c r="S5" s="202" t="s">
        <v>58</v>
      </c>
      <c r="T5" s="204" t="s">
        <v>59</v>
      </c>
      <c r="U5" s="213"/>
      <c r="V5" s="213"/>
      <c r="W5" s="216"/>
      <c r="X5" s="202" t="s">
        <v>60</v>
      </c>
      <c r="Y5" s="202"/>
      <c r="Z5" s="202"/>
      <c r="AA5" s="202"/>
      <c r="AB5" s="202"/>
      <c r="AC5" s="202"/>
      <c r="AD5" s="202"/>
      <c r="AE5" s="202" t="s">
        <v>61</v>
      </c>
      <c r="AF5" s="202"/>
      <c r="AG5" s="202" t="s">
        <v>62</v>
      </c>
      <c r="AH5" s="202"/>
      <c r="AI5" s="202" t="s">
        <v>58</v>
      </c>
      <c r="AJ5" s="202"/>
      <c r="AK5" s="202"/>
      <c r="AL5" s="202" t="s">
        <v>63</v>
      </c>
      <c r="AM5" s="202"/>
      <c r="AN5" s="202"/>
      <c r="AO5" s="202" t="s">
        <v>64</v>
      </c>
      <c r="AP5" s="207" t="s">
        <v>65</v>
      </c>
      <c r="AQ5" s="207" t="s">
        <v>454</v>
      </c>
      <c r="AR5" s="207" t="s">
        <v>30</v>
      </c>
      <c r="AS5" s="207" t="s">
        <v>67</v>
      </c>
      <c r="AT5" s="202" t="s">
        <v>68</v>
      </c>
      <c r="AU5" s="202"/>
      <c r="AV5" s="202"/>
      <c r="AW5" s="202" t="s">
        <v>69</v>
      </c>
      <c r="AX5" s="202" t="s">
        <v>70</v>
      </c>
      <c r="AY5" s="213"/>
      <c r="AZ5" s="12"/>
    </row>
    <row r="6" spans="1:52" s="13" customFormat="1" ht="15.75" customHeight="1">
      <c r="A6" s="213"/>
      <c r="B6" s="219"/>
      <c r="C6" s="222"/>
      <c r="D6" s="225"/>
      <c r="E6" s="202" t="s">
        <v>71</v>
      </c>
      <c r="F6" s="202"/>
      <c r="G6" s="202" t="s">
        <v>72</v>
      </c>
      <c r="H6" s="202" t="s">
        <v>8</v>
      </c>
      <c r="I6" s="202" t="s">
        <v>73</v>
      </c>
      <c r="J6" s="202" t="s">
        <v>74</v>
      </c>
      <c r="K6" s="202" t="s">
        <v>75</v>
      </c>
      <c r="L6" s="202" t="s">
        <v>76</v>
      </c>
      <c r="M6" s="202" t="s">
        <v>8</v>
      </c>
      <c r="N6" s="202" t="s">
        <v>77</v>
      </c>
      <c r="O6" s="206"/>
      <c r="P6" s="206"/>
      <c r="Q6" s="206"/>
      <c r="R6" s="202" t="s">
        <v>78</v>
      </c>
      <c r="S6" s="202" t="s">
        <v>79</v>
      </c>
      <c r="T6" s="204"/>
      <c r="U6" s="213"/>
      <c r="V6" s="213"/>
      <c r="W6" s="216"/>
      <c r="X6" s="202" t="s">
        <v>80</v>
      </c>
      <c r="Y6" s="202"/>
      <c r="Z6" s="202"/>
      <c r="AA6" s="202"/>
      <c r="AB6" s="202"/>
      <c r="AC6" s="202"/>
      <c r="AD6" s="202"/>
      <c r="AE6" s="202" t="s">
        <v>81</v>
      </c>
      <c r="AF6" s="202"/>
      <c r="AG6" s="202" t="s">
        <v>82</v>
      </c>
      <c r="AH6" s="202"/>
      <c r="AI6" s="202" t="s">
        <v>79</v>
      </c>
      <c r="AJ6" s="202"/>
      <c r="AK6" s="202" t="s">
        <v>83</v>
      </c>
      <c r="AL6" s="202" t="s">
        <v>84</v>
      </c>
      <c r="AM6" s="202"/>
      <c r="AN6" s="202"/>
      <c r="AO6" s="202"/>
      <c r="AP6" s="208"/>
      <c r="AQ6" s="208"/>
      <c r="AR6" s="208"/>
      <c r="AS6" s="208"/>
      <c r="AT6" s="202" t="s">
        <v>85</v>
      </c>
      <c r="AU6" s="202"/>
      <c r="AV6" s="202"/>
      <c r="AW6" s="202" t="s">
        <v>86</v>
      </c>
      <c r="AX6" s="202" t="s">
        <v>87</v>
      </c>
      <c r="AY6" s="213"/>
      <c r="AZ6" s="12"/>
    </row>
    <row r="7" spans="1:52" s="13" customFormat="1" ht="21" customHeight="1">
      <c r="A7" s="213"/>
      <c r="B7" s="219"/>
      <c r="C7" s="222"/>
      <c r="D7" s="225"/>
      <c r="E7" s="202" t="s">
        <v>81</v>
      </c>
      <c r="F7" s="202"/>
      <c r="G7" s="202"/>
      <c r="H7" s="202"/>
      <c r="I7" s="202" t="s">
        <v>88</v>
      </c>
      <c r="J7" s="202" t="s">
        <v>89</v>
      </c>
      <c r="K7" s="202" t="s">
        <v>90</v>
      </c>
      <c r="L7" s="202" t="s">
        <v>91</v>
      </c>
      <c r="M7" s="202"/>
      <c r="N7" s="202" t="s">
        <v>92</v>
      </c>
      <c r="O7" s="206"/>
      <c r="P7" s="206"/>
      <c r="Q7" s="206"/>
      <c r="R7" s="202" t="s">
        <v>93</v>
      </c>
      <c r="S7" s="202" t="s">
        <v>94</v>
      </c>
      <c r="T7" s="204"/>
      <c r="U7" s="213"/>
      <c r="V7" s="213"/>
      <c r="W7" s="216" t="s">
        <v>95</v>
      </c>
      <c r="X7" s="202" t="s">
        <v>96</v>
      </c>
      <c r="Y7" s="202" t="s">
        <v>93</v>
      </c>
      <c r="Z7" s="202" t="s">
        <v>93</v>
      </c>
      <c r="AA7" s="202" t="s">
        <v>93</v>
      </c>
      <c r="AB7" s="202" t="s">
        <v>93</v>
      </c>
      <c r="AC7" s="202" t="s">
        <v>93</v>
      </c>
      <c r="AD7" s="202" t="s">
        <v>93</v>
      </c>
      <c r="AE7" s="202" t="s">
        <v>97</v>
      </c>
      <c r="AF7" s="202"/>
      <c r="AG7" s="202" t="s">
        <v>98</v>
      </c>
      <c r="AH7" s="202"/>
      <c r="AI7" s="202" t="s">
        <v>99</v>
      </c>
      <c r="AJ7" s="202"/>
      <c r="AK7" s="202" t="s">
        <v>100</v>
      </c>
      <c r="AL7" s="202" t="s">
        <v>101</v>
      </c>
      <c r="AM7" s="202"/>
      <c r="AN7" s="202"/>
      <c r="AO7" s="202"/>
      <c r="AP7" s="208"/>
      <c r="AQ7" s="208"/>
      <c r="AR7" s="208"/>
      <c r="AS7" s="208"/>
      <c r="AT7" s="202" t="s">
        <v>102</v>
      </c>
      <c r="AU7" s="202" t="s">
        <v>97</v>
      </c>
      <c r="AV7" s="202" t="s">
        <v>97</v>
      </c>
      <c r="AW7" s="202" t="s">
        <v>103</v>
      </c>
      <c r="AX7" s="202"/>
      <c r="AY7" s="213"/>
      <c r="AZ7" s="12"/>
    </row>
    <row r="8" spans="1:52" s="13" customFormat="1" ht="17.25" customHeight="1">
      <c r="A8" s="213"/>
      <c r="B8" s="219"/>
      <c r="C8" s="222"/>
      <c r="D8" s="225"/>
      <c r="E8" s="202"/>
      <c r="F8" s="202"/>
      <c r="G8" s="202"/>
      <c r="H8" s="202" t="s">
        <v>104</v>
      </c>
      <c r="I8" s="202" t="s">
        <v>60</v>
      </c>
      <c r="J8" s="202" t="s">
        <v>105</v>
      </c>
      <c r="K8" s="202" t="s">
        <v>76</v>
      </c>
      <c r="L8" s="202"/>
      <c r="M8" s="202" t="s">
        <v>57</v>
      </c>
      <c r="N8" s="202"/>
      <c r="O8" s="206"/>
      <c r="P8" s="206"/>
      <c r="Q8" s="206"/>
      <c r="R8" s="202" t="s">
        <v>106</v>
      </c>
      <c r="S8" s="202" t="s">
        <v>107</v>
      </c>
      <c r="T8" s="204"/>
      <c r="U8" s="213"/>
      <c r="V8" s="213"/>
      <c r="W8" s="216" t="s">
        <v>108</v>
      </c>
      <c r="X8" s="202"/>
      <c r="Y8" s="202" t="s">
        <v>109</v>
      </c>
      <c r="Z8" s="202" t="s">
        <v>109</v>
      </c>
      <c r="AA8" s="202" t="s">
        <v>109</v>
      </c>
      <c r="AB8" s="202" t="s">
        <v>109</v>
      </c>
      <c r="AC8" s="202" t="s">
        <v>109</v>
      </c>
      <c r="AD8" s="202" t="s">
        <v>109</v>
      </c>
      <c r="AE8" s="202" t="s">
        <v>110</v>
      </c>
      <c r="AF8" s="202"/>
      <c r="AG8" s="202" t="s">
        <v>111</v>
      </c>
      <c r="AH8" s="202"/>
      <c r="AI8" s="202" t="s">
        <v>84</v>
      </c>
      <c r="AJ8" s="202"/>
      <c r="AK8" s="202" t="s">
        <v>112</v>
      </c>
      <c r="AL8" s="202" t="s">
        <v>81</v>
      </c>
      <c r="AM8" s="202" t="s">
        <v>113</v>
      </c>
      <c r="AN8" s="202" t="s">
        <v>113</v>
      </c>
      <c r="AO8" s="202"/>
      <c r="AP8" s="208"/>
      <c r="AQ8" s="208"/>
      <c r="AR8" s="208"/>
      <c r="AS8" s="208"/>
      <c r="AT8" s="202" t="s">
        <v>114</v>
      </c>
      <c r="AU8" s="202" t="s">
        <v>115</v>
      </c>
      <c r="AV8" s="202" t="s">
        <v>115</v>
      </c>
      <c r="AW8" s="202" t="s">
        <v>116</v>
      </c>
      <c r="AX8" s="202"/>
      <c r="AY8" s="213"/>
      <c r="AZ8" s="12"/>
    </row>
    <row r="9" spans="1:54" s="13" customFormat="1" ht="12.75" customHeight="1">
      <c r="A9" s="213"/>
      <c r="B9" s="219"/>
      <c r="C9" s="222"/>
      <c r="D9" s="225"/>
      <c r="E9" s="202"/>
      <c r="F9" s="202"/>
      <c r="G9" s="202"/>
      <c r="H9" s="202" t="s">
        <v>117</v>
      </c>
      <c r="I9" s="202" t="s">
        <v>118</v>
      </c>
      <c r="J9" s="202" t="s">
        <v>119</v>
      </c>
      <c r="K9" s="202" t="s">
        <v>91</v>
      </c>
      <c r="L9" s="202" t="s">
        <v>8</v>
      </c>
      <c r="M9" s="202" t="s">
        <v>119</v>
      </c>
      <c r="N9" s="202"/>
      <c r="O9" s="206"/>
      <c r="P9" s="206"/>
      <c r="Q9" s="206"/>
      <c r="R9" s="202" t="s">
        <v>91</v>
      </c>
      <c r="S9" s="202" t="s">
        <v>120</v>
      </c>
      <c r="T9" s="204"/>
      <c r="U9" s="213"/>
      <c r="V9" s="213"/>
      <c r="W9" s="216" t="s">
        <v>121</v>
      </c>
      <c r="X9" s="202"/>
      <c r="Y9" s="202" t="s">
        <v>122</v>
      </c>
      <c r="Z9" s="202" t="s">
        <v>122</v>
      </c>
      <c r="AA9" s="202" t="s">
        <v>122</v>
      </c>
      <c r="AB9" s="202" t="s">
        <v>122</v>
      </c>
      <c r="AC9" s="202" t="s">
        <v>122</v>
      </c>
      <c r="AD9" s="202" t="s">
        <v>122</v>
      </c>
      <c r="AE9" s="202"/>
      <c r="AF9" s="202" t="s">
        <v>123</v>
      </c>
      <c r="AG9" s="202" t="s">
        <v>124</v>
      </c>
      <c r="AH9" s="202" t="s">
        <v>99</v>
      </c>
      <c r="AI9" s="202"/>
      <c r="AJ9" s="202"/>
      <c r="AK9" s="202" t="s">
        <v>119</v>
      </c>
      <c r="AL9" s="202"/>
      <c r="AM9" s="202" t="s">
        <v>125</v>
      </c>
      <c r="AN9" s="202" t="s">
        <v>125</v>
      </c>
      <c r="AO9" s="202"/>
      <c r="AP9" s="208"/>
      <c r="AQ9" s="208"/>
      <c r="AR9" s="208"/>
      <c r="AS9" s="208"/>
      <c r="AT9" s="202" t="s">
        <v>81</v>
      </c>
      <c r="AU9" s="202" t="s">
        <v>122</v>
      </c>
      <c r="AV9" s="202" t="s">
        <v>122</v>
      </c>
      <c r="AW9" s="202" t="s">
        <v>126</v>
      </c>
      <c r="AX9" s="202"/>
      <c r="AY9" s="213"/>
      <c r="AZ9" s="12"/>
      <c r="BB9" s="20">
        <f>SUM(BB11:BB52)</f>
        <v>21267165</v>
      </c>
    </row>
    <row r="10" spans="1:52" s="13" customFormat="1" ht="12.75" customHeight="1">
      <c r="A10" s="213"/>
      <c r="B10" s="220"/>
      <c r="C10" s="223"/>
      <c r="D10" s="225"/>
      <c r="E10" s="202" t="s">
        <v>8</v>
      </c>
      <c r="F10" s="202"/>
      <c r="G10" s="202"/>
      <c r="H10" s="202"/>
      <c r="I10" s="202" t="s">
        <v>127</v>
      </c>
      <c r="J10" s="202" t="s">
        <v>91</v>
      </c>
      <c r="K10" s="202"/>
      <c r="L10" s="202" t="s">
        <v>8</v>
      </c>
      <c r="M10" s="202" t="s">
        <v>91</v>
      </c>
      <c r="N10" s="202"/>
      <c r="O10" s="206"/>
      <c r="P10" s="206"/>
      <c r="Q10" s="206"/>
      <c r="R10" s="202"/>
      <c r="S10" s="202" t="s">
        <v>128</v>
      </c>
      <c r="T10" s="204"/>
      <c r="U10" s="213"/>
      <c r="V10" s="213"/>
      <c r="W10" s="217" t="s">
        <v>81</v>
      </c>
      <c r="X10" s="202"/>
      <c r="Y10" s="202" t="s">
        <v>129</v>
      </c>
      <c r="Z10" s="202" t="s">
        <v>129</v>
      </c>
      <c r="AA10" s="202" t="s">
        <v>129</v>
      </c>
      <c r="AB10" s="202" t="s">
        <v>129</v>
      </c>
      <c r="AC10" s="202" t="s">
        <v>129</v>
      </c>
      <c r="AD10" s="202" t="s">
        <v>129</v>
      </c>
      <c r="AE10" s="202"/>
      <c r="AF10" s="202" t="s">
        <v>81</v>
      </c>
      <c r="AG10" s="202" t="s">
        <v>81</v>
      </c>
      <c r="AH10" s="202" t="s">
        <v>130</v>
      </c>
      <c r="AI10" s="202"/>
      <c r="AJ10" s="202"/>
      <c r="AK10" s="202" t="s">
        <v>91</v>
      </c>
      <c r="AL10" s="202"/>
      <c r="AM10" s="202" t="s">
        <v>81</v>
      </c>
      <c r="AN10" s="202" t="s">
        <v>81</v>
      </c>
      <c r="AO10" s="202"/>
      <c r="AP10" s="209"/>
      <c r="AQ10" s="209"/>
      <c r="AR10" s="209"/>
      <c r="AS10" s="209"/>
      <c r="AT10" s="202"/>
      <c r="AU10" s="202" t="s">
        <v>129</v>
      </c>
      <c r="AV10" s="202" t="s">
        <v>129</v>
      </c>
      <c r="AW10" s="202" t="s">
        <v>131</v>
      </c>
      <c r="AX10" s="202"/>
      <c r="AY10" s="213"/>
      <c r="AZ10" s="12"/>
    </row>
    <row r="11" spans="1:55" s="20" customFormat="1" ht="12.75">
      <c r="A11" s="214"/>
      <c r="B11" s="132" t="s">
        <v>132</v>
      </c>
      <c r="C11" s="133">
        <v>1</v>
      </c>
      <c r="D11" s="134">
        <v>2</v>
      </c>
      <c r="E11" s="134">
        <v>3</v>
      </c>
      <c r="F11" s="134">
        <v>4</v>
      </c>
      <c r="G11" s="134">
        <v>5</v>
      </c>
      <c r="H11" s="134">
        <v>6</v>
      </c>
      <c r="I11" s="134">
        <v>7</v>
      </c>
      <c r="J11" s="134">
        <v>8</v>
      </c>
      <c r="K11" s="134">
        <v>9</v>
      </c>
      <c r="L11" s="134">
        <v>10</v>
      </c>
      <c r="M11" s="134">
        <v>11</v>
      </c>
      <c r="N11" s="134">
        <v>12</v>
      </c>
      <c r="O11" s="134">
        <v>13</v>
      </c>
      <c r="P11" s="134">
        <v>14</v>
      </c>
      <c r="Q11" s="134">
        <v>15</v>
      </c>
      <c r="R11" s="134">
        <v>16</v>
      </c>
      <c r="S11" s="134">
        <v>17</v>
      </c>
      <c r="T11" s="135">
        <v>18</v>
      </c>
      <c r="U11" s="214"/>
      <c r="V11" s="213"/>
      <c r="W11" s="132">
        <v>19</v>
      </c>
      <c r="X11" s="134">
        <v>20</v>
      </c>
      <c r="Y11" s="134">
        <v>21</v>
      </c>
      <c r="Z11" s="134">
        <v>22</v>
      </c>
      <c r="AA11" s="134">
        <v>23</v>
      </c>
      <c r="AB11" s="134">
        <v>24</v>
      </c>
      <c r="AC11" s="134">
        <v>25</v>
      </c>
      <c r="AD11" s="134">
        <v>26</v>
      </c>
      <c r="AE11" s="134">
        <v>27</v>
      </c>
      <c r="AF11" s="134">
        <v>28</v>
      </c>
      <c r="AG11" s="134">
        <v>29</v>
      </c>
      <c r="AH11" s="134">
        <v>30</v>
      </c>
      <c r="AI11" s="134">
        <v>31</v>
      </c>
      <c r="AJ11" s="134">
        <v>32</v>
      </c>
      <c r="AK11" s="134">
        <v>33</v>
      </c>
      <c r="AL11" s="134">
        <v>34</v>
      </c>
      <c r="AM11" s="134">
        <v>35</v>
      </c>
      <c r="AN11" s="134">
        <v>36</v>
      </c>
      <c r="AO11" s="134">
        <v>37</v>
      </c>
      <c r="AP11" s="134">
        <v>38</v>
      </c>
      <c r="AQ11" s="134">
        <v>39</v>
      </c>
      <c r="AR11" s="134">
        <v>40</v>
      </c>
      <c r="AS11" s="134">
        <v>41</v>
      </c>
      <c r="AT11" s="134">
        <v>42</v>
      </c>
      <c r="AU11" s="134">
        <v>43</v>
      </c>
      <c r="AV11" s="134">
        <v>44</v>
      </c>
      <c r="AW11" s="134">
        <v>45</v>
      </c>
      <c r="AX11" s="134">
        <v>46</v>
      </c>
      <c r="AY11" s="213"/>
      <c r="AZ11" s="18"/>
      <c r="BA11" s="3">
        <v>1</v>
      </c>
      <c r="BB11" s="19">
        <v>367185</v>
      </c>
      <c r="BC11" s="78" t="s">
        <v>133</v>
      </c>
    </row>
    <row r="12" spans="1:55" ht="12.75">
      <c r="A12" s="89"/>
      <c r="B12" s="124" t="s">
        <v>134</v>
      </c>
      <c r="C12" s="125">
        <f>SUM(D12:N12)+SUM(R12:T12)+SUM(W12:AO12)+SUM(AT12:AX12)</f>
        <v>3810</v>
      </c>
      <c r="D12" s="126">
        <f>SUM(D14:D32)</f>
        <v>432</v>
      </c>
      <c r="E12" s="126">
        <f aca="true" t="shared" si="0" ref="E12:T12">SUM(E14:E32)</f>
        <v>15</v>
      </c>
      <c r="F12" s="126">
        <f t="shared" si="0"/>
        <v>15</v>
      </c>
      <c r="G12" s="126">
        <f t="shared" si="0"/>
        <v>232</v>
      </c>
      <c r="H12" s="126">
        <f t="shared" si="0"/>
        <v>55</v>
      </c>
      <c r="I12" s="126">
        <f t="shared" si="0"/>
        <v>25</v>
      </c>
      <c r="J12" s="126">
        <f t="shared" si="0"/>
        <v>66</v>
      </c>
      <c r="K12" s="126">
        <f t="shared" si="0"/>
        <v>0</v>
      </c>
      <c r="L12" s="126">
        <f t="shared" si="0"/>
        <v>74</v>
      </c>
      <c r="M12" s="126">
        <f t="shared" si="0"/>
        <v>147</v>
      </c>
      <c r="N12" s="126">
        <f t="shared" si="0"/>
        <v>575</v>
      </c>
      <c r="O12" s="126">
        <f t="shared" si="0"/>
        <v>10</v>
      </c>
      <c r="P12" s="126">
        <f t="shared" si="0"/>
        <v>230</v>
      </c>
      <c r="Q12" s="126">
        <f t="shared" si="0"/>
        <v>335</v>
      </c>
      <c r="R12" s="126">
        <f t="shared" si="0"/>
        <v>53</v>
      </c>
      <c r="S12" s="126">
        <f t="shared" si="0"/>
        <v>8</v>
      </c>
      <c r="T12" s="126">
        <f t="shared" si="0"/>
        <v>73</v>
      </c>
      <c r="U12" s="127"/>
      <c r="V12" s="127"/>
      <c r="W12" s="126">
        <f>SUM(W14:W32)</f>
        <v>35</v>
      </c>
      <c r="X12" s="126">
        <f aca="true" t="shared" si="1" ref="X12:AX12">SUM(X14:X32)</f>
        <v>199</v>
      </c>
      <c r="Y12" s="126">
        <f t="shared" si="1"/>
        <v>318</v>
      </c>
      <c r="Z12" s="126">
        <f t="shared" si="1"/>
        <v>25</v>
      </c>
      <c r="AA12" s="126">
        <f t="shared" si="1"/>
        <v>25</v>
      </c>
      <c r="AB12" s="126">
        <f t="shared" si="1"/>
        <v>28</v>
      </c>
      <c r="AC12" s="126">
        <f t="shared" si="1"/>
        <v>60</v>
      </c>
      <c r="AD12" s="126">
        <f t="shared" si="1"/>
        <v>15</v>
      </c>
      <c r="AE12" s="126">
        <f t="shared" si="1"/>
        <v>70</v>
      </c>
      <c r="AF12" s="126">
        <f t="shared" si="1"/>
        <v>94</v>
      </c>
      <c r="AG12" s="126">
        <f t="shared" si="1"/>
        <v>145</v>
      </c>
      <c r="AH12" s="126">
        <f t="shared" si="1"/>
        <v>191</v>
      </c>
      <c r="AI12" s="126">
        <f t="shared" si="1"/>
        <v>4</v>
      </c>
      <c r="AJ12" s="126">
        <f t="shared" si="1"/>
        <v>0</v>
      </c>
      <c r="AK12" s="126">
        <f t="shared" si="1"/>
        <v>48</v>
      </c>
      <c r="AL12" s="126">
        <f t="shared" si="1"/>
        <v>267</v>
      </c>
      <c r="AM12" s="126">
        <f t="shared" si="1"/>
        <v>140</v>
      </c>
      <c r="AN12" s="126">
        <f t="shared" si="1"/>
        <v>50</v>
      </c>
      <c r="AO12" s="126">
        <f t="shared" si="1"/>
        <v>124</v>
      </c>
      <c r="AP12" s="126">
        <f t="shared" si="1"/>
        <v>68</v>
      </c>
      <c r="AQ12" s="126">
        <f t="shared" si="1"/>
        <v>56</v>
      </c>
      <c r="AR12" s="126">
        <f t="shared" si="1"/>
        <v>0</v>
      </c>
      <c r="AS12" s="126">
        <f t="shared" si="1"/>
        <v>0</v>
      </c>
      <c r="AT12" s="126">
        <f t="shared" si="1"/>
        <v>35</v>
      </c>
      <c r="AU12" s="126">
        <f t="shared" si="1"/>
        <v>0</v>
      </c>
      <c r="AV12" s="126">
        <f t="shared" si="1"/>
        <v>0</v>
      </c>
      <c r="AW12" s="126">
        <f t="shared" si="1"/>
        <v>167</v>
      </c>
      <c r="AX12" s="126">
        <f t="shared" si="1"/>
        <v>0</v>
      </c>
      <c r="AY12" s="24"/>
      <c r="AZ12" s="7"/>
      <c r="BA12" s="3">
        <v>2</v>
      </c>
      <c r="BB12" s="25">
        <v>451434</v>
      </c>
      <c r="BC12" s="78" t="s">
        <v>135</v>
      </c>
    </row>
    <row r="13" spans="1:55" s="31" customFormat="1" ht="12.75">
      <c r="A13" s="29"/>
      <c r="B13" s="27" t="s">
        <v>136</v>
      </c>
      <c r="C13" s="28">
        <f>C12*1000/$C2</f>
        <v>6.609798114906396</v>
      </c>
      <c r="D13" s="28">
        <f aca="true" t="shared" si="2" ref="D13:S13">D12*1000/$C2</f>
        <v>0.7494574240523787</v>
      </c>
      <c r="E13" s="28">
        <f t="shared" si="2"/>
        <v>0.02602282722404093</v>
      </c>
      <c r="F13" s="28">
        <f t="shared" si="2"/>
        <v>0.02602282722404093</v>
      </c>
      <c r="G13" s="28">
        <f t="shared" si="2"/>
        <v>0.4024863943984997</v>
      </c>
      <c r="H13" s="28">
        <f t="shared" si="2"/>
        <v>0.09541703315481674</v>
      </c>
      <c r="I13" s="28">
        <f t="shared" si="2"/>
        <v>0.04337137870673488</v>
      </c>
      <c r="J13" s="28">
        <f t="shared" si="2"/>
        <v>0.11450043978578009</v>
      </c>
      <c r="K13" s="28">
        <f t="shared" si="2"/>
        <v>0</v>
      </c>
      <c r="L13" s="28">
        <f t="shared" si="2"/>
        <v>0.12837928097193524</v>
      </c>
      <c r="M13" s="28">
        <f t="shared" si="2"/>
        <v>0.2550237067956011</v>
      </c>
      <c r="N13" s="28">
        <f t="shared" si="2"/>
        <v>0.9975417102549022</v>
      </c>
      <c r="O13" s="28">
        <f t="shared" si="2"/>
        <v>0.01734855148269395</v>
      </c>
      <c r="P13" s="28">
        <f t="shared" si="2"/>
        <v>0.3990166841019609</v>
      </c>
      <c r="Q13" s="28">
        <f t="shared" si="2"/>
        <v>0.5811764746702474</v>
      </c>
      <c r="R13" s="28">
        <f t="shared" si="2"/>
        <v>0.09194732285827795</v>
      </c>
      <c r="S13" s="28">
        <f t="shared" si="2"/>
        <v>0.013878841186155162</v>
      </c>
      <c r="T13" s="28">
        <f>T12*1000/$C2</f>
        <v>0.12664442582366586</v>
      </c>
      <c r="U13" s="29"/>
      <c r="V13" s="29"/>
      <c r="W13" s="28">
        <f aca="true" t="shared" si="3" ref="W13:AX13">W12*1000/$C2</f>
        <v>0.06071993018942883</v>
      </c>
      <c r="X13" s="28">
        <f t="shared" si="3"/>
        <v>0.34523617450560967</v>
      </c>
      <c r="Y13" s="28">
        <f t="shared" si="3"/>
        <v>0.5516839371496677</v>
      </c>
      <c r="Z13" s="28">
        <f t="shared" si="3"/>
        <v>0.04337137870673488</v>
      </c>
      <c r="AA13" s="28">
        <f t="shared" si="3"/>
        <v>0.04337137870673488</v>
      </c>
      <c r="AB13" s="28">
        <f t="shared" si="3"/>
        <v>0.048575944151543066</v>
      </c>
      <c r="AC13" s="28">
        <f t="shared" si="3"/>
        <v>0.10409130889616372</v>
      </c>
      <c r="AD13" s="28">
        <f>AD12*1000/$C2</f>
        <v>0.02602282722404093</v>
      </c>
      <c r="AE13" s="28">
        <f t="shared" si="3"/>
        <v>0.12143986037885766</v>
      </c>
      <c r="AF13" s="28">
        <f t="shared" si="3"/>
        <v>0.16307638393732315</v>
      </c>
      <c r="AG13" s="28">
        <f t="shared" si="3"/>
        <v>0.2515539964990623</v>
      </c>
      <c r="AH13" s="28">
        <f t="shared" si="3"/>
        <v>0.3313573333194545</v>
      </c>
      <c r="AI13" s="28">
        <f t="shared" si="3"/>
        <v>0.006939420593077581</v>
      </c>
      <c r="AJ13" s="28">
        <f t="shared" si="3"/>
        <v>0</v>
      </c>
      <c r="AK13" s="28">
        <f t="shared" si="3"/>
        <v>0.08327304711693097</v>
      </c>
      <c r="AL13" s="28">
        <f t="shared" si="3"/>
        <v>0.46320632458792854</v>
      </c>
      <c r="AM13" s="28">
        <f t="shared" si="3"/>
        <v>0.24287972075771533</v>
      </c>
      <c r="AN13" s="28">
        <f t="shared" si="3"/>
        <v>0.08674275741346976</v>
      </c>
      <c r="AO13" s="28">
        <f t="shared" si="3"/>
        <v>0.215122038385405</v>
      </c>
      <c r="AP13" s="28">
        <f t="shared" si="3"/>
        <v>0.11797015008231888</v>
      </c>
      <c r="AQ13" s="28">
        <f t="shared" si="3"/>
        <v>0.09715188830308613</v>
      </c>
      <c r="AR13" s="28">
        <f t="shared" si="3"/>
        <v>0</v>
      </c>
      <c r="AS13" s="28">
        <f t="shared" si="3"/>
        <v>0</v>
      </c>
      <c r="AT13" s="28">
        <f t="shared" si="3"/>
        <v>0.06071993018942883</v>
      </c>
      <c r="AU13" s="28">
        <f t="shared" si="3"/>
        <v>0</v>
      </c>
      <c r="AV13" s="28">
        <f t="shared" si="3"/>
        <v>0</v>
      </c>
      <c r="AW13" s="28">
        <f t="shared" si="3"/>
        <v>0.289720809760989</v>
      </c>
      <c r="AX13" s="28">
        <f t="shared" si="3"/>
        <v>0</v>
      </c>
      <c r="AY13" s="29"/>
      <c r="AZ13" s="30"/>
      <c r="BA13" s="3">
        <v>3</v>
      </c>
      <c r="BB13" s="25">
        <v>630522</v>
      </c>
      <c r="BC13" s="78" t="s">
        <v>137</v>
      </c>
    </row>
    <row r="14" spans="1:55" s="31" customFormat="1" ht="12.75">
      <c r="A14" s="26"/>
      <c r="B14" s="32"/>
      <c r="C14" s="33"/>
      <c r="D14" s="33" t="s">
        <v>138</v>
      </c>
      <c r="E14" s="33"/>
      <c r="F14" s="33"/>
      <c r="G14" s="33" t="s">
        <v>139</v>
      </c>
      <c r="H14" s="33"/>
      <c r="I14" s="33"/>
      <c r="J14" s="33" t="s">
        <v>140</v>
      </c>
      <c r="K14" s="33"/>
      <c r="L14" s="33" t="s">
        <v>141</v>
      </c>
      <c r="M14" s="33"/>
      <c r="N14" s="33"/>
      <c r="O14" s="33"/>
      <c r="P14" s="33"/>
      <c r="Q14" s="33"/>
      <c r="R14" s="33"/>
      <c r="S14" s="33"/>
      <c r="T14" s="33" t="s">
        <v>142</v>
      </c>
      <c r="U14" s="34"/>
      <c r="V14" s="34"/>
      <c r="W14" s="33"/>
      <c r="X14" s="33"/>
      <c r="Y14" s="33" t="s">
        <v>160</v>
      </c>
      <c r="Z14" s="33"/>
      <c r="AA14" s="33"/>
      <c r="AB14" s="33"/>
      <c r="AC14" s="65"/>
      <c r="AD14" s="33"/>
      <c r="AE14" s="33"/>
      <c r="AF14" s="33"/>
      <c r="AG14" s="33"/>
      <c r="AH14" s="33" t="s">
        <v>143</v>
      </c>
      <c r="AI14" s="33"/>
      <c r="AJ14" s="33"/>
      <c r="AK14" s="33"/>
      <c r="AL14" s="33"/>
      <c r="AM14" s="33" t="s">
        <v>144</v>
      </c>
      <c r="AN14" s="33"/>
      <c r="AO14" s="33"/>
      <c r="AP14" s="33"/>
      <c r="AQ14" s="33"/>
      <c r="AR14" s="33"/>
      <c r="AS14" s="33"/>
      <c r="AT14" s="33" t="s">
        <v>337</v>
      </c>
      <c r="AU14" s="33"/>
      <c r="AV14" s="33"/>
      <c r="AW14" s="33" t="s">
        <v>145</v>
      </c>
      <c r="AX14" s="33"/>
      <c r="AY14" s="34"/>
      <c r="AZ14" s="30"/>
      <c r="BA14" s="3">
        <v>4</v>
      </c>
      <c r="BB14" s="25">
        <v>707045</v>
      </c>
      <c r="BC14" s="78" t="s">
        <v>146</v>
      </c>
    </row>
    <row r="15" spans="1:55" s="3" customFormat="1" ht="13.5" customHeight="1">
      <c r="A15" s="45">
        <v>1</v>
      </c>
      <c r="B15" s="151" t="s">
        <v>386</v>
      </c>
      <c r="C15" s="22">
        <f>SUM(D15:N15)+SUM(R15:T15)+SUM(W15:AO15)+SUM(AT15:AX15)</f>
        <v>1089</v>
      </c>
      <c r="D15" s="23">
        <v>119</v>
      </c>
      <c r="E15" s="23" t="s">
        <v>148</v>
      </c>
      <c r="F15" s="23" t="s">
        <v>148</v>
      </c>
      <c r="G15" s="23">
        <v>50</v>
      </c>
      <c r="H15" s="23">
        <v>55</v>
      </c>
      <c r="I15" s="23">
        <v>15</v>
      </c>
      <c r="J15" s="23">
        <v>31</v>
      </c>
      <c r="K15" s="23" t="s">
        <v>148</v>
      </c>
      <c r="L15" s="23">
        <v>66</v>
      </c>
      <c r="M15" s="23">
        <v>107</v>
      </c>
      <c r="N15" s="23">
        <f>SUM(O15:Q15)</f>
        <v>0</v>
      </c>
      <c r="O15" s="23" t="s">
        <v>148</v>
      </c>
      <c r="P15" s="23" t="s">
        <v>148</v>
      </c>
      <c r="Q15" s="23" t="s">
        <v>148</v>
      </c>
      <c r="R15" s="23">
        <v>53</v>
      </c>
      <c r="S15" s="23" t="s">
        <v>148</v>
      </c>
      <c r="T15" s="23">
        <v>50</v>
      </c>
      <c r="U15" s="34">
        <v>1</v>
      </c>
      <c r="V15" s="34">
        <v>1</v>
      </c>
      <c r="W15" s="23" t="s">
        <v>148</v>
      </c>
      <c r="X15" s="23" t="s">
        <v>148</v>
      </c>
      <c r="Y15" s="23">
        <v>145</v>
      </c>
      <c r="Z15" s="23">
        <v>25</v>
      </c>
      <c r="AA15" s="23">
        <v>25</v>
      </c>
      <c r="AB15" s="23">
        <v>10</v>
      </c>
      <c r="AC15" s="23"/>
      <c r="AD15" s="23">
        <v>5</v>
      </c>
      <c r="AE15" s="23" t="s">
        <v>148</v>
      </c>
      <c r="AF15" s="23" t="s">
        <v>148</v>
      </c>
      <c r="AG15" s="23">
        <v>70</v>
      </c>
      <c r="AH15" s="23">
        <v>21</v>
      </c>
      <c r="AI15" s="23" t="s">
        <v>148</v>
      </c>
      <c r="AJ15" s="23" t="s">
        <v>148</v>
      </c>
      <c r="AK15" s="23" t="s">
        <v>148</v>
      </c>
      <c r="AL15" s="23">
        <v>90</v>
      </c>
      <c r="AM15" s="23">
        <v>50</v>
      </c>
      <c r="AN15" s="23">
        <v>15</v>
      </c>
      <c r="AO15" s="116">
        <f>SUM(AP15:AS15)</f>
        <v>0</v>
      </c>
      <c r="AP15" s="23" t="s">
        <v>148</v>
      </c>
      <c r="AQ15" s="23" t="s">
        <v>148</v>
      </c>
      <c r="AR15" s="23" t="s">
        <v>148</v>
      </c>
      <c r="AS15" s="23" t="s">
        <v>148</v>
      </c>
      <c r="AT15" s="23">
        <v>25</v>
      </c>
      <c r="AU15" s="23" t="s">
        <v>148</v>
      </c>
      <c r="AV15" s="23" t="s">
        <v>148</v>
      </c>
      <c r="AW15" s="23">
        <v>62</v>
      </c>
      <c r="AX15" s="23" t="s">
        <v>148</v>
      </c>
      <c r="AY15" s="34">
        <v>1</v>
      </c>
      <c r="AZ15" s="22"/>
      <c r="BA15" s="3">
        <v>5</v>
      </c>
      <c r="BB15" s="39">
        <v>589500</v>
      </c>
      <c r="BC15" s="78" t="s">
        <v>149</v>
      </c>
    </row>
    <row r="16" spans="1:55" ht="12.75">
      <c r="A16" s="40"/>
      <c r="B16" s="7"/>
      <c r="C16" s="65"/>
      <c r="D16" s="23" t="s">
        <v>150</v>
      </c>
      <c r="E16" s="65"/>
      <c r="F16" s="65"/>
      <c r="G16" s="23"/>
      <c r="H16" s="65"/>
      <c r="I16" s="23" t="s">
        <v>151</v>
      </c>
      <c r="J16" s="23" t="s">
        <v>152</v>
      </c>
      <c r="K16" s="23"/>
      <c r="L16" s="23" t="s">
        <v>277</v>
      </c>
      <c r="M16" s="23"/>
      <c r="N16" s="7"/>
      <c r="O16" s="65"/>
      <c r="P16" s="65" t="s">
        <v>153</v>
      </c>
      <c r="Q16" s="65" t="s">
        <v>280</v>
      </c>
      <c r="R16" s="65"/>
      <c r="S16" s="65" t="s">
        <v>168</v>
      </c>
      <c r="T16" s="23"/>
      <c r="U16" s="24"/>
      <c r="V16" s="24"/>
      <c r="W16" s="65"/>
      <c r="X16" s="23" t="s">
        <v>154</v>
      </c>
      <c r="Y16" s="121" t="s">
        <v>338</v>
      </c>
      <c r="Z16" s="65"/>
      <c r="AA16" s="23"/>
      <c r="AB16" s="23"/>
      <c r="AC16" s="65"/>
      <c r="AD16" s="117"/>
      <c r="AE16" s="23" t="s">
        <v>155</v>
      </c>
      <c r="AF16" s="33" t="s">
        <v>156</v>
      </c>
      <c r="AG16" s="23" t="s">
        <v>157</v>
      </c>
      <c r="AH16" s="23" t="s">
        <v>158</v>
      </c>
      <c r="AI16" s="117"/>
      <c r="AJ16" s="117"/>
      <c r="AK16" s="117"/>
      <c r="AL16" s="23"/>
      <c r="AM16" s="23" t="s">
        <v>159</v>
      </c>
      <c r="AN16" s="23" t="s">
        <v>144</v>
      </c>
      <c r="AO16" s="7"/>
      <c r="AP16" s="65" t="s">
        <v>161</v>
      </c>
      <c r="AQ16" s="65" t="s">
        <v>162</v>
      </c>
      <c r="AR16" s="65"/>
      <c r="AS16" s="65"/>
      <c r="AT16" s="23"/>
      <c r="AU16" s="117"/>
      <c r="AV16" s="7"/>
      <c r="AW16" s="23" t="s">
        <v>163</v>
      </c>
      <c r="AX16" s="116"/>
      <c r="AY16" s="24"/>
      <c r="AZ16" s="7"/>
      <c r="BA16" s="3">
        <v>6</v>
      </c>
      <c r="BB16" s="25">
        <v>315577</v>
      </c>
      <c r="BC16" s="78" t="s">
        <v>164</v>
      </c>
    </row>
    <row r="17" spans="1:55" ht="12.75">
      <c r="A17" s="45">
        <v>2</v>
      </c>
      <c r="B17" s="99" t="s">
        <v>376</v>
      </c>
      <c r="C17" s="22">
        <f>SUM(D17:N17)+SUM(R17:T17)+SUM(W17:AO17)+SUM(AT17:AX17)</f>
        <v>1135</v>
      </c>
      <c r="D17" s="23">
        <v>54</v>
      </c>
      <c r="E17" s="23">
        <v>15</v>
      </c>
      <c r="F17" s="23">
        <v>15</v>
      </c>
      <c r="G17" s="23">
        <v>30</v>
      </c>
      <c r="H17" s="23" t="s">
        <v>148</v>
      </c>
      <c r="I17" s="23">
        <v>5</v>
      </c>
      <c r="J17" s="23">
        <v>35</v>
      </c>
      <c r="K17" s="23" t="s">
        <v>148</v>
      </c>
      <c r="L17" s="23">
        <v>8</v>
      </c>
      <c r="M17" s="23" t="s">
        <v>148</v>
      </c>
      <c r="N17" s="23">
        <f>SUM(O17:Q17)</f>
        <v>190</v>
      </c>
      <c r="O17" s="23" t="s">
        <v>148</v>
      </c>
      <c r="P17" s="23">
        <v>130</v>
      </c>
      <c r="Q17" s="23">
        <v>60</v>
      </c>
      <c r="R17" s="23" t="s">
        <v>148</v>
      </c>
      <c r="S17" s="23">
        <v>8</v>
      </c>
      <c r="T17" s="23" t="s">
        <v>148</v>
      </c>
      <c r="U17" s="24">
        <v>2</v>
      </c>
      <c r="V17" s="24">
        <v>2</v>
      </c>
      <c r="W17" s="23">
        <v>35</v>
      </c>
      <c r="X17" s="23">
        <v>113</v>
      </c>
      <c r="Y17" s="23">
        <v>65</v>
      </c>
      <c r="Z17" s="23" t="s">
        <v>148</v>
      </c>
      <c r="AA17" s="23" t="s">
        <v>148</v>
      </c>
      <c r="AB17" s="23">
        <v>18</v>
      </c>
      <c r="AC17" s="23" t="s">
        <v>148</v>
      </c>
      <c r="AD17" s="23">
        <v>10</v>
      </c>
      <c r="AE17" s="23">
        <v>70</v>
      </c>
      <c r="AF17" s="23">
        <v>81</v>
      </c>
      <c r="AG17" s="23">
        <v>63</v>
      </c>
      <c r="AH17" s="23">
        <v>27</v>
      </c>
      <c r="AI17" s="116" t="s">
        <v>148</v>
      </c>
      <c r="AJ17" s="116" t="s">
        <v>148</v>
      </c>
      <c r="AK17" s="23">
        <v>30</v>
      </c>
      <c r="AL17" s="23">
        <v>55</v>
      </c>
      <c r="AM17" s="23">
        <v>35</v>
      </c>
      <c r="AN17" s="23">
        <v>30</v>
      </c>
      <c r="AO17" s="23">
        <f>SUM(AP17:AS17)</f>
        <v>99</v>
      </c>
      <c r="AP17" s="23">
        <v>51</v>
      </c>
      <c r="AQ17" s="23">
        <v>48</v>
      </c>
      <c r="AR17" s="23" t="s">
        <v>148</v>
      </c>
      <c r="AS17" s="23" t="s">
        <v>148</v>
      </c>
      <c r="AT17" s="23" t="s">
        <v>148</v>
      </c>
      <c r="AU17" s="23" t="s">
        <v>148</v>
      </c>
      <c r="AV17" s="23" t="s">
        <v>148</v>
      </c>
      <c r="AW17" s="23">
        <v>44</v>
      </c>
      <c r="AX17" s="23" t="s">
        <v>148</v>
      </c>
      <c r="AY17" s="24">
        <v>2</v>
      </c>
      <c r="AZ17" s="7"/>
      <c r="BA17" s="3">
        <v>7</v>
      </c>
      <c r="BB17" s="25">
        <v>439152</v>
      </c>
      <c r="BC17" s="78" t="s">
        <v>166</v>
      </c>
    </row>
    <row r="18" spans="1:55" ht="12.75">
      <c r="A18" s="45"/>
      <c r="B18" s="21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24"/>
      <c r="V18" s="24"/>
      <c r="W18" s="65"/>
      <c r="X18" s="65"/>
      <c r="Y18" s="7"/>
      <c r="Z18" s="65"/>
      <c r="AA18" s="65"/>
      <c r="AB18" s="65"/>
      <c r="AC18" s="65"/>
      <c r="AD18" s="117"/>
      <c r="AE18" s="65"/>
      <c r="AF18" s="65"/>
      <c r="AG18" s="65"/>
      <c r="AH18" s="65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65" t="s">
        <v>169</v>
      </c>
      <c r="AX18" s="117"/>
      <c r="AY18" s="24"/>
      <c r="AZ18" s="7"/>
      <c r="BA18" s="3">
        <v>8</v>
      </c>
      <c r="BB18" s="25">
        <v>600125</v>
      </c>
      <c r="BC18" s="78" t="s">
        <v>170</v>
      </c>
    </row>
    <row r="19" spans="1:55" ht="12.75">
      <c r="A19" s="45">
        <v>3</v>
      </c>
      <c r="B19" s="99" t="s">
        <v>340</v>
      </c>
      <c r="C19" s="22">
        <f>SUM(D19:N19)+SUM(R19:T19)+SUM(W19:AO19)+SUM(AT19:AX19)</f>
        <v>216</v>
      </c>
      <c r="D19" s="23">
        <v>44</v>
      </c>
      <c r="E19" s="23" t="s">
        <v>148</v>
      </c>
      <c r="F19" s="23" t="s">
        <v>148</v>
      </c>
      <c r="G19" s="23" t="s">
        <v>148</v>
      </c>
      <c r="H19" s="23" t="s">
        <v>148</v>
      </c>
      <c r="I19" s="23" t="s">
        <v>148</v>
      </c>
      <c r="J19" s="23" t="s">
        <v>148</v>
      </c>
      <c r="K19" s="23" t="s">
        <v>148</v>
      </c>
      <c r="L19" s="23" t="s">
        <v>148</v>
      </c>
      <c r="M19" s="23" t="s">
        <v>148</v>
      </c>
      <c r="N19" s="23">
        <f>SUM(O19:Q19)</f>
        <v>55</v>
      </c>
      <c r="O19" s="23" t="s">
        <v>148</v>
      </c>
      <c r="P19" s="23" t="s">
        <v>148</v>
      </c>
      <c r="Q19" s="23">
        <v>55</v>
      </c>
      <c r="R19" s="23" t="s">
        <v>148</v>
      </c>
      <c r="S19" s="23" t="s">
        <v>148</v>
      </c>
      <c r="T19" s="23" t="s">
        <v>148</v>
      </c>
      <c r="U19" s="24">
        <v>3</v>
      </c>
      <c r="V19" s="24">
        <v>3</v>
      </c>
      <c r="W19" s="23" t="s">
        <v>148</v>
      </c>
      <c r="X19" s="23">
        <v>20</v>
      </c>
      <c r="Y19" s="23">
        <v>25</v>
      </c>
      <c r="Z19" s="23" t="s">
        <v>148</v>
      </c>
      <c r="AA19" s="23" t="s">
        <v>148</v>
      </c>
      <c r="AB19" s="23" t="s">
        <v>148</v>
      </c>
      <c r="AC19" s="23" t="s">
        <v>148</v>
      </c>
      <c r="AD19" s="116" t="s">
        <v>148</v>
      </c>
      <c r="AE19" s="23" t="s">
        <v>148</v>
      </c>
      <c r="AF19" s="23" t="s">
        <v>148</v>
      </c>
      <c r="AG19" s="23" t="s">
        <v>148</v>
      </c>
      <c r="AH19" s="23">
        <v>32</v>
      </c>
      <c r="AI19" s="116" t="s">
        <v>148</v>
      </c>
      <c r="AJ19" s="116" t="s">
        <v>148</v>
      </c>
      <c r="AK19" s="116" t="s">
        <v>148</v>
      </c>
      <c r="AL19" s="23">
        <v>21</v>
      </c>
      <c r="AM19" s="23">
        <v>10</v>
      </c>
      <c r="AN19" s="23" t="s">
        <v>148</v>
      </c>
      <c r="AO19" s="116">
        <f>SUM(AP19:AS19)</f>
        <v>0</v>
      </c>
      <c r="AP19" s="116" t="s">
        <v>148</v>
      </c>
      <c r="AQ19" s="116" t="s">
        <v>148</v>
      </c>
      <c r="AR19" s="116" t="s">
        <v>148</v>
      </c>
      <c r="AS19" s="116" t="s">
        <v>148</v>
      </c>
      <c r="AT19" s="116" t="s">
        <v>148</v>
      </c>
      <c r="AU19" s="116" t="s">
        <v>148</v>
      </c>
      <c r="AV19" s="116" t="s">
        <v>148</v>
      </c>
      <c r="AW19" s="23">
        <v>9</v>
      </c>
      <c r="AX19" s="116" t="s">
        <v>148</v>
      </c>
      <c r="AY19" s="24">
        <v>3</v>
      </c>
      <c r="AZ19" s="7"/>
      <c r="BA19" s="3">
        <v>9</v>
      </c>
      <c r="BB19" s="25">
        <v>348812</v>
      </c>
      <c r="BC19" s="78" t="s">
        <v>172</v>
      </c>
    </row>
    <row r="20" spans="1:55" ht="12.75">
      <c r="A20" s="45"/>
      <c r="B20" s="21" t="s">
        <v>173</v>
      </c>
      <c r="C20" s="65"/>
      <c r="D20" s="117" t="s">
        <v>174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4"/>
      <c r="V20" s="24"/>
      <c r="W20" s="65"/>
      <c r="X20" s="65"/>
      <c r="Y20" s="65"/>
      <c r="Z20" s="65"/>
      <c r="AA20" s="65"/>
      <c r="AB20" s="65"/>
      <c r="AC20" s="65"/>
      <c r="AD20" s="117"/>
      <c r="AE20" s="65"/>
      <c r="AF20" s="65"/>
      <c r="AG20" s="65"/>
      <c r="AH20" s="65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24"/>
      <c r="AZ20" s="7"/>
      <c r="BA20" s="3">
        <v>10</v>
      </c>
      <c r="BB20" s="25">
        <v>469949</v>
      </c>
      <c r="BC20" s="78" t="s">
        <v>175</v>
      </c>
    </row>
    <row r="21" spans="1:55" ht="12.75">
      <c r="A21" s="45">
        <v>4</v>
      </c>
      <c r="B21" s="99" t="s">
        <v>407</v>
      </c>
      <c r="C21" s="22">
        <f>SUM(D21:N21)+SUM(R21:T21)+SUM(W21:AO21)+SUM(AT21:AX21)</f>
        <v>264</v>
      </c>
      <c r="D21" s="116">
        <v>50</v>
      </c>
      <c r="E21" s="23" t="s">
        <v>148</v>
      </c>
      <c r="F21" s="23" t="s">
        <v>148</v>
      </c>
      <c r="G21" s="23">
        <v>12</v>
      </c>
      <c r="H21" s="23" t="s">
        <v>148</v>
      </c>
      <c r="I21" s="23" t="s">
        <v>148</v>
      </c>
      <c r="J21" s="23" t="s">
        <v>148</v>
      </c>
      <c r="K21" s="23" t="s">
        <v>148</v>
      </c>
      <c r="L21" s="23" t="s">
        <v>148</v>
      </c>
      <c r="M21" s="23" t="s">
        <v>148</v>
      </c>
      <c r="N21" s="23">
        <f>SUM(O21:Q21)</f>
        <v>0</v>
      </c>
      <c r="O21" s="23" t="s">
        <v>148</v>
      </c>
      <c r="P21" s="23" t="s">
        <v>148</v>
      </c>
      <c r="Q21" s="23" t="s">
        <v>148</v>
      </c>
      <c r="R21" s="23" t="s">
        <v>148</v>
      </c>
      <c r="S21" s="23" t="s">
        <v>148</v>
      </c>
      <c r="T21" s="23">
        <v>10</v>
      </c>
      <c r="U21" s="24">
        <v>4</v>
      </c>
      <c r="V21" s="24">
        <v>4</v>
      </c>
      <c r="W21" s="23" t="s">
        <v>148</v>
      </c>
      <c r="X21" s="23">
        <v>26</v>
      </c>
      <c r="Y21" s="23">
        <v>25</v>
      </c>
      <c r="Z21" s="23" t="s">
        <v>148</v>
      </c>
      <c r="AA21" s="23" t="s">
        <v>148</v>
      </c>
      <c r="AB21" s="23" t="s">
        <v>148</v>
      </c>
      <c r="AC21" s="23" t="s">
        <v>148</v>
      </c>
      <c r="AD21" s="116" t="s">
        <v>148</v>
      </c>
      <c r="AE21" s="23" t="s">
        <v>148</v>
      </c>
      <c r="AF21" s="23">
        <v>5</v>
      </c>
      <c r="AG21" s="23">
        <v>5</v>
      </c>
      <c r="AH21" s="23">
        <v>40</v>
      </c>
      <c r="AI21" s="116" t="s">
        <v>148</v>
      </c>
      <c r="AJ21" s="116" t="s">
        <v>148</v>
      </c>
      <c r="AK21" s="116">
        <v>8</v>
      </c>
      <c r="AL21" s="116">
        <v>48</v>
      </c>
      <c r="AM21" s="116">
        <v>20</v>
      </c>
      <c r="AN21" s="116">
        <v>5</v>
      </c>
      <c r="AO21" s="116">
        <f>SUM(AP21:AS21)</f>
        <v>0</v>
      </c>
      <c r="AP21" s="116" t="s">
        <v>148</v>
      </c>
      <c r="AQ21" s="116" t="s">
        <v>148</v>
      </c>
      <c r="AR21" s="116" t="s">
        <v>148</v>
      </c>
      <c r="AS21" s="116" t="s">
        <v>148</v>
      </c>
      <c r="AT21" s="116" t="s">
        <v>148</v>
      </c>
      <c r="AU21" s="116" t="s">
        <v>148</v>
      </c>
      <c r="AV21" s="116" t="s">
        <v>148</v>
      </c>
      <c r="AW21" s="23">
        <v>10</v>
      </c>
      <c r="AX21" s="116" t="s">
        <v>148</v>
      </c>
      <c r="AY21" s="24">
        <v>4</v>
      </c>
      <c r="AZ21" s="7"/>
      <c r="BA21" s="3">
        <v>11</v>
      </c>
      <c r="BB21" s="25">
        <v>313827</v>
      </c>
      <c r="BC21" s="78" t="s">
        <v>177</v>
      </c>
    </row>
    <row r="22" spans="1:55" ht="12.75">
      <c r="A22" s="40"/>
      <c r="B22" s="21"/>
      <c r="C22" s="61"/>
      <c r="D22" s="23" t="s">
        <v>453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3"/>
      <c r="X22" s="23"/>
      <c r="Y22" s="23"/>
      <c r="Z22" s="23"/>
      <c r="AA22" s="23"/>
      <c r="AB22" s="23"/>
      <c r="AC22" s="23"/>
      <c r="AD22" s="116"/>
      <c r="AE22" s="23"/>
      <c r="AF22" s="23"/>
      <c r="AG22" s="23"/>
      <c r="AH22" s="23"/>
      <c r="AI22" s="23"/>
      <c r="AJ22" s="116"/>
      <c r="AK22" s="116"/>
      <c r="AL22" s="23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 t="s">
        <v>179</v>
      </c>
      <c r="AX22" s="116"/>
      <c r="AY22" s="24"/>
      <c r="AZ22" s="7"/>
      <c r="BA22" s="3">
        <v>12</v>
      </c>
      <c r="BB22" s="25">
        <v>307180</v>
      </c>
      <c r="BC22" s="78" t="s">
        <v>180</v>
      </c>
    </row>
    <row r="23" spans="1:55" ht="12.75">
      <c r="A23" s="45">
        <v>5</v>
      </c>
      <c r="B23" s="99" t="s">
        <v>327</v>
      </c>
      <c r="C23" s="22">
        <f>SUM(D23:N23)+SUM(R23:T23)+SUM(W23:AO23)+SUM(AT23:AX23)</f>
        <v>261</v>
      </c>
      <c r="D23" s="23">
        <v>35</v>
      </c>
      <c r="E23" s="23" t="s">
        <v>148</v>
      </c>
      <c r="F23" s="23" t="s">
        <v>148</v>
      </c>
      <c r="G23" s="23">
        <v>20</v>
      </c>
      <c r="H23" s="23" t="s">
        <v>148</v>
      </c>
      <c r="I23" s="23">
        <v>5</v>
      </c>
      <c r="J23" s="23" t="s">
        <v>148</v>
      </c>
      <c r="K23" s="23" t="s">
        <v>148</v>
      </c>
      <c r="L23" s="23" t="s">
        <v>148</v>
      </c>
      <c r="M23" s="23">
        <v>15</v>
      </c>
      <c r="N23" s="23">
        <f>SUM(O23:Q23)</f>
        <v>10</v>
      </c>
      <c r="O23" s="23">
        <v>10</v>
      </c>
      <c r="P23" s="23" t="s">
        <v>148</v>
      </c>
      <c r="Q23" s="23" t="s">
        <v>148</v>
      </c>
      <c r="R23" s="23" t="s">
        <v>148</v>
      </c>
      <c r="S23" s="23" t="s">
        <v>148</v>
      </c>
      <c r="T23" s="23">
        <v>8</v>
      </c>
      <c r="U23" s="24">
        <v>5</v>
      </c>
      <c r="V23" s="24">
        <v>5</v>
      </c>
      <c r="W23" s="23" t="s">
        <v>148</v>
      </c>
      <c r="X23" s="23">
        <v>20</v>
      </c>
      <c r="Y23" s="23">
        <v>28</v>
      </c>
      <c r="Z23" s="23" t="s">
        <v>148</v>
      </c>
      <c r="AA23" s="23" t="s">
        <v>148</v>
      </c>
      <c r="AB23" s="23" t="s">
        <v>148</v>
      </c>
      <c r="AC23" s="23" t="s">
        <v>148</v>
      </c>
      <c r="AD23" s="116" t="s">
        <v>148</v>
      </c>
      <c r="AE23" s="23" t="s">
        <v>148</v>
      </c>
      <c r="AF23" s="23">
        <v>8</v>
      </c>
      <c r="AG23" s="23">
        <v>2</v>
      </c>
      <c r="AH23" s="23">
        <v>31</v>
      </c>
      <c r="AI23" s="23">
        <v>4</v>
      </c>
      <c r="AJ23" s="116" t="s">
        <v>148</v>
      </c>
      <c r="AK23" s="116" t="s">
        <v>148</v>
      </c>
      <c r="AL23" s="116">
        <v>23</v>
      </c>
      <c r="AM23" s="116">
        <v>15</v>
      </c>
      <c r="AN23" s="23" t="s">
        <v>148</v>
      </c>
      <c r="AO23" s="116">
        <f>SUM(AP23:AS23)</f>
        <v>25</v>
      </c>
      <c r="AP23" s="116">
        <v>17</v>
      </c>
      <c r="AQ23" s="116">
        <v>8</v>
      </c>
      <c r="AR23" s="116" t="s">
        <v>148</v>
      </c>
      <c r="AS23" s="116" t="s">
        <v>148</v>
      </c>
      <c r="AT23" s="116" t="s">
        <v>148</v>
      </c>
      <c r="AU23" s="116" t="s">
        <v>148</v>
      </c>
      <c r="AV23" s="116" t="s">
        <v>148</v>
      </c>
      <c r="AW23" s="116">
        <v>12</v>
      </c>
      <c r="AX23" s="116" t="s">
        <v>148</v>
      </c>
      <c r="AY23" s="24">
        <v>5</v>
      </c>
      <c r="AZ23" s="7"/>
      <c r="BA23" s="3">
        <v>13</v>
      </c>
      <c r="BB23" s="25">
        <v>693042</v>
      </c>
      <c r="BC23" s="78" t="s">
        <v>182</v>
      </c>
    </row>
    <row r="24" spans="1:55" ht="12.75">
      <c r="A24" s="45"/>
      <c r="B24" s="21"/>
      <c r="C24" s="61"/>
      <c r="D24" s="23" t="s">
        <v>183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4"/>
      <c r="W24" s="23"/>
      <c r="X24" s="23"/>
      <c r="Y24" s="23" t="s">
        <v>167</v>
      </c>
      <c r="Z24" s="23"/>
      <c r="AA24" s="23"/>
      <c r="AB24" s="23"/>
      <c r="AC24" s="23"/>
      <c r="AD24" s="116"/>
      <c r="AE24" s="23"/>
      <c r="AF24" s="23"/>
      <c r="AG24" s="23"/>
      <c r="AH24" s="23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24"/>
      <c r="AZ24" s="7"/>
      <c r="BA24" s="3">
        <v>14</v>
      </c>
      <c r="BB24" s="25">
        <v>723881</v>
      </c>
      <c r="BC24" s="78" t="s">
        <v>184</v>
      </c>
    </row>
    <row r="25" spans="1:55" ht="12.75">
      <c r="A25" s="40">
        <v>6</v>
      </c>
      <c r="B25" s="99" t="s">
        <v>339</v>
      </c>
      <c r="C25" s="22">
        <f>SUM(D25:N25)+SUM(R25:T25)+SUM(W25:AO25)+SUM(AT25:AX25)</f>
        <v>570</v>
      </c>
      <c r="D25" s="23">
        <v>75</v>
      </c>
      <c r="E25" s="23" t="s">
        <v>148</v>
      </c>
      <c r="F25" s="23" t="s">
        <v>148</v>
      </c>
      <c r="G25" s="23" t="s">
        <v>148</v>
      </c>
      <c r="H25" s="23" t="s">
        <v>148</v>
      </c>
      <c r="I25" s="23" t="s">
        <v>148</v>
      </c>
      <c r="J25" s="23" t="s">
        <v>148</v>
      </c>
      <c r="K25" s="23" t="s">
        <v>148</v>
      </c>
      <c r="L25" s="23" t="s">
        <v>148</v>
      </c>
      <c r="M25" s="23">
        <v>25</v>
      </c>
      <c r="N25" s="23">
        <f>SUM(O25:Q25)</f>
        <v>320</v>
      </c>
      <c r="O25" s="23" t="s">
        <v>148</v>
      </c>
      <c r="P25" s="23">
        <v>100</v>
      </c>
      <c r="Q25" s="23">
        <v>220</v>
      </c>
      <c r="R25" s="23" t="s">
        <v>148</v>
      </c>
      <c r="S25" s="23" t="s">
        <v>148</v>
      </c>
      <c r="T25" s="23">
        <v>5</v>
      </c>
      <c r="U25" s="24">
        <v>6</v>
      </c>
      <c r="V25" s="24">
        <v>6</v>
      </c>
      <c r="W25" s="23" t="s">
        <v>148</v>
      </c>
      <c r="X25" s="23">
        <v>20</v>
      </c>
      <c r="Y25" s="23">
        <v>30</v>
      </c>
      <c r="Z25" s="23" t="s">
        <v>148</v>
      </c>
      <c r="AA25" s="23" t="s">
        <v>148</v>
      </c>
      <c r="AB25" s="23" t="s">
        <v>148</v>
      </c>
      <c r="AC25" s="23" t="s">
        <v>148</v>
      </c>
      <c r="AD25" s="116" t="s">
        <v>148</v>
      </c>
      <c r="AE25" s="23" t="s">
        <v>148</v>
      </c>
      <c r="AF25" s="23" t="s">
        <v>148</v>
      </c>
      <c r="AG25" s="23">
        <v>5</v>
      </c>
      <c r="AH25" s="23">
        <v>30</v>
      </c>
      <c r="AI25" s="116" t="s">
        <v>148</v>
      </c>
      <c r="AJ25" s="116" t="s">
        <v>148</v>
      </c>
      <c r="AK25" s="116">
        <v>10</v>
      </c>
      <c r="AL25" s="116">
        <v>30</v>
      </c>
      <c r="AM25" s="116">
        <v>10</v>
      </c>
      <c r="AN25" s="23" t="s">
        <v>148</v>
      </c>
      <c r="AO25" s="116">
        <f>SUM(AP25:AS25)</f>
        <v>0</v>
      </c>
      <c r="AP25" s="117" t="s">
        <v>148</v>
      </c>
      <c r="AQ25" s="116" t="s">
        <v>148</v>
      </c>
      <c r="AR25" s="116" t="s">
        <v>148</v>
      </c>
      <c r="AS25" s="116" t="s">
        <v>148</v>
      </c>
      <c r="AT25" s="116" t="s">
        <v>148</v>
      </c>
      <c r="AU25" s="116" t="s">
        <v>148</v>
      </c>
      <c r="AV25" s="116" t="s">
        <v>148</v>
      </c>
      <c r="AW25" s="116">
        <v>10</v>
      </c>
      <c r="AX25" s="116" t="s">
        <v>148</v>
      </c>
      <c r="AY25" s="24">
        <v>6</v>
      </c>
      <c r="AZ25" s="7"/>
      <c r="BA25" s="3">
        <v>15</v>
      </c>
      <c r="BB25" s="25">
        <v>220840</v>
      </c>
      <c r="BC25" s="78" t="s">
        <v>186</v>
      </c>
    </row>
    <row r="26" spans="1:55" ht="12.75">
      <c r="A26" s="40"/>
      <c r="B26" s="99"/>
      <c r="C26" s="22"/>
      <c r="D26" s="155" t="s">
        <v>279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4"/>
      <c r="W26" s="23"/>
      <c r="X26" s="23"/>
      <c r="Y26" s="23"/>
      <c r="Z26" s="23"/>
      <c r="AA26" s="23"/>
      <c r="AB26" s="23"/>
      <c r="AC26" s="23"/>
      <c r="AD26" s="116"/>
      <c r="AE26" s="23"/>
      <c r="AF26" s="23"/>
      <c r="AG26" s="23"/>
      <c r="AH26" s="23"/>
      <c r="AI26" s="116"/>
      <c r="AJ26" s="116"/>
      <c r="AK26" s="116"/>
      <c r="AL26" s="116"/>
      <c r="AM26" s="116"/>
      <c r="AN26" s="23"/>
      <c r="AO26" s="116"/>
      <c r="AP26" s="117"/>
      <c r="AQ26" s="116"/>
      <c r="AR26" s="116"/>
      <c r="AS26" s="116"/>
      <c r="AT26" s="116"/>
      <c r="AU26" s="116"/>
      <c r="AV26" s="116"/>
      <c r="AW26" s="116"/>
      <c r="AX26" s="116"/>
      <c r="AY26" s="24"/>
      <c r="AZ26" s="7"/>
      <c r="BA26" s="3">
        <v>16</v>
      </c>
      <c r="BB26" s="25">
        <v>525800</v>
      </c>
      <c r="BC26" s="78" t="s">
        <v>189</v>
      </c>
    </row>
    <row r="27" spans="1:55" ht="12.75">
      <c r="A27" s="40">
        <v>7</v>
      </c>
      <c r="B27" s="99" t="s">
        <v>332</v>
      </c>
      <c r="C27" s="22">
        <f>SUM(D27:N27)+SUM(R27:T27)+SUM(W27:AO27)+SUM(AT27:AX27)</f>
        <v>40</v>
      </c>
      <c r="D27" s="155">
        <v>30</v>
      </c>
      <c r="E27" s="23" t="s">
        <v>148</v>
      </c>
      <c r="F27" s="23" t="s">
        <v>148</v>
      </c>
      <c r="G27" s="23" t="s">
        <v>148</v>
      </c>
      <c r="H27" s="23" t="s">
        <v>148</v>
      </c>
      <c r="I27" s="23" t="s">
        <v>148</v>
      </c>
      <c r="J27" s="23" t="s">
        <v>148</v>
      </c>
      <c r="K27" s="23" t="s">
        <v>148</v>
      </c>
      <c r="L27" s="23" t="s">
        <v>148</v>
      </c>
      <c r="M27" s="23" t="s">
        <v>148</v>
      </c>
      <c r="N27" s="23">
        <f>SUM(O27:Q27)</f>
        <v>0</v>
      </c>
      <c r="O27" s="23" t="s">
        <v>148</v>
      </c>
      <c r="P27" s="23" t="s">
        <v>148</v>
      </c>
      <c r="Q27" s="23" t="s">
        <v>148</v>
      </c>
      <c r="R27" s="23" t="s">
        <v>148</v>
      </c>
      <c r="S27" s="23" t="s">
        <v>148</v>
      </c>
      <c r="T27" s="23" t="s">
        <v>148</v>
      </c>
      <c r="U27" s="48">
        <v>7</v>
      </c>
      <c r="V27" s="48">
        <v>7</v>
      </c>
      <c r="W27" s="23" t="s">
        <v>148</v>
      </c>
      <c r="X27" s="23" t="s">
        <v>148</v>
      </c>
      <c r="Y27" s="23" t="s">
        <v>148</v>
      </c>
      <c r="Z27" s="23" t="s">
        <v>148</v>
      </c>
      <c r="AA27" s="23" t="s">
        <v>148</v>
      </c>
      <c r="AB27" s="23" t="s">
        <v>148</v>
      </c>
      <c r="AC27" s="23" t="s">
        <v>148</v>
      </c>
      <c r="AD27" s="23" t="s">
        <v>148</v>
      </c>
      <c r="AE27" s="23" t="s">
        <v>148</v>
      </c>
      <c r="AF27" s="23" t="s">
        <v>148</v>
      </c>
      <c r="AG27" s="23" t="s">
        <v>148</v>
      </c>
      <c r="AH27" s="23">
        <v>10</v>
      </c>
      <c r="AI27" s="116" t="s">
        <v>148</v>
      </c>
      <c r="AJ27" s="116" t="s">
        <v>148</v>
      </c>
      <c r="AK27" s="116" t="s">
        <v>148</v>
      </c>
      <c r="AL27" s="157"/>
      <c r="AM27" s="157"/>
      <c r="AN27" s="23" t="s">
        <v>148</v>
      </c>
      <c r="AO27" s="116">
        <f>SUM(AP27:AS27)</f>
        <v>0</v>
      </c>
      <c r="AP27" s="116" t="s">
        <v>148</v>
      </c>
      <c r="AQ27" s="116" t="s">
        <v>148</v>
      </c>
      <c r="AR27" s="116" t="s">
        <v>148</v>
      </c>
      <c r="AS27" s="116" t="s">
        <v>148</v>
      </c>
      <c r="AT27" s="116" t="s">
        <v>148</v>
      </c>
      <c r="AU27" s="116" t="s">
        <v>148</v>
      </c>
      <c r="AV27" s="116" t="s">
        <v>148</v>
      </c>
      <c r="AW27" s="116" t="s">
        <v>148</v>
      </c>
      <c r="AX27" s="116" t="s">
        <v>148</v>
      </c>
      <c r="AY27" s="48">
        <v>7</v>
      </c>
      <c r="AZ27" s="7"/>
      <c r="BA27" s="3">
        <v>17</v>
      </c>
      <c r="BB27" s="25">
        <v>690257</v>
      </c>
      <c r="BC27" s="78" t="s">
        <v>191</v>
      </c>
    </row>
    <row r="28" spans="1:55" ht="12.75">
      <c r="A28" s="40"/>
      <c r="B28" s="99"/>
      <c r="C28" s="22"/>
      <c r="D28" s="23" t="s">
        <v>199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48"/>
      <c r="V28" s="48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16"/>
      <c r="AJ28" s="116"/>
      <c r="AK28" s="116"/>
      <c r="AL28" s="116"/>
      <c r="AM28" s="116"/>
      <c r="AN28" s="23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48"/>
      <c r="AZ28" s="7"/>
      <c r="BA28" s="3">
        <v>18</v>
      </c>
      <c r="BB28" s="25">
        <v>601188</v>
      </c>
      <c r="BC28" s="78" t="s">
        <v>193</v>
      </c>
    </row>
    <row r="29" spans="1:55" ht="12.75">
      <c r="A29" s="40">
        <v>8</v>
      </c>
      <c r="B29" s="99" t="s">
        <v>389</v>
      </c>
      <c r="C29" s="22">
        <f>SUM(D29:N29)+SUM(R29:T29)+SUM(W29:AO29)+SUM(AT29:AX29)</f>
        <v>25</v>
      </c>
      <c r="D29" s="23">
        <v>25</v>
      </c>
      <c r="E29" s="23" t="s">
        <v>148</v>
      </c>
      <c r="F29" s="23" t="s">
        <v>148</v>
      </c>
      <c r="G29" s="23" t="s">
        <v>148</v>
      </c>
      <c r="H29" s="23" t="s">
        <v>148</v>
      </c>
      <c r="I29" s="23" t="s">
        <v>148</v>
      </c>
      <c r="J29" s="23" t="s">
        <v>148</v>
      </c>
      <c r="K29" s="23" t="s">
        <v>148</v>
      </c>
      <c r="L29" s="23" t="s">
        <v>148</v>
      </c>
      <c r="M29" s="23" t="s">
        <v>148</v>
      </c>
      <c r="N29" s="23">
        <f>SUM(O29:Q29)</f>
        <v>0</v>
      </c>
      <c r="O29" s="23" t="s">
        <v>148</v>
      </c>
      <c r="P29" s="23" t="s">
        <v>148</v>
      </c>
      <c r="Q29" s="23" t="s">
        <v>148</v>
      </c>
      <c r="R29" s="23" t="s">
        <v>148</v>
      </c>
      <c r="S29" s="23" t="s">
        <v>148</v>
      </c>
      <c r="T29" s="23" t="s">
        <v>148</v>
      </c>
      <c r="U29" s="48">
        <v>8</v>
      </c>
      <c r="V29" s="48">
        <v>8</v>
      </c>
      <c r="W29" s="23" t="s">
        <v>148</v>
      </c>
      <c r="X29" s="23" t="s">
        <v>148</v>
      </c>
      <c r="Y29" s="23" t="s">
        <v>148</v>
      </c>
      <c r="Z29" s="23" t="s">
        <v>148</v>
      </c>
      <c r="AA29" s="23" t="s">
        <v>148</v>
      </c>
      <c r="AB29" s="23" t="s">
        <v>148</v>
      </c>
      <c r="AC29" s="23" t="s">
        <v>148</v>
      </c>
      <c r="AD29" s="23" t="s">
        <v>148</v>
      </c>
      <c r="AE29" s="23" t="s">
        <v>148</v>
      </c>
      <c r="AF29" s="23" t="s">
        <v>148</v>
      </c>
      <c r="AG29" s="23" t="s">
        <v>148</v>
      </c>
      <c r="AH29" s="23" t="s">
        <v>325</v>
      </c>
      <c r="AI29" s="116" t="s">
        <v>148</v>
      </c>
      <c r="AJ29" s="116" t="s">
        <v>148</v>
      </c>
      <c r="AK29" s="116" t="s">
        <v>148</v>
      </c>
      <c r="AL29" s="23" t="s">
        <v>148</v>
      </c>
      <c r="AM29" s="23" t="s">
        <v>148</v>
      </c>
      <c r="AN29" s="23" t="s">
        <v>148</v>
      </c>
      <c r="AO29" s="116">
        <f>SUM(AP29:AS29)</f>
        <v>0</v>
      </c>
      <c r="AP29" s="116" t="s">
        <v>148</v>
      </c>
      <c r="AQ29" s="116" t="s">
        <v>148</v>
      </c>
      <c r="AR29" s="116" t="s">
        <v>148</v>
      </c>
      <c r="AS29" s="116" t="s">
        <v>148</v>
      </c>
      <c r="AT29" s="116" t="s">
        <v>148</v>
      </c>
      <c r="AU29" s="116" t="s">
        <v>148</v>
      </c>
      <c r="AV29" s="116" t="s">
        <v>148</v>
      </c>
      <c r="AW29" s="116" t="s">
        <v>148</v>
      </c>
      <c r="AX29" s="116" t="s">
        <v>148</v>
      </c>
      <c r="AY29" s="48">
        <v>8</v>
      </c>
      <c r="AZ29" s="7"/>
      <c r="BA29" s="3">
        <v>19</v>
      </c>
      <c r="BB29" s="25">
        <v>276687</v>
      </c>
      <c r="BC29" s="78" t="s">
        <v>195</v>
      </c>
    </row>
    <row r="30" spans="1:55" ht="12.75">
      <c r="A30" s="40"/>
      <c r="B30" s="99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48"/>
      <c r="V30" s="48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116"/>
      <c r="AJ30" s="116"/>
      <c r="AK30" s="116"/>
      <c r="AL30" s="23"/>
      <c r="AM30" s="23"/>
      <c r="AN30" s="23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48"/>
      <c r="AZ30" s="7"/>
      <c r="BA30" s="3">
        <v>20</v>
      </c>
      <c r="BB30" s="25">
        <v>370861</v>
      </c>
      <c r="BC30" s="78" t="s">
        <v>200</v>
      </c>
    </row>
    <row r="31" spans="1:55" ht="12.75">
      <c r="A31" s="45">
        <v>9</v>
      </c>
      <c r="B31" s="1" t="s">
        <v>450</v>
      </c>
      <c r="C31" s="41"/>
      <c r="D31" s="41"/>
      <c r="E31" s="41"/>
      <c r="F31" s="41"/>
      <c r="G31" s="38" t="s">
        <v>197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34"/>
      <c r="V31" s="34"/>
      <c r="W31" s="37"/>
      <c r="X31" s="37"/>
      <c r="Y31" s="37"/>
      <c r="Z31" s="37"/>
      <c r="AA31" s="37"/>
      <c r="AB31" s="37"/>
      <c r="AC31" s="41" t="s">
        <v>198</v>
      </c>
      <c r="AD31" s="42"/>
      <c r="AE31" s="41"/>
      <c r="AF31" s="41"/>
      <c r="AG31" s="41"/>
      <c r="AH31" s="41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37" t="s">
        <v>178</v>
      </c>
      <c r="AU31" s="42"/>
      <c r="AV31" s="42"/>
      <c r="AW31" s="42" t="s">
        <v>275</v>
      </c>
      <c r="AX31" s="42"/>
      <c r="AY31" s="34"/>
      <c r="AZ31" s="7"/>
      <c r="BA31" s="3">
        <v>21</v>
      </c>
      <c r="BB31" s="25">
        <v>322874</v>
      </c>
      <c r="BC31" s="78" t="s">
        <v>202</v>
      </c>
    </row>
    <row r="32" spans="1:55" ht="12.75">
      <c r="A32" s="49"/>
      <c r="B32" s="50" t="s">
        <v>451</v>
      </c>
      <c r="C32" s="6">
        <f>SUM(D32:N32)+SUM(R32:T32)+SUM(W32:AO32)+SUM(AT32:AX32)</f>
        <v>210</v>
      </c>
      <c r="D32" s="51" t="s">
        <v>148</v>
      </c>
      <c r="E32" s="51" t="s">
        <v>148</v>
      </c>
      <c r="F32" s="51" t="s">
        <v>148</v>
      </c>
      <c r="G32" s="53">
        <v>120</v>
      </c>
      <c r="H32" s="51" t="s">
        <v>148</v>
      </c>
      <c r="I32" s="51" t="s">
        <v>148</v>
      </c>
      <c r="J32" s="51" t="s">
        <v>148</v>
      </c>
      <c r="K32" s="51" t="s">
        <v>148</v>
      </c>
      <c r="L32" s="51" t="s">
        <v>148</v>
      </c>
      <c r="M32" s="51" t="s">
        <v>148</v>
      </c>
      <c r="N32" s="51">
        <f>SUM(O32:Q32)</f>
        <v>0</v>
      </c>
      <c r="O32" s="51" t="s">
        <v>148</v>
      </c>
      <c r="P32" s="51" t="s">
        <v>148</v>
      </c>
      <c r="Q32" s="51" t="s">
        <v>148</v>
      </c>
      <c r="R32" s="51" t="s">
        <v>148</v>
      </c>
      <c r="S32" s="51" t="s">
        <v>148</v>
      </c>
      <c r="T32" s="51" t="s">
        <v>148</v>
      </c>
      <c r="U32" s="52">
        <v>9</v>
      </c>
      <c r="V32" s="52">
        <v>9</v>
      </c>
      <c r="W32" s="51" t="s">
        <v>148</v>
      </c>
      <c r="X32" s="51" t="s">
        <v>148</v>
      </c>
      <c r="Y32" s="51" t="s">
        <v>148</v>
      </c>
      <c r="Z32" s="51" t="s">
        <v>148</v>
      </c>
      <c r="AA32" s="51" t="s">
        <v>148</v>
      </c>
      <c r="AB32" s="51" t="s">
        <v>148</v>
      </c>
      <c r="AC32" s="51">
        <v>60</v>
      </c>
      <c r="AD32" s="53" t="s">
        <v>148</v>
      </c>
      <c r="AE32" s="51" t="s">
        <v>148</v>
      </c>
      <c r="AF32" s="51" t="s">
        <v>148</v>
      </c>
      <c r="AG32" s="51" t="s">
        <v>148</v>
      </c>
      <c r="AH32" s="51" t="s">
        <v>148</v>
      </c>
      <c r="AI32" s="53" t="s">
        <v>148</v>
      </c>
      <c r="AJ32" s="53" t="s">
        <v>148</v>
      </c>
      <c r="AK32" s="53" t="s">
        <v>148</v>
      </c>
      <c r="AL32" s="53" t="s">
        <v>148</v>
      </c>
      <c r="AM32" s="53" t="s">
        <v>148</v>
      </c>
      <c r="AN32" s="53" t="s">
        <v>148</v>
      </c>
      <c r="AO32" s="53">
        <f>SUM(AP32:AS32)</f>
        <v>0</v>
      </c>
      <c r="AP32" s="53" t="s">
        <v>148</v>
      </c>
      <c r="AQ32" s="53" t="s">
        <v>148</v>
      </c>
      <c r="AR32" s="53" t="s">
        <v>148</v>
      </c>
      <c r="AS32" s="53" t="s">
        <v>148</v>
      </c>
      <c r="AT32" s="51">
        <v>10</v>
      </c>
      <c r="AU32" s="53" t="s">
        <v>148</v>
      </c>
      <c r="AV32" s="53" t="s">
        <v>148</v>
      </c>
      <c r="AW32" s="53">
        <v>20</v>
      </c>
      <c r="AX32" s="53" t="s">
        <v>148</v>
      </c>
      <c r="AY32" s="54">
        <v>9</v>
      </c>
      <c r="AZ32" s="7"/>
      <c r="BA32" s="3">
        <v>22</v>
      </c>
      <c r="BB32" s="25">
        <v>450061</v>
      </c>
      <c r="BC32" s="78" t="s">
        <v>203</v>
      </c>
    </row>
    <row r="33" spans="10:55" ht="12.75">
      <c r="J33" s="2" t="s">
        <v>253</v>
      </c>
      <c r="O33" s="22"/>
      <c r="P33" s="22"/>
      <c r="Q33" s="22"/>
      <c r="R33" s="22"/>
      <c r="S33" s="22"/>
      <c r="T33" s="22"/>
      <c r="U33" s="22"/>
      <c r="AH33" s="22"/>
      <c r="AI33" s="22"/>
      <c r="AJ33" s="22"/>
      <c r="AT33" s="63"/>
      <c r="AX33" s="22"/>
      <c r="AY33" s="55"/>
      <c r="AZ33" s="7"/>
      <c r="BA33" s="3">
        <v>23</v>
      </c>
      <c r="BB33" s="25">
        <v>282561</v>
      </c>
      <c r="BC33" s="78" t="s">
        <v>206</v>
      </c>
    </row>
    <row r="34" spans="1:55" ht="12.75">
      <c r="A34" s="50" t="s">
        <v>204</v>
      </c>
      <c r="B34" s="4"/>
      <c r="C34" s="85" t="s">
        <v>458</v>
      </c>
      <c r="D34" s="154"/>
      <c r="J34" s="68" t="s">
        <v>303</v>
      </c>
      <c r="O34" s="60"/>
      <c r="P34" s="3"/>
      <c r="Q34" s="56"/>
      <c r="R34" s="56"/>
      <c r="S34" s="56"/>
      <c r="T34" s="56"/>
      <c r="U34" s="55"/>
      <c r="V34" s="21" t="s">
        <v>205</v>
      </c>
      <c r="W34" s="95"/>
      <c r="X34" s="95"/>
      <c r="Y34" s="22"/>
      <c r="Z34" s="22"/>
      <c r="AA34" s="22"/>
      <c r="AB34" s="22"/>
      <c r="AC34" s="22"/>
      <c r="AD34" s="22"/>
      <c r="AE34" s="22"/>
      <c r="AF34" s="22"/>
      <c r="AG34" s="22"/>
      <c r="AL34" s="50" t="s">
        <v>209</v>
      </c>
      <c r="AM34" s="50"/>
      <c r="AN34" s="4"/>
      <c r="AO34" s="4"/>
      <c r="AP34" s="4"/>
      <c r="AQ34" s="4"/>
      <c r="AR34" s="4"/>
      <c r="AT34" s="63">
        <f>SUM(AT35:AT41)</f>
        <v>119</v>
      </c>
      <c r="AU34" s="80" t="s">
        <v>214</v>
      </c>
      <c r="AX34" s="56"/>
      <c r="AY34" s="55"/>
      <c r="AZ34" s="7"/>
      <c r="BA34" s="3">
        <v>24</v>
      </c>
      <c r="BB34" s="25">
        <v>849670</v>
      </c>
      <c r="BC34" s="78" t="s">
        <v>210</v>
      </c>
    </row>
    <row r="35" spans="1:55" ht="12.75">
      <c r="A35" s="66" t="s">
        <v>296</v>
      </c>
      <c r="C35" s="85" t="s">
        <v>379</v>
      </c>
      <c r="D35" s="154"/>
      <c r="J35" s="68" t="s">
        <v>462</v>
      </c>
      <c r="N35" s="22"/>
      <c r="O35" s="60"/>
      <c r="Q35" s="56"/>
      <c r="R35" s="56"/>
      <c r="S35" s="56"/>
      <c r="T35" s="56"/>
      <c r="U35" s="55"/>
      <c r="V35" s="4" t="s">
        <v>352</v>
      </c>
      <c r="W35" s="4"/>
      <c r="X35" s="120"/>
      <c r="Y35" s="102"/>
      <c r="Z35" s="102"/>
      <c r="AA35" s="102"/>
      <c r="AB35" s="4"/>
      <c r="AC35" s="4"/>
      <c r="AD35" s="7"/>
      <c r="AE35" s="7"/>
      <c r="AF35" s="7"/>
      <c r="AL35" s="61" t="s">
        <v>408</v>
      </c>
      <c r="AT35" s="63">
        <v>12</v>
      </c>
      <c r="AU35" s="2" t="s">
        <v>214</v>
      </c>
      <c r="AX35" s="56"/>
      <c r="AY35" s="55"/>
      <c r="AZ35" s="7"/>
      <c r="BA35" s="3">
        <v>25</v>
      </c>
      <c r="BB35" s="25">
        <v>358470</v>
      </c>
      <c r="BC35" s="78" t="s">
        <v>215</v>
      </c>
    </row>
    <row r="36" spans="1:55" ht="12.75">
      <c r="A36" s="68" t="s">
        <v>298</v>
      </c>
      <c r="C36" s="152" t="s">
        <v>415</v>
      </c>
      <c r="D36" s="154"/>
      <c r="J36" s="68" t="s">
        <v>461</v>
      </c>
      <c r="L36" s="95"/>
      <c r="O36" s="60"/>
      <c r="Q36" s="56"/>
      <c r="R36" s="56"/>
      <c r="S36" s="56"/>
      <c r="T36" s="56"/>
      <c r="U36" s="55"/>
      <c r="V36" s="63">
        <v>1</v>
      </c>
      <c r="W36" s="1" t="s">
        <v>463</v>
      </c>
      <c r="X36" s="96"/>
      <c r="Y36" s="115"/>
      <c r="Z36" s="115"/>
      <c r="AA36" s="115"/>
      <c r="AB36" s="7"/>
      <c r="AC36" s="7"/>
      <c r="AD36" s="7"/>
      <c r="AE36" s="7"/>
      <c r="AF36" s="7"/>
      <c r="AL36" s="61" t="s">
        <v>353</v>
      </c>
      <c r="AT36" s="63">
        <v>54</v>
      </c>
      <c r="AU36" s="2" t="s">
        <v>214</v>
      </c>
      <c r="AX36" s="56"/>
      <c r="AY36" s="55"/>
      <c r="AZ36" s="7"/>
      <c r="BA36" s="3">
        <v>26</v>
      </c>
      <c r="BB36" s="25">
        <v>506258</v>
      </c>
      <c r="BC36" s="78" t="s">
        <v>219</v>
      </c>
    </row>
    <row r="37" spans="1:55" ht="12.75">
      <c r="A37" s="68" t="s">
        <v>365</v>
      </c>
      <c r="C37" s="153" t="s">
        <v>417</v>
      </c>
      <c r="D37" s="154"/>
      <c r="J37" s="60" t="s">
        <v>448</v>
      </c>
      <c r="O37" s="72"/>
      <c r="P37" s="56"/>
      <c r="Q37" s="56"/>
      <c r="R37" s="56"/>
      <c r="S37" s="56"/>
      <c r="T37" s="56"/>
      <c r="U37" s="55"/>
      <c r="Y37" s="95"/>
      <c r="Z37" s="95"/>
      <c r="AA37" s="95"/>
      <c r="AB37" s="7"/>
      <c r="AC37" s="103"/>
      <c r="AD37" s="7"/>
      <c r="AE37" s="7"/>
      <c r="AF37" s="7"/>
      <c r="AL37" s="61" t="s">
        <v>354</v>
      </c>
      <c r="AT37" s="63">
        <v>13</v>
      </c>
      <c r="AU37" s="2" t="s">
        <v>214</v>
      </c>
      <c r="AX37" s="56"/>
      <c r="AY37" s="55"/>
      <c r="AZ37" s="7"/>
      <c r="BA37" s="3">
        <v>27</v>
      </c>
      <c r="BB37" s="25">
        <v>284791</v>
      </c>
      <c r="BC37" s="78" t="s">
        <v>223</v>
      </c>
    </row>
    <row r="38" spans="1:55" ht="12.75">
      <c r="A38" s="66" t="s">
        <v>380</v>
      </c>
      <c r="C38" s="152" t="s">
        <v>418</v>
      </c>
      <c r="D38" s="154"/>
      <c r="J38" s="68" t="s">
        <v>374</v>
      </c>
      <c r="N38" s="60"/>
      <c r="S38" s="7"/>
      <c r="T38" s="7"/>
      <c r="U38" s="58"/>
      <c r="V38" s="63">
        <v>1</v>
      </c>
      <c r="W38" s="1" t="s">
        <v>391</v>
      </c>
      <c r="AB38" s="7"/>
      <c r="AC38" s="7"/>
      <c r="AD38" s="7"/>
      <c r="AE38" s="7"/>
      <c r="AF38" s="7"/>
      <c r="AL38" s="61" t="s">
        <v>355</v>
      </c>
      <c r="AT38" s="63">
        <v>10</v>
      </c>
      <c r="AU38" s="2" t="s">
        <v>214</v>
      </c>
      <c r="AY38" s="59"/>
      <c r="AZ38" s="7"/>
      <c r="BA38" s="3">
        <v>28</v>
      </c>
      <c r="BB38" s="25">
        <v>576417</v>
      </c>
      <c r="BC38" s="78" t="s">
        <v>227</v>
      </c>
    </row>
    <row r="39" spans="1:55" ht="12.75">
      <c r="A39" s="68" t="s">
        <v>366</v>
      </c>
      <c r="C39" s="68" t="s">
        <v>270</v>
      </c>
      <c r="J39" s="68" t="s">
        <v>387</v>
      </c>
      <c r="N39" s="60"/>
      <c r="V39" s="63">
        <v>2</v>
      </c>
      <c r="W39" s="1" t="s">
        <v>464</v>
      </c>
      <c r="AB39" s="7"/>
      <c r="AC39" s="7"/>
      <c r="AD39" s="7"/>
      <c r="AE39" s="7"/>
      <c r="AF39" s="7"/>
      <c r="AL39" s="61" t="s">
        <v>356</v>
      </c>
      <c r="AT39" s="63">
        <v>10</v>
      </c>
      <c r="AU39" s="2" t="s">
        <v>214</v>
      </c>
      <c r="BA39" s="3">
        <v>29</v>
      </c>
      <c r="BB39" s="25">
        <v>554240</v>
      </c>
      <c r="BC39" s="78" t="s">
        <v>231</v>
      </c>
    </row>
    <row r="40" spans="1:55" ht="12.75" customHeight="1">
      <c r="A40" s="66" t="s">
        <v>367</v>
      </c>
      <c r="C40" s="60" t="s">
        <v>207</v>
      </c>
      <c r="J40" s="2" t="s">
        <v>268</v>
      </c>
      <c r="N40" s="60"/>
      <c r="O40" s="64"/>
      <c r="Q40" s="64"/>
      <c r="AB40" s="7"/>
      <c r="AC40" s="7"/>
      <c r="AD40" s="7"/>
      <c r="AE40" s="7"/>
      <c r="AF40" s="7"/>
      <c r="AL40" s="61" t="s">
        <v>357</v>
      </c>
      <c r="AT40" s="63">
        <v>10</v>
      </c>
      <c r="AU40" s="2" t="s">
        <v>214</v>
      </c>
      <c r="BA40" s="3">
        <v>30</v>
      </c>
      <c r="BB40" s="25">
        <v>449565</v>
      </c>
      <c r="BC40" s="78" t="s">
        <v>234</v>
      </c>
    </row>
    <row r="41" spans="1:55" ht="12.75" customHeight="1">
      <c r="A41" s="68" t="s">
        <v>285</v>
      </c>
      <c r="C41" s="68" t="s">
        <v>333</v>
      </c>
      <c r="J41" s="2" t="s">
        <v>404</v>
      </c>
      <c r="N41" s="60"/>
      <c r="Q41" s="64"/>
      <c r="V41" s="63">
        <v>1</v>
      </c>
      <c r="W41" s="61" t="s">
        <v>392</v>
      </c>
      <c r="AB41" s="7"/>
      <c r="AC41" s="7"/>
      <c r="AD41" s="57"/>
      <c r="AE41" s="57"/>
      <c r="AF41" s="7"/>
      <c r="AL41" s="61" t="s">
        <v>449</v>
      </c>
      <c r="AT41" s="63">
        <v>10</v>
      </c>
      <c r="AU41" s="2" t="s">
        <v>214</v>
      </c>
      <c r="BA41" s="3">
        <v>31</v>
      </c>
      <c r="BB41" s="25">
        <v>799720</v>
      </c>
      <c r="BC41" s="78" t="s">
        <v>237</v>
      </c>
    </row>
    <row r="42" spans="1:55" ht="12.75" customHeight="1">
      <c r="A42" s="68" t="s">
        <v>457</v>
      </c>
      <c r="C42" s="68" t="s">
        <v>370</v>
      </c>
      <c r="J42" s="2" t="s">
        <v>394</v>
      </c>
      <c r="Q42" s="64"/>
      <c r="V42" s="63">
        <v>2</v>
      </c>
      <c r="W42" s="61" t="s">
        <v>343</v>
      </c>
      <c r="AB42" s="7"/>
      <c r="AC42" s="7"/>
      <c r="AD42" s="104"/>
      <c r="AE42" s="104"/>
      <c r="AF42" s="105"/>
      <c r="AX42" s="65"/>
      <c r="BA42" s="3">
        <v>32</v>
      </c>
      <c r="BB42" s="25">
        <v>361198</v>
      </c>
      <c r="BC42" s="78" t="s">
        <v>241</v>
      </c>
    </row>
    <row r="43" spans="1:55" ht="12.75" customHeight="1">
      <c r="A43" s="66" t="s">
        <v>368</v>
      </c>
      <c r="C43" s="60" t="s">
        <v>224</v>
      </c>
      <c r="J43" s="2" t="s">
        <v>405</v>
      </c>
      <c r="P43" s="64"/>
      <c r="Q43" s="64"/>
      <c r="V43" s="63">
        <v>3</v>
      </c>
      <c r="W43" s="61" t="s">
        <v>345</v>
      </c>
      <c r="AB43" s="7"/>
      <c r="AC43" s="7"/>
      <c r="AD43" s="104"/>
      <c r="AE43" s="104"/>
      <c r="AF43" s="105"/>
      <c r="AL43" s="50" t="s">
        <v>240</v>
      </c>
      <c r="AM43" s="4"/>
      <c r="AN43" s="4"/>
      <c r="AO43" s="4"/>
      <c r="AP43" s="4"/>
      <c r="BA43" s="3">
        <v>33</v>
      </c>
      <c r="BB43" s="25">
        <v>238167</v>
      </c>
      <c r="BC43" s="78" t="s">
        <v>244</v>
      </c>
    </row>
    <row r="44" spans="1:55" ht="12.75" customHeight="1">
      <c r="A44" s="66" t="s">
        <v>286</v>
      </c>
      <c r="C44" s="2" t="s">
        <v>412</v>
      </c>
      <c r="J44" s="2" t="s">
        <v>381</v>
      </c>
      <c r="P44" s="64"/>
      <c r="Q44" s="64"/>
      <c r="V44" s="63">
        <v>4</v>
      </c>
      <c r="W44" s="61" t="s">
        <v>347</v>
      </c>
      <c r="AB44" s="7"/>
      <c r="AC44" s="7"/>
      <c r="AD44" s="57"/>
      <c r="AE44" s="57"/>
      <c r="AF44" s="7"/>
      <c r="AK44" s="21"/>
      <c r="AL44" s="66" t="s">
        <v>313</v>
      </c>
      <c r="AP44" s="63"/>
      <c r="AQ44" s="63">
        <v>5</v>
      </c>
      <c r="BA44" s="3">
        <v>34</v>
      </c>
      <c r="BB44" s="25">
        <v>425961</v>
      </c>
      <c r="BC44" s="78" t="s">
        <v>246</v>
      </c>
    </row>
    <row r="45" spans="1:55" ht="12.75" customHeight="1">
      <c r="A45" s="66" t="s">
        <v>287</v>
      </c>
      <c r="C45" s="2" t="s">
        <v>232</v>
      </c>
      <c r="J45" s="68" t="s">
        <v>382</v>
      </c>
      <c r="O45" s="64"/>
      <c r="P45" s="64"/>
      <c r="Q45" s="64"/>
      <c r="S45" s="7"/>
      <c r="T45" s="57"/>
      <c r="U45" s="7"/>
      <c r="V45" s="63">
        <v>5</v>
      </c>
      <c r="W45" s="61" t="s">
        <v>344</v>
      </c>
      <c r="AB45" s="7"/>
      <c r="AC45" s="7"/>
      <c r="AD45" s="57"/>
      <c r="AE45" s="57"/>
      <c r="AF45" s="7"/>
      <c r="AK45" s="66"/>
      <c r="AL45" s="68" t="s">
        <v>465</v>
      </c>
      <c r="AM45" s="7"/>
      <c r="AN45" s="7"/>
      <c r="AO45" s="7"/>
      <c r="AP45" s="63"/>
      <c r="AQ45" s="63">
        <v>0</v>
      </c>
      <c r="BA45" s="3">
        <v>35</v>
      </c>
      <c r="BB45" s="25">
        <v>708302</v>
      </c>
      <c r="BC45" s="78" t="s">
        <v>249</v>
      </c>
    </row>
    <row r="46" spans="1:55" ht="12.75" customHeight="1">
      <c r="A46" s="66" t="s">
        <v>288</v>
      </c>
      <c r="C46" s="61" t="s">
        <v>410</v>
      </c>
      <c r="J46" s="68" t="s">
        <v>383</v>
      </c>
      <c r="O46" s="64"/>
      <c r="P46" s="64"/>
      <c r="Q46" s="64"/>
      <c r="S46" s="7"/>
      <c r="T46" s="57"/>
      <c r="U46" s="7"/>
      <c r="V46" s="63">
        <v>6</v>
      </c>
      <c r="W46" s="61" t="s">
        <v>346</v>
      </c>
      <c r="AB46" s="7"/>
      <c r="AC46" s="7"/>
      <c r="AD46" s="57"/>
      <c r="AE46" s="57"/>
      <c r="AF46" s="7"/>
      <c r="AK46" s="68"/>
      <c r="AL46" s="68" t="s">
        <v>466</v>
      </c>
      <c r="AM46" s="7"/>
      <c r="AN46" s="7"/>
      <c r="AO46" s="7"/>
      <c r="AP46" s="63"/>
      <c r="AQ46" s="63">
        <v>0</v>
      </c>
      <c r="BA46" s="3">
        <v>36</v>
      </c>
      <c r="BB46" s="25">
        <v>383139</v>
      </c>
      <c r="BC46" s="78" t="s">
        <v>252</v>
      </c>
    </row>
    <row r="47" spans="1:55" ht="12.75" customHeight="1">
      <c r="A47" s="91" t="s">
        <v>396</v>
      </c>
      <c r="C47" s="21" t="s">
        <v>400</v>
      </c>
      <c r="J47" s="68" t="s">
        <v>398</v>
      </c>
      <c r="O47" s="64"/>
      <c r="P47" s="64"/>
      <c r="Q47" s="64"/>
      <c r="S47" s="7"/>
      <c r="T47" s="57"/>
      <c r="U47" s="7"/>
      <c r="V47" s="63">
        <v>7</v>
      </c>
      <c r="W47" s="61" t="s">
        <v>349</v>
      </c>
      <c r="AB47" s="7"/>
      <c r="AC47" s="7"/>
      <c r="AD47" s="57"/>
      <c r="AE47" s="57"/>
      <c r="AF47" s="7"/>
      <c r="AL47" s="68" t="s">
        <v>467</v>
      </c>
      <c r="AM47" s="7"/>
      <c r="AN47" s="7"/>
      <c r="AO47" s="7"/>
      <c r="AP47" s="63"/>
      <c r="AQ47" s="63">
        <v>0</v>
      </c>
      <c r="AY47" s="67"/>
      <c r="AZ47" s="7"/>
      <c r="BA47" s="3">
        <v>37</v>
      </c>
      <c r="BB47" s="25">
        <v>681732</v>
      </c>
      <c r="BC47" s="78" t="s">
        <v>255</v>
      </c>
    </row>
    <row r="48" spans="1:55" ht="12.75" customHeight="1">
      <c r="A48" s="84" t="s">
        <v>289</v>
      </c>
      <c r="C48" s="61" t="s">
        <v>385</v>
      </c>
      <c r="F48" s="61"/>
      <c r="H48" s="60"/>
      <c r="J48" s="68" t="s">
        <v>446</v>
      </c>
      <c r="O48" s="64"/>
      <c r="P48" s="64"/>
      <c r="Q48" s="64"/>
      <c r="S48" s="7"/>
      <c r="T48" s="57"/>
      <c r="U48" s="7"/>
      <c r="V48" s="63">
        <v>8</v>
      </c>
      <c r="W48" s="61" t="s">
        <v>388</v>
      </c>
      <c r="AB48" s="7"/>
      <c r="AC48" s="7"/>
      <c r="AD48" s="57"/>
      <c r="AE48" s="57"/>
      <c r="AF48" s="7"/>
      <c r="AL48" s="66" t="s">
        <v>319</v>
      </c>
      <c r="AP48" s="63"/>
      <c r="AQ48" s="63">
        <v>10</v>
      </c>
      <c r="AY48" s="67"/>
      <c r="AZ48" s="7"/>
      <c r="BA48" s="3">
        <v>38</v>
      </c>
      <c r="BB48" s="2">
        <v>240671</v>
      </c>
      <c r="BC48" s="78" t="s">
        <v>257</v>
      </c>
    </row>
    <row r="49" spans="1:55" ht="12.75" customHeight="1">
      <c r="A49" s="68" t="s">
        <v>364</v>
      </c>
      <c r="C49" s="2" t="s">
        <v>443</v>
      </c>
      <c r="F49" s="61"/>
      <c r="H49" s="60"/>
      <c r="J49" s="68" t="s">
        <v>447</v>
      </c>
      <c r="N49" s="60"/>
      <c r="O49" s="64"/>
      <c r="P49" s="64"/>
      <c r="Q49" s="64"/>
      <c r="S49" s="7"/>
      <c r="T49" s="57"/>
      <c r="U49" s="7"/>
      <c r="V49" s="63">
        <v>9</v>
      </c>
      <c r="W49" s="61" t="s">
        <v>444</v>
      </c>
      <c r="AL49" s="66" t="s">
        <v>320</v>
      </c>
      <c r="AP49" s="63"/>
      <c r="AQ49" s="63">
        <v>0</v>
      </c>
      <c r="AY49" s="67"/>
      <c r="AZ49" s="7"/>
      <c r="BA49" s="3">
        <v>39</v>
      </c>
      <c r="BB49" s="2">
        <v>446736</v>
      </c>
      <c r="BC49" s="78" t="s">
        <v>259</v>
      </c>
    </row>
    <row r="50" spans="1:55" ht="12.75" customHeight="1">
      <c r="A50" s="68" t="s">
        <v>290</v>
      </c>
      <c r="C50" s="68" t="s">
        <v>361</v>
      </c>
      <c r="H50" s="60"/>
      <c r="J50" s="2" t="s">
        <v>460</v>
      </c>
      <c r="O50" s="64"/>
      <c r="P50" s="64"/>
      <c r="Q50" s="64"/>
      <c r="S50" s="7"/>
      <c r="T50" s="57"/>
      <c r="U50" s="7"/>
      <c r="V50" s="63"/>
      <c r="W50" s="61"/>
      <c r="AL50" s="66" t="s">
        <v>468</v>
      </c>
      <c r="AM50" s="7"/>
      <c r="AQ50" s="2">
        <v>47</v>
      </c>
      <c r="AS50" s="63"/>
      <c r="AV50" s="62"/>
      <c r="AY50" s="67"/>
      <c r="AZ50" s="7"/>
      <c r="BA50" s="3">
        <v>40</v>
      </c>
      <c r="BB50" s="2">
        <v>401868</v>
      </c>
      <c r="BC50" s="78" t="s">
        <v>261</v>
      </c>
    </row>
    <row r="51" spans="1:55" ht="12.75" customHeight="1">
      <c r="A51" s="68" t="s">
        <v>456</v>
      </c>
      <c r="C51" s="2" t="s">
        <v>334</v>
      </c>
      <c r="H51" s="60"/>
      <c r="J51" s="156" t="s">
        <v>471</v>
      </c>
      <c r="K51" s="156"/>
      <c r="L51" s="156"/>
      <c r="M51" s="156"/>
      <c r="N51" s="156"/>
      <c r="O51" s="64"/>
      <c r="P51" s="64"/>
      <c r="Q51" s="64"/>
      <c r="S51" s="7"/>
      <c r="T51" s="57"/>
      <c r="U51" s="7"/>
      <c r="V51" s="21" t="s">
        <v>263</v>
      </c>
      <c r="W51" s="7"/>
      <c r="X51" s="7"/>
      <c r="Y51" s="7"/>
      <c r="Z51" s="7"/>
      <c r="AA51" s="7"/>
      <c r="AB51" s="7"/>
      <c r="AC51" s="7"/>
      <c r="AD51" s="7"/>
      <c r="AL51" s="66" t="s">
        <v>322</v>
      </c>
      <c r="AQ51" s="2">
        <v>62</v>
      </c>
      <c r="AS51" s="63"/>
      <c r="AY51" s="67"/>
      <c r="AZ51" s="7"/>
      <c r="BA51" s="3">
        <v>41</v>
      </c>
      <c r="BB51" s="2">
        <v>385883</v>
      </c>
      <c r="BC51" s="78" t="s">
        <v>264</v>
      </c>
    </row>
    <row r="52" spans="1:55" ht="12.75" customHeight="1">
      <c r="A52" s="68" t="s">
        <v>363</v>
      </c>
      <c r="C52" s="68" t="s">
        <v>402</v>
      </c>
      <c r="H52" s="60"/>
      <c r="J52" s="68" t="s">
        <v>452</v>
      </c>
      <c r="O52" s="70"/>
      <c r="P52" s="70"/>
      <c r="Q52" s="70"/>
      <c r="R52" s="7"/>
      <c r="S52" s="7"/>
      <c r="T52" s="57"/>
      <c r="U52" s="7"/>
      <c r="V52" s="50" t="s">
        <v>266</v>
      </c>
      <c r="W52" s="4"/>
      <c r="X52" s="4"/>
      <c r="Y52" s="4"/>
      <c r="Z52" s="4"/>
      <c r="AA52" s="4"/>
      <c r="AB52" s="4"/>
      <c r="AC52" s="4"/>
      <c r="AD52" s="4"/>
      <c r="AS52" s="63"/>
      <c r="AY52" s="67"/>
      <c r="AZ52" s="7"/>
      <c r="BA52" s="3">
        <v>42</v>
      </c>
      <c r="BB52" s="2">
        <v>1916017</v>
      </c>
      <c r="BC52" s="78" t="s">
        <v>267</v>
      </c>
    </row>
    <row r="53" spans="1:52" ht="12.75" customHeight="1">
      <c r="A53" s="2" t="s">
        <v>413</v>
      </c>
      <c r="H53" s="60"/>
      <c r="J53" s="2" t="s">
        <v>459</v>
      </c>
      <c r="N53" s="64"/>
      <c r="O53" s="64"/>
      <c r="P53" s="64"/>
      <c r="Q53" s="64"/>
      <c r="V53" s="1" t="s">
        <v>445</v>
      </c>
      <c r="AD53" s="2">
        <v>47</v>
      </c>
      <c r="AE53" s="2" t="s">
        <v>214</v>
      </c>
      <c r="AS53" s="63"/>
      <c r="AZ53" s="7"/>
    </row>
    <row r="54" spans="8:52" ht="12.75" customHeight="1">
      <c r="H54" s="60"/>
      <c r="N54" s="64"/>
      <c r="O54" s="64"/>
      <c r="P54" s="64"/>
      <c r="Q54" s="64"/>
      <c r="AH54" s="7"/>
      <c r="AS54" s="63"/>
      <c r="AZ54" s="7"/>
    </row>
    <row r="55" spans="8:52" ht="12.75" customHeight="1">
      <c r="H55" s="60"/>
      <c r="N55" s="64"/>
      <c r="O55" s="64"/>
      <c r="P55" s="64"/>
      <c r="Q55" s="64"/>
      <c r="T55" s="62"/>
      <c r="U55" s="62"/>
      <c r="AH55" s="7"/>
      <c r="AX55" s="62"/>
      <c r="AY55" s="62"/>
      <c r="AZ55" s="71"/>
    </row>
    <row r="56" spans="8:34" ht="12.75" customHeight="1">
      <c r="H56" s="60"/>
      <c r="N56" s="64"/>
      <c r="O56" s="64"/>
      <c r="P56" s="64"/>
      <c r="Q56" s="64"/>
      <c r="AH56" s="7"/>
    </row>
    <row r="57" spans="8:45" ht="12.75" customHeight="1">
      <c r="H57" s="60"/>
      <c r="N57" s="64"/>
      <c r="O57" s="64"/>
      <c r="P57" s="64"/>
      <c r="Q57" s="64"/>
      <c r="V57" s="21"/>
      <c r="W57" s="7"/>
      <c r="X57" s="7"/>
      <c r="Y57" s="7"/>
      <c r="Z57" s="7"/>
      <c r="AA57" s="7"/>
      <c r="AB57" s="7"/>
      <c r="AH57" s="7"/>
      <c r="AS57" s="63"/>
    </row>
    <row r="58" spans="6:55" ht="12.75" customHeight="1">
      <c r="F58" s="63"/>
      <c r="G58" s="63"/>
      <c r="O58" s="64"/>
      <c r="P58" s="64"/>
      <c r="Q58" s="64"/>
      <c r="V58" s="7"/>
      <c r="W58" s="7"/>
      <c r="X58" s="7"/>
      <c r="Y58" s="7"/>
      <c r="Z58" s="7"/>
      <c r="AA58" s="7"/>
      <c r="AB58" s="7"/>
      <c r="AH58" s="7"/>
      <c r="AS58" s="63"/>
      <c r="BA58" s="3"/>
      <c r="BB58" s="25"/>
      <c r="BC58" s="74"/>
    </row>
    <row r="59" spans="4:55" ht="12.75" customHeight="1">
      <c r="D59" s="60"/>
      <c r="E59" s="60"/>
      <c r="F59" s="63"/>
      <c r="G59" s="63"/>
      <c r="J59" s="60"/>
      <c r="O59" s="64"/>
      <c r="P59" s="64"/>
      <c r="Q59" s="64"/>
      <c r="V59" s="7"/>
      <c r="W59" s="7"/>
      <c r="X59" s="7"/>
      <c r="Y59" s="7"/>
      <c r="Z59" s="7"/>
      <c r="AA59" s="7"/>
      <c r="AB59" s="7"/>
      <c r="AH59" s="7"/>
      <c r="AS59" s="63"/>
      <c r="BA59" s="3"/>
      <c r="BB59" s="25"/>
      <c r="BC59" s="74"/>
    </row>
    <row r="60" spans="4:46" ht="12.75" customHeight="1">
      <c r="D60" s="95"/>
      <c r="E60" s="95"/>
      <c r="F60" s="63"/>
      <c r="G60" s="63"/>
      <c r="V60" s="21"/>
      <c r="W60" s="21"/>
      <c r="X60" s="7"/>
      <c r="Y60" s="7"/>
      <c r="Z60" s="7"/>
      <c r="AA60" s="7"/>
      <c r="AB60" s="7"/>
      <c r="AC60" s="7"/>
      <c r="AE60" s="63"/>
      <c r="AF60" s="63"/>
      <c r="AH60" s="7"/>
      <c r="AT60" s="23"/>
    </row>
    <row r="61" spans="6:50" ht="12.75">
      <c r="F61" s="63"/>
      <c r="G61" s="63"/>
      <c r="O61" s="61"/>
      <c r="P61" s="61"/>
      <c r="Q61" s="61"/>
      <c r="R61" s="61"/>
      <c r="S61" s="61"/>
      <c r="T61" s="61"/>
      <c r="U61" s="61"/>
      <c r="V61" s="61"/>
      <c r="W61" s="7"/>
      <c r="X61" s="7"/>
      <c r="Y61" s="7"/>
      <c r="Z61" s="7"/>
      <c r="AA61" s="7"/>
      <c r="AB61" s="7"/>
      <c r="AE61" s="81"/>
      <c r="AF61" s="81"/>
      <c r="AG61" s="80"/>
      <c r="AH61" s="105"/>
      <c r="AI61" s="61"/>
      <c r="AJ61" s="61"/>
      <c r="AQ61" s="61"/>
      <c r="AR61" s="61"/>
      <c r="AS61" s="61"/>
      <c r="AT61" s="61"/>
      <c r="AU61" s="61"/>
      <c r="AV61" s="61"/>
      <c r="AW61" s="61"/>
      <c r="AX61" s="61"/>
    </row>
    <row r="62" spans="1:50" ht="12.75">
      <c r="A62" s="57"/>
      <c r="B62" s="99"/>
      <c r="C62" s="57"/>
      <c r="F62" s="63"/>
      <c r="G62" s="63"/>
      <c r="O62" s="61"/>
      <c r="P62" s="61"/>
      <c r="Q62" s="61"/>
      <c r="R62" s="61"/>
      <c r="S62" s="61"/>
      <c r="T62" s="61"/>
      <c r="U62" s="61"/>
      <c r="V62" s="61"/>
      <c r="W62" s="7"/>
      <c r="X62" s="7"/>
      <c r="Y62" s="7"/>
      <c r="Z62" s="7"/>
      <c r="AA62" s="7"/>
      <c r="AB62" s="7"/>
      <c r="AE62" s="81"/>
      <c r="AF62" s="81"/>
      <c r="AG62" s="80"/>
      <c r="AH62" s="105"/>
      <c r="AI62" s="61"/>
      <c r="AJ62" s="61"/>
      <c r="AQ62" s="61"/>
      <c r="AR62" s="61"/>
      <c r="AS62" s="61"/>
      <c r="AT62" s="61"/>
      <c r="AU62" s="61"/>
      <c r="AV62" s="61"/>
      <c r="AW62" s="61"/>
      <c r="AX62" s="61"/>
    </row>
    <row r="63" spans="1:50" ht="12.75">
      <c r="A63" s="57"/>
      <c r="B63" s="99"/>
      <c r="C63" s="7"/>
      <c r="O63" s="61"/>
      <c r="P63" s="61"/>
      <c r="Q63" s="61"/>
      <c r="R63" s="61"/>
      <c r="S63" s="61"/>
      <c r="T63" s="61"/>
      <c r="U63" s="61"/>
      <c r="V63" s="61"/>
      <c r="AE63" s="63"/>
      <c r="AF63" s="63"/>
      <c r="AH63" s="7"/>
      <c r="AI63" s="61"/>
      <c r="AJ63" s="61"/>
      <c r="AQ63" s="61"/>
      <c r="AR63" s="61"/>
      <c r="AS63" s="61"/>
      <c r="AT63" s="61"/>
      <c r="AU63" s="61"/>
      <c r="AV63" s="61"/>
      <c r="AW63" s="61"/>
      <c r="AX63" s="61"/>
    </row>
    <row r="64" spans="1:50" ht="12.75">
      <c r="A64" s="57"/>
      <c r="B64" s="99"/>
      <c r="C64" s="7"/>
      <c r="O64" s="61"/>
      <c r="P64" s="61"/>
      <c r="Q64" s="61"/>
      <c r="R64" s="61"/>
      <c r="S64" s="61"/>
      <c r="T64" s="61"/>
      <c r="U64" s="61"/>
      <c r="V64" s="61"/>
      <c r="AE64" s="63"/>
      <c r="AF64" s="63"/>
      <c r="AH64" s="7"/>
      <c r="AI64" s="61"/>
      <c r="AJ64" s="61"/>
      <c r="AQ64" s="61"/>
      <c r="AR64" s="61"/>
      <c r="AS64" s="61"/>
      <c r="AT64" s="61"/>
      <c r="AU64" s="61"/>
      <c r="AV64" s="61"/>
      <c r="AW64" s="61"/>
      <c r="AX64" s="61"/>
    </row>
    <row r="65" spans="1:50" ht="12.75">
      <c r="A65" s="57"/>
      <c r="B65" s="61"/>
      <c r="C65" s="7"/>
      <c r="D65" s="7"/>
      <c r="E65" s="7"/>
      <c r="F65" s="7"/>
      <c r="O65" s="61"/>
      <c r="P65" s="61"/>
      <c r="Q65" s="61"/>
      <c r="R65" s="61"/>
      <c r="S65" s="61"/>
      <c r="T65" s="61"/>
      <c r="U65" s="61"/>
      <c r="V65" s="61"/>
      <c r="AE65" s="63"/>
      <c r="AF65" s="63"/>
      <c r="AH65" s="7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</row>
    <row r="66" spans="1:34" ht="12.75">
      <c r="A66" s="57"/>
      <c r="B66" s="61"/>
      <c r="C66" s="7"/>
      <c r="D66" s="7"/>
      <c r="E66" s="7"/>
      <c r="F66" s="7"/>
      <c r="V66" s="61"/>
      <c r="AE66" s="63"/>
      <c r="AF66" s="63"/>
      <c r="AH66" s="7"/>
    </row>
    <row r="67" spans="1:34" ht="12.75">
      <c r="A67" s="57"/>
      <c r="B67" s="61"/>
      <c r="C67" s="7"/>
      <c r="D67" s="7"/>
      <c r="E67" s="7"/>
      <c r="F67" s="7"/>
      <c r="V67" s="61"/>
      <c r="AE67" s="63"/>
      <c r="AF67" s="63"/>
      <c r="AH67" s="7"/>
    </row>
    <row r="68" spans="1:6" ht="12.75">
      <c r="A68" s="57"/>
      <c r="B68" s="61"/>
      <c r="C68" s="7"/>
      <c r="D68" s="7"/>
      <c r="E68" s="7"/>
      <c r="F68" s="7"/>
    </row>
    <row r="69" spans="1:29" ht="12.75">
      <c r="A69" s="57"/>
      <c r="B69" s="61"/>
      <c r="C69" s="7"/>
      <c r="D69" s="7"/>
      <c r="E69" s="7"/>
      <c r="F69" s="7"/>
      <c r="AC69" s="63"/>
    </row>
    <row r="71" spans="1:2" ht="12.75">
      <c r="A71" s="100"/>
      <c r="B71" s="99"/>
    </row>
    <row r="72" spans="1:2" ht="12.75">
      <c r="A72" s="100"/>
      <c r="B72" s="21"/>
    </row>
    <row r="73" spans="1:3" ht="12.75">
      <c r="A73" s="98"/>
      <c r="B73" s="99"/>
      <c r="C73" s="41"/>
    </row>
    <row r="74" spans="1:3" ht="12.75">
      <c r="A74" s="98"/>
      <c r="B74" s="99"/>
      <c r="C74" s="60"/>
    </row>
    <row r="75" spans="1:50" s="113" customFormat="1" ht="12.75" hidden="1">
      <c r="A75" s="110"/>
      <c r="B75" s="111" t="s">
        <v>271</v>
      </c>
      <c r="C75" s="112">
        <f>+C76+C77</f>
        <v>3810</v>
      </c>
      <c r="D75" s="112">
        <f>+D76+D77</f>
        <v>432</v>
      </c>
      <c r="E75" s="112">
        <f aca="true" t="shared" si="4" ref="E75:T75">+E76+E77</f>
        <v>15</v>
      </c>
      <c r="F75" s="112">
        <f t="shared" si="4"/>
        <v>15</v>
      </c>
      <c r="G75" s="112">
        <f t="shared" si="4"/>
        <v>232</v>
      </c>
      <c r="H75" s="112">
        <f t="shared" si="4"/>
        <v>55</v>
      </c>
      <c r="I75" s="112">
        <f t="shared" si="4"/>
        <v>25</v>
      </c>
      <c r="J75" s="112">
        <f t="shared" si="4"/>
        <v>66</v>
      </c>
      <c r="K75" s="112">
        <f t="shared" si="4"/>
        <v>0</v>
      </c>
      <c r="L75" s="112">
        <f t="shared" si="4"/>
        <v>74</v>
      </c>
      <c r="M75" s="112">
        <f t="shared" si="4"/>
        <v>147</v>
      </c>
      <c r="N75" s="112">
        <f t="shared" si="4"/>
        <v>575</v>
      </c>
      <c r="O75" s="112">
        <f t="shared" si="4"/>
        <v>10</v>
      </c>
      <c r="P75" s="112">
        <f t="shared" si="4"/>
        <v>230</v>
      </c>
      <c r="Q75" s="112">
        <f t="shared" si="4"/>
        <v>335</v>
      </c>
      <c r="R75" s="112">
        <f t="shared" si="4"/>
        <v>53</v>
      </c>
      <c r="S75" s="112">
        <f t="shared" si="4"/>
        <v>8</v>
      </c>
      <c r="T75" s="112">
        <f t="shared" si="4"/>
        <v>73</v>
      </c>
      <c r="W75" s="112">
        <f aca="true" t="shared" si="5" ref="W75:AX75">+W76+W77</f>
        <v>35</v>
      </c>
      <c r="X75" s="112">
        <f t="shared" si="5"/>
        <v>199</v>
      </c>
      <c r="Y75" s="112">
        <f t="shared" si="5"/>
        <v>318</v>
      </c>
      <c r="Z75" s="112">
        <f t="shared" si="5"/>
        <v>25</v>
      </c>
      <c r="AA75" s="112">
        <f t="shared" si="5"/>
        <v>25</v>
      </c>
      <c r="AB75" s="112">
        <f t="shared" si="5"/>
        <v>28</v>
      </c>
      <c r="AC75" s="112">
        <f t="shared" si="5"/>
        <v>60</v>
      </c>
      <c r="AD75" s="112">
        <f t="shared" si="5"/>
        <v>15</v>
      </c>
      <c r="AE75" s="112">
        <f t="shared" si="5"/>
        <v>70</v>
      </c>
      <c r="AF75" s="112">
        <f t="shared" si="5"/>
        <v>94</v>
      </c>
      <c r="AG75" s="112">
        <f t="shared" si="5"/>
        <v>145</v>
      </c>
      <c r="AH75" s="112">
        <f t="shared" si="5"/>
        <v>191</v>
      </c>
      <c r="AI75" s="112">
        <f t="shared" si="5"/>
        <v>4</v>
      </c>
      <c r="AJ75" s="112">
        <f t="shared" si="5"/>
        <v>0</v>
      </c>
      <c r="AK75" s="112">
        <f t="shared" si="5"/>
        <v>48</v>
      </c>
      <c r="AL75" s="112">
        <f t="shared" si="5"/>
        <v>267</v>
      </c>
      <c r="AM75" s="112">
        <f t="shared" si="5"/>
        <v>140</v>
      </c>
      <c r="AN75" s="112">
        <f t="shared" si="5"/>
        <v>50</v>
      </c>
      <c r="AO75" s="112">
        <f t="shared" si="5"/>
        <v>124</v>
      </c>
      <c r="AP75" s="112">
        <f t="shared" si="5"/>
        <v>68</v>
      </c>
      <c r="AQ75" s="112">
        <f t="shared" si="5"/>
        <v>56</v>
      </c>
      <c r="AR75" s="112">
        <f t="shared" si="5"/>
        <v>0</v>
      </c>
      <c r="AS75" s="112">
        <f t="shared" si="5"/>
        <v>0</v>
      </c>
      <c r="AT75" s="112">
        <f t="shared" si="5"/>
        <v>35</v>
      </c>
      <c r="AU75" s="112">
        <f t="shared" si="5"/>
        <v>0</v>
      </c>
      <c r="AV75" s="112">
        <f t="shared" si="5"/>
        <v>0</v>
      </c>
      <c r="AW75" s="112">
        <f t="shared" si="5"/>
        <v>167</v>
      </c>
      <c r="AX75" s="112">
        <f t="shared" si="5"/>
        <v>0</v>
      </c>
    </row>
    <row r="76" spans="1:50" ht="12.75" hidden="1">
      <c r="A76" s="7"/>
      <c r="B76" s="114" t="s">
        <v>272</v>
      </c>
      <c r="C76" s="22">
        <f>SUM(D76:N76)+SUM(R76:T76)+SUM(W76:AO76)+SUM(AT76:AX76)</f>
        <v>3810</v>
      </c>
      <c r="D76" s="3">
        <f>+SUM(D15:D32)</f>
        <v>432</v>
      </c>
      <c r="E76" s="3">
        <f aca="true" t="shared" si="6" ref="E76:AX76">+SUM(E15:E32)</f>
        <v>15</v>
      </c>
      <c r="F76" s="3">
        <f t="shared" si="6"/>
        <v>15</v>
      </c>
      <c r="G76" s="3">
        <f t="shared" si="6"/>
        <v>232</v>
      </c>
      <c r="H76" s="3">
        <f t="shared" si="6"/>
        <v>55</v>
      </c>
      <c r="I76" s="3">
        <f t="shared" si="6"/>
        <v>25</v>
      </c>
      <c r="J76" s="3">
        <f t="shared" si="6"/>
        <v>66</v>
      </c>
      <c r="K76" s="3">
        <f t="shared" si="6"/>
        <v>0</v>
      </c>
      <c r="L76" s="3">
        <f t="shared" si="6"/>
        <v>74</v>
      </c>
      <c r="M76" s="3">
        <f t="shared" si="6"/>
        <v>147</v>
      </c>
      <c r="N76" s="3">
        <f t="shared" si="6"/>
        <v>575</v>
      </c>
      <c r="O76" s="3">
        <f t="shared" si="6"/>
        <v>10</v>
      </c>
      <c r="P76" s="3">
        <f t="shared" si="6"/>
        <v>230</v>
      </c>
      <c r="Q76" s="3">
        <f t="shared" si="6"/>
        <v>335</v>
      </c>
      <c r="R76" s="3">
        <f t="shared" si="6"/>
        <v>53</v>
      </c>
      <c r="S76" s="3">
        <f t="shared" si="6"/>
        <v>8</v>
      </c>
      <c r="T76" s="3">
        <f t="shared" si="6"/>
        <v>73</v>
      </c>
      <c r="U76" s="3"/>
      <c r="V76" s="3"/>
      <c r="W76" s="3">
        <f t="shared" si="6"/>
        <v>35</v>
      </c>
      <c r="X76" s="3">
        <f t="shared" si="6"/>
        <v>199</v>
      </c>
      <c r="Y76" s="3">
        <f t="shared" si="6"/>
        <v>318</v>
      </c>
      <c r="Z76" s="3">
        <f t="shared" si="6"/>
        <v>25</v>
      </c>
      <c r="AA76" s="3">
        <f t="shared" si="6"/>
        <v>25</v>
      </c>
      <c r="AB76" s="3">
        <f t="shared" si="6"/>
        <v>28</v>
      </c>
      <c r="AC76" s="3">
        <f t="shared" si="6"/>
        <v>60</v>
      </c>
      <c r="AD76" s="3">
        <f t="shared" si="6"/>
        <v>15</v>
      </c>
      <c r="AE76" s="3">
        <f t="shared" si="6"/>
        <v>70</v>
      </c>
      <c r="AF76" s="3">
        <f t="shared" si="6"/>
        <v>94</v>
      </c>
      <c r="AG76" s="3">
        <f t="shared" si="6"/>
        <v>145</v>
      </c>
      <c r="AH76" s="3">
        <f t="shared" si="6"/>
        <v>191</v>
      </c>
      <c r="AI76" s="3">
        <f t="shared" si="6"/>
        <v>4</v>
      </c>
      <c r="AJ76" s="3">
        <f t="shared" si="6"/>
        <v>0</v>
      </c>
      <c r="AK76" s="3">
        <f t="shared" si="6"/>
        <v>48</v>
      </c>
      <c r="AL76" s="3">
        <f t="shared" si="6"/>
        <v>267</v>
      </c>
      <c r="AM76" s="3">
        <f t="shared" si="6"/>
        <v>140</v>
      </c>
      <c r="AN76" s="3">
        <f t="shared" si="6"/>
        <v>50</v>
      </c>
      <c r="AO76" s="3">
        <f t="shared" si="6"/>
        <v>124</v>
      </c>
      <c r="AP76" s="3">
        <f t="shared" si="6"/>
        <v>68</v>
      </c>
      <c r="AQ76" s="3">
        <f t="shared" si="6"/>
        <v>56</v>
      </c>
      <c r="AR76" s="3">
        <f t="shared" si="6"/>
        <v>0</v>
      </c>
      <c r="AS76" s="3">
        <f t="shared" si="6"/>
        <v>0</v>
      </c>
      <c r="AT76" s="3">
        <f t="shared" si="6"/>
        <v>35</v>
      </c>
      <c r="AU76" s="3">
        <f t="shared" si="6"/>
        <v>0</v>
      </c>
      <c r="AV76" s="3">
        <f t="shared" si="6"/>
        <v>0</v>
      </c>
      <c r="AW76" s="3">
        <f t="shared" si="6"/>
        <v>167</v>
      </c>
      <c r="AX76" s="3">
        <f t="shared" si="6"/>
        <v>0</v>
      </c>
    </row>
    <row r="77" spans="1:50" ht="12.75" hidden="1">
      <c r="A77" s="7"/>
      <c r="B77" s="101" t="s">
        <v>273</v>
      </c>
      <c r="C77" s="22">
        <f>SUM(D77:N77)+SUM(R77:T77)+SUM(W77:AO77)+SUM(AT77:AX77)</f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</row>
    <row r="78" spans="1:3" ht="12.75" hidden="1">
      <c r="A78" s="7"/>
      <c r="B78" s="101"/>
      <c r="C78" s="61"/>
    </row>
    <row r="79" spans="1:50" ht="12.75" hidden="1">
      <c r="A79" s="7"/>
      <c r="B79" s="7" t="s">
        <v>274</v>
      </c>
      <c r="C79" s="22">
        <f>SUM(D79:N79)+SUM(R79:T79)+SUM(W79:AO79)+SUM(AT79:AX79)</f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</row>
    <row r="80" spans="1:29" ht="12.75" hidden="1">
      <c r="A80" s="98"/>
      <c r="B80" s="99"/>
      <c r="C80" s="60"/>
      <c r="AC80" s="3"/>
    </row>
    <row r="81" spans="1:42" ht="12.75">
      <c r="A81" s="98"/>
      <c r="B81" s="99"/>
      <c r="C81" s="60"/>
      <c r="D81" s="3"/>
      <c r="AH81" s="3">
        <f>+AH75-10</f>
        <v>181</v>
      </c>
      <c r="AP81" s="2">
        <f>73-68</f>
        <v>5</v>
      </c>
    </row>
    <row r="82" spans="1:4" ht="12.75">
      <c r="A82" s="98"/>
      <c r="B82" s="99"/>
      <c r="C82" s="60"/>
      <c r="D82" s="3"/>
    </row>
    <row r="83" spans="1:2" ht="12.75">
      <c r="A83" s="100"/>
      <c r="B83" s="21"/>
    </row>
    <row r="84" spans="1:2" ht="12.75">
      <c r="A84" s="58"/>
      <c r="B84" s="21"/>
    </row>
    <row r="86" ht="12.75">
      <c r="C86" s="56"/>
    </row>
    <row r="87" ht="12.75">
      <c r="C87" s="61"/>
    </row>
    <row r="88" ht="12.75">
      <c r="C88" s="61"/>
    </row>
    <row r="89" ht="12.75">
      <c r="C89" s="61"/>
    </row>
    <row r="90" ht="12.75">
      <c r="C90" s="61"/>
    </row>
    <row r="101" ht="12.75">
      <c r="B101" s="75"/>
    </row>
    <row r="109" spans="3:5" ht="12.75">
      <c r="C109" s="60"/>
      <c r="D109" s="60"/>
      <c r="E109" s="60"/>
    </row>
    <row r="110" spans="3:5" ht="12.75">
      <c r="C110" s="60"/>
      <c r="D110" s="60"/>
      <c r="E110" s="60"/>
    </row>
    <row r="111" spans="3:5" ht="12.75">
      <c r="C111" s="60"/>
      <c r="D111" s="60"/>
      <c r="E111" s="60"/>
    </row>
    <row r="112" spans="4:5" ht="12.75">
      <c r="D112" s="60"/>
      <c r="E112" s="60"/>
    </row>
    <row r="113" spans="4:5" ht="12.75">
      <c r="D113" s="60"/>
      <c r="E113" s="60"/>
    </row>
    <row r="114" spans="4:5" ht="12.75">
      <c r="D114" s="60"/>
      <c r="E114" s="60"/>
    </row>
    <row r="115" spans="4:5" ht="12.75">
      <c r="D115" s="60"/>
      <c r="E115" s="60"/>
    </row>
    <row r="116" spans="4:5" ht="12.75">
      <c r="D116" s="60"/>
      <c r="E116" s="60"/>
    </row>
    <row r="117" spans="4:5" ht="12.75">
      <c r="D117" s="60"/>
      <c r="E117" s="60"/>
    </row>
  </sheetData>
  <sheetProtection/>
  <mergeCells count="53">
    <mergeCell ref="AW4:AW10"/>
    <mergeCell ref="AX4:AX10"/>
    <mergeCell ref="O5:O10"/>
    <mergeCell ref="P5:P10"/>
    <mergeCell ref="Q5:Q10"/>
    <mergeCell ref="AP5:AP10"/>
    <mergeCell ref="AQ5:AQ10"/>
    <mergeCell ref="AR5:AR10"/>
    <mergeCell ref="AS5:AS10"/>
    <mergeCell ref="AP4:AS4"/>
    <mergeCell ref="AT4:AT10"/>
    <mergeCell ref="AU4:AU10"/>
    <mergeCell ref="AV4:AV10"/>
    <mergeCell ref="AL4:AL10"/>
    <mergeCell ref="AM4:AM10"/>
    <mergeCell ref="AN4:AN10"/>
    <mergeCell ref="AO4:AO10"/>
    <mergeCell ref="V3:V11"/>
    <mergeCell ref="AH4:AH10"/>
    <mergeCell ref="AI4:AI10"/>
    <mergeCell ref="AJ4:AJ10"/>
    <mergeCell ref="AK4:AK10"/>
    <mergeCell ref="AD4:AD10"/>
    <mergeCell ref="AE4:AE10"/>
    <mergeCell ref="AF4:AF10"/>
    <mergeCell ref="AG4:AG10"/>
    <mergeCell ref="Z4:Z10"/>
    <mergeCell ref="AA4:AA10"/>
    <mergeCell ref="AB4:AB10"/>
    <mergeCell ref="AC4:AC10"/>
    <mergeCell ref="W4:W10"/>
    <mergeCell ref="X4:X10"/>
    <mergeCell ref="Y4:Y10"/>
    <mergeCell ref="AY3:AY11"/>
    <mergeCell ref="D4:D10"/>
    <mergeCell ref="E4:E10"/>
    <mergeCell ref="F4:F10"/>
    <mergeCell ref="G4:G10"/>
    <mergeCell ref="H4:H10"/>
    <mergeCell ref="I4:I10"/>
    <mergeCell ref="J4:J10"/>
    <mergeCell ref="S4:S10"/>
    <mergeCell ref="T4:T10"/>
    <mergeCell ref="A3:A11"/>
    <mergeCell ref="B3:B10"/>
    <mergeCell ref="C3:C10"/>
    <mergeCell ref="U3:U11"/>
    <mergeCell ref="L4:L10"/>
    <mergeCell ref="M4:M10"/>
    <mergeCell ref="N4:N10"/>
    <mergeCell ref="O4:Q4"/>
    <mergeCell ref="K4:K10"/>
    <mergeCell ref="R4:R10"/>
  </mergeCells>
  <printOptions/>
  <pageMargins left="0.7" right="0.7" top="0.75" bottom="0.75" header="0.3" footer="0.3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15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6.7109375" defaultRowHeight="12.75"/>
  <cols>
    <col min="1" max="1" width="4.28125" style="2" customWidth="1"/>
    <col min="2" max="2" width="47.00390625" style="2" customWidth="1"/>
    <col min="3" max="3" width="7.8515625" style="2" customWidth="1"/>
    <col min="4" max="6" width="5.7109375" style="2" customWidth="1"/>
    <col min="7" max="7" width="5.140625" style="2" customWidth="1"/>
    <col min="8" max="8" width="5.7109375" style="2" customWidth="1"/>
    <col min="9" max="9" width="9.421875" style="2" customWidth="1"/>
    <col min="10" max="10" width="7.28125" style="2" customWidth="1"/>
    <col min="11" max="11" width="7.00390625" style="2" customWidth="1"/>
    <col min="12" max="12" width="7.140625" style="2" customWidth="1"/>
    <col min="13" max="13" width="5.8515625" style="2" customWidth="1"/>
    <col min="14" max="14" width="6.00390625" style="2" customWidth="1"/>
    <col min="15" max="15" width="6.57421875" style="2" customWidth="1"/>
    <col min="16" max="16" width="6.7109375" style="2" customWidth="1"/>
    <col min="17" max="17" width="6.8515625" style="2" customWidth="1"/>
    <col min="18" max="18" width="7.00390625" style="2" customWidth="1"/>
    <col min="19" max="19" width="8.8515625" style="2" customWidth="1"/>
    <col min="20" max="20" width="5.00390625" style="2" customWidth="1"/>
    <col min="21" max="21" width="4.00390625" style="2" customWidth="1"/>
    <col min="22" max="22" width="5.00390625" style="2" customWidth="1"/>
    <col min="23" max="23" width="5.140625" style="2" customWidth="1"/>
    <col min="24" max="24" width="5.28125" style="2" customWidth="1"/>
    <col min="25" max="25" width="5.00390625" style="2" customWidth="1"/>
    <col min="26" max="26" width="6.00390625" style="2" customWidth="1"/>
    <col min="27" max="27" width="6.140625" style="2" customWidth="1"/>
    <col min="28" max="29" width="7.421875" style="2" bestFit="1" customWidth="1"/>
    <col min="30" max="30" width="5.140625" style="2" customWidth="1"/>
    <col min="31" max="31" width="6.7109375" style="2" bestFit="1" customWidth="1"/>
    <col min="32" max="32" width="4.7109375" style="2" customWidth="1"/>
    <col min="33" max="33" width="6.57421875" style="2" bestFit="1" customWidth="1"/>
    <col min="34" max="34" width="5.140625" style="2" customWidth="1"/>
    <col min="35" max="35" width="6.00390625" style="2" customWidth="1"/>
    <col min="36" max="36" width="5.140625" style="2" customWidth="1"/>
    <col min="37" max="37" width="5.57421875" style="2" customWidth="1"/>
    <col min="38" max="38" width="6.7109375" style="2" customWidth="1"/>
    <col min="39" max="40" width="5.7109375" style="2" customWidth="1"/>
    <col min="41" max="41" width="5.140625" style="2" customWidth="1"/>
    <col min="42" max="42" width="6.00390625" style="2" customWidth="1"/>
    <col min="43" max="43" width="5.7109375" style="2" customWidth="1"/>
    <col min="44" max="44" width="6.421875" style="2" customWidth="1"/>
    <col min="45" max="45" width="6.57421875" style="2" customWidth="1"/>
    <col min="46" max="46" width="8.28125" style="2" bestFit="1" customWidth="1"/>
    <col min="47" max="47" width="5.140625" style="2" customWidth="1"/>
    <col min="48" max="48" width="4.8515625" style="2" customWidth="1"/>
    <col min="49" max="49" width="6.7109375" style="2" bestFit="1" customWidth="1"/>
    <col min="50" max="50" width="5.00390625" style="2" customWidth="1"/>
    <col min="51" max="51" width="4.00390625" style="2" customWidth="1"/>
    <col min="52" max="52" width="1.7109375" style="2" customWidth="1"/>
    <col min="53" max="53" width="4.57421875" style="2" customWidth="1"/>
    <col min="54" max="54" width="9.28125" style="2" bestFit="1" customWidth="1"/>
    <col min="55" max="16384" width="6.7109375" style="2" customWidth="1"/>
  </cols>
  <sheetData>
    <row r="1" spans="1:27" ht="12.75">
      <c r="A1" s="86" t="s">
        <v>0</v>
      </c>
      <c r="B1" s="1" t="s">
        <v>1</v>
      </c>
      <c r="C1" s="66" t="s">
        <v>475</v>
      </c>
      <c r="G1" s="3"/>
      <c r="I1" s="3"/>
      <c r="V1" s="2" t="s">
        <v>2</v>
      </c>
      <c r="Z1" s="3"/>
      <c r="AA1" s="3"/>
    </row>
    <row r="2" spans="1:54" ht="12.75">
      <c r="A2" s="4"/>
      <c r="B2" s="4"/>
      <c r="C2" s="5">
        <f>+BB38</f>
        <v>547757</v>
      </c>
      <c r="D2" s="4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BA2" s="7"/>
      <c r="BB2" s="7"/>
    </row>
    <row r="3" spans="1:53" s="13" customFormat="1" ht="12.75" customHeight="1">
      <c r="A3" s="212" t="s">
        <v>4</v>
      </c>
      <c r="B3" s="218" t="s">
        <v>5</v>
      </c>
      <c r="C3" s="221" t="s">
        <v>6</v>
      </c>
      <c r="D3" s="128"/>
      <c r="E3" s="129" t="s">
        <v>7</v>
      </c>
      <c r="F3" s="129"/>
      <c r="G3" s="129" t="s">
        <v>8</v>
      </c>
      <c r="H3" s="128"/>
      <c r="I3" s="128"/>
      <c r="J3" s="128"/>
      <c r="K3" s="128"/>
      <c r="L3" s="128"/>
      <c r="M3" s="128"/>
      <c r="N3" s="128"/>
      <c r="O3" s="129"/>
      <c r="P3" s="129"/>
      <c r="Q3" s="128"/>
      <c r="R3" s="128"/>
      <c r="S3" s="128"/>
      <c r="T3" s="130"/>
      <c r="U3" s="212" t="s">
        <v>4</v>
      </c>
      <c r="V3" s="212" t="s">
        <v>4</v>
      </c>
      <c r="W3" s="131"/>
      <c r="X3" s="128"/>
      <c r="Y3" s="129"/>
      <c r="Z3" s="129"/>
      <c r="AA3" s="129"/>
      <c r="AB3" s="129"/>
      <c r="AC3" s="129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212" t="s">
        <v>4</v>
      </c>
      <c r="AZ3" s="12"/>
      <c r="BA3" s="12"/>
    </row>
    <row r="4" spans="1:52" s="13" customFormat="1" ht="12.75" customHeight="1">
      <c r="A4" s="213"/>
      <c r="B4" s="219"/>
      <c r="C4" s="222"/>
      <c r="D4" s="224" t="s">
        <v>9</v>
      </c>
      <c r="E4" s="201" t="s">
        <v>10</v>
      </c>
      <c r="F4" s="201" t="s">
        <v>422</v>
      </c>
      <c r="G4" s="201" t="s">
        <v>11</v>
      </c>
      <c r="H4" s="201" t="s">
        <v>12</v>
      </c>
      <c r="I4" s="201" t="s">
        <v>13</v>
      </c>
      <c r="J4" s="201" t="s">
        <v>14</v>
      </c>
      <c r="K4" s="201" t="s">
        <v>15</v>
      </c>
      <c r="L4" s="201" t="s">
        <v>16</v>
      </c>
      <c r="M4" s="201" t="s">
        <v>17</v>
      </c>
      <c r="N4" s="201" t="s">
        <v>423</v>
      </c>
      <c r="O4" s="209" t="s">
        <v>19</v>
      </c>
      <c r="P4" s="209"/>
      <c r="Q4" s="209"/>
      <c r="R4" s="201" t="s">
        <v>20</v>
      </c>
      <c r="S4" s="201" t="s">
        <v>424</v>
      </c>
      <c r="T4" s="203" t="s">
        <v>22</v>
      </c>
      <c r="U4" s="213"/>
      <c r="V4" s="213"/>
      <c r="W4" s="215" t="s">
        <v>23</v>
      </c>
      <c r="X4" s="201" t="s">
        <v>24</v>
      </c>
      <c r="Y4" s="201" t="s">
        <v>425</v>
      </c>
      <c r="Z4" s="201" t="s">
        <v>426</v>
      </c>
      <c r="AA4" s="201" t="s">
        <v>27</v>
      </c>
      <c r="AB4" s="201" t="s">
        <v>427</v>
      </c>
      <c r="AC4" s="201" t="s">
        <v>428</v>
      </c>
      <c r="AD4" s="201" t="s">
        <v>429</v>
      </c>
      <c r="AE4" s="201" t="s">
        <v>31</v>
      </c>
      <c r="AF4" s="201" t="s">
        <v>32</v>
      </c>
      <c r="AG4" s="201" t="s">
        <v>430</v>
      </c>
      <c r="AH4" s="201" t="s">
        <v>34</v>
      </c>
      <c r="AI4" s="201" t="s">
        <v>35</v>
      </c>
      <c r="AJ4" s="201" t="s">
        <v>431</v>
      </c>
      <c r="AK4" s="201" t="s">
        <v>37</v>
      </c>
      <c r="AL4" s="201" t="s">
        <v>38</v>
      </c>
      <c r="AM4" s="201" t="s">
        <v>39</v>
      </c>
      <c r="AN4" s="201" t="s">
        <v>40</v>
      </c>
      <c r="AO4" s="201" t="s">
        <v>41</v>
      </c>
      <c r="AP4" s="210" t="s">
        <v>19</v>
      </c>
      <c r="AQ4" s="211"/>
      <c r="AR4" s="211"/>
      <c r="AS4" s="211"/>
      <c r="AT4" s="201" t="s">
        <v>42</v>
      </c>
      <c r="AU4" s="201" t="s">
        <v>432</v>
      </c>
      <c r="AV4" s="201" t="s">
        <v>44</v>
      </c>
      <c r="AW4" s="201" t="s">
        <v>433</v>
      </c>
      <c r="AX4" s="201" t="s">
        <v>46</v>
      </c>
      <c r="AY4" s="213"/>
      <c r="AZ4" s="12"/>
    </row>
    <row r="5" spans="1:52" s="13" customFormat="1" ht="12.75" customHeight="1">
      <c r="A5" s="213"/>
      <c r="B5" s="219"/>
      <c r="C5" s="222"/>
      <c r="D5" s="225"/>
      <c r="E5" s="202" t="s">
        <v>47</v>
      </c>
      <c r="F5" s="202" t="s">
        <v>48</v>
      </c>
      <c r="G5" s="202" t="s">
        <v>49</v>
      </c>
      <c r="H5" s="202" t="s">
        <v>8</v>
      </c>
      <c r="I5" s="202" t="s">
        <v>50</v>
      </c>
      <c r="J5" s="202" t="s">
        <v>8</v>
      </c>
      <c r="K5" s="202" t="s">
        <v>51</v>
      </c>
      <c r="L5" s="202" t="s">
        <v>52</v>
      </c>
      <c r="M5" s="202"/>
      <c r="N5" s="202" t="s">
        <v>53</v>
      </c>
      <c r="O5" s="205" t="s">
        <v>54</v>
      </c>
      <c r="P5" s="205" t="s">
        <v>434</v>
      </c>
      <c r="Q5" s="205" t="s">
        <v>56</v>
      </c>
      <c r="R5" s="202" t="s">
        <v>57</v>
      </c>
      <c r="S5" s="202" t="s">
        <v>58</v>
      </c>
      <c r="T5" s="204" t="s">
        <v>59</v>
      </c>
      <c r="U5" s="213"/>
      <c r="V5" s="213"/>
      <c r="W5" s="216"/>
      <c r="X5" s="202" t="s">
        <v>60</v>
      </c>
      <c r="Y5" s="202"/>
      <c r="Z5" s="202"/>
      <c r="AA5" s="202"/>
      <c r="AB5" s="202"/>
      <c r="AC5" s="202"/>
      <c r="AD5" s="202"/>
      <c r="AE5" s="202" t="s">
        <v>61</v>
      </c>
      <c r="AF5" s="202"/>
      <c r="AG5" s="202" t="s">
        <v>62</v>
      </c>
      <c r="AH5" s="202"/>
      <c r="AI5" s="202" t="s">
        <v>58</v>
      </c>
      <c r="AJ5" s="202"/>
      <c r="AK5" s="202"/>
      <c r="AL5" s="202" t="s">
        <v>63</v>
      </c>
      <c r="AM5" s="202"/>
      <c r="AN5" s="202"/>
      <c r="AO5" s="202" t="s">
        <v>64</v>
      </c>
      <c r="AP5" s="207" t="s">
        <v>65</v>
      </c>
      <c r="AQ5" s="207" t="s">
        <v>454</v>
      </c>
      <c r="AR5" s="207" t="s">
        <v>30</v>
      </c>
      <c r="AS5" s="207" t="s">
        <v>67</v>
      </c>
      <c r="AT5" s="202" t="s">
        <v>68</v>
      </c>
      <c r="AU5" s="202"/>
      <c r="AV5" s="202"/>
      <c r="AW5" s="202" t="s">
        <v>69</v>
      </c>
      <c r="AX5" s="202" t="s">
        <v>70</v>
      </c>
      <c r="AY5" s="213"/>
      <c r="AZ5" s="12"/>
    </row>
    <row r="6" spans="1:52" s="13" customFormat="1" ht="15.75" customHeight="1">
      <c r="A6" s="213"/>
      <c r="B6" s="219"/>
      <c r="C6" s="222"/>
      <c r="D6" s="225"/>
      <c r="E6" s="202" t="s">
        <v>71</v>
      </c>
      <c r="F6" s="202"/>
      <c r="G6" s="202" t="s">
        <v>72</v>
      </c>
      <c r="H6" s="202" t="s">
        <v>8</v>
      </c>
      <c r="I6" s="202" t="s">
        <v>73</v>
      </c>
      <c r="J6" s="202" t="s">
        <v>74</v>
      </c>
      <c r="K6" s="202" t="s">
        <v>75</v>
      </c>
      <c r="L6" s="202" t="s">
        <v>76</v>
      </c>
      <c r="M6" s="202" t="s">
        <v>8</v>
      </c>
      <c r="N6" s="202" t="s">
        <v>77</v>
      </c>
      <c r="O6" s="206"/>
      <c r="P6" s="206"/>
      <c r="Q6" s="206"/>
      <c r="R6" s="202" t="s">
        <v>78</v>
      </c>
      <c r="S6" s="202" t="s">
        <v>79</v>
      </c>
      <c r="T6" s="204"/>
      <c r="U6" s="213"/>
      <c r="V6" s="213"/>
      <c r="W6" s="216"/>
      <c r="X6" s="202" t="s">
        <v>80</v>
      </c>
      <c r="Y6" s="202"/>
      <c r="Z6" s="202"/>
      <c r="AA6" s="202"/>
      <c r="AB6" s="202"/>
      <c r="AC6" s="202"/>
      <c r="AD6" s="202"/>
      <c r="AE6" s="202" t="s">
        <v>81</v>
      </c>
      <c r="AF6" s="202"/>
      <c r="AG6" s="202" t="s">
        <v>82</v>
      </c>
      <c r="AH6" s="202"/>
      <c r="AI6" s="202" t="s">
        <v>79</v>
      </c>
      <c r="AJ6" s="202"/>
      <c r="AK6" s="202" t="s">
        <v>83</v>
      </c>
      <c r="AL6" s="202" t="s">
        <v>84</v>
      </c>
      <c r="AM6" s="202"/>
      <c r="AN6" s="202"/>
      <c r="AO6" s="202"/>
      <c r="AP6" s="208"/>
      <c r="AQ6" s="208"/>
      <c r="AR6" s="208"/>
      <c r="AS6" s="208"/>
      <c r="AT6" s="202" t="s">
        <v>85</v>
      </c>
      <c r="AU6" s="202"/>
      <c r="AV6" s="202"/>
      <c r="AW6" s="202" t="s">
        <v>86</v>
      </c>
      <c r="AX6" s="202" t="s">
        <v>87</v>
      </c>
      <c r="AY6" s="213"/>
      <c r="AZ6" s="12"/>
    </row>
    <row r="7" spans="1:52" s="13" customFormat="1" ht="21" customHeight="1">
      <c r="A7" s="213"/>
      <c r="B7" s="219"/>
      <c r="C7" s="222"/>
      <c r="D7" s="225"/>
      <c r="E7" s="202" t="s">
        <v>81</v>
      </c>
      <c r="F7" s="202"/>
      <c r="G7" s="202"/>
      <c r="H7" s="202"/>
      <c r="I7" s="202" t="s">
        <v>88</v>
      </c>
      <c r="J7" s="202" t="s">
        <v>89</v>
      </c>
      <c r="K7" s="202" t="s">
        <v>90</v>
      </c>
      <c r="L7" s="202" t="s">
        <v>91</v>
      </c>
      <c r="M7" s="202"/>
      <c r="N7" s="202" t="s">
        <v>92</v>
      </c>
      <c r="O7" s="206"/>
      <c r="P7" s="206"/>
      <c r="Q7" s="206"/>
      <c r="R7" s="202" t="s">
        <v>93</v>
      </c>
      <c r="S7" s="202" t="s">
        <v>94</v>
      </c>
      <c r="T7" s="204"/>
      <c r="U7" s="213"/>
      <c r="V7" s="213"/>
      <c r="W7" s="216" t="s">
        <v>95</v>
      </c>
      <c r="X7" s="202" t="s">
        <v>96</v>
      </c>
      <c r="Y7" s="202" t="s">
        <v>93</v>
      </c>
      <c r="Z7" s="202" t="s">
        <v>93</v>
      </c>
      <c r="AA7" s="202" t="s">
        <v>93</v>
      </c>
      <c r="AB7" s="202" t="s">
        <v>93</v>
      </c>
      <c r="AC7" s="202" t="s">
        <v>93</v>
      </c>
      <c r="AD7" s="202" t="s">
        <v>93</v>
      </c>
      <c r="AE7" s="202" t="s">
        <v>97</v>
      </c>
      <c r="AF7" s="202"/>
      <c r="AG7" s="202" t="s">
        <v>98</v>
      </c>
      <c r="AH7" s="202"/>
      <c r="AI7" s="202" t="s">
        <v>99</v>
      </c>
      <c r="AJ7" s="202"/>
      <c r="AK7" s="202" t="s">
        <v>100</v>
      </c>
      <c r="AL7" s="202" t="s">
        <v>101</v>
      </c>
      <c r="AM7" s="202"/>
      <c r="AN7" s="202"/>
      <c r="AO7" s="202"/>
      <c r="AP7" s="208"/>
      <c r="AQ7" s="208"/>
      <c r="AR7" s="208"/>
      <c r="AS7" s="208"/>
      <c r="AT7" s="202" t="s">
        <v>102</v>
      </c>
      <c r="AU7" s="202" t="s">
        <v>97</v>
      </c>
      <c r="AV7" s="202" t="s">
        <v>97</v>
      </c>
      <c r="AW7" s="202" t="s">
        <v>103</v>
      </c>
      <c r="AX7" s="202"/>
      <c r="AY7" s="213"/>
      <c r="AZ7" s="12"/>
    </row>
    <row r="8" spans="1:52" s="13" customFormat="1" ht="17.25" customHeight="1">
      <c r="A8" s="213"/>
      <c r="B8" s="219"/>
      <c r="C8" s="222"/>
      <c r="D8" s="225"/>
      <c r="E8" s="202"/>
      <c r="F8" s="202"/>
      <c r="G8" s="202"/>
      <c r="H8" s="202" t="s">
        <v>104</v>
      </c>
      <c r="I8" s="202" t="s">
        <v>60</v>
      </c>
      <c r="J8" s="202" t="s">
        <v>105</v>
      </c>
      <c r="K8" s="202" t="s">
        <v>76</v>
      </c>
      <c r="L8" s="202"/>
      <c r="M8" s="202" t="s">
        <v>57</v>
      </c>
      <c r="N8" s="202"/>
      <c r="O8" s="206"/>
      <c r="P8" s="206"/>
      <c r="Q8" s="206"/>
      <c r="R8" s="202" t="s">
        <v>106</v>
      </c>
      <c r="S8" s="202" t="s">
        <v>107</v>
      </c>
      <c r="T8" s="204"/>
      <c r="U8" s="213"/>
      <c r="V8" s="213"/>
      <c r="W8" s="216" t="s">
        <v>108</v>
      </c>
      <c r="X8" s="202"/>
      <c r="Y8" s="202" t="s">
        <v>109</v>
      </c>
      <c r="Z8" s="202" t="s">
        <v>109</v>
      </c>
      <c r="AA8" s="202" t="s">
        <v>109</v>
      </c>
      <c r="AB8" s="202" t="s">
        <v>109</v>
      </c>
      <c r="AC8" s="202" t="s">
        <v>109</v>
      </c>
      <c r="AD8" s="202" t="s">
        <v>109</v>
      </c>
      <c r="AE8" s="202" t="s">
        <v>110</v>
      </c>
      <c r="AF8" s="202"/>
      <c r="AG8" s="202" t="s">
        <v>111</v>
      </c>
      <c r="AH8" s="202"/>
      <c r="AI8" s="202" t="s">
        <v>84</v>
      </c>
      <c r="AJ8" s="202"/>
      <c r="AK8" s="202" t="s">
        <v>112</v>
      </c>
      <c r="AL8" s="202" t="s">
        <v>81</v>
      </c>
      <c r="AM8" s="202" t="s">
        <v>113</v>
      </c>
      <c r="AN8" s="202" t="s">
        <v>113</v>
      </c>
      <c r="AO8" s="202"/>
      <c r="AP8" s="208"/>
      <c r="AQ8" s="208"/>
      <c r="AR8" s="208"/>
      <c r="AS8" s="208"/>
      <c r="AT8" s="202" t="s">
        <v>114</v>
      </c>
      <c r="AU8" s="202" t="s">
        <v>115</v>
      </c>
      <c r="AV8" s="202" t="s">
        <v>115</v>
      </c>
      <c r="AW8" s="202" t="s">
        <v>116</v>
      </c>
      <c r="AX8" s="202"/>
      <c r="AY8" s="213"/>
      <c r="AZ8" s="12"/>
    </row>
    <row r="9" spans="1:54" s="13" customFormat="1" ht="12.75" customHeight="1">
      <c r="A9" s="213"/>
      <c r="B9" s="219"/>
      <c r="C9" s="222"/>
      <c r="D9" s="225"/>
      <c r="E9" s="202"/>
      <c r="F9" s="202"/>
      <c r="G9" s="202"/>
      <c r="H9" s="202" t="s">
        <v>117</v>
      </c>
      <c r="I9" s="202" t="s">
        <v>118</v>
      </c>
      <c r="J9" s="202" t="s">
        <v>119</v>
      </c>
      <c r="K9" s="202" t="s">
        <v>91</v>
      </c>
      <c r="L9" s="202" t="s">
        <v>8</v>
      </c>
      <c r="M9" s="202" t="s">
        <v>119</v>
      </c>
      <c r="N9" s="202"/>
      <c r="O9" s="206"/>
      <c r="P9" s="206"/>
      <c r="Q9" s="206"/>
      <c r="R9" s="202" t="s">
        <v>91</v>
      </c>
      <c r="S9" s="202" t="s">
        <v>120</v>
      </c>
      <c r="T9" s="204"/>
      <c r="U9" s="213"/>
      <c r="V9" s="213"/>
      <c r="W9" s="216" t="s">
        <v>121</v>
      </c>
      <c r="X9" s="202"/>
      <c r="Y9" s="202" t="s">
        <v>122</v>
      </c>
      <c r="Z9" s="202" t="s">
        <v>122</v>
      </c>
      <c r="AA9" s="202" t="s">
        <v>122</v>
      </c>
      <c r="AB9" s="202" t="s">
        <v>122</v>
      </c>
      <c r="AC9" s="202" t="s">
        <v>122</v>
      </c>
      <c r="AD9" s="202" t="s">
        <v>122</v>
      </c>
      <c r="AE9" s="202"/>
      <c r="AF9" s="202" t="s">
        <v>123</v>
      </c>
      <c r="AG9" s="202" t="s">
        <v>124</v>
      </c>
      <c r="AH9" s="202" t="s">
        <v>99</v>
      </c>
      <c r="AI9" s="202"/>
      <c r="AJ9" s="202"/>
      <c r="AK9" s="202" t="s">
        <v>119</v>
      </c>
      <c r="AL9" s="202"/>
      <c r="AM9" s="202" t="s">
        <v>125</v>
      </c>
      <c r="AN9" s="202" t="s">
        <v>125</v>
      </c>
      <c r="AO9" s="202"/>
      <c r="AP9" s="208"/>
      <c r="AQ9" s="208"/>
      <c r="AR9" s="208"/>
      <c r="AS9" s="208"/>
      <c r="AT9" s="202" t="s">
        <v>81</v>
      </c>
      <c r="AU9" s="202" t="s">
        <v>122</v>
      </c>
      <c r="AV9" s="202" t="s">
        <v>122</v>
      </c>
      <c r="AW9" s="202" t="s">
        <v>126</v>
      </c>
      <c r="AX9" s="202"/>
      <c r="AY9" s="213"/>
      <c r="AZ9" s="12"/>
      <c r="BB9" s="20">
        <f>SUM(BB11:BB52)</f>
        <v>19947311</v>
      </c>
    </row>
    <row r="10" spans="1:52" s="13" customFormat="1" ht="12.75" customHeight="1">
      <c r="A10" s="213"/>
      <c r="B10" s="220"/>
      <c r="C10" s="223"/>
      <c r="D10" s="225"/>
      <c r="E10" s="202" t="s">
        <v>8</v>
      </c>
      <c r="F10" s="202"/>
      <c r="G10" s="202"/>
      <c r="H10" s="202"/>
      <c r="I10" s="202" t="s">
        <v>127</v>
      </c>
      <c r="J10" s="202" t="s">
        <v>91</v>
      </c>
      <c r="K10" s="202"/>
      <c r="L10" s="202" t="s">
        <v>8</v>
      </c>
      <c r="M10" s="202" t="s">
        <v>91</v>
      </c>
      <c r="N10" s="202"/>
      <c r="O10" s="206"/>
      <c r="P10" s="206"/>
      <c r="Q10" s="206"/>
      <c r="R10" s="202"/>
      <c r="S10" s="202" t="s">
        <v>128</v>
      </c>
      <c r="T10" s="204"/>
      <c r="U10" s="213"/>
      <c r="V10" s="213"/>
      <c r="W10" s="217" t="s">
        <v>81</v>
      </c>
      <c r="X10" s="202"/>
      <c r="Y10" s="202" t="s">
        <v>129</v>
      </c>
      <c r="Z10" s="202" t="s">
        <v>129</v>
      </c>
      <c r="AA10" s="202" t="s">
        <v>129</v>
      </c>
      <c r="AB10" s="202" t="s">
        <v>129</v>
      </c>
      <c r="AC10" s="202" t="s">
        <v>129</v>
      </c>
      <c r="AD10" s="202" t="s">
        <v>129</v>
      </c>
      <c r="AE10" s="202"/>
      <c r="AF10" s="202" t="s">
        <v>81</v>
      </c>
      <c r="AG10" s="202" t="s">
        <v>81</v>
      </c>
      <c r="AH10" s="202" t="s">
        <v>130</v>
      </c>
      <c r="AI10" s="202"/>
      <c r="AJ10" s="202"/>
      <c r="AK10" s="202" t="s">
        <v>91</v>
      </c>
      <c r="AL10" s="202"/>
      <c r="AM10" s="202" t="s">
        <v>81</v>
      </c>
      <c r="AN10" s="202" t="s">
        <v>81</v>
      </c>
      <c r="AO10" s="202"/>
      <c r="AP10" s="209"/>
      <c r="AQ10" s="209"/>
      <c r="AR10" s="209"/>
      <c r="AS10" s="209"/>
      <c r="AT10" s="202"/>
      <c r="AU10" s="202" t="s">
        <v>129</v>
      </c>
      <c r="AV10" s="202" t="s">
        <v>129</v>
      </c>
      <c r="AW10" s="202" t="s">
        <v>131</v>
      </c>
      <c r="AX10" s="202"/>
      <c r="AY10" s="213"/>
      <c r="AZ10" s="12"/>
    </row>
    <row r="11" spans="1:55" s="20" customFormat="1" ht="12.75">
      <c r="A11" s="214"/>
      <c r="B11" s="132" t="s">
        <v>132</v>
      </c>
      <c r="C11" s="133">
        <v>1</v>
      </c>
      <c r="D11" s="134">
        <v>2</v>
      </c>
      <c r="E11" s="134">
        <v>3</v>
      </c>
      <c r="F11" s="134">
        <v>4</v>
      </c>
      <c r="G11" s="134">
        <v>5</v>
      </c>
      <c r="H11" s="134">
        <v>6</v>
      </c>
      <c r="I11" s="134">
        <v>7</v>
      </c>
      <c r="J11" s="134">
        <v>8</v>
      </c>
      <c r="K11" s="134">
        <v>9</v>
      </c>
      <c r="L11" s="134">
        <v>10</v>
      </c>
      <c r="M11" s="134">
        <v>11</v>
      </c>
      <c r="N11" s="134">
        <v>12</v>
      </c>
      <c r="O11" s="134">
        <v>13</v>
      </c>
      <c r="P11" s="134">
        <v>14</v>
      </c>
      <c r="Q11" s="134">
        <v>15</v>
      </c>
      <c r="R11" s="134">
        <v>16</v>
      </c>
      <c r="S11" s="134">
        <v>17</v>
      </c>
      <c r="T11" s="135">
        <v>18</v>
      </c>
      <c r="U11" s="214"/>
      <c r="V11" s="213"/>
      <c r="W11" s="132">
        <v>19</v>
      </c>
      <c r="X11" s="134">
        <v>20</v>
      </c>
      <c r="Y11" s="134">
        <v>21</v>
      </c>
      <c r="Z11" s="134">
        <v>22</v>
      </c>
      <c r="AA11" s="134">
        <v>23</v>
      </c>
      <c r="AB11" s="134">
        <v>24</v>
      </c>
      <c r="AC11" s="134">
        <v>25</v>
      </c>
      <c r="AD11" s="134">
        <v>26</v>
      </c>
      <c r="AE11" s="134">
        <v>27</v>
      </c>
      <c r="AF11" s="134">
        <v>28</v>
      </c>
      <c r="AG11" s="134">
        <v>29</v>
      </c>
      <c r="AH11" s="134">
        <v>30</v>
      </c>
      <c r="AI11" s="134">
        <v>31</v>
      </c>
      <c r="AJ11" s="134">
        <v>32</v>
      </c>
      <c r="AK11" s="134">
        <v>33</v>
      </c>
      <c r="AL11" s="134">
        <v>34</v>
      </c>
      <c r="AM11" s="134">
        <v>35</v>
      </c>
      <c r="AN11" s="134">
        <v>36</v>
      </c>
      <c r="AO11" s="134">
        <v>37</v>
      </c>
      <c r="AP11" s="134">
        <v>38</v>
      </c>
      <c r="AQ11" s="134">
        <v>39</v>
      </c>
      <c r="AR11" s="134">
        <v>40</v>
      </c>
      <c r="AS11" s="134">
        <v>41</v>
      </c>
      <c r="AT11" s="134">
        <v>42</v>
      </c>
      <c r="AU11" s="134">
        <v>43</v>
      </c>
      <c r="AV11" s="134">
        <v>44</v>
      </c>
      <c r="AW11" s="134">
        <v>45</v>
      </c>
      <c r="AX11" s="134">
        <v>46</v>
      </c>
      <c r="AY11" s="213"/>
      <c r="AZ11" s="18"/>
      <c r="BA11" s="3">
        <v>1</v>
      </c>
      <c r="BB11" s="19">
        <v>337658</v>
      </c>
      <c r="BC11" s="78" t="s">
        <v>133</v>
      </c>
    </row>
    <row r="12" spans="1:55" ht="12.75">
      <c r="A12" s="89"/>
      <c r="B12" s="124" t="s">
        <v>134</v>
      </c>
      <c r="C12" s="125">
        <f>SUM(D12:N12)+SUM(R12:T12)+SUM(W12:AO12)+SUM(AT12:AX12)</f>
        <v>3795</v>
      </c>
      <c r="D12" s="126">
        <f>SUM(D14:D30)</f>
        <v>437</v>
      </c>
      <c r="E12" s="126">
        <f aca="true" t="shared" si="0" ref="E12:T12">SUM(E14:E30)</f>
        <v>15</v>
      </c>
      <c r="F12" s="126">
        <f t="shared" si="0"/>
        <v>15</v>
      </c>
      <c r="G12" s="126">
        <f t="shared" si="0"/>
        <v>232</v>
      </c>
      <c r="H12" s="126">
        <f t="shared" si="0"/>
        <v>55</v>
      </c>
      <c r="I12" s="126">
        <f t="shared" si="0"/>
        <v>25</v>
      </c>
      <c r="J12" s="126">
        <f t="shared" si="0"/>
        <v>66</v>
      </c>
      <c r="K12" s="126">
        <f t="shared" si="0"/>
        <v>0</v>
      </c>
      <c r="L12" s="126">
        <f t="shared" si="0"/>
        <v>74</v>
      </c>
      <c r="M12" s="126">
        <f t="shared" si="0"/>
        <v>147</v>
      </c>
      <c r="N12" s="126">
        <f t="shared" si="0"/>
        <v>565</v>
      </c>
      <c r="O12" s="126">
        <f t="shared" si="0"/>
        <v>0</v>
      </c>
      <c r="P12" s="126">
        <f t="shared" si="0"/>
        <v>230</v>
      </c>
      <c r="Q12" s="126">
        <f t="shared" si="0"/>
        <v>335</v>
      </c>
      <c r="R12" s="126">
        <f t="shared" si="0"/>
        <v>53</v>
      </c>
      <c r="S12" s="126">
        <f t="shared" si="0"/>
        <v>8</v>
      </c>
      <c r="T12" s="126">
        <f t="shared" si="0"/>
        <v>73</v>
      </c>
      <c r="U12" s="127"/>
      <c r="V12" s="127"/>
      <c r="W12" s="126">
        <f aca="true" t="shared" si="1" ref="W12:AX12">SUM(W14:W30)</f>
        <v>35</v>
      </c>
      <c r="X12" s="126">
        <f t="shared" si="1"/>
        <v>191</v>
      </c>
      <c r="Y12" s="126">
        <f t="shared" si="1"/>
        <v>318</v>
      </c>
      <c r="Z12" s="126">
        <f t="shared" si="1"/>
        <v>25</v>
      </c>
      <c r="AA12" s="126">
        <f t="shared" si="1"/>
        <v>25</v>
      </c>
      <c r="AB12" s="126">
        <f t="shared" si="1"/>
        <v>28</v>
      </c>
      <c r="AC12" s="126">
        <f t="shared" si="1"/>
        <v>60</v>
      </c>
      <c r="AD12" s="126">
        <f t="shared" si="1"/>
        <v>15</v>
      </c>
      <c r="AE12" s="126">
        <f t="shared" si="1"/>
        <v>70</v>
      </c>
      <c r="AF12" s="126">
        <f t="shared" si="1"/>
        <v>94</v>
      </c>
      <c r="AG12" s="126">
        <f t="shared" si="1"/>
        <v>145</v>
      </c>
      <c r="AH12" s="126">
        <f t="shared" si="1"/>
        <v>191</v>
      </c>
      <c r="AI12" s="126">
        <f t="shared" si="1"/>
        <v>4</v>
      </c>
      <c r="AJ12" s="126">
        <f t="shared" si="1"/>
        <v>0</v>
      </c>
      <c r="AK12" s="126">
        <f t="shared" si="1"/>
        <v>48</v>
      </c>
      <c r="AL12" s="126">
        <f t="shared" si="1"/>
        <v>267</v>
      </c>
      <c r="AM12" s="126">
        <f t="shared" si="1"/>
        <v>140</v>
      </c>
      <c r="AN12" s="126">
        <f t="shared" si="1"/>
        <v>50</v>
      </c>
      <c r="AO12" s="126">
        <f t="shared" si="1"/>
        <v>99</v>
      </c>
      <c r="AP12" s="126">
        <f t="shared" si="1"/>
        <v>51</v>
      </c>
      <c r="AQ12" s="126">
        <f t="shared" si="1"/>
        <v>48</v>
      </c>
      <c r="AR12" s="126">
        <f t="shared" si="1"/>
        <v>0</v>
      </c>
      <c r="AS12" s="126">
        <f t="shared" si="1"/>
        <v>0</v>
      </c>
      <c r="AT12" s="126">
        <f t="shared" si="1"/>
        <v>35</v>
      </c>
      <c r="AU12" s="126">
        <f t="shared" si="1"/>
        <v>0</v>
      </c>
      <c r="AV12" s="126">
        <f t="shared" si="1"/>
        <v>15</v>
      </c>
      <c r="AW12" s="126">
        <f t="shared" si="1"/>
        <v>175</v>
      </c>
      <c r="AX12" s="126">
        <f t="shared" si="1"/>
        <v>0</v>
      </c>
      <c r="AY12" s="24"/>
      <c r="AZ12" s="7"/>
      <c r="BA12" s="3">
        <v>2</v>
      </c>
      <c r="BB12" s="25">
        <v>427974</v>
      </c>
      <c r="BC12" s="78" t="s">
        <v>135</v>
      </c>
    </row>
    <row r="13" spans="1:55" s="31" customFormat="1" ht="12.75">
      <c r="A13" s="29"/>
      <c r="B13" s="27" t="s">
        <v>136</v>
      </c>
      <c r="C13" s="28">
        <f>C12*1000/$C2</f>
        <v>6.928254682276995</v>
      </c>
      <c r="D13" s="28">
        <f aca="true" t="shared" si="2" ref="D13:S13">D12*1000/$C2</f>
        <v>0.7977990240197752</v>
      </c>
      <c r="E13" s="28">
        <f t="shared" si="2"/>
        <v>0.027384405858802353</v>
      </c>
      <c r="F13" s="28">
        <f t="shared" si="2"/>
        <v>0.027384405858802353</v>
      </c>
      <c r="G13" s="28">
        <f t="shared" si="2"/>
        <v>0.4235454772828097</v>
      </c>
      <c r="H13" s="28">
        <f t="shared" si="2"/>
        <v>0.10040948814894196</v>
      </c>
      <c r="I13" s="28">
        <f t="shared" si="2"/>
        <v>0.045640676431337256</v>
      </c>
      <c r="J13" s="28">
        <f t="shared" si="2"/>
        <v>0.12049138577873035</v>
      </c>
      <c r="K13" s="28">
        <f t="shared" si="2"/>
        <v>0</v>
      </c>
      <c r="L13" s="28">
        <f t="shared" si="2"/>
        <v>0.13509640223675828</v>
      </c>
      <c r="M13" s="28">
        <f t="shared" si="2"/>
        <v>0.26836717741626304</v>
      </c>
      <c r="N13" s="28">
        <f t="shared" si="2"/>
        <v>1.031479287348222</v>
      </c>
      <c r="O13" s="28">
        <f t="shared" si="2"/>
        <v>0</v>
      </c>
      <c r="P13" s="28">
        <f t="shared" si="2"/>
        <v>0.4198942231683027</v>
      </c>
      <c r="Q13" s="28">
        <f t="shared" si="2"/>
        <v>0.6115850641799192</v>
      </c>
      <c r="R13" s="28">
        <f t="shared" si="2"/>
        <v>0.09675823403443498</v>
      </c>
      <c r="S13" s="28">
        <f t="shared" si="2"/>
        <v>0.014605016458027921</v>
      </c>
      <c r="T13" s="28">
        <f>T12*1000/$C2</f>
        <v>0.13327077517950478</v>
      </c>
      <c r="U13" s="29"/>
      <c r="V13" s="29"/>
      <c r="W13" s="28">
        <f aca="true" t="shared" si="3" ref="W13:AX13">W12*1000/$C2</f>
        <v>0.06389694700387215</v>
      </c>
      <c r="X13" s="28">
        <f t="shared" si="3"/>
        <v>0.3486947679354166</v>
      </c>
      <c r="Y13" s="28">
        <f t="shared" si="3"/>
        <v>0.5805494042066098</v>
      </c>
      <c r="Z13" s="28">
        <f t="shared" si="3"/>
        <v>0.045640676431337256</v>
      </c>
      <c r="AA13" s="28">
        <f t="shared" si="3"/>
        <v>0.045640676431337256</v>
      </c>
      <c r="AB13" s="28">
        <f t="shared" si="3"/>
        <v>0.051117557603097726</v>
      </c>
      <c r="AC13" s="28">
        <f t="shared" si="3"/>
        <v>0.10953762343520941</v>
      </c>
      <c r="AD13" s="28">
        <f>AD12*1000/$C2</f>
        <v>0.027384405858802353</v>
      </c>
      <c r="AE13" s="28">
        <f t="shared" si="3"/>
        <v>0.1277938940077443</v>
      </c>
      <c r="AF13" s="28">
        <f t="shared" si="3"/>
        <v>0.17160894338182808</v>
      </c>
      <c r="AG13" s="28">
        <f t="shared" si="3"/>
        <v>0.2647159233017561</v>
      </c>
      <c r="AH13" s="28">
        <f t="shared" si="3"/>
        <v>0.3486947679354166</v>
      </c>
      <c r="AI13" s="28">
        <f t="shared" si="3"/>
        <v>0.007302508229013961</v>
      </c>
      <c r="AJ13" s="28">
        <f t="shared" si="3"/>
        <v>0</v>
      </c>
      <c r="AK13" s="28">
        <f t="shared" si="3"/>
        <v>0.08763009874816753</v>
      </c>
      <c r="AL13" s="28">
        <f t="shared" si="3"/>
        <v>0.4874424242866819</v>
      </c>
      <c r="AM13" s="28">
        <f t="shared" si="3"/>
        <v>0.2555877880154886</v>
      </c>
      <c r="AN13" s="28">
        <f t="shared" si="3"/>
        <v>0.09128135286267451</v>
      </c>
      <c r="AO13" s="28">
        <f t="shared" si="3"/>
        <v>0.18073707866809552</v>
      </c>
      <c r="AP13" s="28">
        <f t="shared" si="3"/>
        <v>0.093106979919928</v>
      </c>
      <c r="AQ13" s="28">
        <f t="shared" si="3"/>
        <v>0.08763009874816753</v>
      </c>
      <c r="AR13" s="28">
        <f t="shared" si="3"/>
        <v>0</v>
      </c>
      <c r="AS13" s="28">
        <f t="shared" si="3"/>
        <v>0</v>
      </c>
      <c r="AT13" s="28">
        <f t="shared" si="3"/>
        <v>0.06389694700387215</v>
      </c>
      <c r="AU13" s="28">
        <f t="shared" si="3"/>
        <v>0</v>
      </c>
      <c r="AV13" s="28">
        <f t="shared" si="3"/>
        <v>0.027384405858802353</v>
      </c>
      <c r="AW13" s="28">
        <f t="shared" si="3"/>
        <v>0.31948473501936075</v>
      </c>
      <c r="AX13" s="28">
        <f t="shared" si="3"/>
        <v>0</v>
      </c>
      <c r="AY13" s="29"/>
      <c r="AZ13" s="30"/>
      <c r="BA13" s="3">
        <v>3</v>
      </c>
      <c r="BB13" s="25">
        <v>604058</v>
      </c>
      <c r="BC13" s="78" t="s">
        <v>137</v>
      </c>
    </row>
    <row r="14" spans="1:55" s="31" customFormat="1" ht="12.75">
      <c r="A14" s="26"/>
      <c r="B14" s="32"/>
      <c r="C14" s="33"/>
      <c r="D14" s="33" t="s">
        <v>138</v>
      </c>
      <c r="E14" s="33"/>
      <c r="F14" s="33"/>
      <c r="G14" s="33" t="s">
        <v>139</v>
      </c>
      <c r="H14" s="33"/>
      <c r="I14" s="33"/>
      <c r="J14" s="33" t="s">
        <v>140</v>
      </c>
      <c r="K14" s="33"/>
      <c r="L14" s="33" t="s">
        <v>141</v>
      </c>
      <c r="M14" s="33"/>
      <c r="N14" s="33"/>
      <c r="O14" s="33"/>
      <c r="P14" s="33"/>
      <c r="Q14" s="33"/>
      <c r="R14" s="33"/>
      <c r="S14" s="33"/>
      <c r="T14" s="33" t="s">
        <v>142</v>
      </c>
      <c r="U14" s="34"/>
      <c r="V14" s="34"/>
      <c r="W14" s="33"/>
      <c r="X14" s="33"/>
      <c r="Y14" s="33" t="s">
        <v>160</v>
      </c>
      <c r="Z14" s="33"/>
      <c r="AA14" s="33"/>
      <c r="AB14" s="33"/>
      <c r="AC14" s="65"/>
      <c r="AD14" s="33"/>
      <c r="AE14" s="33"/>
      <c r="AF14" s="33"/>
      <c r="AG14" s="33"/>
      <c r="AH14" s="33" t="s">
        <v>143</v>
      </c>
      <c r="AI14" s="33"/>
      <c r="AJ14" s="33"/>
      <c r="AK14" s="33"/>
      <c r="AL14" s="33"/>
      <c r="AM14" s="33" t="s">
        <v>473</v>
      </c>
      <c r="AN14" s="33"/>
      <c r="AO14" s="33"/>
      <c r="AP14" s="33"/>
      <c r="AQ14" s="33"/>
      <c r="AR14" s="33"/>
      <c r="AS14" s="33"/>
      <c r="AT14" s="33" t="s">
        <v>337</v>
      </c>
      <c r="AU14" s="33"/>
      <c r="AV14" s="33"/>
      <c r="AW14" s="33" t="s">
        <v>145</v>
      </c>
      <c r="AX14" s="33"/>
      <c r="AY14" s="34"/>
      <c r="AZ14" s="30"/>
      <c r="BA14" s="3">
        <v>4</v>
      </c>
      <c r="BB14" s="25">
        <v>606589</v>
      </c>
      <c r="BC14" s="78" t="s">
        <v>146</v>
      </c>
    </row>
    <row r="15" spans="1:55" s="3" customFormat="1" ht="13.5" customHeight="1">
      <c r="A15" s="45">
        <v>1</v>
      </c>
      <c r="B15" s="151" t="s">
        <v>386</v>
      </c>
      <c r="C15" s="22">
        <f>SUM(D15:N15)+SUM(R15:T15)+SUM(W15:AO15)+SUM(AT15:AX15)</f>
        <v>1089</v>
      </c>
      <c r="D15" s="23">
        <v>119</v>
      </c>
      <c r="E15" s="23" t="s">
        <v>148</v>
      </c>
      <c r="F15" s="23" t="s">
        <v>148</v>
      </c>
      <c r="G15" s="23">
        <v>50</v>
      </c>
      <c r="H15" s="23">
        <v>55</v>
      </c>
      <c r="I15" s="23">
        <v>15</v>
      </c>
      <c r="J15" s="23">
        <v>31</v>
      </c>
      <c r="K15" s="23" t="s">
        <v>148</v>
      </c>
      <c r="L15" s="23">
        <v>66</v>
      </c>
      <c r="M15" s="23">
        <v>107</v>
      </c>
      <c r="N15" s="23">
        <f>SUM(O15:Q15)</f>
        <v>0</v>
      </c>
      <c r="O15" s="23" t="s">
        <v>148</v>
      </c>
      <c r="P15" s="23" t="s">
        <v>148</v>
      </c>
      <c r="Q15" s="23" t="s">
        <v>148</v>
      </c>
      <c r="R15" s="23">
        <v>53</v>
      </c>
      <c r="S15" s="23" t="s">
        <v>148</v>
      </c>
      <c r="T15" s="23">
        <v>50</v>
      </c>
      <c r="U15" s="34">
        <v>1</v>
      </c>
      <c r="V15" s="34">
        <v>1</v>
      </c>
      <c r="W15" s="23" t="s">
        <v>148</v>
      </c>
      <c r="X15" s="23" t="s">
        <v>148</v>
      </c>
      <c r="Y15" s="23">
        <v>145</v>
      </c>
      <c r="Z15" s="23">
        <v>25</v>
      </c>
      <c r="AA15" s="23">
        <v>25</v>
      </c>
      <c r="AB15" s="23">
        <v>10</v>
      </c>
      <c r="AC15" s="23" t="s">
        <v>148</v>
      </c>
      <c r="AD15" s="23">
        <v>5</v>
      </c>
      <c r="AE15" s="23" t="s">
        <v>148</v>
      </c>
      <c r="AF15" s="23" t="s">
        <v>148</v>
      </c>
      <c r="AG15" s="23">
        <v>70</v>
      </c>
      <c r="AH15" s="23">
        <v>21</v>
      </c>
      <c r="AI15" s="23" t="s">
        <v>148</v>
      </c>
      <c r="AJ15" s="23" t="s">
        <v>148</v>
      </c>
      <c r="AK15" s="23" t="s">
        <v>148</v>
      </c>
      <c r="AL15" s="23">
        <v>90</v>
      </c>
      <c r="AM15" s="23">
        <v>50</v>
      </c>
      <c r="AN15" s="23">
        <v>15</v>
      </c>
      <c r="AO15" s="116">
        <f>SUM(AP15:AS15)</f>
        <v>0</v>
      </c>
      <c r="AP15" s="23" t="s">
        <v>148</v>
      </c>
      <c r="AQ15" s="23" t="s">
        <v>148</v>
      </c>
      <c r="AR15" s="23" t="s">
        <v>148</v>
      </c>
      <c r="AS15" s="23" t="s">
        <v>148</v>
      </c>
      <c r="AT15" s="23">
        <v>25</v>
      </c>
      <c r="AU15" s="23" t="s">
        <v>148</v>
      </c>
      <c r="AV15" s="23" t="s">
        <v>148</v>
      </c>
      <c r="AW15" s="23">
        <v>62</v>
      </c>
      <c r="AX15" s="23" t="s">
        <v>148</v>
      </c>
      <c r="AY15" s="34">
        <v>1</v>
      </c>
      <c r="AZ15" s="22"/>
      <c r="BA15" s="3">
        <v>5</v>
      </c>
      <c r="BB15" s="39">
        <v>573691</v>
      </c>
      <c r="BC15" s="78" t="s">
        <v>149</v>
      </c>
    </row>
    <row r="16" spans="1:55" ht="12.75">
      <c r="A16" s="40"/>
      <c r="B16" s="7"/>
      <c r="C16" s="65"/>
      <c r="D16" s="23" t="s">
        <v>150</v>
      </c>
      <c r="E16" s="65"/>
      <c r="F16" s="65"/>
      <c r="G16" s="23"/>
      <c r="H16" s="65"/>
      <c r="I16" s="23" t="s">
        <v>151</v>
      </c>
      <c r="J16" s="23" t="s">
        <v>152</v>
      </c>
      <c r="K16" s="23"/>
      <c r="L16" s="23" t="s">
        <v>277</v>
      </c>
      <c r="M16" s="23"/>
      <c r="N16" s="7"/>
      <c r="O16" s="65"/>
      <c r="P16" s="65" t="s">
        <v>153</v>
      </c>
      <c r="Q16" s="65" t="s">
        <v>280</v>
      </c>
      <c r="R16" s="65"/>
      <c r="S16" s="65" t="s">
        <v>168</v>
      </c>
      <c r="T16" s="23"/>
      <c r="U16" s="24"/>
      <c r="V16" s="24"/>
      <c r="W16" s="65"/>
      <c r="X16" s="23" t="s">
        <v>154</v>
      </c>
      <c r="Y16" s="121" t="s">
        <v>338</v>
      </c>
      <c r="Z16" s="65"/>
      <c r="AA16" s="23"/>
      <c r="AB16" s="23"/>
      <c r="AC16" s="65"/>
      <c r="AD16" s="117"/>
      <c r="AE16" s="23" t="s">
        <v>155</v>
      </c>
      <c r="AF16" s="33" t="s">
        <v>156</v>
      </c>
      <c r="AG16" s="23" t="s">
        <v>157</v>
      </c>
      <c r="AH16" s="23" t="s">
        <v>158</v>
      </c>
      <c r="AI16" s="117"/>
      <c r="AJ16" s="117"/>
      <c r="AK16" s="117"/>
      <c r="AL16" s="23"/>
      <c r="AM16" s="23" t="s">
        <v>159</v>
      </c>
      <c r="AN16" s="23" t="s">
        <v>144</v>
      </c>
      <c r="AO16" s="7"/>
      <c r="AP16" s="65" t="s">
        <v>161</v>
      </c>
      <c r="AQ16" s="65" t="s">
        <v>162</v>
      </c>
      <c r="AR16" s="65"/>
      <c r="AS16" s="65"/>
      <c r="AT16" s="23"/>
      <c r="AU16" s="117"/>
      <c r="AV16" s="7"/>
      <c r="AW16" s="23" t="s">
        <v>163</v>
      </c>
      <c r="AX16" s="116"/>
      <c r="AY16" s="24"/>
      <c r="AZ16" s="7"/>
      <c r="BA16" s="3">
        <v>6</v>
      </c>
      <c r="BB16" s="25">
        <v>283832</v>
      </c>
      <c r="BC16" s="78" t="s">
        <v>164</v>
      </c>
    </row>
    <row r="17" spans="1:55" ht="12.75">
      <c r="A17" s="45">
        <v>2</v>
      </c>
      <c r="B17" s="99" t="s">
        <v>376</v>
      </c>
      <c r="C17" s="22">
        <f>SUM(D17:N17)+SUM(R17:T17)+SUM(W17:AO17)+SUM(AT17:AX17)</f>
        <v>1135</v>
      </c>
      <c r="D17" s="23">
        <v>54</v>
      </c>
      <c r="E17" s="23">
        <v>15</v>
      </c>
      <c r="F17" s="23">
        <v>15</v>
      </c>
      <c r="G17" s="23">
        <v>30</v>
      </c>
      <c r="H17" s="23" t="s">
        <v>148</v>
      </c>
      <c r="I17" s="23">
        <v>5</v>
      </c>
      <c r="J17" s="23">
        <v>35</v>
      </c>
      <c r="K17" s="23" t="s">
        <v>148</v>
      </c>
      <c r="L17" s="23">
        <v>8</v>
      </c>
      <c r="M17" s="23" t="s">
        <v>148</v>
      </c>
      <c r="N17" s="23">
        <f>SUM(O17:Q17)</f>
        <v>190</v>
      </c>
      <c r="O17" s="23" t="s">
        <v>148</v>
      </c>
      <c r="P17" s="23">
        <v>130</v>
      </c>
      <c r="Q17" s="23">
        <v>60</v>
      </c>
      <c r="R17" s="23" t="s">
        <v>148</v>
      </c>
      <c r="S17" s="23">
        <v>8</v>
      </c>
      <c r="T17" s="23" t="s">
        <v>148</v>
      </c>
      <c r="U17" s="24">
        <v>2</v>
      </c>
      <c r="V17" s="24">
        <v>2</v>
      </c>
      <c r="W17" s="23">
        <v>35</v>
      </c>
      <c r="X17" s="23">
        <v>105</v>
      </c>
      <c r="Y17" s="23">
        <v>65</v>
      </c>
      <c r="Z17" s="23" t="s">
        <v>148</v>
      </c>
      <c r="AA17" s="23" t="s">
        <v>148</v>
      </c>
      <c r="AB17" s="23">
        <v>18</v>
      </c>
      <c r="AC17" s="23" t="s">
        <v>148</v>
      </c>
      <c r="AD17" s="23">
        <v>10</v>
      </c>
      <c r="AE17" s="23">
        <v>70</v>
      </c>
      <c r="AF17" s="23">
        <v>81</v>
      </c>
      <c r="AG17" s="23">
        <v>63</v>
      </c>
      <c r="AH17" s="23">
        <v>27</v>
      </c>
      <c r="AI17" s="116" t="s">
        <v>148</v>
      </c>
      <c r="AJ17" s="116" t="s">
        <v>148</v>
      </c>
      <c r="AK17" s="23">
        <v>30</v>
      </c>
      <c r="AL17" s="23">
        <v>55</v>
      </c>
      <c r="AM17" s="23">
        <v>35</v>
      </c>
      <c r="AN17" s="23">
        <v>30</v>
      </c>
      <c r="AO17" s="23">
        <f>SUM(AP17:AS17)</f>
        <v>99</v>
      </c>
      <c r="AP17" s="23">
        <v>51</v>
      </c>
      <c r="AQ17" s="23">
        <v>48</v>
      </c>
      <c r="AR17" s="23" t="s">
        <v>148</v>
      </c>
      <c r="AS17" s="23" t="s">
        <v>148</v>
      </c>
      <c r="AT17" s="23" t="s">
        <v>148</v>
      </c>
      <c r="AU17" s="23" t="s">
        <v>148</v>
      </c>
      <c r="AV17" s="23" t="s">
        <v>148</v>
      </c>
      <c r="AW17" s="23">
        <v>52</v>
      </c>
      <c r="AX17" s="23" t="s">
        <v>148</v>
      </c>
      <c r="AY17" s="24">
        <v>2</v>
      </c>
      <c r="AZ17" s="7"/>
      <c r="BA17" s="3">
        <v>7</v>
      </c>
      <c r="BB17" s="25">
        <v>403088</v>
      </c>
      <c r="BC17" s="78" t="s">
        <v>166</v>
      </c>
    </row>
    <row r="18" spans="1:55" ht="12.75">
      <c r="A18" s="45"/>
      <c r="B18" s="21"/>
      <c r="C18" s="65"/>
      <c r="D18" s="65" t="s">
        <v>279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24"/>
      <c r="V18" s="24"/>
      <c r="W18" s="65"/>
      <c r="X18" s="65"/>
      <c r="Y18" s="7"/>
      <c r="Z18" s="65"/>
      <c r="AA18" s="65"/>
      <c r="AB18" s="65"/>
      <c r="AC18" s="65"/>
      <c r="AD18" s="117"/>
      <c r="AE18" s="65"/>
      <c r="AF18" s="65"/>
      <c r="AG18" s="65"/>
      <c r="AH18" s="65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65" t="s">
        <v>169</v>
      </c>
      <c r="AX18" s="117"/>
      <c r="AY18" s="24"/>
      <c r="AZ18" s="7"/>
      <c r="BA18" s="3">
        <v>8</v>
      </c>
      <c r="BB18" s="25">
        <v>550765</v>
      </c>
      <c r="BC18" s="78" t="s">
        <v>170</v>
      </c>
    </row>
    <row r="19" spans="1:55" ht="12.75">
      <c r="A19" s="45">
        <v>3</v>
      </c>
      <c r="B19" s="99" t="s">
        <v>340</v>
      </c>
      <c r="C19" s="22">
        <f>SUM(D19:N19)+SUM(R19:T19)+SUM(W19:AO19)+SUM(AT19:AX19)</f>
        <v>216</v>
      </c>
      <c r="D19" s="23">
        <v>44</v>
      </c>
      <c r="E19" s="23" t="s">
        <v>148</v>
      </c>
      <c r="F19" s="23" t="s">
        <v>148</v>
      </c>
      <c r="G19" s="23" t="s">
        <v>148</v>
      </c>
      <c r="H19" s="23" t="s">
        <v>148</v>
      </c>
      <c r="I19" s="23" t="s">
        <v>148</v>
      </c>
      <c r="J19" s="23" t="s">
        <v>148</v>
      </c>
      <c r="K19" s="23" t="s">
        <v>148</v>
      </c>
      <c r="L19" s="23" t="s">
        <v>148</v>
      </c>
      <c r="M19" s="23" t="s">
        <v>148</v>
      </c>
      <c r="N19" s="23">
        <f>SUM(O19:Q19)</f>
        <v>55</v>
      </c>
      <c r="O19" s="23" t="s">
        <v>148</v>
      </c>
      <c r="P19" s="23" t="s">
        <v>148</v>
      </c>
      <c r="Q19" s="23">
        <v>55</v>
      </c>
      <c r="R19" s="23" t="s">
        <v>148</v>
      </c>
      <c r="S19" s="23" t="s">
        <v>148</v>
      </c>
      <c r="T19" s="23" t="s">
        <v>148</v>
      </c>
      <c r="U19" s="24">
        <v>3</v>
      </c>
      <c r="V19" s="24">
        <v>3</v>
      </c>
      <c r="W19" s="23" t="s">
        <v>148</v>
      </c>
      <c r="X19" s="23">
        <v>20</v>
      </c>
      <c r="Y19" s="23">
        <v>25</v>
      </c>
      <c r="Z19" s="23" t="s">
        <v>148</v>
      </c>
      <c r="AA19" s="23" t="s">
        <v>148</v>
      </c>
      <c r="AB19" s="23" t="s">
        <v>148</v>
      </c>
      <c r="AC19" s="23" t="s">
        <v>148</v>
      </c>
      <c r="AD19" s="116" t="s">
        <v>148</v>
      </c>
      <c r="AE19" s="23" t="s">
        <v>148</v>
      </c>
      <c r="AF19" s="23" t="s">
        <v>148</v>
      </c>
      <c r="AG19" s="23" t="s">
        <v>148</v>
      </c>
      <c r="AH19" s="23">
        <v>32</v>
      </c>
      <c r="AI19" s="116" t="s">
        <v>148</v>
      </c>
      <c r="AJ19" s="116" t="s">
        <v>148</v>
      </c>
      <c r="AK19" s="116" t="s">
        <v>148</v>
      </c>
      <c r="AL19" s="23">
        <v>21</v>
      </c>
      <c r="AM19" s="23">
        <v>10</v>
      </c>
      <c r="AN19" s="23" t="s">
        <v>148</v>
      </c>
      <c r="AO19" s="116">
        <f>SUM(AP19:AS19)</f>
        <v>0</v>
      </c>
      <c r="AP19" s="116" t="s">
        <v>148</v>
      </c>
      <c r="AQ19" s="116" t="s">
        <v>148</v>
      </c>
      <c r="AR19" s="116" t="s">
        <v>148</v>
      </c>
      <c r="AS19" s="116" t="s">
        <v>148</v>
      </c>
      <c r="AT19" s="116" t="s">
        <v>148</v>
      </c>
      <c r="AU19" s="116" t="s">
        <v>148</v>
      </c>
      <c r="AV19" s="116" t="s">
        <v>148</v>
      </c>
      <c r="AW19" s="23">
        <v>9</v>
      </c>
      <c r="AX19" s="116" t="s">
        <v>148</v>
      </c>
      <c r="AY19" s="24">
        <v>3</v>
      </c>
      <c r="AZ19" s="7"/>
      <c r="BA19" s="3">
        <v>9</v>
      </c>
      <c r="BB19" s="25">
        <v>312089</v>
      </c>
      <c r="BC19" s="78" t="s">
        <v>172</v>
      </c>
    </row>
    <row r="20" spans="1:55" ht="12.75">
      <c r="A20" s="45"/>
      <c r="B20" s="21" t="s">
        <v>173</v>
      </c>
      <c r="C20" s="65"/>
      <c r="D20" s="117" t="s">
        <v>174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24"/>
      <c r="V20" s="24"/>
      <c r="W20" s="65"/>
      <c r="X20" s="65"/>
      <c r="Y20" s="65"/>
      <c r="Z20" s="65"/>
      <c r="AA20" s="65"/>
      <c r="AB20" s="65"/>
      <c r="AC20" s="65"/>
      <c r="AD20" s="117"/>
      <c r="AE20" s="65"/>
      <c r="AF20" s="65"/>
      <c r="AG20" s="65"/>
      <c r="AH20" s="65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24"/>
      <c r="AZ20" s="7"/>
      <c r="BA20" s="3">
        <v>10</v>
      </c>
      <c r="BB20" s="25">
        <v>440931</v>
      </c>
      <c r="BC20" s="78" t="s">
        <v>175</v>
      </c>
    </row>
    <row r="21" spans="1:55" ht="12.75">
      <c r="A21" s="45">
        <v>4</v>
      </c>
      <c r="B21" s="99" t="s">
        <v>407</v>
      </c>
      <c r="C21" s="22">
        <f>SUM(D21:N21)+SUM(R21:T21)+SUM(W21:AO21)+SUM(AT21:AX21)</f>
        <v>264</v>
      </c>
      <c r="D21" s="116">
        <v>50</v>
      </c>
      <c r="E21" s="23" t="s">
        <v>148</v>
      </c>
      <c r="F21" s="23" t="s">
        <v>148</v>
      </c>
      <c r="G21" s="23">
        <v>12</v>
      </c>
      <c r="H21" s="23" t="s">
        <v>148</v>
      </c>
      <c r="I21" s="23" t="s">
        <v>148</v>
      </c>
      <c r="J21" s="23" t="s">
        <v>148</v>
      </c>
      <c r="K21" s="23" t="s">
        <v>148</v>
      </c>
      <c r="L21" s="23" t="s">
        <v>148</v>
      </c>
      <c r="M21" s="23" t="s">
        <v>148</v>
      </c>
      <c r="N21" s="23">
        <f>SUM(O21:Q21)</f>
        <v>0</v>
      </c>
      <c r="O21" s="23" t="s">
        <v>148</v>
      </c>
      <c r="P21" s="23" t="s">
        <v>148</v>
      </c>
      <c r="Q21" s="23" t="s">
        <v>148</v>
      </c>
      <c r="R21" s="23" t="s">
        <v>148</v>
      </c>
      <c r="S21" s="23" t="s">
        <v>148</v>
      </c>
      <c r="T21" s="23">
        <v>10</v>
      </c>
      <c r="U21" s="24">
        <v>4</v>
      </c>
      <c r="V21" s="24">
        <v>4</v>
      </c>
      <c r="W21" s="23" t="s">
        <v>148</v>
      </c>
      <c r="X21" s="23">
        <v>26</v>
      </c>
      <c r="Y21" s="23">
        <v>25</v>
      </c>
      <c r="Z21" s="23" t="s">
        <v>148</v>
      </c>
      <c r="AA21" s="23" t="s">
        <v>148</v>
      </c>
      <c r="AB21" s="23" t="s">
        <v>148</v>
      </c>
      <c r="AC21" s="23" t="s">
        <v>148</v>
      </c>
      <c r="AD21" s="116" t="s">
        <v>148</v>
      </c>
      <c r="AE21" s="23" t="s">
        <v>148</v>
      </c>
      <c r="AF21" s="23">
        <v>5</v>
      </c>
      <c r="AG21" s="23">
        <v>5</v>
      </c>
      <c r="AH21" s="23">
        <v>40</v>
      </c>
      <c r="AI21" s="116" t="s">
        <v>148</v>
      </c>
      <c r="AJ21" s="116" t="s">
        <v>148</v>
      </c>
      <c r="AK21" s="116">
        <v>8</v>
      </c>
      <c r="AL21" s="116">
        <v>48</v>
      </c>
      <c r="AM21" s="116">
        <v>20</v>
      </c>
      <c r="AN21" s="116">
        <v>5</v>
      </c>
      <c r="AO21" s="116">
        <f>SUM(AP21:AS21)</f>
        <v>0</v>
      </c>
      <c r="AP21" s="116" t="s">
        <v>148</v>
      </c>
      <c r="AQ21" s="116" t="s">
        <v>148</v>
      </c>
      <c r="AR21" s="116" t="s">
        <v>148</v>
      </c>
      <c r="AS21" s="116" t="s">
        <v>148</v>
      </c>
      <c r="AT21" s="116" t="s">
        <v>148</v>
      </c>
      <c r="AU21" s="116" t="s">
        <v>148</v>
      </c>
      <c r="AV21" s="116" t="s">
        <v>148</v>
      </c>
      <c r="AW21" s="23">
        <v>10</v>
      </c>
      <c r="AX21" s="116" t="s">
        <v>148</v>
      </c>
      <c r="AY21" s="24">
        <v>4</v>
      </c>
      <c r="AZ21" s="7"/>
      <c r="BA21" s="3">
        <v>11</v>
      </c>
      <c r="BB21" s="25">
        <v>288925</v>
      </c>
      <c r="BC21" s="78" t="s">
        <v>177</v>
      </c>
    </row>
    <row r="22" spans="1:55" ht="12.75">
      <c r="A22" s="40"/>
      <c r="B22" s="21"/>
      <c r="C22" s="61"/>
      <c r="D22" s="23" t="s">
        <v>453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3"/>
      <c r="X22" s="23"/>
      <c r="Y22" s="23"/>
      <c r="Z22" s="23"/>
      <c r="AA22" s="23"/>
      <c r="AB22" s="23"/>
      <c r="AC22" s="23"/>
      <c r="AD22" s="116"/>
      <c r="AE22" s="23"/>
      <c r="AF22" s="23"/>
      <c r="AG22" s="23"/>
      <c r="AH22" s="23"/>
      <c r="AI22" s="23"/>
      <c r="AJ22" s="116"/>
      <c r="AK22" s="116"/>
      <c r="AL22" s="23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 t="s">
        <v>179</v>
      </c>
      <c r="AX22" s="116"/>
      <c r="AY22" s="24"/>
      <c r="AZ22" s="7"/>
      <c r="BA22" s="3">
        <v>12</v>
      </c>
      <c r="BB22" s="25">
        <v>301251</v>
      </c>
      <c r="BC22" s="78" t="s">
        <v>180</v>
      </c>
    </row>
    <row r="23" spans="1:55" ht="12.75">
      <c r="A23" s="45">
        <v>5</v>
      </c>
      <c r="B23" s="99" t="s">
        <v>327</v>
      </c>
      <c r="C23" s="22">
        <f>SUM(D23:N23)+SUM(R23:T23)+SUM(W23:AO23)+SUM(AT23:AX23)</f>
        <v>246</v>
      </c>
      <c r="D23" s="23">
        <v>55</v>
      </c>
      <c r="E23" s="23" t="s">
        <v>148</v>
      </c>
      <c r="F23" s="23" t="s">
        <v>148</v>
      </c>
      <c r="G23" s="23">
        <v>20</v>
      </c>
      <c r="H23" s="23" t="s">
        <v>148</v>
      </c>
      <c r="I23" s="23">
        <v>5</v>
      </c>
      <c r="J23" s="23" t="s">
        <v>148</v>
      </c>
      <c r="K23" s="23" t="s">
        <v>148</v>
      </c>
      <c r="L23" s="23" t="s">
        <v>148</v>
      </c>
      <c r="M23" s="23">
        <v>15</v>
      </c>
      <c r="N23" s="23">
        <f>SUM(O23:Q23)</f>
        <v>0</v>
      </c>
      <c r="O23" s="23" t="s">
        <v>148</v>
      </c>
      <c r="P23" s="23" t="s">
        <v>148</v>
      </c>
      <c r="Q23" s="23" t="s">
        <v>148</v>
      </c>
      <c r="R23" s="23" t="s">
        <v>148</v>
      </c>
      <c r="S23" s="23" t="s">
        <v>148</v>
      </c>
      <c r="T23" s="23">
        <v>8</v>
      </c>
      <c r="U23" s="24">
        <v>5</v>
      </c>
      <c r="V23" s="24">
        <v>5</v>
      </c>
      <c r="W23" s="23" t="s">
        <v>148</v>
      </c>
      <c r="X23" s="23">
        <v>20</v>
      </c>
      <c r="Y23" s="23">
        <v>28</v>
      </c>
      <c r="Z23" s="23" t="s">
        <v>148</v>
      </c>
      <c r="AA23" s="23" t="s">
        <v>148</v>
      </c>
      <c r="AB23" s="23" t="s">
        <v>148</v>
      </c>
      <c r="AC23" s="23" t="s">
        <v>148</v>
      </c>
      <c r="AD23" s="116" t="s">
        <v>148</v>
      </c>
      <c r="AE23" s="23" t="s">
        <v>148</v>
      </c>
      <c r="AF23" s="23">
        <v>8</v>
      </c>
      <c r="AG23" s="23">
        <v>2</v>
      </c>
      <c r="AH23" s="23">
        <v>31</v>
      </c>
      <c r="AI23" s="23">
        <v>4</v>
      </c>
      <c r="AJ23" s="116" t="s">
        <v>148</v>
      </c>
      <c r="AK23" s="116" t="s">
        <v>148</v>
      </c>
      <c r="AL23" s="116">
        <v>23</v>
      </c>
      <c r="AM23" s="116">
        <v>15</v>
      </c>
      <c r="AN23" s="23" t="s">
        <v>148</v>
      </c>
      <c r="AO23" s="116">
        <f>SUM(AP23:AS23)</f>
        <v>0</v>
      </c>
      <c r="AP23" s="116" t="s">
        <v>148</v>
      </c>
      <c r="AQ23" s="116"/>
      <c r="AR23" s="116" t="s">
        <v>148</v>
      </c>
      <c r="AS23" s="116" t="s">
        <v>148</v>
      </c>
      <c r="AT23" s="116" t="s">
        <v>148</v>
      </c>
      <c r="AU23" s="116" t="s">
        <v>148</v>
      </c>
      <c r="AV23" s="116" t="s">
        <v>148</v>
      </c>
      <c r="AW23" s="116">
        <v>12</v>
      </c>
      <c r="AX23" s="116" t="s">
        <v>148</v>
      </c>
      <c r="AY23" s="24">
        <v>5</v>
      </c>
      <c r="AZ23" s="7"/>
      <c r="BA23" s="3">
        <v>13</v>
      </c>
      <c r="BB23" s="25">
        <v>698929</v>
      </c>
      <c r="BC23" s="78" t="s">
        <v>182</v>
      </c>
    </row>
    <row r="24" spans="1:55" ht="12.75">
      <c r="A24" s="45"/>
      <c r="B24" s="21"/>
      <c r="C24" s="61"/>
      <c r="D24" s="23" t="s">
        <v>183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4"/>
      <c r="W24" s="23"/>
      <c r="X24" s="23"/>
      <c r="Y24" s="23" t="s">
        <v>167</v>
      </c>
      <c r="Z24" s="23"/>
      <c r="AA24" s="23"/>
      <c r="AB24" s="23"/>
      <c r="AC24" s="23"/>
      <c r="AD24" s="116"/>
      <c r="AE24" s="23"/>
      <c r="AF24" s="23"/>
      <c r="AG24" s="23"/>
      <c r="AH24" s="23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24"/>
      <c r="AZ24" s="7"/>
      <c r="BA24" s="3">
        <v>14</v>
      </c>
      <c r="BB24" s="25">
        <v>684257</v>
      </c>
      <c r="BC24" s="78" t="s">
        <v>184</v>
      </c>
    </row>
    <row r="25" spans="1:55" ht="12.75">
      <c r="A25" s="40">
        <v>6</v>
      </c>
      <c r="B25" s="99" t="s">
        <v>339</v>
      </c>
      <c r="C25" s="22">
        <f>SUM(D25:N25)+SUM(R25:T25)+SUM(W25:AO25)+SUM(AT25:AX25)</f>
        <v>570</v>
      </c>
      <c r="D25" s="23">
        <v>75</v>
      </c>
      <c r="E25" s="23" t="s">
        <v>148</v>
      </c>
      <c r="F25" s="23" t="s">
        <v>148</v>
      </c>
      <c r="G25" s="23" t="s">
        <v>148</v>
      </c>
      <c r="H25" s="23" t="s">
        <v>148</v>
      </c>
      <c r="I25" s="23" t="s">
        <v>148</v>
      </c>
      <c r="J25" s="23" t="s">
        <v>148</v>
      </c>
      <c r="K25" s="23" t="s">
        <v>148</v>
      </c>
      <c r="L25" s="23" t="s">
        <v>148</v>
      </c>
      <c r="M25" s="23">
        <v>25</v>
      </c>
      <c r="N25" s="23">
        <f>SUM(O25:Q25)</f>
        <v>320</v>
      </c>
      <c r="O25" s="23" t="s">
        <v>148</v>
      </c>
      <c r="P25" s="23">
        <v>100</v>
      </c>
      <c r="Q25" s="23">
        <v>220</v>
      </c>
      <c r="R25" s="23" t="s">
        <v>148</v>
      </c>
      <c r="S25" s="23" t="s">
        <v>148</v>
      </c>
      <c r="T25" s="23">
        <v>5</v>
      </c>
      <c r="U25" s="24">
        <v>6</v>
      </c>
      <c r="V25" s="24">
        <v>6</v>
      </c>
      <c r="W25" s="23" t="s">
        <v>148</v>
      </c>
      <c r="X25" s="23">
        <v>20</v>
      </c>
      <c r="Y25" s="23">
        <v>30</v>
      </c>
      <c r="Z25" s="23" t="s">
        <v>148</v>
      </c>
      <c r="AA25" s="23" t="s">
        <v>148</v>
      </c>
      <c r="AB25" s="23" t="s">
        <v>148</v>
      </c>
      <c r="AC25" s="23" t="s">
        <v>148</v>
      </c>
      <c r="AD25" s="116" t="s">
        <v>148</v>
      </c>
      <c r="AE25" s="23" t="s">
        <v>148</v>
      </c>
      <c r="AF25" s="23" t="s">
        <v>148</v>
      </c>
      <c r="AG25" s="23">
        <v>5</v>
      </c>
      <c r="AH25" s="23">
        <v>30</v>
      </c>
      <c r="AI25" s="116" t="s">
        <v>148</v>
      </c>
      <c r="AJ25" s="116" t="s">
        <v>148</v>
      </c>
      <c r="AK25" s="116">
        <v>10</v>
      </c>
      <c r="AL25" s="116">
        <v>30</v>
      </c>
      <c r="AM25" s="116">
        <v>10</v>
      </c>
      <c r="AN25" s="23" t="s">
        <v>148</v>
      </c>
      <c r="AO25" s="116">
        <f>SUM(AP25:AS25)</f>
        <v>0</v>
      </c>
      <c r="AP25" s="117" t="s">
        <v>148</v>
      </c>
      <c r="AQ25" s="116" t="s">
        <v>148</v>
      </c>
      <c r="AR25" s="116" t="s">
        <v>148</v>
      </c>
      <c r="AS25" s="116" t="s">
        <v>148</v>
      </c>
      <c r="AT25" s="116" t="s">
        <v>148</v>
      </c>
      <c r="AU25" s="116" t="s">
        <v>148</v>
      </c>
      <c r="AV25" s="116" t="s">
        <v>148</v>
      </c>
      <c r="AW25" s="116">
        <v>10</v>
      </c>
      <c r="AX25" s="116" t="s">
        <v>148</v>
      </c>
      <c r="AY25" s="24">
        <v>6</v>
      </c>
      <c r="AZ25" s="7"/>
      <c r="BA25" s="3">
        <v>15</v>
      </c>
      <c r="BB25" s="25">
        <v>208603</v>
      </c>
      <c r="BC25" s="78" t="s">
        <v>186</v>
      </c>
    </row>
    <row r="26" spans="1:55" ht="12.75">
      <c r="A26" s="40">
        <v>7</v>
      </c>
      <c r="B26" s="99" t="s">
        <v>332</v>
      </c>
      <c r="C26" s="22">
        <f>SUM(D26:N26)+SUM(R26:T26)+SUM(W26:AO26)+SUM(AT26:AX26)</f>
        <v>40</v>
      </c>
      <c r="D26" s="23">
        <v>15</v>
      </c>
      <c r="E26" s="23" t="s">
        <v>148</v>
      </c>
      <c r="F26" s="23" t="s">
        <v>148</v>
      </c>
      <c r="G26" s="23" t="s">
        <v>148</v>
      </c>
      <c r="H26" s="23" t="s">
        <v>148</v>
      </c>
      <c r="I26" s="23" t="s">
        <v>148</v>
      </c>
      <c r="J26" s="23" t="s">
        <v>148</v>
      </c>
      <c r="K26" s="23" t="s">
        <v>148</v>
      </c>
      <c r="L26" s="23" t="s">
        <v>148</v>
      </c>
      <c r="M26" s="23" t="s">
        <v>148</v>
      </c>
      <c r="N26" s="23">
        <f>SUM(O26:Q26)</f>
        <v>0</v>
      </c>
      <c r="O26" s="23" t="s">
        <v>148</v>
      </c>
      <c r="P26" s="23" t="s">
        <v>148</v>
      </c>
      <c r="Q26" s="23" t="s">
        <v>148</v>
      </c>
      <c r="R26" s="23" t="s">
        <v>148</v>
      </c>
      <c r="S26" s="23" t="s">
        <v>148</v>
      </c>
      <c r="T26" s="23" t="s">
        <v>148</v>
      </c>
      <c r="U26" s="48">
        <v>7</v>
      </c>
      <c r="V26" s="48">
        <v>7</v>
      </c>
      <c r="W26" s="23" t="s">
        <v>148</v>
      </c>
      <c r="X26" s="23" t="s">
        <v>148</v>
      </c>
      <c r="Y26" s="23" t="s">
        <v>148</v>
      </c>
      <c r="Z26" s="23" t="s">
        <v>148</v>
      </c>
      <c r="AA26" s="23" t="s">
        <v>148</v>
      </c>
      <c r="AB26" s="23" t="s">
        <v>148</v>
      </c>
      <c r="AC26" s="23" t="s">
        <v>148</v>
      </c>
      <c r="AD26" s="23" t="s">
        <v>148</v>
      </c>
      <c r="AE26" s="23" t="s">
        <v>148</v>
      </c>
      <c r="AF26" s="23" t="s">
        <v>148</v>
      </c>
      <c r="AG26" s="23" t="s">
        <v>148</v>
      </c>
      <c r="AH26" s="23">
        <v>10</v>
      </c>
      <c r="AI26" s="116" t="s">
        <v>148</v>
      </c>
      <c r="AJ26" s="116" t="s">
        <v>148</v>
      </c>
      <c r="AK26" s="116" t="s">
        <v>148</v>
      </c>
      <c r="AL26" s="116" t="s">
        <v>148</v>
      </c>
      <c r="AM26" s="116" t="s">
        <v>148</v>
      </c>
      <c r="AN26" s="23" t="s">
        <v>148</v>
      </c>
      <c r="AO26" s="116">
        <f>SUM(AP26:AS26)</f>
        <v>0</v>
      </c>
      <c r="AP26" s="116" t="s">
        <v>148</v>
      </c>
      <c r="AQ26" s="116" t="s">
        <v>148</v>
      </c>
      <c r="AR26" s="116" t="s">
        <v>148</v>
      </c>
      <c r="AS26" s="116" t="s">
        <v>148</v>
      </c>
      <c r="AT26" s="116" t="s">
        <v>148</v>
      </c>
      <c r="AU26" s="116" t="s">
        <v>148</v>
      </c>
      <c r="AV26" s="116">
        <v>15</v>
      </c>
      <c r="AW26" s="116" t="s">
        <v>148</v>
      </c>
      <c r="AX26" s="116" t="s">
        <v>148</v>
      </c>
      <c r="AY26" s="48">
        <v>7</v>
      </c>
      <c r="AZ26" s="7"/>
      <c r="BA26" s="3">
        <v>16</v>
      </c>
      <c r="BB26" s="25">
        <v>512668</v>
      </c>
      <c r="BC26" s="78" t="s">
        <v>189</v>
      </c>
    </row>
    <row r="27" spans="1:55" ht="12.75">
      <c r="A27" s="40"/>
      <c r="B27" s="99"/>
      <c r="C27" s="22"/>
      <c r="D27" s="23" t="s">
        <v>199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48"/>
      <c r="V27" s="48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16"/>
      <c r="AJ27" s="116"/>
      <c r="AK27" s="116"/>
      <c r="AL27" s="116"/>
      <c r="AM27" s="116"/>
      <c r="AN27" s="23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48"/>
      <c r="AZ27" s="7"/>
      <c r="BA27" s="3">
        <v>17</v>
      </c>
      <c r="BB27" s="25">
        <v>650548</v>
      </c>
      <c r="BC27" s="78" t="s">
        <v>191</v>
      </c>
    </row>
    <row r="28" spans="1:55" ht="12.75">
      <c r="A28" s="40">
        <v>8</v>
      </c>
      <c r="B28" s="99" t="s">
        <v>389</v>
      </c>
      <c r="C28" s="22">
        <f>SUM(D28:N28)+SUM(R28:T28)+SUM(W28:AO28)+SUM(AT28:AX28)</f>
        <v>25</v>
      </c>
      <c r="D28" s="23">
        <v>25</v>
      </c>
      <c r="E28" s="23" t="s">
        <v>148</v>
      </c>
      <c r="F28" s="23" t="s">
        <v>148</v>
      </c>
      <c r="G28" s="23" t="s">
        <v>148</v>
      </c>
      <c r="H28" s="23" t="s">
        <v>148</v>
      </c>
      <c r="I28" s="23" t="s">
        <v>148</v>
      </c>
      <c r="J28" s="23" t="s">
        <v>148</v>
      </c>
      <c r="K28" s="23" t="s">
        <v>148</v>
      </c>
      <c r="L28" s="23" t="s">
        <v>148</v>
      </c>
      <c r="M28" s="23" t="s">
        <v>148</v>
      </c>
      <c r="N28" s="23">
        <f>SUM(O28:Q28)</f>
        <v>0</v>
      </c>
      <c r="O28" s="23" t="s">
        <v>148</v>
      </c>
      <c r="P28" s="23" t="s">
        <v>148</v>
      </c>
      <c r="Q28" s="23" t="s">
        <v>148</v>
      </c>
      <c r="R28" s="23" t="s">
        <v>148</v>
      </c>
      <c r="S28" s="23" t="s">
        <v>148</v>
      </c>
      <c r="T28" s="23" t="s">
        <v>148</v>
      </c>
      <c r="U28" s="48">
        <v>8</v>
      </c>
      <c r="V28" s="48">
        <v>8</v>
      </c>
      <c r="W28" s="23" t="s">
        <v>148</v>
      </c>
      <c r="X28" s="23" t="s">
        <v>148</v>
      </c>
      <c r="Y28" s="23" t="s">
        <v>148</v>
      </c>
      <c r="Z28" s="23" t="s">
        <v>148</v>
      </c>
      <c r="AA28" s="23" t="s">
        <v>148</v>
      </c>
      <c r="AB28" s="23" t="s">
        <v>148</v>
      </c>
      <c r="AC28" s="23" t="s">
        <v>148</v>
      </c>
      <c r="AD28" s="23" t="s">
        <v>148</v>
      </c>
      <c r="AE28" s="23" t="s">
        <v>148</v>
      </c>
      <c r="AF28" s="23" t="s">
        <v>148</v>
      </c>
      <c r="AG28" s="23" t="s">
        <v>148</v>
      </c>
      <c r="AH28" s="23" t="s">
        <v>325</v>
      </c>
      <c r="AI28" s="116" t="s">
        <v>148</v>
      </c>
      <c r="AJ28" s="116" t="s">
        <v>148</v>
      </c>
      <c r="AK28" s="116" t="s">
        <v>148</v>
      </c>
      <c r="AL28" s="23" t="s">
        <v>148</v>
      </c>
      <c r="AM28" s="23" t="s">
        <v>148</v>
      </c>
      <c r="AN28" s="23" t="s">
        <v>148</v>
      </c>
      <c r="AO28" s="116">
        <f>SUM(AP28:AS28)</f>
        <v>0</v>
      </c>
      <c r="AP28" s="116" t="s">
        <v>148</v>
      </c>
      <c r="AQ28" s="116" t="s">
        <v>148</v>
      </c>
      <c r="AR28" s="116" t="s">
        <v>148</v>
      </c>
      <c r="AS28" s="116" t="s">
        <v>148</v>
      </c>
      <c r="AT28" s="116" t="s">
        <v>148</v>
      </c>
      <c r="AU28" s="116" t="s">
        <v>148</v>
      </c>
      <c r="AV28" s="116" t="s">
        <v>148</v>
      </c>
      <c r="AW28" s="116" t="s">
        <v>148</v>
      </c>
      <c r="AX28" s="116" t="s">
        <v>148</v>
      </c>
      <c r="AY28" s="48">
        <v>8</v>
      </c>
      <c r="AZ28" s="7"/>
      <c r="BA28" s="3">
        <v>18</v>
      </c>
      <c r="BB28" s="25">
        <v>527979</v>
      </c>
      <c r="BC28" s="78" t="s">
        <v>193</v>
      </c>
    </row>
    <row r="29" spans="1:55" ht="12.75">
      <c r="A29" s="45">
        <v>9</v>
      </c>
      <c r="B29" s="1" t="s">
        <v>450</v>
      </c>
      <c r="C29" s="41"/>
      <c r="D29" s="41"/>
      <c r="E29" s="41"/>
      <c r="F29" s="41"/>
      <c r="G29" s="38" t="s">
        <v>197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34"/>
      <c r="V29" s="34"/>
      <c r="W29" s="37"/>
      <c r="X29" s="37"/>
      <c r="Y29" s="37"/>
      <c r="Z29" s="37"/>
      <c r="AA29" s="37"/>
      <c r="AB29" s="37"/>
      <c r="AC29" s="41" t="s">
        <v>198</v>
      </c>
      <c r="AD29" s="42"/>
      <c r="AE29" s="41"/>
      <c r="AF29" s="41"/>
      <c r="AG29" s="41"/>
      <c r="AH29" s="41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37" t="s">
        <v>178</v>
      </c>
      <c r="AU29" s="42"/>
      <c r="AV29" s="42"/>
      <c r="AW29" s="42" t="s">
        <v>275</v>
      </c>
      <c r="AX29" s="42"/>
      <c r="AY29" s="34"/>
      <c r="AZ29" s="7"/>
      <c r="BA29" s="3">
        <v>19</v>
      </c>
      <c r="BB29" s="25">
        <v>278425</v>
      </c>
      <c r="BC29" s="78" t="s">
        <v>195</v>
      </c>
    </row>
    <row r="30" spans="1:55" ht="12.75">
      <c r="A30" s="49"/>
      <c r="B30" s="50" t="s">
        <v>451</v>
      </c>
      <c r="C30" s="6">
        <f>SUM(D30:N30)+SUM(R30:T30)+SUM(W30:AO30)+SUM(AT30:AX30)</f>
        <v>210</v>
      </c>
      <c r="D30" s="51" t="s">
        <v>148</v>
      </c>
      <c r="E30" s="51" t="s">
        <v>148</v>
      </c>
      <c r="F30" s="51" t="s">
        <v>148</v>
      </c>
      <c r="G30" s="53">
        <v>120</v>
      </c>
      <c r="H30" s="51" t="s">
        <v>148</v>
      </c>
      <c r="I30" s="51" t="s">
        <v>148</v>
      </c>
      <c r="J30" s="51" t="s">
        <v>148</v>
      </c>
      <c r="K30" s="51" t="s">
        <v>148</v>
      </c>
      <c r="L30" s="51" t="s">
        <v>148</v>
      </c>
      <c r="M30" s="51" t="s">
        <v>148</v>
      </c>
      <c r="N30" s="51">
        <f>SUM(O30:Q30)</f>
        <v>0</v>
      </c>
      <c r="O30" s="51" t="s">
        <v>148</v>
      </c>
      <c r="P30" s="51" t="s">
        <v>148</v>
      </c>
      <c r="Q30" s="51" t="s">
        <v>148</v>
      </c>
      <c r="R30" s="51" t="s">
        <v>148</v>
      </c>
      <c r="S30" s="51" t="s">
        <v>148</v>
      </c>
      <c r="T30" s="51" t="s">
        <v>148</v>
      </c>
      <c r="U30" s="52">
        <v>9</v>
      </c>
      <c r="V30" s="52">
        <v>9</v>
      </c>
      <c r="W30" s="51" t="s">
        <v>148</v>
      </c>
      <c r="X30" s="51" t="s">
        <v>148</v>
      </c>
      <c r="Y30" s="51" t="s">
        <v>148</v>
      </c>
      <c r="Z30" s="51" t="s">
        <v>148</v>
      </c>
      <c r="AA30" s="51" t="s">
        <v>148</v>
      </c>
      <c r="AB30" s="51" t="s">
        <v>148</v>
      </c>
      <c r="AC30" s="51">
        <v>60</v>
      </c>
      <c r="AD30" s="53" t="s">
        <v>148</v>
      </c>
      <c r="AE30" s="51" t="s">
        <v>148</v>
      </c>
      <c r="AF30" s="51" t="s">
        <v>148</v>
      </c>
      <c r="AG30" s="51" t="s">
        <v>148</v>
      </c>
      <c r="AH30" s="51" t="s">
        <v>148</v>
      </c>
      <c r="AI30" s="53" t="s">
        <v>148</v>
      </c>
      <c r="AJ30" s="53" t="s">
        <v>148</v>
      </c>
      <c r="AK30" s="53" t="s">
        <v>148</v>
      </c>
      <c r="AL30" s="53" t="s">
        <v>148</v>
      </c>
      <c r="AM30" s="53" t="s">
        <v>148</v>
      </c>
      <c r="AN30" s="53" t="s">
        <v>148</v>
      </c>
      <c r="AO30" s="53">
        <f>SUM(AP30:AS30)</f>
        <v>0</v>
      </c>
      <c r="AP30" s="53" t="s">
        <v>148</v>
      </c>
      <c r="AQ30" s="53" t="s">
        <v>148</v>
      </c>
      <c r="AR30" s="53" t="s">
        <v>148</v>
      </c>
      <c r="AS30" s="53" t="s">
        <v>148</v>
      </c>
      <c r="AT30" s="51">
        <v>10</v>
      </c>
      <c r="AU30" s="53" t="s">
        <v>148</v>
      </c>
      <c r="AV30" s="53" t="s">
        <v>148</v>
      </c>
      <c r="AW30" s="53">
        <v>20</v>
      </c>
      <c r="AX30" s="53" t="s">
        <v>148</v>
      </c>
      <c r="AY30" s="54">
        <v>9</v>
      </c>
      <c r="AZ30" s="7"/>
      <c r="BA30" s="3">
        <v>20</v>
      </c>
      <c r="BB30" s="25">
        <v>334819</v>
      </c>
      <c r="BC30" s="78" t="s">
        <v>200</v>
      </c>
    </row>
    <row r="31" spans="15:55" ht="12.75">
      <c r="O31" s="22"/>
      <c r="P31" s="22"/>
      <c r="Q31" s="22"/>
      <c r="R31" s="22"/>
      <c r="S31" s="22"/>
      <c r="T31" s="22"/>
      <c r="U31" s="22"/>
      <c r="AH31" s="22"/>
      <c r="AI31" s="22"/>
      <c r="AJ31" s="22"/>
      <c r="AT31" s="63"/>
      <c r="AX31" s="22"/>
      <c r="AY31" s="55"/>
      <c r="AZ31" s="7"/>
      <c r="BA31" s="3">
        <v>21</v>
      </c>
      <c r="BB31" s="25">
        <v>310336</v>
      </c>
      <c r="BC31" s="78" t="s">
        <v>202</v>
      </c>
    </row>
    <row r="32" spans="1:55" ht="12.75">
      <c r="A32" s="50" t="s">
        <v>204</v>
      </c>
      <c r="B32" s="4"/>
      <c r="C32" s="85" t="s">
        <v>478</v>
      </c>
      <c r="D32" s="154"/>
      <c r="E32" s="154"/>
      <c r="F32" s="154"/>
      <c r="J32" s="68" t="s">
        <v>462</v>
      </c>
      <c r="O32" s="60"/>
      <c r="P32" s="3"/>
      <c r="Q32" s="56"/>
      <c r="R32" s="56"/>
      <c r="S32" s="56"/>
      <c r="T32" s="56"/>
      <c r="U32" s="55"/>
      <c r="X32" s="21" t="s">
        <v>205</v>
      </c>
      <c r="Y32" s="95"/>
      <c r="Z32" s="95"/>
      <c r="AA32" s="22"/>
      <c r="AB32" s="22"/>
      <c r="AC32" s="22"/>
      <c r="AD32" s="22"/>
      <c r="AE32" s="22"/>
      <c r="AF32" s="22"/>
      <c r="AG32" s="22"/>
      <c r="AH32" s="22"/>
      <c r="AI32" s="22"/>
      <c r="AL32" s="50" t="s">
        <v>209</v>
      </c>
      <c r="AM32" s="50"/>
      <c r="AN32" s="4"/>
      <c r="AO32" s="4"/>
      <c r="AP32" s="4"/>
      <c r="AQ32" s="4"/>
      <c r="AR32" s="4"/>
      <c r="AT32" s="63">
        <f>SUM(AT33:AT39)</f>
        <v>119</v>
      </c>
      <c r="AU32" s="80" t="s">
        <v>214</v>
      </c>
      <c r="AX32" s="56"/>
      <c r="AY32" s="55"/>
      <c r="AZ32" s="7"/>
      <c r="BA32" s="3">
        <v>22</v>
      </c>
      <c r="BB32" s="25">
        <v>407892</v>
      </c>
      <c r="BC32" s="78" t="s">
        <v>203</v>
      </c>
    </row>
    <row r="33" spans="1:55" ht="12.75">
      <c r="A33" s="66" t="s">
        <v>296</v>
      </c>
      <c r="C33" s="85" t="s">
        <v>379</v>
      </c>
      <c r="D33" s="154"/>
      <c r="E33" s="154"/>
      <c r="F33" s="154"/>
      <c r="J33" s="68" t="s">
        <v>461</v>
      </c>
      <c r="N33" s="22"/>
      <c r="O33" s="60"/>
      <c r="Q33" s="56"/>
      <c r="R33" s="56"/>
      <c r="S33" s="56"/>
      <c r="T33" s="56"/>
      <c r="U33" s="55"/>
      <c r="X33" s="4" t="s">
        <v>352</v>
      </c>
      <c r="Y33" s="4"/>
      <c r="Z33" s="120"/>
      <c r="AA33" s="102"/>
      <c r="AB33" s="102"/>
      <c r="AC33" s="102"/>
      <c r="AD33" s="4"/>
      <c r="AE33" s="4"/>
      <c r="AF33" s="7"/>
      <c r="AG33" s="7"/>
      <c r="AH33" s="7"/>
      <c r="AL33" s="61" t="s">
        <v>408</v>
      </c>
      <c r="AT33" s="63">
        <v>12</v>
      </c>
      <c r="AU33" s="2" t="s">
        <v>214</v>
      </c>
      <c r="AX33" s="56"/>
      <c r="AY33" s="55"/>
      <c r="AZ33" s="7"/>
      <c r="BA33" s="3">
        <v>23</v>
      </c>
      <c r="BB33" s="25">
        <v>269251</v>
      </c>
      <c r="BC33" s="78" t="s">
        <v>206</v>
      </c>
    </row>
    <row r="34" spans="1:55" ht="12.75">
      <c r="A34" s="68" t="s">
        <v>298</v>
      </c>
      <c r="C34" s="152" t="s">
        <v>415</v>
      </c>
      <c r="D34" s="154"/>
      <c r="E34" s="154"/>
      <c r="F34" s="154"/>
      <c r="J34" s="60" t="s">
        <v>448</v>
      </c>
      <c r="L34" s="95"/>
      <c r="O34" s="60"/>
      <c r="Q34" s="56"/>
      <c r="R34" s="56"/>
      <c r="S34" s="56"/>
      <c r="T34" s="56"/>
      <c r="U34" s="55"/>
      <c r="X34" s="63">
        <v>1</v>
      </c>
      <c r="Y34" s="1" t="s">
        <v>463</v>
      </c>
      <c r="Z34" s="96"/>
      <c r="AA34" s="115"/>
      <c r="AB34" s="115"/>
      <c r="AC34" s="115"/>
      <c r="AD34" s="7"/>
      <c r="AE34" s="7"/>
      <c r="AF34" s="7"/>
      <c r="AG34" s="7"/>
      <c r="AH34" s="7"/>
      <c r="AL34" s="61" t="s">
        <v>353</v>
      </c>
      <c r="AT34" s="63">
        <v>54</v>
      </c>
      <c r="AU34" s="2" t="s">
        <v>214</v>
      </c>
      <c r="AX34" s="56"/>
      <c r="AY34" s="55"/>
      <c r="AZ34" s="7"/>
      <c r="BA34" s="3">
        <v>24</v>
      </c>
      <c r="BB34" s="25">
        <v>780948</v>
      </c>
      <c r="BC34" s="78" t="s">
        <v>210</v>
      </c>
    </row>
    <row r="35" spans="1:55" ht="12.75">
      <c r="A35" s="68" t="s">
        <v>365</v>
      </c>
      <c r="C35" s="153" t="s">
        <v>469</v>
      </c>
      <c r="D35" s="154"/>
      <c r="E35" s="154"/>
      <c r="F35" s="154"/>
      <c r="J35" s="68" t="s">
        <v>374</v>
      </c>
      <c r="O35" s="72"/>
      <c r="P35" s="56"/>
      <c r="Q35" s="56"/>
      <c r="R35" s="56"/>
      <c r="S35" s="56"/>
      <c r="T35" s="56"/>
      <c r="U35" s="55"/>
      <c r="AA35" s="95"/>
      <c r="AB35" s="95"/>
      <c r="AC35" s="95"/>
      <c r="AD35" s="7"/>
      <c r="AE35" s="103"/>
      <c r="AF35" s="7"/>
      <c r="AG35" s="7"/>
      <c r="AH35" s="7"/>
      <c r="AL35" s="61" t="s">
        <v>354</v>
      </c>
      <c r="AT35" s="63">
        <v>13</v>
      </c>
      <c r="AU35" s="2" t="s">
        <v>214</v>
      </c>
      <c r="AX35" s="56"/>
      <c r="AY35" s="55"/>
      <c r="AZ35" s="7"/>
      <c r="BA35" s="3">
        <v>25</v>
      </c>
      <c r="BB35" s="25">
        <v>417825</v>
      </c>
      <c r="BC35" s="78" t="s">
        <v>215</v>
      </c>
    </row>
    <row r="36" spans="1:55" ht="12.75">
      <c r="A36" s="66" t="s">
        <v>476</v>
      </c>
      <c r="C36" s="152"/>
      <c r="D36" s="154" t="s">
        <v>470</v>
      </c>
      <c r="E36" s="154"/>
      <c r="F36" s="154"/>
      <c r="J36" s="68" t="s">
        <v>387</v>
      </c>
      <c r="N36" s="60"/>
      <c r="S36" s="7"/>
      <c r="T36" s="7"/>
      <c r="U36" s="58"/>
      <c r="X36" s="63">
        <v>1</v>
      </c>
      <c r="Y36" s="1" t="s">
        <v>391</v>
      </c>
      <c r="AD36" s="7"/>
      <c r="AE36" s="7"/>
      <c r="AF36" s="7"/>
      <c r="AG36" s="7"/>
      <c r="AH36" s="7"/>
      <c r="AL36" s="61" t="s">
        <v>355</v>
      </c>
      <c r="AT36" s="63">
        <v>10</v>
      </c>
      <c r="AU36" s="2" t="s">
        <v>214</v>
      </c>
      <c r="AY36" s="59"/>
      <c r="AZ36" s="7"/>
      <c r="BA36" s="3">
        <v>26</v>
      </c>
      <c r="BB36" s="25">
        <v>472335</v>
      </c>
      <c r="BC36" s="78" t="s">
        <v>219</v>
      </c>
    </row>
    <row r="37" spans="1:55" ht="12.75">
      <c r="A37" s="68" t="s">
        <v>477</v>
      </c>
      <c r="C37" s="68" t="s">
        <v>270</v>
      </c>
      <c r="J37" s="2" t="s">
        <v>268</v>
      </c>
      <c r="N37" s="60"/>
      <c r="X37" s="63"/>
      <c r="Y37" s="1"/>
      <c r="AD37" s="7"/>
      <c r="AE37" s="7"/>
      <c r="AF37" s="7"/>
      <c r="AG37" s="7"/>
      <c r="AH37" s="7"/>
      <c r="AL37" s="61" t="s">
        <v>356</v>
      </c>
      <c r="AT37" s="63">
        <v>10</v>
      </c>
      <c r="AU37" s="2" t="s">
        <v>214</v>
      </c>
      <c r="BA37" s="3">
        <v>27</v>
      </c>
      <c r="BB37" s="25">
        <v>259011</v>
      </c>
      <c r="BC37" s="78" t="s">
        <v>223</v>
      </c>
    </row>
    <row r="38" spans="1:55" ht="12.75" customHeight="1">
      <c r="A38" s="66" t="s">
        <v>367</v>
      </c>
      <c r="C38" s="60" t="s">
        <v>207</v>
      </c>
      <c r="J38" s="2" t="s">
        <v>404</v>
      </c>
      <c r="N38" s="60"/>
      <c r="O38" s="64"/>
      <c r="Q38" s="64"/>
      <c r="AD38" s="7"/>
      <c r="AE38" s="7"/>
      <c r="AF38" s="7"/>
      <c r="AG38" s="7"/>
      <c r="AH38" s="7"/>
      <c r="AL38" s="61" t="s">
        <v>357</v>
      </c>
      <c r="AT38" s="63">
        <v>10</v>
      </c>
      <c r="AU38" s="2" t="s">
        <v>214</v>
      </c>
      <c r="BA38" s="3">
        <v>28</v>
      </c>
      <c r="BB38" s="25">
        <v>547757</v>
      </c>
      <c r="BC38" s="78" t="s">
        <v>227</v>
      </c>
    </row>
    <row r="39" spans="1:55" ht="12.75" customHeight="1">
      <c r="A39" s="68" t="s">
        <v>285</v>
      </c>
      <c r="C39" s="68" t="s">
        <v>333</v>
      </c>
      <c r="J39" s="2" t="s">
        <v>394</v>
      </c>
      <c r="N39" s="60"/>
      <c r="Q39" s="64"/>
      <c r="X39" s="63">
        <v>1</v>
      </c>
      <c r="Y39" s="61" t="s">
        <v>392</v>
      </c>
      <c r="AD39" s="7"/>
      <c r="AE39" s="7"/>
      <c r="AF39" s="57"/>
      <c r="AG39" s="57"/>
      <c r="AH39" s="7"/>
      <c r="AL39" s="61" t="s">
        <v>449</v>
      </c>
      <c r="AT39" s="63">
        <v>10</v>
      </c>
      <c r="AU39" s="2" t="s">
        <v>214</v>
      </c>
      <c r="BA39" s="3">
        <v>29</v>
      </c>
      <c r="BB39" s="25">
        <v>461869</v>
      </c>
      <c r="BC39" s="78" t="s">
        <v>231</v>
      </c>
    </row>
    <row r="40" spans="1:55" ht="12.75" customHeight="1">
      <c r="A40" s="68" t="s">
        <v>457</v>
      </c>
      <c r="C40" s="68" t="s">
        <v>370</v>
      </c>
      <c r="J40" s="2" t="s">
        <v>405</v>
      </c>
      <c r="Q40" s="64"/>
      <c r="X40" s="63">
        <v>2</v>
      </c>
      <c r="Y40" s="61" t="s">
        <v>343</v>
      </c>
      <c r="AD40" s="7"/>
      <c r="AE40" s="7"/>
      <c r="AF40" s="104"/>
      <c r="AG40" s="104"/>
      <c r="AH40" s="105"/>
      <c r="AX40" s="65"/>
      <c r="BA40" s="3">
        <v>30</v>
      </c>
      <c r="BB40" s="25">
        <v>423352</v>
      </c>
      <c r="BC40" s="78" t="s">
        <v>234</v>
      </c>
    </row>
    <row r="41" spans="1:55" ht="12.75" customHeight="1">
      <c r="A41" s="66" t="s">
        <v>368</v>
      </c>
      <c r="C41" s="60" t="s">
        <v>224</v>
      </c>
      <c r="J41" s="2" t="s">
        <v>381</v>
      </c>
      <c r="P41" s="64"/>
      <c r="Q41" s="64"/>
      <c r="X41" s="63">
        <v>3</v>
      </c>
      <c r="Y41" s="61" t="s">
        <v>345</v>
      </c>
      <c r="AD41" s="7"/>
      <c r="AE41" s="7"/>
      <c r="AF41" s="104"/>
      <c r="AG41" s="104"/>
      <c r="AH41" s="105"/>
      <c r="AL41" s="50" t="s">
        <v>240</v>
      </c>
      <c r="AM41" s="4"/>
      <c r="AN41" s="4"/>
      <c r="AO41" s="4"/>
      <c r="AP41" s="4"/>
      <c r="BA41" s="3">
        <v>31</v>
      </c>
      <c r="BB41" s="25">
        <v>752322</v>
      </c>
      <c r="BC41" s="78" t="s">
        <v>237</v>
      </c>
    </row>
    <row r="42" spans="1:55" ht="12.75" customHeight="1">
      <c r="A42" s="66" t="s">
        <v>286</v>
      </c>
      <c r="C42" s="2" t="s">
        <v>412</v>
      </c>
      <c r="J42" s="68" t="s">
        <v>382</v>
      </c>
      <c r="P42" s="64"/>
      <c r="Q42" s="64"/>
      <c r="X42" s="63">
        <v>4</v>
      </c>
      <c r="Y42" s="61" t="s">
        <v>347</v>
      </c>
      <c r="AD42" s="7"/>
      <c r="AE42" s="7"/>
      <c r="AF42" s="57"/>
      <c r="AG42" s="57"/>
      <c r="AH42" s="7"/>
      <c r="AK42" s="21"/>
      <c r="AL42" s="66" t="s">
        <v>313</v>
      </c>
      <c r="AP42" s="63"/>
      <c r="AQ42" s="63">
        <v>5</v>
      </c>
      <c r="BA42" s="3">
        <v>32</v>
      </c>
      <c r="BB42" s="25">
        <v>340986</v>
      </c>
      <c r="BC42" s="78" t="s">
        <v>241</v>
      </c>
    </row>
    <row r="43" spans="1:55" ht="12.75" customHeight="1">
      <c r="A43" s="66" t="s">
        <v>287</v>
      </c>
      <c r="C43" s="2" t="s">
        <v>232</v>
      </c>
      <c r="J43" s="68" t="s">
        <v>383</v>
      </c>
      <c r="O43" s="64"/>
      <c r="P43" s="64"/>
      <c r="Q43" s="64"/>
      <c r="S43" s="7"/>
      <c r="T43" s="57"/>
      <c r="U43" s="7"/>
      <c r="X43" s="63">
        <v>5</v>
      </c>
      <c r="Y43" s="61" t="s">
        <v>344</v>
      </c>
      <c r="AD43" s="7"/>
      <c r="AE43" s="7"/>
      <c r="AF43" s="57"/>
      <c r="AG43" s="57"/>
      <c r="AH43" s="7"/>
      <c r="AK43" s="66"/>
      <c r="AL43" s="68" t="s">
        <v>465</v>
      </c>
      <c r="AM43" s="7"/>
      <c r="AN43" s="7"/>
      <c r="AO43" s="7"/>
      <c r="AP43" s="63"/>
      <c r="AQ43" s="63">
        <v>0</v>
      </c>
      <c r="BA43" s="3">
        <v>33</v>
      </c>
      <c r="BB43" s="25">
        <v>220447</v>
      </c>
      <c r="BC43" s="78" t="s">
        <v>244</v>
      </c>
    </row>
    <row r="44" spans="1:55" ht="12.75" customHeight="1">
      <c r="A44" s="66" t="s">
        <v>288</v>
      </c>
      <c r="C44" s="61" t="s">
        <v>410</v>
      </c>
      <c r="J44" s="68" t="s">
        <v>398</v>
      </c>
      <c r="O44" s="64"/>
      <c r="P44" s="64"/>
      <c r="Q44" s="64"/>
      <c r="S44" s="7"/>
      <c r="T44" s="57"/>
      <c r="U44" s="7"/>
      <c r="X44" s="63">
        <v>6</v>
      </c>
      <c r="Y44" s="61" t="s">
        <v>346</v>
      </c>
      <c r="AD44" s="7"/>
      <c r="AE44" s="7"/>
      <c r="AF44" s="57"/>
      <c r="AG44" s="57"/>
      <c r="AH44" s="7"/>
      <c r="AK44" s="68"/>
      <c r="AL44" s="68" t="s">
        <v>466</v>
      </c>
      <c r="AM44" s="7"/>
      <c r="AN44" s="7"/>
      <c r="AO44" s="7"/>
      <c r="AP44" s="63"/>
      <c r="AQ44" s="63">
        <v>0</v>
      </c>
      <c r="BA44" s="3">
        <v>34</v>
      </c>
      <c r="BB44" s="25">
        <v>400193</v>
      </c>
      <c r="BC44" s="78" t="s">
        <v>246</v>
      </c>
    </row>
    <row r="45" spans="1:55" ht="12.75" customHeight="1">
      <c r="A45" s="91" t="s">
        <v>396</v>
      </c>
      <c r="C45" s="61" t="s">
        <v>385</v>
      </c>
      <c r="J45" s="68" t="s">
        <v>446</v>
      </c>
      <c r="O45" s="64"/>
      <c r="P45" s="64"/>
      <c r="Q45" s="64"/>
      <c r="S45" s="7"/>
      <c r="T45" s="57"/>
      <c r="U45" s="7"/>
      <c r="X45" s="63">
        <v>7</v>
      </c>
      <c r="Y45" s="61" t="s">
        <v>349</v>
      </c>
      <c r="AD45" s="7"/>
      <c r="AE45" s="7"/>
      <c r="AF45" s="57"/>
      <c r="AG45" s="57"/>
      <c r="AH45" s="7"/>
      <c r="AL45" s="68" t="s">
        <v>467</v>
      </c>
      <c r="AM45" s="7"/>
      <c r="AN45" s="7"/>
      <c r="AO45" s="7"/>
      <c r="AP45" s="63"/>
      <c r="AQ45" s="63">
        <v>0</v>
      </c>
      <c r="AY45" s="67"/>
      <c r="AZ45" s="7"/>
      <c r="BA45" s="3">
        <v>35</v>
      </c>
      <c r="BB45" s="25">
        <v>631410</v>
      </c>
      <c r="BC45" s="78" t="s">
        <v>249</v>
      </c>
    </row>
    <row r="46" spans="1:55" ht="12.75" customHeight="1">
      <c r="A46" s="84" t="s">
        <v>289</v>
      </c>
      <c r="C46" s="2" t="s">
        <v>443</v>
      </c>
      <c r="J46" s="68" t="s">
        <v>447</v>
      </c>
      <c r="O46" s="64"/>
      <c r="P46" s="64"/>
      <c r="Q46" s="64"/>
      <c r="S46" s="7"/>
      <c r="T46" s="57"/>
      <c r="U46" s="7"/>
      <c r="X46" s="63">
        <v>8</v>
      </c>
      <c r="Y46" s="61" t="s">
        <v>388</v>
      </c>
      <c r="AD46" s="7"/>
      <c r="AE46" s="7"/>
      <c r="AF46" s="57"/>
      <c r="AG46" s="57"/>
      <c r="AH46" s="7"/>
      <c r="AL46" s="66" t="s">
        <v>319</v>
      </c>
      <c r="AP46" s="63"/>
      <c r="AQ46" s="63">
        <v>10</v>
      </c>
      <c r="AY46" s="67"/>
      <c r="AZ46" s="7"/>
      <c r="BA46" s="3">
        <v>36</v>
      </c>
      <c r="BB46" s="25">
        <v>367120</v>
      </c>
      <c r="BC46" s="78" t="s">
        <v>252</v>
      </c>
    </row>
    <row r="47" spans="1:55" ht="12.75" customHeight="1">
      <c r="A47" s="68" t="s">
        <v>364</v>
      </c>
      <c r="C47" s="68" t="s">
        <v>361</v>
      </c>
      <c r="F47" s="61"/>
      <c r="H47" s="60"/>
      <c r="J47" s="2" t="s">
        <v>460</v>
      </c>
      <c r="N47" s="60"/>
      <c r="O47" s="64"/>
      <c r="P47" s="64"/>
      <c r="Q47" s="64"/>
      <c r="S47" s="7"/>
      <c r="T47" s="57"/>
      <c r="U47" s="7"/>
      <c r="X47" s="63">
        <v>9</v>
      </c>
      <c r="Y47" s="61" t="s">
        <v>444</v>
      </c>
      <c r="AL47" s="66" t="s">
        <v>320</v>
      </c>
      <c r="AP47" s="63"/>
      <c r="AQ47" s="63">
        <v>0</v>
      </c>
      <c r="AY47" s="67"/>
      <c r="AZ47" s="7"/>
      <c r="BA47" s="3">
        <v>37</v>
      </c>
      <c r="BB47" s="25">
        <v>693104</v>
      </c>
      <c r="BC47" s="78" t="s">
        <v>255</v>
      </c>
    </row>
    <row r="48" spans="1:55" ht="12.75" customHeight="1">
      <c r="A48" s="68" t="s">
        <v>290</v>
      </c>
      <c r="C48" s="2" t="s">
        <v>334</v>
      </c>
      <c r="F48" s="61"/>
      <c r="H48" s="60"/>
      <c r="J48" s="2" t="s">
        <v>479</v>
      </c>
      <c r="O48" s="64"/>
      <c r="P48" s="64"/>
      <c r="Q48" s="64"/>
      <c r="S48" s="7"/>
      <c r="T48" s="57"/>
      <c r="U48" s="7"/>
      <c r="X48" s="63"/>
      <c r="Y48" s="61"/>
      <c r="AL48" s="66" t="s">
        <v>468</v>
      </c>
      <c r="AM48" s="7"/>
      <c r="AQ48" s="63">
        <v>50</v>
      </c>
      <c r="AS48" s="63"/>
      <c r="AV48" s="62"/>
      <c r="AY48" s="67"/>
      <c r="AZ48" s="7"/>
      <c r="BA48" s="3">
        <v>38</v>
      </c>
      <c r="BB48" s="2">
        <v>208242</v>
      </c>
      <c r="BC48" s="78" t="s">
        <v>257</v>
      </c>
    </row>
    <row r="49" spans="1:55" ht="12.75" customHeight="1">
      <c r="A49" s="68" t="s">
        <v>456</v>
      </c>
      <c r="C49" s="68" t="s">
        <v>402</v>
      </c>
      <c r="H49" s="60"/>
      <c r="J49" s="2" t="s">
        <v>480</v>
      </c>
      <c r="O49" s="64"/>
      <c r="P49" s="64"/>
      <c r="Q49" s="64"/>
      <c r="S49" s="7"/>
      <c r="T49" s="57"/>
      <c r="U49" s="7"/>
      <c r="X49" s="21" t="s">
        <v>263</v>
      </c>
      <c r="Y49" s="7"/>
      <c r="Z49" s="7"/>
      <c r="AA49" s="7"/>
      <c r="AB49" s="7"/>
      <c r="AC49" s="7"/>
      <c r="AD49" s="7"/>
      <c r="AE49" s="7"/>
      <c r="AF49" s="7"/>
      <c r="AL49" s="66" t="s">
        <v>322</v>
      </c>
      <c r="AQ49" s="63">
        <v>68</v>
      </c>
      <c r="AS49" s="63"/>
      <c r="AY49" s="67"/>
      <c r="AZ49" s="7"/>
      <c r="BA49" s="3">
        <v>39</v>
      </c>
      <c r="BB49" s="2">
        <v>389463</v>
      </c>
      <c r="BC49" s="78" t="s">
        <v>259</v>
      </c>
    </row>
    <row r="50" spans="1:55" ht="12.75" customHeight="1">
      <c r="A50" s="68" t="s">
        <v>363</v>
      </c>
      <c r="C50" s="2" t="s">
        <v>253</v>
      </c>
      <c r="H50" s="60"/>
      <c r="J50" s="68" t="s">
        <v>452</v>
      </c>
      <c r="O50" s="70"/>
      <c r="P50" s="70"/>
      <c r="Q50" s="70"/>
      <c r="R50" s="7"/>
      <c r="S50" s="7"/>
      <c r="T50" s="57"/>
      <c r="U50" s="7"/>
      <c r="X50" s="50" t="s">
        <v>266</v>
      </c>
      <c r="Y50" s="4"/>
      <c r="Z50" s="4"/>
      <c r="AA50" s="4"/>
      <c r="AB50" s="4"/>
      <c r="AC50" s="4"/>
      <c r="AD50" s="4"/>
      <c r="AE50" s="4"/>
      <c r="AF50" s="4"/>
      <c r="AS50" s="63"/>
      <c r="AY50" s="67"/>
      <c r="AZ50" s="7"/>
      <c r="BA50" s="3">
        <v>40</v>
      </c>
      <c r="BB50" s="2">
        <v>365630</v>
      </c>
      <c r="BC50" s="78" t="s">
        <v>261</v>
      </c>
    </row>
    <row r="51" spans="1:55" ht="12.75" customHeight="1">
      <c r="A51" s="2" t="s">
        <v>413</v>
      </c>
      <c r="C51" s="68" t="s">
        <v>303</v>
      </c>
      <c r="H51" s="60"/>
      <c r="J51" s="2" t="s">
        <v>459</v>
      </c>
      <c r="N51" s="64"/>
      <c r="O51" s="64"/>
      <c r="P51" s="64"/>
      <c r="Q51" s="64"/>
      <c r="X51" s="1" t="s">
        <v>445</v>
      </c>
      <c r="AF51" s="2">
        <v>47</v>
      </c>
      <c r="AG51" s="2" t="s">
        <v>214</v>
      </c>
      <c r="AS51" s="63"/>
      <c r="AZ51" s="7"/>
      <c r="BA51" s="3">
        <v>41</v>
      </c>
      <c r="BB51" s="2">
        <v>335596</v>
      </c>
      <c r="BC51" s="78" t="s">
        <v>264</v>
      </c>
    </row>
    <row r="52" spans="4:55" ht="12.75" customHeight="1">
      <c r="D52" s="3"/>
      <c r="H52" s="60"/>
      <c r="J52" s="2" t="s">
        <v>472</v>
      </c>
      <c r="N52" s="64"/>
      <c r="O52" s="64"/>
      <c r="P52" s="64"/>
      <c r="Q52" s="64"/>
      <c r="AH52" s="7"/>
      <c r="AS52" s="63"/>
      <c r="AZ52" s="7"/>
      <c r="BA52" s="3">
        <v>42</v>
      </c>
      <c r="BB52" s="2">
        <v>1865143</v>
      </c>
      <c r="BC52" s="78" t="s">
        <v>267</v>
      </c>
    </row>
    <row r="53" spans="8:52" ht="12.75" customHeight="1">
      <c r="H53" s="60"/>
      <c r="J53" s="2" t="s">
        <v>474</v>
      </c>
      <c r="N53" s="64"/>
      <c r="O53" s="64"/>
      <c r="P53" s="64"/>
      <c r="Q53" s="64"/>
      <c r="T53" s="62"/>
      <c r="U53" s="62"/>
      <c r="AH53" s="7"/>
      <c r="AX53" s="62"/>
      <c r="AY53" s="62"/>
      <c r="AZ53" s="71"/>
    </row>
    <row r="54" spans="8:34" ht="12.75" customHeight="1">
      <c r="H54" s="60"/>
      <c r="N54" s="64"/>
      <c r="O54" s="64"/>
      <c r="P54" s="64"/>
      <c r="Q54" s="64"/>
      <c r="AH54" s="7"/>
    </row>
    <row r="55" spans="8:45" ht="12.75" customHeight="1">
      <c r="H55" s="60"/>
      <c r="N55" s="64"/>
      <c r="O55" s="64"/>
      <c r="P55" s="64"/>
      <c r="Q55" s="64"/>
      <c r="V55" s="21"/>
      <c r="W55" s="7"/>
      <c r="X55" s="7"/>
      <c r="Y55" s="7"/>
      <c r="Z55" s="7"/>
      <c r="AA55" s="7"/>
      <c r="AB55" s="7"/>
      <c r="AH55" s="7"/>
      <c r="AS55" s="63"/>
    </row>
    <row r="56" spans="6:55" ht="12.75" customHeight="1">
      <c r="F56" s="63"/>
      <c r="G56" s="63"/>
      <c r="O56" s="64"/>
      <c r="P56" s="64"/>
      <c r="Q56" s="64"/>
      <c r="V56" s="7"/>
      <c r="W56" s="7"/>
      <c r="X56" s="7"/>
      <c r="Y56" s="7"/>
      <c r="Z56" s="7"/>
      <c r="AA56" s="7"/>
      <c r="AB56" s="7"/>
      <c r="AH56" s="7"/>
      <c r="AS56" s="63"/>
      <c r="BA56" s="3"/>
      <c r="BB56" s="25"/>
      <c r="BC56" s="74"/>
    </row>
    <row r="57" spans="4:55" ht="12.75" customHeight="1">
      <c r="D57" s="60"/>
      <c r="E57" s="60"/>
      <c r="F57" s="63"/>
      <c r="G57" s="63"/>
      <c r="J57" s="60"/>
      <c r="O57" s="64"/>
      <c r="P57" s="64"/>
      <c r="Q57" s="64"/>
      <c r="V57" s="7"/>
      <c r="W57" s="7"/>
      <c r="X57" s="7"/>
      <c r="Y57" s="7"/>
      <c r="Z57" s="7"/>
      <c r="AA57" s="7"/>
      <c r="AB57" s="7"/>
      <c r="AH57" s="7"/>
      <c r="AS57" s="63"/>
      <c r="BA57" s="3"/>
      <c r="BB57" s="25"/>
      <c r="BC57" s="74"/>
    </row>
    <row r="58" spans="4:46" ht="12.75" customHeight="1">
      <c r="D58" s="95"/>
      <c r="E58" s="95"/>
      <c r="F58" s="63"/>
      <c r="G58" s="63"/>
      <c r="V58" s="21"/>
      <c r="W58" s="21"/>
      <c r="X58" s="7"/>
      <c r="Y58" s="7"/>
      <c r="Z58" s="7"/>
      <c r="AA58" s="7"/>
      <c r="AB58" s="7"/>
      <c r="AC58" s="7"/>
      <c r="AE58" s="63"/>
      <c r="AF58" s="63"/>
      <c r="AH58" s="7"/>
      <c r="AT58" s="23"/>
    </row>
    <row r="59" spans="6:50" ht="12.75">
      <c r="F59" s="63"/>
      <c r="G59" s="63"/>
      <c r="O59" s="61"/>
      <c r="P59" s="61"/>
      <c r="Q59" s="61"/>
      <c r="R59" s="61"/>
      <c r="S59" s="61"/>
      <c r="T59" s="61"/>
      <c r="U59" s="61"/>
      <c r="V59" s="61"/>
      <c r="W59" s="7"/>
      <c r="X59" s="7"/>
      <c r="Y59" s="7"/>
      <c r="Z59" s="7"/>
      <c r="AA59" s="7"/>
      <c r="AB59" s="7"/>
      <c r="AE59" s="81"/>
      <c r="AF59" s="81"/>
      <c r="AG59" s="80"/>
      <c r="AH59" s="105"/>
      <c r="AI59" s="61"/>
      <c r="AJ59" s="61"/>
      <c r="AQ59" s="61"/>
      <c r="AR59" s="61"/>
      <c r="AS59" s="61"/>
      <c r="AT59" s="61"/>
      <c r="AU59" s="61"/>
      <c r="AV59" s="61"/>
      <c r="AW59" s="61"/>
      <c r="AX59" s="61"/>
    </row>
    <row r="60" spans="1:50" ht="12.75">
      <c r="A60" s="57"/>
      <c r="B60" s="99"/>
      <c r="C60" s="57"/>
      <c r="F60" s="63"/>
      <c r="G60" s="63"/>
      <c r="O60" s="61"/>
      <c r="P60" s="61"/>
      <c r="Q60" s="61"/>
      <c r="R60" s="61"/>
      <c r="S60" s="61"/>
      <c r="T60" s="61"/>
      <c r="U60" s="61"/>
      <c r="V60" s="61"/>
      <c r="W60" s="7"/>
      <c r="X60" s="7"/>
      <c r="Y60" s="7"/>
      <c r="Z60" s="7"/>
      <c r="AA60" s="7"/>
      <c r="AB60" s="7"/>
      <c r="AE60" s="81"/>
      <c r="AF60" s="81"/>
      <c r="AG60" s="80"/>
      <c r="AH60" s="105"/>
      <c r="AI60" s="61"/>
      <c r="AJ60" s="61"/>
      <c r="AQ60" s="61"/>
      <c r="AR60" s="61"/>
      <c r="AS60" s="61"/>
      <c r="AT60" s="61"/>
      <c r="AU60" s="61"/>
      <c r="AV60" s="61"/>
      <c r="AW60" s="61"/>
      <c r="AX60" s="61"/>
    </row>
    <row r="61" spans="1:50" ht="12.75">
      <c r="A61" s="57"/>
      <c r="B61" s="99"/>
      <c r="C61" s="7"/>
      <c r="O61" s="61"/>
      <c r="P61" s="61"/>
      <c r="Q61" s="61"/>
      <c r="R61" s="61"/>
      <c r="S61" s="61"/>
      <c r="T61" s="61"/>
      <c r="U61" s="61"/>
      <c r="V61" s="61"/>
      <c r="AE61" s="63"/>
      <c r="AF61" s="63"/>
      <c r="AH61" s="7"/>
      <c r="AI61" s="61"/>
      <c r="AJ61" s="61"/>
      <c r="AQ61" s="61"/>
      <c r="AR61" s="61"/>
      <c r="AS61" s="61"/>
      <c r="AT61" s="61"/>
      <c r="AU61" s="61"/>
      <c r="AV61" s="61"/>
      <c r="AW61" s="61"/>
      <c r="AX61" s="61"/>
    </row>
    <row r="62" spans="1:50" ht="12.75">
      <c r="A62" s="57"/>
      <c r="B62" s="99"/>
      <c r="C62" s="7"/>
      <c r="O62" s="61"/>
      <c r="P62" s="61"/>
      <c r="Q62" s="61"/>
      <c r="R62" s="61"/>
      <c r="S62" s="61"/>
      <c r="T62" s="61"/>
      <c r="U62" s="61"/>
      <c r="V62" s="61"/>
      <c r="AE62" s="63"/>
      <c r="AF62" s="63"/>
      <c r="AH62" s="7"/>
      <c r="AI62" s="61"/>
      <c r="AJ62" s="61"/>
      <c r="AQ62" s="61"/>
      <c r="AR62" s="61"/>
      <c r="AS62" s="61"/>
      <c r="AT62" s="61"/>
      <c r="AU62" s="61"/>
      <c r="AV62" s="61"/>
      <c r="AW62" s="61"/>
      <c r="AX62" s="61"/>
    </row>
    <row r="63" spans="1:50" ht="12.75">
      <c r="A63" s="57"/>
      <c r="B63" s="61"/>
      <c r="C63" s="7"/>
      <c r="D63" s="7"/>
      <c r="E63" s="7"/>
      <c r="F63" s="7"/>
      <c r="O63" s="61"/>
      <c r="P63" s="61"/>
      <c r="Q63" s="61"/>
      <c r="R63" s="61"/>
      <c r="S63" s="61"/>
      <c r="T63" s="61"/>
      <c r="U63" s="61"/>
      <c r="V63" s="61"/>
      <c r="AE63" s="63"/>
      <c r="AF63" s="63"/>
      <c r="AH63" s="7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</row>
    <row r="64" spans="1:34" ht="12.75">
      <c r="A64" s="57"/>
      <c r="B64" s="61"/>
      <c r="C64" s="7"/>
      <c r="D64" s="7"/>
      <c r="E64" s="7"/>
      <c r="F64" s="7"/>
      <c r="V64" s="61"/>
      <c r="AE64" s="63"/>
      <c r="AF64" s="63"/>
      <c r="AH64" s="7"/>
    </row>
    <row r="65" spans="1:34" ht="12.75">
      <c r="A65" s="57"/>
      <c r="B65" s="61"/>
      <c r="C65" s="7"/>
      <c r="D65" s="7"/>
      <c r="E65" s="7"/>
      <c r="F65" s="7"/>
      <c r="V65" s="61"/>
      <c r="AE65" s="63"/>
      <c r="AF65" s="63"/>
      <c r="AH65" s="7"/>
    </row>
    <row r="66" spans="1:6" ht="12.75">
      <c r="A66" s="57"/>
      <c r="B66" s="61"/>
      <c r="C66" s="7"/>
      <c r="D66" s="7"/>
      <c r="E66" s="7"/>
      <c r="F66" s="7"/>
    </row>
    <row r="67" spans="1:29" ht="12.75">
      <c r="A67" s="57"/>
      <c r="B67" s="61"/>
      <c r="C67" s="7"/>
      <c r="D67" s="7"/>
      <c r="E67" s="7"/>
      <c r="F67" s="7"/>
      <c r="AC67" s="63"/>
    </row>
    <row r="69" spans="1:2" ht="12.75">
      <c r="A69" s="100"/>
      <c r="B69" s="99"/>
    </row>
    <row r="70" spans="1:2" ht="12.75">
      <c r="A70" s="100"/>
      <c r="B70" s="21"/>
    </row>
    <row r="71" spans="1:3" ht="12.75">
      <c r="A71" s="98"/>
      <c r="B71" s="99"/>
      <c r="C71" s="41"/>
    </row>
    <row r="72" spans="1:3" ht="12.75">
      <c r="A72" s="98"/>
      <c r="B72" s="99"/>
      <c r="C72" s="60"/>
    </row>
    <row r="73" spans="1:50" s="113" customFormat="1" ht="12.75" hidden="1">
      <c r="A73" s="110"/>
      <c r="B73" s="111" t="s">
        <v>271</v>
      </c>
      <c r="C73" s="112">
        <f>+C74+C75</f>
        <v>3795</v>
      </c>
      <c r="D73" s="112">
        <f>+D74+D75</f>
        <v>437</v>
      </c>
      <c r="E73" s="112">
        <f aca="true" t="shared" si="4" ref="E73:T73">+E74+E75</f>
        <v>15</v>
      </c>
      <c r="F73" s="112">
        <f t="shared" si="4"/>
        <v>15</v>
      </c>
      <c r="G73" s="112">
        <f t="shared" si="4"/>
        <v>232</v>
      </c>
      <c r="H73" s="112">
        <f t="shared" si="4"/>
        <v>55</v>
      </c>
      <c r="I73" s="112">
        <f t="shared" si="4"/>
        <v>25</v>
      </c>
      <c r="J73" s="112">
        <f t="shared" si="4"/>
        <v>66</v>
      </c>
      <c r="K73" s="112">
        <f t="shared" si="4"/>
        <v>0</v>
      </c>
      <c r="L73" s="112">
        <f t="shared" si="4"/>
        <v>74</v>
      </c>
      <c r="M73" s="112">
        <f t="shared" si="4"/>
        <v>147</v>
      </c>
      <c r="N73" s="112">
        <f t="shared" si="4"/>
        <v>565</v>
      </c>
      <c r="O73" s="112">
        <f t="shared" si="4"/>
        <v>0</v>
      </c>
      <c r="P73" s="112">
        <f t="shared" si="4"/>
        <v>230</v>
      </c>
      <c r="Q73" s="112">
        <f t="shared" si="4"/>
        <v>335</v>
      </c>
      <c r="R73" s="112">
        <f t="shared" si="4"/>
        <v>53</v>
      </c>
      <c r="S73" s="112">
        <f t="shared" si="4"/>
        <v>8</v>
      </c>
      <c r="T73" s="112">
        <f t="shared" si="4"/>
        <v>73</v>
      </c>
      <c r="W73" s="112">
        <f aca="true" t="shared" si="5" ref="W73:AX73">+W74+W75</f>
        <v>35</v>
      </c>
      <c r="X73" s="112">
        <f t="shared" si="5"/>
        <v>191</v>
      </c>
      <c r="Y73" s="112">
        <f t="shared" si="5"/>
        <v>318</v>
      </c>
      <c r="Z73" s="112">
        <f t="shared" si="5"/>
        <v>25</v>
      </c>
      <c r="AA73" s="112">
        <f t="shared" si="5"/>
        <v>25</v>
      </c>
      <c r="AB73" s="112">
        <f t="shared" si="5"/>
        <v>28</v>
      </c>
      <c r="AC73" s="112">
        <f t="shared" si="5"/>
        <v>60</v>
      </c>
      <c r="AD73" s="112">
        <f t="shared" si="5"/>
        <v>15</v>
      </c>
      <c r="AE73" s="112">
        <f t="shared" si="5"/>
        <v>70</v>
      </c>
      <c r="AF73" s="112">
        <f t="shared" si="5"/>
        <v>94</v>
      </c>
      <c r="AG73" s="112">
        <f t="shared" si="5"/>
        <v>145</v>
      </c>
      <c r="AH73" s="112">
        <f t="shared" si="5"/>
        <v>191</v>
      </c>
      <c r="AI73" s="112">
        <f t="shared" si="5"/>
        <v>4</v>
      </c>
      <c r="AJ73" s="112">
        <f t="shared" si="5"/>
        <v>0</v>
      </c>
      <c r="AK73" s="112">
        <f t="shared" si="5"/>
        <v>48</v>
      </c>
      <c r="AL73" s="112">
        <f t="shared" si="5"/>
        <v>267</v>
      </c>
      <c r="AM73" s="112">
        <f t="shared" si="5"/>
        <v>140</v>
      </c>
      <c r="AN73" s="112">
        <f t="shared" si="5"/>
        <v>50</v>
      </c>
      <c r="AO73" s="112">
        <f t="shared" si="5"/>
        <v>99</v>
      </c>
      <c r="AP73" s="112">
        <f t="shared" si="5"/>
        <v>51</v>
      </c>
      <c r="AQ73" s="112">
        <f t="shared" si="5"/>
        <v>48</v>
      </c>
      <c r="AR73" s="112">
        <f t="shared" si="5"/>
        <v>0</v>
      </c>
      <c r="AS73" s="112">
        <f t="shared" si="5"/>
        <v>0</v>
      </c>
      <c r="AT73" s="112">
        <f t="shared" si="5"/>
        <v>35</v>
      </c>
      <c r="AU73" s="112">
        <f t="shared" si="5"/>
        <v>0</v>
      </c>
      <c r="AV73" s="112">
        <f t="shared" si="5"/>
        <v>15</v>
      </c>
      <c r="AW73" s="112">
        <f t="shared" si="5"/>
        <v>175</v>
      </c>
      <c r="AX73" s="112">
        <f t="shared" si="5"/>
        <v>0</v>
      </c>
    </row>
    <row r="74" spans="1:50" ht="12.75" hidden="1">
      <c r="A74" s="7"/>
      <c r="B74" s="114" t="s">
        <v>272</v>
      </c>
      <c r="C74" s="22">
        <f>SUM(D74:N74)+SUM(R74:T74)+SUM(W74:AO74)+SUM(AT74:AX74)</f>
        <v>3795</v>
      </c>
      <c r="D74" s="3">
        <f>+SUM(D15:D30)</f>
        <v>437</v>
      </c>
      <c r="E74" s="3">
        <f aca="true" t="shared" si="6" ref="E74:AX74">+SUM(E15:E30)</f>
        <v>15</v>
      </c>
      <c r="F74" s="3">
        <f t="shared" si="6"/>
        <v>15</v>
      </c>
      <c r="G74" s="3">
        <f t="shared" si="6"/>
        <v>232</v>
      </c>
      <c r="H74" s="3">
        <f t="shared" si="6"/>
        <v>55</v>
      </c>
      <c r="I74" s="3">
        <f t="shared" si="6"/>
        <v>25</v>
      </c>
      <c r="J74" s="3">
        <f t="shared" si="6"/>
        <v>66</v>
      </c>
      <c r="K74" s="3">
        <f t="shared" si="6"/>
        <v>0</v>
      </c>
      <c r="L74" s="3">
        <f t="shared" si="6"/>
        <v>74</v>
      </c>
      <c r="M74" s="3">
        <f t="shared" si="6"/>
        <v>147</v>
      </c>
      <c r="N74" s="3">
        <f t="shared" si="6"/>
        <v>565</v>
      </c>
      <c r="O74" s="3">
        <f t="shared" si="6"/>
        <v>0</v>
      </c>
      <c r="P74" s="3">
        <f t="shared" si="6"/>
        <v>230</v>
      </c>
      <c r="Q74" s="3">
        <f t="shared" si="6"/>
        <v>335</v>
      </c>
      <c r="R74" s="3">
        <f t="shared" si="6"/>
        <v>53</v>
      </c>
      <c r="S74" s="3">
        <f t="shared" si="6"/>
        <v>8</v>
      </c>
      <c r="T74" s="3">
        <f t="shared" si="6"/>
        <v>73</v>
      </c>
      <c r="U74" s="3"/>
      <c r="V74" s="3"/>
      <c r="W74" s="3">
        <f t="shared" si="6"/>
        <v>35</v>
      </c>
      <c r="X74" s="3">
        <f t="shared" si="6"/>
        <v>191</v>
      </c>
      <c r="Y74" s="3">
        <f t="shared" si="6"/>
        <v>318</v>
      </c>
      <c r="Z74" s="3">
        <f t="shared" si="6"/>
        <v>25</v>
      </c>
      <c r="AA74" s="3">
        <f t="shared" si="6"/>
        <v>25</v>
      </c>
      <c r="AB74" s="3">
        <f t="shared" si="6"/>
        <v>28</v>
      </c>
      <c r="AC74" s="3">
        <f t="shared" si="6"/>
        <v>60</v>
      </c>
      <c r="AD74" s="3">
        <f t="shared" si="6"/>
        <v>15</v>
      </c>
      <c r="AE74" s="3">
        <f t="shared" si="6"/>
        <v>70</v>
      </c>
      <c r="AF74" s="3">
        <f t="shared" si="6"/>
        <v>94</v>
      </c>
      <c r="AG74" s="3">
        <f t="shared" si="6"/>
        <v>145</v>
      </c>
      <c r="AH74" s="3">
        <f t="shared" si="6"/>
        <v>191</v>
      </c>
      <c r="AI74" s="3">
        <f t="shared" si="6"/>
        <v>4</v>
      </c>
      <c r="AJ74" s="3">
        <f t="shared" si="6"/>
        <v>0</v>
      </c>
      <c r="AK74" s="3">
        <f t="shared" si="6"/>
        <v>48</v>
      </c>
      <c r="AL74" s="3">
        <f t="shared" si="6"/>
        <v>267</v>
      </c>
      <c r="AM74" s="3">
        <f t="shared" si="6"/>
        <v>140</v>
      </c>
      <c r="AN74" s="3">
        <f t="shared" si="6"/>
        <v>50</v>
      </c>
      <c r="AO74" s="3">
        <f t="shared" si="6"/>
        <v>99</v>
      </c>
      <c r="AP74" s="3">
        <f t="shared" si="6"/>
        <v>51</v>
      </c>
      <c r="AQ74" s="3">
        <f t="shared" si="6"/>
        <v>48</v>
      </c>
      <c r="AR74" s="3">
        <f t="shared" si="6"/>
        <v>0</v>
      </c>
      <c r="AS74" s="3">
        <f t="shared" si="6"/>
        <v>0</v>
      </c>
      <c r="AT74" s="3">
        <f t="shared" si="6"/>
        <v>35</v>
      </c>
      <c r="AU74" s="3">
        <f t="shared" si="6"/>
        <v>0</v>
      </c>
      <c r="AV74" s="3">
        <f t="shared" si="6"/>
        <v>15</v>
      </c>
      <c r="AW74" s="3">
        <f t="shared" si="6"/>
        <v>175</v>
      </c>
      <c r="AX74" s="3">
        <f t="shared" si="6"/>
        <v>0</v>
      </c>
    </row>
    <row r="75" spans="1:50" ht="12.75" hidden="1">
      <c r="A75" s="7"/>
      <c r="B75" s="101" t="s">
        <v>273</v>
      </c>
      <c r="C75" s="22">
        <f>SUM(D75:N75)+SUM(R75:T75)+SUM(W75:AO75)+SUM(AT75:AX75)</f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</row>
    <row r="76" spans="1:3" ht="12.75" hidden="1">
      <c r="A76" s="7"/>
      <c r="B76" s="101"/>
      <c r="C76" s="61"/>
    </row>
    <row r="77" spans="1:50" ht="12.75" hidden="1">
      <c r="A77" s="7"/>
      <c r="B77" s="7" t="s">
        <v>274</v>
      </c>
      <c r="C77" s="22">
        <f>SUM(D77:N77)+SUM(R77:T77)+SUM(W77:AO77)+SUM(AT77:AX77)</f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</row>
    <row r="78" spans="1:29" ht="12.75">
      <c r="A78" s="98"/>
      <c r="B78" s="99"/>
      <c r="C78" s="60"/>
      <c r="AC78" s="3"/>
    </row>
    <row r="79" spans="1:49" ht="12.75">
      <c r="A79" s="98"/>
      <c r="B79" s="99"/>
      <c r="C79" s="60"/>
      <c r="D79" s="3"/>
      <c r="AH79" s="3"/>
      <c r="AW79" s="3"/>
    </row>
    <row r="80" spans="1:4" ht="12.75">
      <c r="A80" s="98"/>
      <c r="B80" s="99"/>
      <c r="C80" s="60"/>
      <c r="D80" s="3"/>
    </row>
    <row r="81" spans="1:4" ht="12.75">
      <c r="A81" s="100"/>
      <c r="B81" s="21"/>
      <c r="D81" s="3"/>
    </row>
    <row r="82" spans="1:4" ht="12.75">
      <c r="A82" s="58"/>
      <c r="B82" s="21"/>
      <c r="D82" s="3"/>
    </row>
    <row r="83" ht="12.75">
      <c r="D83" s="3"/>
    </row>
    <row r="84" ht="12.75">
      <c r="C84" s="56"/>
    </row>
    <row r="85" ht="12.75">
      <c r="C85" s="61"/>
    </row>
    <row r="86" ht="12.75">
      <c r="C86" s="61"/>
    </row>
    <row r="87" ht="12.75">
      <c r="C87" s="61"/>
    </row>
    <row r="88" ht="12.75">
      <c r="C88" s="61"/>
    </row>
    <row r="99" ht="12.75">
      <c r="B99" s="75"/>
    </row>
    <row r="107" spans="3:5" ht="12.75">
      <c r="C107" s="60"/>
      <c r="D107" s="60"/>
      <c r="E107" s="60"/>
    </row>
    <row r="108" spans="3:5" ht="12.75">
      <c r="C108" s="60"/>
      <c r="D108" s="60"/>
      <c r="E108" s="60"/>
    </row>
    <row r="109" spans="3:5" ht="12.75">
      <c r="C109" s="60"/>
      <c r="D109" s="60"/>
      <c r="E109" s="60"/>
    </row>
    <row r="110" spans="4:5" ht="12.75">
      <c r="D110" s="60"/>
      <c r="E110" s="60"/>
    </row>
    <row r="111" spans="4:5" ht="12.75">
      <c r="D111" s="60"/>
      <c r="E111" s="60"/>
    </row>
    <row r="112" spans="4:5" ht="12.75">
      <c r="D112" s="60"/>
      <c r="E112" s="60"/>
    </row>
    <row r="113" spans="4:5" ht="12.75">
      <c r="D113" s="60"/>
      <c r="E113" s="60"/>
    </row>
    <row r="114" spans="4:5" ht="12.75">
      <c r="D114" s="60"/>
      <c r="E114" s="60"/>
    </row>
    <row r="115" spans="4:5" ht="12.75">
      <c r="D115" s="60"/>
      <c r="E115" s="60"/>
    </row>
  </sheetData>
  <sheetProtection/>
  <mergeCells count="53">
    <mergeCell ref="AP4:AS4"/>
    <mergeCell ref="AT4:AT10"/>
    <mergeCell ref="AU4:AU10"/>
    <mergeCell ref="AV4:AV10"/>
    <mergeCell ref="AW4:AW10"/>
    <mergeCell ref="AX4:AX10"/>
    <mergeCell ref="AP5:AP10"/>
    <mergeCell ref="AQ5:AQ10"/>
    <mergeCell ref="AR5:AR10"/>
    <mergeCell ref="AS5:AS10"/>
    <mergeCell ref="AJ4:AJ10"/>
    <mergeCell ref="AK4:AK10"/>
    <mergeCell ref="AL4:AL10"/>
    <mergeCell ref="AM4:AM10"/>
    <mergeCell ref="AN4:AN10"/>
    <mergeCell ref="AO4:AO10"/>
    <mergeCell ref="AD4:AD10"/>
    <mergeCell ref="AE4:AE10"/>
    <mergeCell ref="AF4:AF10"/>
    <mergeCell ref="AG4:AG10"/>
    <mergeCell ref="AH4:AH10"/>
    <mergeCell ref="AI4:AI10"/>
    <mergeCell ref="X4:X10"/>
    <mergeCell ref="Y4:Y10"/>
    <mergeCell ref="Z4:Z10"/>
    <mergeCell ref="AA4:AA10"/>
    <mergeCell ref="AB4:AB10"/>
    <mergeCell ref="AC4:AC10"/>
    <mergeCell ref="N4:N10"/>
    <mergeCell ref="O4:Q4"/>
    <mergeCell ref="R4:R10"/>
    <mergeCell ref="S4:S10"/>
    <mergeCell ref="T4:T10"/>
    <mergeCell ref="W4:W10"/>
    <mergeCell ref="O5:O10"/>
    <mergeCell ref="P5:P10"/>
    <mergeCell ref="Q5:Q10"/>
    <mergeCell ref="H4:H10"/>
    <mergeCell ref="I4:I10"/>
    <mergeCell ref="J4:J10"/>
    <mergeCell ref="K4:K10"/>
    <mergeCell ref="L4:L10"/>
    <mergeCell ref="M4:M10"/>
    <mergeCell ref="A3:A11"/>
    <mergeCell ref="B3:B10"/>
    <mergeCell ref="C3:C10"/>
    <mergeCell ref="U3:U11"/>
    <mergeCell ref="V3:V11"/>
    <mergeCell ref="AY3:AY11"/>
    <mergeCell ref="D4:D10"/>
    <mergeCell ref="E4:E10"/>
    <mergeCell ref="F4:F10"/>
    <mergeCell ref="G4:G10"/>
  </mergeCells>
  <printOptions/>
  <pageMargins left="0.7" right="0.7" top="0.75" bottom="0.75" header="0.3" footer="0.3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Lucia</cp:lastModifiedBy>
  <cp:lastPrinted>2015-06-17T07:42:37Z</cp:lastPrinted>
  <dcterms:created xsi:type="dcterms:W3CDTF">2010-02-10T06:53:45Z</dcterms:created>
  <dcterms:modified xsi:type="dcterms:W3CDTF">2015-06-17T07:44:02Z</dcterms:modified>
  <cp:category/>
  <cp:version/>
  <cp:contentType/>
  <cp:contentStatus/>
</cp:coreProperties>
</file>