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60" yWindow="900" windowWidth="11070" windowHeight="885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<sst xmlns="http://schemas.openxmlformats.org/spreadsheetml/2006/main" count="756" uniqueCount="266">
  <si>
    <t>20</t>
  </si>
  <si>
    <t xml:space="preserve"> - continuare -</t>
  </si>
  <si>
    <t>locuitori</t>
  </si>
  <si>
    <t xml:space="preserve"> </t>
  </si>
  <si>
    <t>ENDO-</t>
  </si>
  <si>
    <t>CARDI-</t>
  </si>
  <si>
    <t>HEMA-</t>
  </si>
  <si>
    <t>TOTAL</t>
  </si>
  <si>
    <t>NEU-</t>
  </si>
  <si>
    <t>O R L</t>
  </si>
  <si>
    <t>BOLI</t>
  </si>
  <si>
    <t>CHI-</t>
  </si>
  <si>
    <t>ONCO-</t>
  </si>
  <si>
    <t>ORTO-</t>
  </si>
  <si>
    <t>RECU-</t>
  </si>
  <si>
    <t>OBSTE-</t>
  </si>
  <si>
    <t>MEDI-</t>
  </si>
  <si>
    <t>ANES-</t>
  </si>
  <si>
    <t>UNITATE</t>
  </si>
  <si>
    <t>CRINO-</t>
  </si>
  <si>
    <t>OLOGIE</t>
  </si>
  <si>
    <t>GAS-</t>
  </si>
  <si>
    <t>TOLO-</t>
  </si>
  <si>
    <t>PSIHI-</t>
  </si>
  <si>
    <t>RO-</t>
  </si>
  <si>
    <t>OF-</t>
  </si>
  <si>
    <t>RUR-</t>
  </si>
  <si>
    <t>LOGIE</t>
  </si>
  <si>
    <t>PEDIE</t>
  </si>
  <si>
    <t>TEZIE</t>
  </si>
  <si>
    <t>REUMA-</t>
  </si>
  <si>
    <t>TRO-</t>
  </si>
  <si>
    <t>GIE</t>
  </si>
  <si>
    <t>ATRIE</t>
  </si>
  <si>
    <t>TAL-</t>
  </si>
  <si>
    <t>DER-</t>
  </si>
  <si>
    <t>MEDIC.</t>
  </si>
  <si>
    <t>GENE-</t>
  </si>
  <si>
    <t>ENTE-</t>
  </si>
  <si>
    <t>MO-</t>
  </si>
  <si>
    <t>MATO</t>
  </si>
  <si>
    <t>NEO-</t>
  </si>
  <si>
    <t>ROLO-</t>
  </si>
  <si>
    <t>URO-</t>
  </si>
  <si>
    <t>PEDIA-</t>
  </si>
  <si>
    <t>VENE-</t>
  </si>
  <si>
    <t>NATO-</t>
  </si>
  <si>
    <t>ALTE</t>
  </si>
  <si>
    <t>TRIE</t>
  </si>
  <si>
    <t>A</t>
  </si>
  <si>
    <t>la %0 locuitori</t>
  </si>
  <si>
    <t xml:space="preserve">    *1</t>
  </si>
  <si>
    <t xml:space="preserve">    -</t>
  </si>
  <si>
    <t xml:space="preserve">   -</t>
  </si>
  <si>
    <t xml:space="preserve">    din care:</t>
  </si>
  <si>
    <t xml:space="preserve"> B. SANATORII ANTITUBERCULOASE,PREVENTORII,</t>
  </si>
  <si>
    <t xml:space="preserve">          SANATORII BALNEARE</t>
  </si>
  <si>
    <t>RURGIE</t>
  </si>
  <si>
    <t>PERARE</t>
  </si>
  <si>
    <t>TRICĂ</t>
  </si>
  <si>
    <t>CINĂ</t>
  </si>
  <si>
    <t>ŞI</t>
  </si>
  <si>
    <t>GINECO-</t>
  </si>
  <si>
    <t>DIABET</t>
  </si>
  <si>
    <t>RALĂ</t>
  </si>
  <si>
    <t>TOLOGIE</t>
  </si>
  <si>
    <t>SECŢII</t>
  </si>
  <si>
    <t xml:space="preserve">          N O T Ă</t>
  </si>
  <si>
    <t>judeţul G O R J</t>
  </si>
  <si>
    <t>TOTAL JUDEŢ</t>
  </si>
  <si>
    <t>R.Centrul de sănătate Mătăsari</t>
  </si>
  <si>
    <t>R.Centrul de sănătate Căpreni</t>
  </si>
  <si>
    <t xml:space="preserve"> PATURI DE ÎNSOŢITORI PENTRU COPII (total)</t>
  </si>
  <si>
    <t xml:space="preserve">      C. ALTE UNITĂŢI</t>
  </si>
  <si>
    <t>-</t>
  </si>
  <si>
    <t>*5</t>
  </si>
  <si>
    <t>*6</t>
  </si>
  <si>
    <t>*7</t>
  </si>
  <si>
    <t>U.Spit.municipal Motru</t>
  </si>
  <si>
    <t>U.Spit.orăşenesc Tg.Cărbuneşti</t>
  </si>
  <si>
    <t>*8</t>
  </si>
  <si>
    <t xml:space="preserve">    </t>
  </si>
  <si>
    <t>INFEC-</t>
  </si>
  <si>
    <t>NEURO-</t>
  </si>
  <si>
    <t>TRAU-</t>
  </si>
  <si>
    <t>PSIHO-</t>
  </si>
  <si>
    <t>MATO-</t>
  </si>
  <si>
    <t>MOTO-</t>
  </si>
  <si>
    <t>RIE</t>
  </si>
  <si>
    <t xml:space="preserve"> A.POLICLINICI,CENTRE DE DIAGNOSTIC ŞI TRATAMENT,</t>
  </si>
  <si>
    <t xml:space="preserve"> CENTRE  MEDICALE, AMBULATORII</t>
  </si>
  <si>
    <t>GERIA-</t>
  </si>
  <si>
    <t>ZAHA-</t>
  </si>
  <si>
    <t>TRIE ŞI</t>
  </si>
  <si>
    <t>RECUP.,</t>
  </si>
  <si>
    <t>RAT ŞI</t>
  </si>
  <si>
    <t>GERON-</t>
  </si>
  <si>
    <t>TIOASE</t>
  </si>
  <si>
    <t>ŞI TE-</t>
  </si>
  <si>
    <t>CALĂ</t>
  </si>
  <si>
    <t>FIZICĂ ŞI</t>
  </si>
  <si>
    <t>RAPIE</t>
  </si>
  <si>
    <t>META-</t>
  </si>
  <si>
    <t>BALNEO-</t>
  </si>
  <si>
    <t>INTEN-</t>
  </si>
  <si>
    <t>BOLICE</t>
  </si>
  <si>
    <t>SIVĂ</t>
  </si>
  <si>
    <t>*2</t>
  </si>
  <si>
    <t>R.Centrul de sănătate Logreşti</t>
  </si>
  <si>
    <t>DIN CARE:</t>
  </si>
  <si>
    <t>din care:</t>
  </si>
  <si>
    <t>PATURI ÎN SPI-TALE FĂRĂ ÎNSOŢI-TORI</t>
  </si>
  <si>
    <t>INTERNE</t>
  </si>
  <si>
    <t>CARDIOLOGIE</t>
  </si>
  <si>
    <t>REUMATOLOGIE</t>
  </si>
  <si>
    <t>DIABET ZAHARAT NUTRIŢIE ŞI BOLI METABOLICE</t>
  </si>
  <si>
    <t>GASTRO-ENTEROLOGIE</t>
  </si>
  <si>
    <t>GERIATRIE ŞI GERONTOLOGIE</t>
  </si>
  <si>
    <t>HEMATOLOGIE</t>
  </si>
  <si>
    <t>NEUROLOGIE</t>
  </si>
  <si>
    <t>ORL</t>
  </si>
  <si>
    <t>OFTALMOLOGIE</t>
  </si>
  <si>
    <t>CHIRURGIE PEDIATRICĂ</t>
  </si>
  <si>
    <t>CHIRURGIE TORACICĂ</t>
  </si>
  <si>
    <t>ONCOLOGIE MEDICALĂ</t>
  </si>
  <si>
    <t>UROLOGIE</t>
  </si>
  <si>
    <t>PEDIATRIE</t>
  </si>
  <si>
    <t>RECUPERARE PEDIATRICĂ</t>
  </si>
  <si>
    <t>DERMATO- VENEROLOGIE</t>
  </si>
  <si>
    <t>OBSTETRICĂ-GINECOLOGIE</t>
  </si>
  <si>
    <t>NEONATOLOGIE</t>
  </si>
  <si>
    <t>NEONATOLOGIE PREMATURI</t>
  </si>
  <si>
    <t>TUBERCULOZĂ</t>
  </si>
  <si>
    <t>RECUPERARE, MED.FIZICĂ ŞI BALNEOLOGIE</t>
  </si>
  <si>
    <t>CRONICI</t>
  </si>
  <si>
    <t>ALTE SECŢII</t>
  </si>
  <si>
    <t xml:space="preserve">MEDI-CINA MUNCII </t>
  </si>
  <si>
    <t>PSIHIATRIE</t>
  </si>
  <si>
    <t>PSIHIATRIE CRONICI</t>
  </si>
  <si>
    <t>PNEU-MO-LOGIE</t>
  </si>
  <si>
    <t>PNEUMOLOGIE</t>
  </si>
  <si>
    <t>TBC EXTRA-PULMONAR</t>
  </si>
  <si>
    <t xml:space="preserve">Nr. crt. </t>
  </si>
  <si>
    <t>*3</t>
  </si>
  <si>
    <t>*4</t>
  </si>
  <si>
    <t>ENDOCRINOLOGIE</t>
  </si>
  <si>
    <t>NEUROCHIRURGIE</t>
  </si>
  <si>
    <t>bb11</t>
  </si>
  <si>
    <t>bb12</t>
  </si>
  <si>
    <t>bb13</t>
  </si>
  <si>
    <t>bb14</t>
  </si>
  <si>
    <t>bb15</t>
  </si>
  <si>
    <t>bb16</t>
  </si>
  <si>
    <t>bb17</t>
  </si>
  <si>
    <t>bb18</t>
  </si>
  <si>
    <t>bb19</t>
  </si>
  <si>
    <t>bb20</t>
  </si>
  <si>
    <t>bb21</t>
  </si>
  <si>
    <t>bb22</t>
  </si>
  <si>
    <t>bb23</t>
  </si>
  <si>
    <t>bb24</t>
  </si>
  <si>
    <t>bb25</t>
  </si>
  <si>
    <t>bb26</t>
  </si>
  <si>
    <t>bb27</t>
  </si>
  <si>
    <t>bb28</t>
  </si>
  <si>
    <t>bb29</t>
  </si>
  <si>
    <t>bb30</t>
  </si>
  <si>
    <t>bb31</t>
  </si>
  <si>
    <t>bb32</t>
  </si>
  <si>
    <t>bb33</t>
  </si>
  <si>
    <t>bb34</t>
  </si>
  <si>
    <t>bb35</t>
  </si>
  <si>
    <t>bb36</t>
  </si>
  <si>
    <t>bb37</t>
  </si>
  <si>
    <t>bb38</t>
  </si>
  <si>
    <t>bb39</t>
  </si>
  <si>
    <t>bb40</t>
  </si>
  <si>
    <t>bb41</t>
  </si>
  <si>
    <t>bb42</t>
  </si>
  <si>
    <t>bb43</t>
  </si>
  <si>
    <t>bb44</t>
  </si>
  <si>
    <t>bb45</t>
  </si>
  <si>
    <t>bb46</t>
  </si>
  <si>
    <t>bb47</t>
  </si>
  <si>
    <t>bb48</t>
  </si>
  <si>
    <t>bb49</t>
  </si>
  <si>
    <t>bb50</t>
  </si>
  <si>
    <t>bb51</t>
  </si>
  <si>
    <t>bb52</t>
  </si>
  <si>
    <t>*9</t>
  </si>
  <si>
    <t xml:space="preserve"> - dispensare medicale …………………….........…….</t>
  </si>
  <si>
    <t xml:space="preserve"> - cabinete medicale de familie ……………………….</t>
  </si>
  <si>
    <t xml:space="preserve"> - cabinete stomatologice …………………………….</t>
  </si>
  <si>
    <t xml:space="preserve"> - cabinete de specialitate ………………….........……</t>
  </si>
  <si>
    <t xml:space="preserve"> - farmacii ..........................……………………………..</t>
  </si>
  <si>
    <t xml:space="preserve"> - puncte de lucru farmaceutice .............……………</t>
  </si>
  <si>
    <t xml:space="preserve"> - laboratoare .............………………………………….</t>
  </si>
  <si>
    <t xml:space="preserve"> - autosanitare .............…………………………………</t>
  </si>
  <si>
    <t>U.SPIT.JUD.DE URGENŢĂ TG.JIU (A.L.)</t>
  </si>
  <si>
    <t>U.SPIT.MUNICIPAL MOTRU (A.L.)</t>
  </si>
  <si>
    <t>U.SPIT.ORĂŞENESC TG.CĂRBUNEŞTI (A.L.)</t>
  </si>
  <si>
    <t>U.SPIT.ORĂŞENESC NOVACI (A.L.)</t>
  </si>
  <si>
    <t>U.SPIT.ORĂŞENESC TURCENI (A.L.)</t>
  </si>
  <si>
    <t>R.SPIT.PNEUMOFTIZ. "T.VLADIMIRESCU"- RUNCU (A.L.)</t>
  </si>
  <si>
    <t xml:space="preserve">Ambulatoriul  integrat spit.jud.de urgenţă Tg.Jiu </t>
  </si>
  <si>
    <t xml:space="preserve">Ambulatoriul  integrat spit.orăşenesc Tg.Cărbuneşti </t>
  </si>
  <si>
    <t>Ambulatoriul  integrat spit.municipal Motru</t>
  </si>
  <si>
    <t xml:space="preserve">Ambulatoriul  integrat  spit.orăşenesc Novaci </t>
  </si>
  <si>
    <t xml:space="preserve">Ambulatoriul  integrat spit.orăşenesc Rovinari </t>
  </si>
  <si>
    <t xml:space="preserve">Ambulatoriul  integrat spit.orăşenesc Turceni </t>
  </si>
  <si>
    <t xml:space="preserve">Ambulatoriul  integrat spit.pneumoftiz. "T.Vladimirescu"- Runcu </t>
  </si>
  <si>
    <t>cs</t>
  </si>
  <si>
    <t>*10</t>
  </si>
  <si>
    <t>*1  din care:  5 paturi dializă peritoneală</t>
  </si>
  <si>
    <t>*2  din care:10 paturi recuperare neurologică</t>
  </si>
  <si>
    <t>*3  din care:  5 paturi HIV/SIDA adulţi</t>
  </si>
  <si>
    <t xml:space="preserve">*4  din care:  8 paturi TI </t>
  </si>
  <si>
    <t>*5  din care:  8 paturi TI coronarieni</t>
  </si>
  <si>
    <t>*6  din care:  5 paturi TI</t>
  </si>
  <si>
    <t>BOLI           PROFESIONALE</t>
  </si>
  <si>
    <t>TOTAL             PSIHIATRIE</t>
  </si>
  <si>
    <t>RECUPERARE             NEURO-PSIHO-MOTORIE</t>
  </si>
  <si>
    <t>BOLI          INFECŢIOASE</t>
  </si>
  <si>
    <t>CHIRURGIE           GENERALĂ</t>
  </si>
  <si>
    <t>CHIRURGIE               MAXILO-FACIALĂ</t>
  </si>
  <si>
    <t>CHIRURGIE           PLASTICĂ ŞI REPARATORIE</t>
  </si>
  <si>
    <t>CHIRURGIE                   CARDIO-      VASCULARĂ</t>
  </si>
  <si>
    <t>CHIRURGIE         TORACICĂ</t>
  </si>
  <si>
    <t>ORTOPEDIE ŞI TRAUMATOLOGIE</t>
  </si>
  <si>
    <t>PEDIATRIE            CRONICI</t>
  </si>
  <si>
    <t>MEDICINĂ         GENERALĂ</t>
  </si>
  <si>
    <t>ANESTEZIE             TERAPIE              INTENSIVĂ</t>
  </si>
  <si>
    <t>PSIHIATRIE       ACUŢI</t>
  </si>
  <si>
    <t>PNEUMOLOGIE TBC</t>
  </si>
  <si>
    <t>U.SPIT.ORĂŞENESC BUMBESTI-JIU (A.L.)</t>
  </si>
  <si>
    <t xml:space="preserve">Ambulatoriul  integrat spit.orăşenesc Bumbesti-Jiu </t>
  </si>
  <si>
    <t>*7  din care:  3 paturi ATI obstetrică- ginecologie</t>
  </si>
  <si>
    <t>*8  din care:10 paturi pneumologie</t>
  </si>
  <si>
    <t>*11</t>
  </si>
  <si>
    <t>*11 din care:16 paturi recuperare respiratorie</t>
  </si>
  <si>
    <t>*9 din care:   5 paturi neurochirurgie</t>
  </si>
  <si>
    <t>U.SPIT.ORĂŞENESC "Sf.Ștefan" ROVINARI (A.L.)</t>
  </si>
  <si>
    <t>*10 din care: 5 paturi chirurgie plastica si reparatorie</t>
  </si>
  <si>
    <t>Număr paturi</t>
  </si>
  <si>
    <t>Număr bolnavi</t>
  </si>
  <si>
    <t>Om-zile spitalizare</t>
  </si>
  <si>
    <t>Existente la sfârşitul anului</t>
  </si>
  <si>
    <t>Media anuală a paturilor</t>
  </si>
  <si>
    <t>Zile/paturi scoase temporar din funcţiune</t>
  </si>
  <si>
    <t>Aflaţi</t>
  </si>
  <si>
    <t>Intraţi</t>
  </si>
  <si>
    <t>Transferaţi din alte secţii</t>
  </si>
  <si>
    <t>Transferaţi în alte secţii</t>
  </si>
  <si>
    <t>Ieşiţi</t>
  </si>
  <si>
    <t>Rămaşi</t>
  </si>
  <si>
    <t>Total</t>
  </si>
  <si>
    <t>Urban</t>
  </si>
  <si>
    <t>Rural</t>
  </si>
  <si>
    <t>din rural</t>
  </si>
  <si>
    <t>decedaţi</t>
  </si>
  <si>
    <t>MI</t>
  </si>
  <si>
    <t>Nefro</t>
  </si>
  <si>
    <t>judetean</t>
  </si>
  <si>
    <t>populaţia la 1 ianuarie 2014</t>
  </si>
  <si>
    <t xml:space="preserve">                      6 paturi arşi</t>
  </si>
  <si>
    <t xml:space="preserve">                      5 paturi nefrologie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</si>
</sst>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&quot;lei&quot;;\-#,##0&quot;lei&quot;"/>
    <numFmt numFmtId="175" formatCode="#,##0&quot;lei&quot;;[Red]\-#,##0&quot;lei&quot;"/>
    <numFmt numFmtId="176" formatCode="#,##0.00&quot;lei&quot;;\-#,##0.00&quot;lei&quot;"/>
    <numFmt numFmtId="177" formatCode="#,##0.00&quot;lei&quot;;[Red]\-#,##0.00&quot;lei&quot;"/>
    <numFmt numFmtId="178" formatCode="_-* #,##0&quot;lei&quot;_-;\-* #,##0&quot;lei&quot;_-;_-* &quot;-&quot;&quot;lei&quot;_-;_-@_-"/>
    <numFmt numFmtId="179" formatCode="_-* #,##0_L_E_I_-;\-* #,##0_L_E_I_-;_-* &quot;-&quot;_L_E_I_-;_-@_-"/>
    <numFmt numFmtId="180" formatCode="_-* #,##0.00&quot;lei&quot;_-;\-* #,##0.00&quot;lei&quot;_-;_-* &quot;-&quot;??&quot;lei&quot;_-;_-@_-"/>
    <numFmt numFmtId="181" formatCode="_-* #,##0.00_L_E_I_-;\-* #,##0.00_L_E_I_-;_-* &quot;-&quot;??_L_E_I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0_)"/>
    <numFmt numFmtId="191" formatCode="0.00_)"/>
    <numFmt numFmtId="192" formatCode="0.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(WE)"/>
      <family val="1"/>
    </font>
    <font>
      <sz val="10"/>
      <name val="Times New Roman"/>
      <family val="1"/>
    </font>
    <font>
      <sz val="8"/>
      <name val="Arial"/>
      <family val="2"/>
    </font>
    <font>
      <sz val="10"/>
      <name val="Times New (W1)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37" fontId="4" fillId="0" borderId="0" xfId="0" applyNumberFormat="1" applyFont="1" applyFill="1" applyAlignment="1" applyProtection="1">
      <alignment horizontal="left"/>
      <protection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 applyProtection="1">
      <alignment horizontal="center"/>
      <protection/>
    </xf>
    <xf numFmtId="0" fontId="4" fillId="0" borderId="10" xfId="0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 horizontal="left"/>
      <protection/>
    </xf>
    <xf numFmtId="190" fontId="4" fillId="0" borderId="0" xfId="0" applyNumberFormat="1" applyFont="1" applyFill="1" applyAlignment="1" applyProtection="1">
      <alignment/>
      <protection/>
    </xf>
    <xf numFmtId="1" fontId="4" fillId="0" borderId="0" xfId="0" applyNumberFormat="1" applyFont="1" applyFill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left"/>
      <protection/>
    </xf>
    <xf numFmtId="0" fontId="4" fillId="0" borderId="11" xfId="0" applyFont="1" applyFill="1" applyBorder="1" applyAlignment="1">
      <alignment/>
    </xf>
    <xf numFmtId="190" fontId="4" fillId="0" borderId="12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 applyProtection="1">
      <alignment horizontal="right"/>
      <protection locked="0"/>
    </xf>
    <xf numFmtId="190" fontId="4" fillId="0" borderId="12" xfId="0" applyNumberFormat="1" applyFont="1" applyFill="1" applyBorder="1" applyAlignment="1" applyProtection="1">
      <alignment horizontal="left"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37" fontId="4" fillId="0" borderId="10" xfId="0" applyNumberFormat="1" applyFont="1" applyFill="1" applyBorder="1" applyAlignment="1" applyProtection="1">
      <alignment horizontal="left"/>
      <protection/>
    </xf>
    <xf numFmtId="1" fontId="4" fillId="0" borderId="10" xfId="0" applyNumberFormat="1" applyFont="1" applyFill="1" applyBorder="1" applyAlignment="1" applyProtection="1">
      <alignment horizontal="right"/>
      <protection locked="0"/>
    </xf>
    <xf numFmtId="1" fontId="4" fillId="0" borderId="10" xfId="0" applyNumberFormat="1" applyFont="1" applyFill="1" applyBorder="1" applyAlignment="1" applyProtection="1">
      <alignment horizontal="right"/>
      <protection/>
    </xf>
    <xf numFmtId="1" fontId="4" fillId="0" borderId="1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" fontId="4" fillId="0" borderId="0" xfId="0" applyNumberFormat="1" applyFont="1" applyFill="1" applyBorder="1" applyAlignment="1" applyProtection="1">
      <alignment horizontal="right"/>
      <protection/>
    </xf>
    <xf numFmtId="37" fontId="4" fillId="0" borderId="0" xfId="0" applyNumberFormat="1" applyFont="1" applyFill="1" applyBorder="1" applyAlignment="1" applyProtection="1">
      <alignment/>
      <protection locked="0"/>
    </xf>
    <xf numFmtId="37" fontId="4" fillId="0" borderId="0" xfId="0" applyNumberFormat="1" applyFont="1" applyFill="1" applyAlignment="1" applyProtection="1">
      <alignment/>
      <protection/>
    </xf>
    <xf numFmtId="190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/>
      <protection locked="0"/>
    </xf>
    <xf numFmtId="190" fontId="4" fillId="0" borderId="0" xfId="0" applyNumberFormat="1" applyFont="1" applyFill="1" applyAlignment="1" applyProtection="1">
      <alignment horizontal="left"/>
      <protection/>
    </xf>
    <xf numFmtId="0" fontId="4" fillId="0" borderId="0" xfId="0" applyFont="1" applyFill="1" applyAlignment="1">
      <alignment horizontal="left"/>
    </xf>
    <xf numFmtId="190" fontId="4" fillId="0" borderId="0" xfId="0" applyNumberFormat="1" applyFont="1" applyFill="1" applyAlignment="1" applyProtection="1">
      <alignment/>
      <protection locked="0"/>
    </xf>
    <xf numFmtId="190" fontId="4" fillId="0" borderId="0" xfId="0" applyNumberFormat="1" applyFont="1" applyFill="1" applyBorder="1" applyAlignment="1" applyProtection="1">
      <alignment/>
      <protection/>
    </xf>
    <xf numFmtId="190" fontId="4" fillId="0" borderId="13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/>
      <protection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/>
    </xf>
    <xf numFmtId="1" fontId="5" fillId="0" borderId="0" xfId="0" applyNumberFormat="1" applyFont="1" applyFill="1" applyBorder="1" applyAlignment="1" applyProtection="1">
      <alignment horizontal="right"/>
      <protection/>
    </xf>
    <xf numFmtId="1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Alignment="1" quotePrefix="1">
      <alignment horizontal="left"/>
    </xf>
    <xf numFmtId="37" fontId="4" fillId="0" borderId="10" xfId="0" applyNumberFormat="1" applyFont="1" applyFill="1" applyBorder="1" applyAlignment="1" applyProtection="1">
      <alignment horizontal="center"/>
      <protection/>
    </xf>
    <xf numFmtId="37" fontId="4" fillId="0" borderId="0" xfId="0" applyNumberFormat="1" applyFont="1" applyFill="1" applyAlignment="1" applyProtection="1" quotePrefix="1">
      <alignment horizontal="left"/>
      <protection/>
    </xf>
    <xf numFmtId="3" fontId="4" fillId="0" borderId="0" xfId="0" applyNumberFormat="1" applyFont="1" applyFill="1" applyAlignment="1">
      <alignment horizontal="center"/>
    </xf>
    <xf numFmtId="190" fontId="4" fillId="0" borderId="0" xfId="0" applyNumberFormat="1" applyFont="1" applyFill="1" applyAlignment="1" applyProtection="1">
      <alignment horizontal="right"/>
      <protection locked="0"/>
    </xf>
    <xf numFmtId="37" fontId="4" fillId="0" borderId="0" xfId="0" applyNumberFormat="1" applyFont="1" applyFill="1" applyBorder="1" applyAlignment="1" applyProtection="1" quotePrefix="1">
      <alignment horizontal="left"/>
      <protection/>
    </xf>
    <xf numFmtId="190" fontId="4" fillId="0" borderId="0" xfId="0" applyNumberFormat="1" applyFont="1" applyFill="1" applyBorder="1" applyAlignment="1" applyProtection="1">
      <alignment horizontal="left"/>
      <protection/>
    </xf>
    <xf numFmtId="190" fontId="5" fillId="0" borderId="0" xfId="0" applyNumberFormat="1" applyFont="1" applyFill="1" applyAlignment="1" applyProtection="1">
      <alignment horizontal="right"/>
      <protection/>
    </xf>
    <xf numFmtId="1" fontId="5" fillId="0" borderId="0" xfId="0" applyNumberFormat="1" applyFont="1" applyFill="1" applyAlignment="1">
      <alignment horizontal="center"/>
    </xf>
    <xf numFmtId="37" fontId="4" fillId="0" borderId="0" xfId="0" applyNumberFormat="1" applyFont="1" applyFill="1" applyBorder="1" applyAlignment="1" applyProtection="1" quotePrefix="1">
      <alignment horizontal="right"/>
      <protection/>
    </xf>
    <xf numFmtId="0" fontId="0" fillId="0" borderId="0" xfId="0" applyFont="1" applyFill="1" applyBorder="1" applyAlignment="1">
      <alignment horizontal="center"/>
    </xf>
    <xf numFmtId="19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4" fillId="0" borderId="12" xfId="0" applyFont="1" applyFill="1" applyBorder="1" applyAlignment="1">
      <alignment/>
    </xf>
    <xf numFmtId="191" fontId="4" fillId="0" borderId="13" xfId="0" applyNumberFormat="1" applyFont="1" applyFill="1" applyBorder="1" applyAlignment="1">
      <alignment/>
    </xf>
    <xf numFmtId="191" fontId="4" fillId="0" borderId="10" xfId="0" applyNumberFormat="1" applyFont="1" applyFill="1" applyBorder="1" applyAlignment="1" applyProtection="1">
      <alignment horizontal="left"/>
      <protection/>
    </xf>
    <xf numFmtId="2" fontId="4" fillId="0" borderId="10" xfId="0" applyNumberFormat="1" applyFont="1" applyFill="1" applyBorder="1" applyAlignment="1" applyProtection="1">
      <alignment horizontal="right"/>
      <protection/>
    </xf>
    <xf numFmtId="191" fontId="4" fillId="0" borderId="0" xfId="0" applyNumberFormat="1" applyFont="1" applyFill="1" applyBorder="1" applyAlignment="1">
      <alignment/>
    </xf>
    <xf numFmtId="191" fontId="4" fillId="0" borderId="0" xfId="0" applyNumberFormat="1" applyFont="1" applyFill="1" applyAlignment="1">
      <alignment/>
    </xf>
    <xf numFmtId="0" fontId="7" fillId="0" borderId="14" xfId="0" applyFont="1" applyFill="1" applyBorder="1" applyAlignment="1">
      <alignment horizontal="center"/>
    </xf>
    <xf numFmtId="37" fontId="7" fillId="0" borderId="14" xfId="0" applyNumberFormat="1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1" fontId="7" fillId="0" borderId="16" xfId="0" applyNumberFormat="1" applyFont="1" applyFill="1" applyBorder="1" applyAlignment="1" applyProtection="1">
      <alignment horizontal="center"/>
      <protection/>
    </xf>
    <xf numFmtId="1" fontId="7" fillId="0" borderId="10" xfId="0" applyNumberFormat="1" applyFont="1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7" fillId="0" borderId="15" xfId="0" applyNumberFormat="1" applyFont="1" applyFill="1" applyBorder="1" applyAlignment="1" applyProtection="1">
      <alignment horizontal="center"/>
      <protection/>
    </xf>
    <xf numFmtId="190" fontId="4" fillId="0" borderId="12" xfId="0" applyNumberFormat="1" applyFont="1" applyFill="1" applyBorder="1" applyAlignment="1" applyProtection="1">
      <alignment horizontal="right"/>
      <protection/>
    </xf>
    <xf numFmtId="37" fontId="4" fillId="0" borderId="10" xfId="0" applyNumberFormat="1" applyFont="1" applyFill="1" applyBorder="1" applyAlignment="1" applyProtection="1" quotePrefix="1">
      <alignment horizontal="left"/>
      <protection/>
    </xf>
    <xf numFmtId="1" fontId="4" fillId="0" borderId="10" xfId="0" applyNumberFormat="1" applyFont="1" applyFill="1" applyBorder="1" applyAlignment="1">
      <alignment/>
    </xf>
    <xf numFmtId="0" fontId="4" fillId="0" borderId="0" xfId="0" applyFont="1" applyFill="1" applyAlignment="1" applyProtection="1" quotePrefix="1">
      <alignment horizontal="left"/>
      <protection/>
    </xf>
    <xf numFmtId="0" fontId="5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" fontId="42" fillId="0" borderId="0" xfId="0" applyNumberFormat="1" applyFont="1" applyFill="1" applyAlignment="1">
      <alignment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 quotePrefix="1">
      <alignment horizontal="center" vertical="center"/>
      <protection locked="0"/>
    </xf>
    <xf numFmtId="0" fontId="0" fillId="0" borderId="0" xfId="0" applyFont="1" applyAlignment="1">
      <alignment/>
    </xf>
    <xf numFmtId="1" fontId="42" fillId="33" borderId="0" xfId="0" applyNumberFormat="1" applyFont="1" applyFill="1" applyAlignment="1">
      <alignment/>
    </xf>
    <xf numFmtId="49" fontId="7" fillId="0" borderId="18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8" xfId="0" applyNumberFormat="1" applyFont="1" applyFill="1" applyBorder="1" applyAlignment="1">
      <alignment horizontal="center" textRotation="90" wrapText="1"/>
    </xf>
    <xf numFmtId="37" fontId="7" fillId="0" borderId="0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0" xfId="0" applyFont="1" applyFill="1" applyBorder="1" applyAlignment="1">
      <alignment horizontal="center" vertical="center" textRotation="90" wrapText="1"/>
    </xf>
    <xf numFmtId="49" fontId="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9" fontId="7" fillId="0" borderId="0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0" xfId="0" applyNumberFormat="1" applyFont="1" applyFill="1" applyBorder="1" applyAlignment="1">
      <alignment horizontal="center" textRotation="90" wrapText="1"/>
    </xf>
    <xf numFmtId="37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>
      <alignment horizontal="center"/>
    </xf>
    <xf numFmtId="49" fontId="7" fillId="0" borderId="20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20" xfId="0" applyNumberFormat="1" applyFont="1" applyFill="1" applyBorder="1" applyAlignment="1">
      <alignment horizontal="center" vertical="center" textRotation="90" wrapText="1"/>
    </xf>
    <xf numFmtId="49" fontId="7" fillId="0" borderId="21" xfId="0" applyNumberFormat="1" applyFont="1" applyFill="1" applyBorder="1" applyAlignment="1">
      <alignment horizontal="center" vertical="center" textRotation="90" wrapText="1"/>
    </xf>
    <xf numFmtId="37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37" fontId="7" fillId="0" borderId="0" xfId="0" applyNumberFormat="1" applyFont="1" applyFill="1" applyBorder="1" applyAlignment="1" applyProtection="1">
      <alignment horizontal="center" vertical="center" textRotation="90"/>
      <protection/>
    </xf>
    <xf numFmtId="0" fontId="7" fillId="0" borderId="0" xfId="0" applyFont="1" applyFill="1" applyBorder="1" applyAlignment="1">
      <alignment horizontal="center" textRotation="90"/>
    </xf>
    <xf numFmtId="37" fontId="7" fillId="0" borderId="22" xfId="0" applyNumberFormat="1" applyFont="1" applyFill="1" applyBorder="1" applyAlignment="1" applyProtection="1">
      <alignment horizontal="center" vertical="center"/>
      <protection/>
    </xf>
    <xf numFmtId="37" fontId="7" fillId="0" borderId="20" xfId="0" applyNumberFormat="1" applyFont="1" applyFill="1" applyBorder="1" applyAlignment="1" applyProtection="1">
      <alignment horizontal="center" vertical="center"/>
      <protection/>
    </xf>
    <xf numFmtId="37" fontId="7" fillId="0" borderId="21" xfId="0" applyNumberFormat="1" applyFont="1" applyFill="1" applyBorder="1" applyAlignment="1" applyProtection="1">
      <alignment horizontal="center" vertical="center"/>
      <protection/>
    </xf>
    <xf numFmtId="37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2" xfId="0" applyFont="1" applyBorder="1" applyAlignment="1" quotePrefix="1">
      <alignment horizontal="center" vertical="center" wrapText="1"/>
    </xf>
    <xf numFmtId="0" fontId="5" fillId="0" borderId="23" xfId="0" applyFont="1" applyBorder="1" applyAlignment="1" quotePrefix="1">
      <alignment horizontal="center" vertical="center" wrapText="1"/>
    </xf>
    <xf numFmtId="0" fontId="5" fillId="0" borderId="21" xfId="0" applyFont="1" applyBorder="1" applyAlignment="1" quotePrefix="1">
      <alignment horizontal="center" vertical="center" wrapText="1"/>
    </xf>
    <xf numFmtId="0" fontId="5" fillId="0" borderId="24" xfId="0" applyFont="1" applyBorder="1" applyAlignment="1" quotePrefix="1">
      <alignment horizontal="center" vertical="center" wrapText="1"/>
    </xf>
    <xf numFmtId="0" fontId="5" fillId="0" borderId="11" xfId="0" applyFont="1" applyBorder="1" applyAlignment="1" quotePrefix="1">
      <alignment horizontal="center" vertical="center" wrapText="1"/>
    </xf>
    <xf numFmtId="0" fontId="5" fillId="0" borderId="12" xfId="0" applyFont="1" applyBorder="1" applyAlignment="1" quotePrefix="1">
      <alignment horizontal="center" vertical="center" wrapText="1"/>
    </xf>
    <xf numFmtId="0" fontId="5" fillId="0" borderId="13" xfId="0" applyFont="1" applyBorder="1" applyAlignment="1" quotePrefix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76"/>
  <sheetViews>
    <sheetView tabSelected="1" zoomScalePageLayoutView="0" workbookViewId="0" topLeftCell="A1">
      <pane xSplit="3" ySplit="13" topLeftCell="D14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D14" sqref="D14"/>
    </sheetView>
  </sheetViews>
  <sheetFormatPr defaultColWidth="9.140625" defaultRowHeight="12.75"/>
  <cols>
    <col min="1" max="1" width="4.7109375" style="8" customWidth="1"/>
    <col min="2" max="2" width="49.8515625" style="8" customWidth="1"/>
    <col min="3" max="3" width="7.421875" style="8" customWidth="1"/>
    <col min="4" max="8" width="5.00390625" style="8" customWidth="1"/>
    <col min="9" max="9" width="8.28125" style="8" customWidth="1"/>
    <col min="10" max="10" width="6.8515625" style="8" customWidth="1"/>
    <col min="11" max="11" width="6.7109375" style="8" customWidth="1"/>
    <col min="12" max="12" width="4.8515625" style="8" customWidth="1"/>
    <col min="13" max="13" width="6.7109375" style="8" customWidth="1"/>
    <col min="14" max="14" width="7.57421875" style="8" customWidth="1"/>
    <col min="15" max="15" width="7.00390625" style="8" customWidth="1"/>
    <col min="16" max="16" width="6.57421875" style="8" customWidth="1"/>
    <col min="17" max="17" width="7.28125" style="8" customWidth="1"/>
    <col min="18" max="18" width="5.140625" style="8" customWidth="1"/>
    <col min="19" max="19" width="7.7109375" style="8" customWidth="1"/>
    <col min="20" max="20" width="5.28125" style="8" customWidth="1"/>
    <col min="21" max="21" width="4.00390625" style="8" customWidth="1"/>
    <col min="22" max="22" width="4.140625" style="8" customWidth="1"/>
    <col min="23" max="23" width="4.8515625" style="8" customWidth="1"/>
    <col min="24" max="25" width="5.8515625" style="8" customWidth="1"/>
    <col min="26" max="26" width="7.57421875" style="8" customWidth="1"/>
    <col min="27" max="27" width="5.7109375" style="8" customWidth="1"/>
    <col min="28" max="28" width="7.57421875" style="8" customWidth="1"/>
    <col min="29" max="29" width="6.57421875" style="8" customWidth="1"/>
    <col min="30" max="30" width="5.7109375" style="8" customWidth="1"/>
    <col min="31" max="31" width="6.28125" style="8" customWidth="1"/>
    <col min="32" max="32" width="5.00390625" style="8" customWidth="1"/>
    <col min="33" max="33" width="6.140625" style="8" customWidth="1"/>
    <col min="34" max="34" width="5.140625" style="8" customWidth="1"/>
    <col min="35" max="35" width="5.7109375" style="8" customWidth="1"/>
    <col min="36" max="36" width="5.8515625" style="8" customWidth="1"/>
    <col min="37" max="37" width="5.7109375" style="8" customWidth="1"/>
    <col min="38" max="38" width="6.28125" style="8" customWidth="1"/>
    <col min="39" max="39" width="5.28125" style="8" customWidth="1"/>
    <col min="40" max="40" width="6.00390625" style="8" customWidth="1"/>
    <col min="41" max="41" width="5.57421875" style="8" customWidth="1"/>
    <col min="42" max="42" width="5.28125" style="8" customWidth="1"/>
    <col min="43" max="45" width="6.421875" style="8" customWidth="1"/>
    <col min="46" max="46" width="7.57421875" style="8" customWidth="1"/>
    <col min="47" max="47" width="5.57421875" style="8" customWidth="1"/>
    <col min="48" max="48" width="5.140625" style="8" customWidth="1"/>
    <col min="49" max="49" width="6.7109375" style="8" customWidth="1"/>
    <col min="50" max="50" width="4.57421875" style="8" customWidth="1"/>
    <col min="51" max="51" width="3.8515625" style="8" customWidth="1"/>
    <col min="52" max="52" width="2.421875" style="8" customWidth="1"/>
    <col min="53" max="53" width="3.7109375" style="8" customWidth="1"/>
    <col min="54" max="54" width="9.7109375" style="8" customWidth="1"/>
    <col min="55" max="16384" width="9.140625" style="8" customWidth="1"/>
  </cols>
  <sheetData>
    <row r="1" spans="1:51" ht="12.75">
      <c r="A1" s="9" t="s">
        <v>0</v>
      </c>
      <c r="B1" s="1" t="s">
        <v>68</v>
      </c>
      <c r="C1" s="50" t="s">
        <v>263</v>
      </c>
      <c r="I1" s="39"/>
      <c r="V1" s="8" t="s">
        <v>1</v>
      </c>
      <c r="Y1" s="39"/>
      <c r="AY1" s="8" t="s">
        <v>81</v>
      </c>
    </row>
    <row r="2" spans="1:54" ht="12.75">
      <c r="A2" s="10"/>
      <c r="B2" s="10"/>
      <c r="C2" s="47">
        <f>+BB30</f>
        <v>334819</v>
      </c>
      <c r="D2" s="10" t="s">
        <v>2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BA2" s="4"/>
      <c r="BB2" s="4"/>
    </row>
    <row r="3" spans="1:54" s="3" customFormat="1" ht="12.75" customHeight="1">
      <c r="A3" s="101" t="s">
        <v>142</v>
      </c>
      <c r="B3" s="106" t="s">
        <v>18</v>
      </c>
      <c r="C3" s="109" t="s">
        <v>111</v>
      </c>
      <c r="D3" s="67"/>
      <c r="E3" s="68" t="s">
        <v>109</v>
      </c>
      <c r="F3" s="68"/>
      <c r="G3" s="68" t="s">
        <v>3</v>
      </c>
      <c r="H3" s="67"/>
      <c r="I3" s="67"/>
      <c r="J3" s="67"/>
      <c r="K3" s="67"/>
      <c r="L3" s="67"/>
      <c r="M3" s="67"/>
      <c r="N3" s="67"/>
      <c r="O3" s="68"/>
      <c r="P3" s="68"/>
      <c r="Q3" s="67"/>
      <c r="R3" s="67"/>
      <c r="S3" s="67"/>
      <c r="T3" s="69"/>
      <c r="U3" s="101" t="s">
        <v>142</v>
      </c>
      <c r="V3" s="101" t="s">
        <v>142</v>
      </c>
      <c r="W3" s="70"/>
      <c r="X3" s="67"/>
      <c r="Y3" s="68"/>
      <c r="Z3" s="68"/>
      <c r="AA3" s="68"/>
      <c r="AB3" s="68"/>
      <c r="AC3" s="68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9"/>
      <c r="AY3" s="101" t="s">
        <v>142</v>
      </c>
      <c r="AZ3" s="2"/>
      <c r="BA3" s="2"/>
      <c r="BB3" s="14"/>
    </row>
    <row r="4" spans="1:54" s="3" customFormat="1" ht="12.75" customHeight="1">
      <c r="A4" s="102"/>
      <c r="B4" s="107"/>
      <c r="C4" s="110"/>
      <c r="D4" s="104" t="s">
        <v>112</v>
      </c>
      <c r="E4" s="94" t="s">
        <v>145</v>
      </c>
      <c r="F4" s="94" t="s">
        <v>219</v>
      </c>
      <c r="G4" s="94" t="s">
        <v>113</v>
      </c>
      <c r="H4" s="94" t="s">
        <v>114</v>
      </c>
      <c r="I4" s="94" t="s">
        <v>115</v>
      </c>
      <c r="J4" s="94" t="s">
        <v>116</v>
      </c>
      <c r="K4" s="94" t="s">
        <v>117</v>
      </c>
      <c r="L4" s="94" t="s">
        <v>118</v>
      </c>
      <c r="M4" s="94" t="s">
        <v>119</v>
      </c>
      <c r="N4" s="94" t="s">
        <v>220</v>
      </c>
      <c r="O4" s="93" t="s">
        <v>110</v>
      </c>
      <c r="P4" s="93"/>
      <c r="Q4" s="93"/>
      <c r="R4" s="94" t="s">
        <v>146</v>
      </c>
      <c r="S4" s="94" t="s">
        <v>221</v>
      </c>
      <c r="T4" s="94" t="s">
        <v>120</v>
      </c>
      <c r="U4" s="102"/>
      <c r="V4" s="102"/>
      <c r="W4" s="98" t="s">
        <v>121</v>
      </c>
      <c r="X4" s="94" t="s">
        <v>222</v>
      </c>
      <c r="Y4" s="94" t="s">
        <v>223</v>
      </c>
      <c r="Z4" s="94" t="s">
        <v>224</v>
      </c>
      <c r="AA4" s="94" t="s">
        <v>122</v>
      </c>
      <c r="AB4" s="94" t="s">
        <v>225</v>
      </c>
      <c r="AC4" s="94" t="s">
        <v>226</v>
      </c>
      <c r="AD4" s="94" t="s">
        <v>227</v>
      </c>
      <c r="AE4" s="94" t="s">
        <v>124</v>
      </c>
      <c r="AF4" s="94" t="s">
        <v>125</v>
      </c>
      <c r="AG4" s="94" t="s">
        <v>228</v>
      </c>
      <c r="AH4" s="94" t="s">
        <v>126</v>
      </c>
      <c r="AI4" s="94" t="s">
        <v>127</v>
      </c>
      <c r="AJ4" s="94" t="s">
        <v>229</v>
      </c>
      <c r="AK4" s="94" t="s">
        <v>128</v>
      </c>
      <c r="AL4" s="94" t="s">
        <v>129</v>
      </c>
      <c r="AM4" s="94" t="s">
        <v>130</v>
      </c>
      <c r="AN4" s="94" t="s">
        <v>131</v>
      </c>
      <c r="AO4" s="94" t="s">
        <v>132</v>
      </c>
      <c r="AP4" s="96" t="s">
        <v>110</v>
      </c>
      <c r="AQ4" s="97"/>
      <c r="AR4" s="97"/>
      <c r="AS4" s="97"/>
      <c r="AT4" s="94" t="s">
        <v>133</v>
      </c>
      <c r="AU4" s="94" t="s">
        <v>230</v>
      </c>
      <c r="AV4" s="94" t="s">
        <v>134</v>
      </c>
      <c r="AW4" s="94" t="s">
        <v>231</v>
      </c>
      <c r="AX4" s="87" t="s">
        <v>135</v>
      </c>
      <c r="AY4" s="102"/>
      <c r="AZ4" s="2"/>
      <c r="BB4" s="14"/>
    </row>
    <row r="5" spans="1:54" s="3" customFormat="1" ht="12.75" customHeight="1">
      <c r="A5" s="102"/>
      <c r="B5" s="107"/>
      <c r="C5" s="110"/>
      <c r="D5" s="105"/>
      <c r="E5" s="95" t="s">
        <v>4</v>
      </c>
      <c r="F5" s="95" t="s">
        <v>136</v>
      </c>
      <c r="G5" s="95" t="s">
        <v>5</v>
      </c>
      <c r="H5" s="95" t="s">
        <v>3</v>
      </c>
      <c r="I5" s="95" t="s">
        <v>63</v>
      </c>
      <c r="J5" s="95" t="s">
        <v>3</v>
      </c>
      <c r="K5" s="95" t="s">
        <v>91</v>
      </c>
      <c r="L5" s="95" t="s">
        <v>6</v>
      </c>
      <c r="M5" s="95"/>
      <c r="N5" s="95" t="s">
        <v>7</v>
      </c>
      <c r="O5" s="89" t="s">
        <v>137</v>
      </c>
      <c r="P5" s="89" t="s">
        <v>232</v>
      </c>
      <c r="Q5" s="89" t="s">
        <v>138</v>
      </c>
      <c r="R5" s="95" t="s">
        <v>8</v>
      </c>
      <c r="S5" s="95" t="s">
        <v>14</v>
      </c>
      <c r="T5" s="95" t="s">
        <v>9</v>
      </c>
      <c r="U5" s="102"/>
      <c r="V5" s="102"/>
      <c r="W5" s="99"/>
      <c r="X5" s="95" t="s">
        <v>10</v>
      </c>
      <c r="Y5" s="95"/>
      <c r="Z5" s="95"/>
      <c r="AA5" s="95"/>
      <c r="AB5" s="95"/>
      <c r="AC5" s="95"/>
      <c r="AD5" s="95"/>
      <c r="AE5" s="95" t="s">
        <v>12</v>
      </c>
      <c r="AF5" s="95"/>
      <c r="AG5" s="95" t="s">
        <v>13</v>
      </c>
      <c r="AH5" s="95"/>
      <c r="AI5" s="95" t="s">
        <v>14</v>
      </c>
      <c r="AJ5" s="95"/>
      <c r="AK5" s="95"/>
      <c r="AL5" s="95" t="s">
        <v>15</v>
      </c>
      <c r="AM5" s="95"/>
      <c r="AN5" s="95"/>
      <c r="AO5" s="95" t="s">
        <v>139</v>
      </c>
      <c r="AP5" s="91" t="s">
        <v>140</v>
      </c>
      <c r="AQ5" s="91" t="s">
        <v>233</v>
      </c>
      <c r="AR5" s="91" t="s">
        <v>123</v>
      </c>
      <c r="AS5" s="91" t="s">
        <v>141</v>
      </c>
      <c r="AT5" s="95" t="s">
        <v>94</v>
      </c>
      <c r="AU5" s="95"/>
      <c r="AV5" s="95"/>
      <c r="AW5" s="95" t="s">
        <v>17</v>
      </c>
      <c r="AX5" s="88" t="s">
        <v>47</v>
      </c>
      <c r="AY5" s="102"/>
      <c r="AZ5" s="2"/>
      <c r="BB5" s="14"/>
    </row>
    <row r="6" spans="1:54" s="3" customFormat="1" ht="19.5" customHeight="1">
      <c r="A6" s="102"/>
      <c r="B6" s="107"/>
      <c r="C6" s="110"/>
      <c r="D6" s="105"/>
      <c r="E6" s="95" t="s">
        <v>19</v>
      </c>
      <c r="F6" s="95"/>
      <c r="G6" s="95" t="s">
        <v>20</v>
      </c>
      <c r="H6" s="95" t="s">
        <v>3</v>
      </c>
      <c r="I6" s="95" t="s">
        <v>92</v>
      </c>
      <c r="J6" s="95" t="s">
        <v>21</v>
      </c>
      <c r="K6" s="95" t="s">
        <v>93</v>
      </c>
      <c r="L6" s="95" t="s">
        <v>22</v>
      </c>
      <c r="M6" s="95" t="s">
        <v>3</v>
      </c>
      <c r="N6" s="95" t="s">
        <v>23</v>
      </c>
      <c r="O6" s="90"/>
      <c r="P6" s="90"/>
      <c r="Q6" s="90"/>
      <c r="R6" s="95" t="s">
        <v>24</v>
      </c>
      <c r="S6" s="95" t="s">
        <v>58</v>
      </c>
      <c r="T6" s="95"/>
      <c r="U6" s="102"/>
      <c r="V6" s="102"/>
      <c r="W6" s="99"/>
      <c r="X6" s="95" t="s">
        <v>82</v>
      </c>
      <c r="Y6" s="95"/>
      <c r="Z6" s="95"/>
      <c r="AA6" s="95"/>
      <c r="AB6" s="95"/>
      <c r="AC6" s="95"/>
      <c r="AD6" s="95"/>
      <c r="AE6" s="95" t="s">
        <v>27</v>
      </c>
      <c r="AF6" s="95"/>
      <c r="AG6" s="95" t="s">
        <v>28</v>
      </c>
      <c r="AH6" s="95"/>
      <c r="AI6" s="95" t="s">
        <v>58</v>
      </c>
      <c r="AJ6" s="95"/>
      <c r="AK6" s="95" t="s">
        <v>35</v>
      </c>
      <c r="AL6" s="95" t="s">
        <v>59</v>
      </c>
      <c r="AM6" s="95"/>
      <c r="AN6" s="95"/>
      <c r="AO6" s="95"/>
      <c r="AP6" s="92"/>
      <c r="AQ6" s="92"/>
      <c r="AR6" s="92"/>
      <c r="AS6" s="92"/>
      <c r="AT6" s="95" t="s">
        <v>36</v>
      </c>
      <c r="AU6" s="95"/>
      <c r="AV6" s="95"/>
      <c r="AW6" s="95" t="s">
        <v>29</v>
      </c>
      <c r="AX6" s="88" t="s">
        <v>66</v>
      </c>
      <c r="AY6" s="102"/>
      <c r="AZ6" s="2"/>
      <c r="BB6" s="14"/>
    </row>
    <row r="7" spans="1:54" s="3" customFormat="1" ht="12.75" customHeight="1">
      <c r="A7" s="102"/>
      <c r="B7" s="107"/>
      <c r="C7" s="110"/>
      <c r="D7" s="105"/>
      <c r="E7" s="95" t="s">
        <v>27</v>
      </c>
      <c r="F7" s="95"/>
      <c r="G7" s="95"/>
      <c r="H7" s="95"/>
      <c r="I7" s="95" t="s">
        <v>95</v>
      </c>
      <c r="J7" s="95" t="s">
        <v>31</v>
      </c>
      <c r="K7" s="95" t="s">
        <v>96</v>
      </c>
      <c r="L7" s="95" t="s">
        <v>32</v>
      </c>
      <c r="M7" s="95"/>
      <c r="N7" s="95" t="s">
        <v>33</v>
      </c>
      <c r="O7" s="90"/>
      <c r="P7" s="90"/>
      <c r="Q7" s="90"/>
      <c r="R7" s="95" t="s">
        <v>11</v>
      </c>
      <c r="S7" s="95" t="s">
        <v>83</v>
      </c>
      <c r="T7" s="95"/>
      <c r="U7" s="102"/>
      <c r="V7" s="102"/>
      <c r="W7" s="99" t="s">
        <v>25</v>
      </c>
      <c r="X7" s="95" t="s">
        <v>97</v>
      </c>
      <c r="Y7" s="95" t="s">
        <v>11</v>
      </c>
      <c r="Z7" s="95" t="s">
        <v>11</v>
      </c>
      <c r="AA7" s="95" t="s">
        <v>11</v>
      </c>
      <c r="AB7" s="95" t="s">
        <v>11</v>
      </c>
      <c r="AC7" s="95" t="s">
        <v>11</v>
      </c>
      <c r="AD7" s="95" t="s">
        <v>11</v>
      </c>
      <c r="AE7" s="95" t="s">
        <v>16</v>
      </c>
      <c r="AF7" s="95"/>
      <c r="AG7" s="95" t="s">
        <v>61</v>
      </c>
      <c r="AH7" s="95"/>
      <c r="AI7" s="95" t="s">
        <v>44</v>
      </c>
      <c r="AJ7" s="95"/>
      <c r="AK7" s="95" t="s">
        <v>40</v>
      </c>
      <c r="AL7" s="95" t="s">
        <v>62</v>
      </c>
      <c r="AM7" s="95"/>
      <c r="AN7" s="95"/>
      <c r="AO7" s="95"/>
      <c r="AP7" s="92"/>
      <c r="AQ7" s="92"/>
      <c r="AR7" s="92"/>
      <c r="AS7" s="92"/>
      <c r="AT7" s="95" t="s">
        <v>100</v>
      </c>
      <c r="AU7" s="95" t="s">
        <v>16</v>
      </c>
      <c r="AV7" s="95" t="s">
        <v>16</v>
      </c>
      <c r="AW7" s="95" t="s">
        <v>98</v>
      </c>
      <c r="AX7" s="88"/>
      <c r="AY7" s="102"/>
      <c r="AZ7" s="2"/>
      <c r="BB7" s="14"/>
    </row>
    <row r="8" spans="1:54" s="3" customFormat="1" ht="12.75" customHeight="1">
      <c r="A8" s="102"/>
      <c r="B8" s="107"/>
      <c r="C8" s="110"/>
      <c r="D8" s="105"/>
      <c r="E8" s="95"/>
      <c r="F8" s="95"/>
      <c r="G8" s="95"/>
      <c r="H8" s="95" t="s">
        <v>30</v>
      </c>
      <c r="I8" s="95" t="s">
        <v>10</v>
      </c>
      <c r="J8" s="95" t="s">
        <v>38</v>
      </c>
      <c r="K8" s="95" t="s">
        <v>22</v>
      </c>
      <c r="L8" s="95"/>
      <c r="M8" s="95" t="s">
        <v>8</v>
      </c>
      <c r="N8" s="95"/>
      <c r="O8" s="90"/>
      <c r="P8" s="90"/>
      <c r="Q8" s="90"/>
      <c r="R8" s="95" t="s">
        <v>26</v>
      </c>
      <c r="S8" s="95" t="s">
        <v>85</v>
      </c>
      <c r="T8" s="95"/>
      <c r="U8" s="102"/>
      <c r="V8" s="102"/>
      <c r="W8" s="99" t="s">
        <v>34</v>
      </c>
      <c r="X8" s="95"/>
      <c r="Y8" s="95" t="s">
        <v>57</v>
      </c>
      <c r="Z8" s="95" t="s">
        <v>57</v>
      </c>
      <c r="AA8" s="95" t="s">
        <v>57</v>
      </c>
      <c r="AB8" s="95" t="s">
        <v>57</v>
      </c>
      <c r="AC8" s="95" t="s">
        <v>57</v>
      </c>
      <c r="AD8" s="95" t="s">
        <v>57</v>
      </c>
      <c r="AE8" s="95" t="s">
        <v>99</v>
      </c>
      <c r="AF8" s="95"/>
      <c r="AG8" s="95" t="s">
        <v>84</v>
      </c>
      <c r="AH8" s="95"/>
      <c r="AI8" s="95" t="s">
        <v>59</v>
      </c>
      <c r="AJ8" s="95"/>
      <c r="AK8" s="95" t="s">
        <v>45</v>
      </c>
      <c r="AL8" s="95" t="s">
        <v>27</v>
      </c>
      <c r="AM8" s="95" t="s">
        <v>41</v>
      </c>
      <c r="AN8" s="95" t="s">
        <v>41</v>
      </c>
      <c r="AO8" s="95"/>
      <c r="AP8" s="92"/>
      <c r="AQ8" s="92"/>
      <c r="AR8" s="92"/>
      <c r="AS8" s="92"/>
      <c r="AT8" s="95" t="s">
        <v>103</v>
      </c>
      <c r="AU8" s="95" t="s">
        <v>60</v>
      </c>
      <c r="AV8" s="95" t="s">
        <v>60</v>
      </c>
      <c r="AW8" s="95" t="s">
        <v>101</v>
      </c>
      <c r="AX8" s="88"/>
      <c r="AY8" s="102"/>
      <c r="AZ8" s="2"/>
      <c r="BB8" s="14"/>
    </row>
    <row r="9" spans="1:55" s="3" customFormat="1" ht="18.75" customHeight="1">
      <c r="A9" s="102"/>
      <c r="B9" s="107"/>
      <c r="C9" s="110"/>
      <c r="D9" s="105"/>
      <c r="E9" s="95"/>
      <c r="F9" s="95"/>
      <c r="G9" s="95"/>
      <c r="H9" s="95" t="s">
        <v>65</v>
      </c>
      <c r="I9" s="95" t="s">
        <v>102</v>
      </c>
      <c r="J9" s="95" t="s">
        <v>42</v>
      </c>
      <c r="K9" s="95" t="s">
        <v>32</v>
      </c>
      <c r="L9" s="95" t="s">
        <v>3</v>
      </c>
      <c r="M9" s="95" t="s">
        <v>42</v>
      </c>
      <c r="N9" s="95"/>
      <c r="O9" s="90"/>
      <c r="P9" s="90"/>
      <c r="Q9" s="90"/>
      <c r="R9" s="95" t="s">
        <v>32</v>
      </c>
      <c r="S9" s="95" t="s">
        <v>87</v>
      </c>
      <c r="T9" s="95"/>
      <c r="U9" s="102"/>
      <c r="V9" s="102"/>
      <c r="W9" s="99" t="s">
        <v>39</v>
      </c>
      <c r="X9" s="95"/>
      <c r="Y9" s="95" t="s">
        <v>37</v>
      </c>
      <c r="Z9" s="95" t="s">
        <v>37</v>
      </c>
      <c r="AA9" s="95" t="s">
        <v>37</v>
      </c>
      <c r="AB9" s="95" t="s">
        <v>37</v>
      </c>
      <c r="AC9" s="95" t="s">
        <v>37</v>
      </c>
      <c r="AD9" s="95" t="s">
        <v>37</v>
      </c>
      <c r="AE9" s="95"/>
      <c r="AF9" s="95" t="s">
        <v>43</v>
      </c>
      <c r="AG9" s="95" t="s">
        <v>86</v>
      </c>
      <c r="AH9" s="95" t="s">
        <v>44</v>
      </c>
      <c r="AI9" s="95"/>
      <c r="AJ9" s="95"/>
      <c r="AK9" s="95" t="s">
        <v>42</v>
      </c>
      <c r="AL9" s="95"/>
      <c r="AM9" s="95" t="s">
        <v>46</v>
      </c>
      <c r="AN9" s="95" t="s">
        <v>46</v>
      </c>
      <c r="AO9" s="95"/>
      <c r="AP9" s="92"/>
      <c r="AQ9" s="92"/>
      <c r="AR9" s="92"/>
      <c r="AS9" s="92"/>
      <c r="AT9" s="95" t="s">
        <v>27</v>
      </c>
      <c r="AU9" s="95" t="s">
        <v>37</v>
      </c>
      <c r="AV9" s="95" t="s">
        <v>37</v>
      </c>
      <c r="AW9" s="95" t="s">
        <v>104</v>
      </c>
      <c r="AX9" s="88"/>
      <c r="AY9" s="102"/>
      <c r="AZ9" s="2"/>
      <c r="BB9" s="45">
        <f>SUM(BB11:BB52)</f>
        <v>19947311</v>
      </c>
      <c r="BC9" s="51"/>
    </row>
    <row r="10" spans="1:54" s="3" customFormat="1" ht="12.75" customHeight="1">
      <c r="A10" s="102"/>
      <c r="B10" s="108"/>
      <c r="C10" s="111"/>
      <c r="D10" s="105"/>
      <c r="E10" s="95" t="s">
        <v>3</v>
      </c>
      <c r="F10" s="95"/>
      <c r="G10" s="95"/>
      <c r="H10" s="95"/>
      <c r="I10" s="95" t="s">
        <v>105</v>
      </c>
      <c r="J10" s="95" t="s">
        <v>32</v>
      </c>
      <c r="K10" s="95"/>
      <c r="L10" s="95" t="s">
        <v>3</v>
      </c>
      <c r="M10" s="95" t="s">
        <v>32</v>
      </c>
      <c r="N10" s="95"/>
      <c r="O10" s="90"/>
      <c r="P10" s="90"/>
      <c r="Q10" s="90"/>
      <c r="R10" s="95"/>
      <c r="S10" s="95" t="s">
        <v>88</v>
      </c>
      <c r="T10" s="95"/>
      <c r="U10" s="102"/>
      <c r="V10" s="102"/>
      <c r="W10" s="100" t="s">
        <v>27</v>
      </c>
      <c r="X10" s="95"/>
      <c r="Y10" s="95" t="s">
        <v>64</v>
      </c>
      <c r="Z10" s="95" t="s">
        <v>64</v>
      </c>
      <c r="AA10" s="95" t="s">
        <v>64</v>
      </c>
      <c r="AB10" s="95" t="s">
        <v>64</v>
      </c>
      <c r="AC10" s="95" t="s">
        <v>64</v>
      </c>
      <c r="AD10" s="95" t="s">
        <v>64</v>
      </c>
      <c r="AE10" s="95"/>
      <c r="AF10" s="95" t="s">
        <v>27</v>
      </c>
      <c r="AG10" s="95" t="s">
        <v>27</v>
      </c>
      <c r="AH10" s="95" t="s">
        <v>48</v>
      </c>
      <c r="AI10" s="95"/>
      <c r="AJ10" s="95"/>
      <c r="AK10" s="95" t="s">
        <v>32</v>
      </c>
      <c r="AL10" s="95"/>
      <c r="AM10" s="95" t="s">
        <v>27</v>
      </c>
      <c r="AN10" s="95" t="s">
        <v>27</v>
      </c>
      <c r="AO10" s="95"/>
      <c r="AP10" s="93"/>
      <c r="AQ10" s="93"/>
      <c r="AR10" s="93"/>
      <c r="AS10" s="93"/>
      <c r="AT10" s="95"/>
      <c r="AU10" s="95" t="s">
        <v>64</v>
      </c>
      <c r="AV10" s="95" t="s">
        <v>64</v>
      </c>
      <c r="AW10" s="95" t="s">
        <v>106</v>
      </c>
      <c r="AX10" s="88"/>
      <c r="AY10" s="102"/>
      <c r="AZ10" s="2"/>
      <c r="BB10" s="14"/>
    </row>
    <row r="11" spans="1:55" s="40" customFormat="1" ht="12.75">
      <c r="A11" s="103"/>
      <c r="B11" s="71" t="s">
        <v>49</v>
      </c>
      <c r="C11" s="72">
        <v>1</v>
      </c>
      <c r="D11" s="73">
        <v>2</v>
      </c>
      <c r="E11" s="73">
        <v>3</v>
      </c>
      <c r="F11" s="73">
        <v>4</v>
      </c>
      <c r="G11" s="73">
        <v>5</v>
      </c>
      <c r="H11" s="73">
        <v>6</v>
      </c>
      <c r="I11" s="73">
        <v>7</v>
      </c>
      <c r="J11" s="73">
        <v>8</v>
      </c>
      <c r="K11" s="73">
        <v>9</v>
      </c>
      <c r="L11" s="73">
        <v>10</v>
      </c>
      <c r="M11" s="73">
        <v>11</v>
      </c>
      <c r="N11" s="73">
        <v>12</v>
      </c>
      <c r="O11" s="73">
        <v>13</v>
      </c>
      <c r="P11" s="73">
        <v>14</v>
      </c>
      <c r="Q11" s="73">
        <v>15</v>
      </c>
      <c r="R11" s="73">
        <v>16</v>
      </c>
      <c r="S11" s="73">
        <v>17</v>
      </c>
      <c r="T11" s="74">
        <v>18</v>
      </c>
      <c r="U11" s="103"/>
      <c r="V11" s="103"/>
      <c r="W11" s="71">
        <v>19</v>
      </c>
      <c r="X11" s="73">
        <v>20</v>
      </c>
      <c r="Y11" s="73">
        <v>21</v>
      </c>
      <c r="Z11" s="73">
        <v>22</v>
      </c>
      <c r="AA11" s="73">
        <v>23</v>
      </c>
      <c r="AB11" s="73">
        <v>24</v>
      </c>
      <c r="AC11" s="73">
        <v>25</v>
      </c>
      <c r="AD11" s="73">
        <v>26</v>
      </c>
      <c r="AE11" s="73">
        <v>27</v>
      </c>
      <c r="AF11" s="73">
        <v>28</v>
      </c>
      <c r="AG11" s="73">
        <v>29</v>
      </c>
      <c r="AH11" s="73">
        <v>30</v>
      </c>
      <c r="AI11" s="73">
        <v>31</v>
      </c>
      <c r="AJ11" s="73">
        <v>32</v>
      </c>
      <c r="AK11" s="73">
        <v>33</v>
      </c>
      <c r="AL11" s="73">
        <v>34</v>
      </c>
      <c r="AM11" s="73">
        <v>35</v>
      </c>
      <c r="AN11" s="73">
        <v>36</v>
      </c>
      <c r="AO11" s="73">
        <v>37</v>
      </c>
      <c r="AP11" s="73">
        <v>38</v>
      </c>
      <c r="AQ11" s="73">
        <v>39</v>
      </c>
      <c r="AR11" s="73">
        <v>40</v>
      </c>
      <c r="AS11" s="73">
        <v>41</v>
      </c>
      <c r="AT11" s="73">
        <v>42</v>
      </c>
      <c r="AU11" s="73">
        <v>43</v>
      </c>
      <c r="AV11" s="73">
        <v>44</v>
      </c>
      <c r="AW11" s="73">
        <v>45</v>
      </c>
      <c r="AX11" s="73">
        <v>46</v>
      </c>
      <c r="AY11" s="103"/>
      <c r="AZ11" s="38"/>
      <c r="BA11" s="39">
        <v>1</v>
      </c>
      <c r="BB11" s="41">
        <v>337658</v>
      </c>
      <c r="BC11" s="56" t="s">
        <v>147</v>
      </c>
    </row>
    <row r="12" spans="1:55" ht="12.75">
      <c r="A12" s="61"/>
      <c r="B12" s="1" t="s">
        <v>69</v>
      </c>
      <c r="C12" s="46">
        <f>SUM(D12:N12)+SUM(R12:T12)+SUM(W12:AO12)+SUM(AT12:AX12)</f>
        <v>2333</v>
      </c>
      <c r="D12" s="13">
        <f aca="true" t="shared" si="0" ref="D12:T12">+SUM(D15:D16)+D20+SUM(D25:D30)</f>
        <v>303</v>
      </c>
      <c r="E12" s="13">
        <f t="shared" si="0"/>
        <v>18</v>
      </c>
      <c r="F12" s="13">
        <f t="shared" si="0"/>
        <v>0</v>
      </c>
      <c r="G12" s="13">
        <f t="shared" si="0"/>
        <v>93</v>
      </c>
      <c r="H12" s="13">
        <f t="shared" si="0"/>
        <v>0</v>
      </c>
      <c r="I12" s="13">
        <f t="shared" si="0"/>
        <v>12</v>
      </c>
      <c r="J12" s="13">
        <f t="shared" si="0"/>
        <v>35</v>
      </c>
      <c r="K12" s="13">
        <f t="shared" si="0"/>
        <v>10</v>
      </c>
      <c r="L12" s="13">
        <f t="shared" si="0"/>
        <v>0</v>
      </c>
      <c r="M12" s="13">
        <f t="shared" si="0"/>
        <v>142</v>
      </c>
      <c r="N12" s="13">
        <f t="shared" si="0"/>
        <v>175</v>
      </c>
      <c r="O12" s="13">
        <f t="shared" si="0"/>
        <v>0</v>
      </c>
      <c r="P12" s="13">
        <f t="shared" si="0"/>
        <v>75</v>
      </c>
      <c r="Q12" s="13">
        <f t="shared" si="0"/>
        <v>100</v>
      </c>
      <c r="R12" s="13">
        <f t="shared" si="0"/>
        <v>0</v>
      </c>
      <c r="S12" s="13">
        <f t="shared" si="0"/>
        <v>0</v>
      </c>
      <c r="T12" s="13">
        <f t="shared" si="0"/>
        <v>54</v>
      </c>
      <c r="U12" s="61"/>
      <c r="V12" s="61"/>
      <c r="W12" s="13">
        <f aca="true" t="shared" si="1" ref="W12:AX12">+SUM(W15:W16)+W20+SUM(W25:W30)</f>
        <v>46</v>
      </c>
      <c r="X12" s="13">
        <f t="shared" si="1"/>
        <v>55</v>
      </c>
      <c r="Y12" s="13">
        <f t="shared" si="1"/>
        <v>214</v>
      </c>
      <c r="Z12" s="13">
        <f t="shared" si="1"/>
        <v>8</v>
      </c>
      <c r="AA12" s="13">
        <f t="shared" si="1"/>
        <v>9</v>
      </c>
      <c r="AB12" s="13">
        <f t="shared" si="1"/>
        <v>0</v>
      </c>
      <c r="AC12" s="13">
        <f t="shared" si="1"/>
        <v>0</v>
      </c>
      <c r="AD12" s="13">
        <f t="shared" si="1"/>
        <v>0</v>
      </c>
      <c r="AE12" s="13">
        <f t="shared" si="1"/>
        <v>35</v>
      </c>
      <c r="AF12" s="13">
        <f t="shared" si="1"/>
        <v>35</v>
      </c>
      <c r="AG12" s="13">
        <f t="shared" si="1"/>
        <v>77</v>
      </c>
      <c r="AH12" s="13">
        <f t="shared" si="1"/>
        <v>199</v>
      </c>
      <c r="AI12" s="13">
        <f t="shared" si="1"/>
        <v>0</v>
      </c>
      <c r="AJ12" s="13">
        <f t="shared" si="1"/>
        <v>0</v>
      </c>
      <c r="AK12" s="13">
        <f t="shared" si="1"/>
        <v>30</v>
      </c>
      <c r="AL12" s="13">
        <f t="shared" si="1"/>
        <v>188</v>
      </c>
      <c r="AM12" s="13">
        <f t="shared" si="1"/>
        <v>62</v>
      </c>
      <c r="AN12" s="13">
        <f t="shared" si="1"/>
        <v>12</v>
      </c>
      <c r="AO12" s="13">
        <f t="shared" si="1"/>
        <v>226</v>
      </c>
      <c r="AP12" s="13">
        <f t="shared" si="1"/>
        <v>62</v>
      </c>
      <c r="AQ12" s="13">
        <f t="shared" si="1"/>
        <v>164</v>
      </c>
      <c r="AR12" s="13">
        <f t="shared" si="1"/>
        <v>0</v>
      </c>
      <c r="AS12" s="13">
        <f t="shared" si="1"/>
        <v>0</v>
      </c>
      <c r="AT12" s="13">
        <f t="shared" si="1"/>
        <v>146</v>
      </c>
      <c r="AU12" s="13">
        <f t="shared" si="1"/>
        <v>0</v>
      </c>
      <c r="AV12" s="13">
        <f t="shared" si="1"/>
        <v>69</v>
      </c>
      <c r="AW12" s="13">
        <f t="shared" si="1"/>
        <v>80</v>
      </c>
      <c r="AX12" s="13">
        <f t="shared" si="1"/>
        <v>0</v>
      </c>
      <c r="AY12" s="61"/>
      <c r="AZ12" s="4"/>
      <c r="BA12" s="39">
        <v>2</v>
      </c>
      <c r="BB12" s="42">
        <v>427974</v>
      </c>
      <c r="BC12" s="56" t="s">
        <v>148</v>
      </c>
    </row>
    <row r="13" spans="1:55" s="66" customFormat="1" ht="12.75">
      <c r="A13" s="62"/>
      <c r="B13" s="63" t="s">
        <v>50</v>
      </c>
      <c r="C13" s="64">
        <f>C12*1000/$C2</f>
        <v>6.9679438741529</v>
      </c>
      <c r="D13" s="64">
        <f>D12*1000/$C2</f>
        <v>0.9049665640241444</v>
      </c>
      <c r="E13" s="64">
        <f aca="true" t="shared" si="2" ref="E13:S13">E12*1000/$C2</f>
        <v>0.05376038994202838</v>
      </c>
      <c r="F13" s="64">
        <f t="shared" si="2"/>
        <v>0</v>
      </c>
      <c r="G13" s="64">
        <f t="shared" si="2"/>
        <v>0.27776201470047995</v>
      </c>
      <c r="H13" s="64">
        <f t="shared" si="2"/>
        <v>0</v>
      </c>
      <c r="I13" s="64">
        <f t="shared" si="2"/>
        <v>0.035840259961352254</v>
      </c>
      <c r="J13" s="64">
        <f t="shared" si="2"/>
        <v>0.10453409155394407</v>
      </c>
      <c r="K13" s="64">
        <f t="shared" si="2"/>
        <v>0.029866883301126877</v>
      </c>
      <c r="L13" s="64">
        <f t="shared" si="2"/>
        <v>0</v>
      </c>
      <c r="M13" s="64">
        <f t="shared" si="2"/>
        <v>0.42410974287600167</v>
      </c>
      <c r="N13" s="64">
        <f t="shared" si="2"/>
        <v>0.5226704577697203</v>
      </c>
      <c r="O13" s="64">
        <f t="shared" si="2"/>
        <v>0</v>
      </c>
      <c r="P13" s="64">
        <f t="shared" si="2"/>
        <v>0.2240016247584516</v>
      </c>
      <c r="Q13" s="64">
        <f t="shared" si="2"/>
        <v>0.2986688330112688</v>
      </c>
      <c r="R13" s="64">
        <f t="shared" si="2"/>
        <v>0</v>
      </c>
      <c r="S13" s="64">
        <f t="shared" si="2"/>
        <v>0</v>
      </c>
      <c r="T13" s="64">
        <f>T12*1000/$C2</f>
        <v>0.16128116982608515</v>
      </c>
      <c r="U13" s="62"/>
      <c r="V13" s="62"/>
      <c r="W13" s="64">
        <f aca="true" t="shared" si="3" ref="W13:AI13">W12*1000/$C2</f>
        <v>0.13738766318518364</v>
      </c>
      <c r="X13" s="64">
        <f t="shared" si="3"/>
        <v>0.16426785815619782</v>
      </c>
      <c r="Y13" s="64">
        <f t="shared" si="3"/>
        <v>0.6391513026441151</v>
      </c>
      <c r="Z13" s="64">
        <f t="shared" si="3"/>
        <v>0.0238935066409015</v>
      </c>
      <c r="AA13" s="64">
        <f t="shared" si="3"/>
        <v>0.02688019497101419</v>
      </c>
      <c r="AB13" s="64">
        <f t="shared" si="3"/>
        <v>0</v>
      </c>
      <c r="AC13" s="64">
        <f t="shared" si="3"/>
        <v>0</v>
      </c>
      <c r="AD13" s="64">
        <f>AD12*1000/$C2</f>
        <v>0</v>
      </c>
      <c r="AE13" s="64">
        <f t="shared" si="3"/>
        <v>0.10453409155394407</v>
      </c>
      <c r="AF13" s="64">
        <f t="shared" si="3"/>
        <v>0.10453409155394407</v>
      </c>
      <c r="AG13" s="64">
        <f t="shared" si="3"/>
        <v>0.22997500141867697</v>
      </c>
      <c r="AH13" s="64">
        <f t="shared" si="3"/>
        <v>0.5943509776924248</v>
      </c>
      <c r="AI13" s="64">
        <f t="shared" si="3"/>
        <v>0</v>
      </c>
      <c r="AJ13" s="64">
        <f aca="true" t="shared" si="4" ref="AJ13:AX13">AJ12*1000/$C2</f>
        <v>0</v>
      </c>
      <c r="AK13" s="64">
        <f t="shared" si="4"/>
        <v>0.08960064990338064</v>
      </c>
      <c r="AL13" s="64">
        <f t="shared" si="4"/>
        <v>0.5614974060611853</v>
      </c>
      <c r="AM13" s="64">
        <f t="shared" si="4"/>
        <v>0.18517467646698665</v>
      </c>
      <c r="AN13" s="64">
        <f t="shared" si="4"/>
        <v>0.035840259961352254</v>
      </c>
      <c r="AO13" s="64">
        <f t="shared" si="4"/>
        <v>0.6749915626054674</v>
      </c>
      <c r="AP13" s="64">
        <f t="shared" si="4"/>
        <v>0.18517467646698665</v>
      </c>
      <c r="AQ13" s="64">
        <f t="shared" si="4"/>
        <v>0.4898168861384808</v>
      </c>
      <c r="AR13" s="64">
        <f t="shared" si="4"/>
        <v>0</v>
      </c>
      <c r="AS13" s="64">
        <f t="shared" si="4"/>
        <v>0</v>
      </c>
      <c r="AT13" s="64">
        <f t="shared" si="4"/>
        <v>0.4360564961964524</v>
      </c>
      <c r="AU13" s="64">
        <f t="shared" si="4"/>
        <v>0</v>
      </c>
      <c r="AV13" s="64">
        <f t="shared" si="4"/>
        <v>0.20608149477777546</v>
      </c>
      <c r="AW13" s="64">
        <f t="shared" si="4"/>
        <v>0.23893506640901502</v>
      </c>
      <c r="AX13" s="64">
        <f t="shared" si="4"/>
        <v>0</v>
      </c>
      <c r="AY13" s="62"/>
      <c r="AZ13" s="65"/>
      <c r="BA13" s="39">
        <v>3</v>
      </c>
      <c r="BB13" s="42">
        <v>604058</v>
      </c>
      <c r="BC13" s="56" t="s">
        <v>149</v>
      </c>
    </row>
    <row r="14" spans="1:55" ht="12.75">
      <c r="A14" s="15"/>
      <c r="C14" s="6"/>
      <c r="D14" s="13" t="s">
        <v>51</v>
      </c>
      <c r="E14" s="6"/>
      <c r="F14" s="6"/>
      <c r="G14" s="6" t="s">
        <v>75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15"/>
      <c r="V14" s="15"/>
      <c r="W14" s="6"/>
      <c r="X14" s="6" t="s">
        <v>143</v>
      </c>
      <c r="Y14" s="6" t="s">
        <v>189</v>
      </c>
      <c r="Z14" s="6"/>
      <c r="AA14" s="6"/>
      <c r="AB14" s="6"/>
      <c r="AC14" s="6"/>
      <c r="AD14" s="6"/>
      <c r="AE14" s="6"/>
      <c r="AF14" s="6"/>
      <c r="AG14" s="6"/>
      <c r="AH14" s="13"/>
      <c r="AI14" s="6"/>
      <c r="AJ14" s="6"/>
      <c r="AK14" s="6"/>
      <c r="AL14" s="6"/>
      <c r="AM14" s="6" t="s">
        <v>144</v>
      </c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15"/>
      <c r="AZ14" s="4"/>
      <c r="BA14" s="39">
        <v>4</v>
      </c>
      <c r="BB14" s="42">
        <v>606589</v>
      </c>
      <c r="BC14" s="56" t="s">
        <v>150</v>
      </c>
    </row>
    <row r="15" spans="1:55" ht="12.75">
      <c r="A15" s="16">
        <v>1</v>
      </c>
      <c r="B15" s="50" t="s">
        <v>198</v>
      </c>
      <c r="C15" s="46">
        <f>SUM(D15:N15)+SUM(R15:T15)+SUM(W15:AO15)+SUM(AT15:AX15)</f>
        <v>1009</v>
      </c>
      <c r="D15" s="17">
        <v>89</v>
      </c>
      <c r="E15" s="17">
        <v>18</v>
      </c>
      <c r="F15" s="6" t="s">
        <v>74</v>
      </c>
      <c r="G15" s="17">
        <v>65</v>
      </c>
      <c r="H15" s="17" t="s">
        <v>53</v>
      </c>
      <c r="I15" s="17">
        <v>12</v>
      </c>
      <c r="J15" s="17">
        <v>35</v>
      </c>
      <c r="K15" s="17">
        <v>10</v>
      </c>
      <c r="L15" s="17" t="s">
        <v>53</v>
      </c>
      <c r="M15" s="17">
        <v>70</v>
      </c>
      <c r="N15" s="13">
        <f>SUM(O15:Q15)</f>
        <v>60</v>
      </c>
      <c r="O15" s="17" t="s">
        <v>53</v>
      </c>
      <c r="P15" s="17">
        <v>60</v>
      </c>
      <c r="Q15" s="17" t="s">
        <v>53</v>
      </c>
      <c r="R15" s="17" t="s">
        <v>53</v>
      </c>
      <c r="S15" s="17" t="s">
        <v>53</v>
      </c>
      <c r="T15" s="17">
        <v>25</v>
      </c>
      <c r="U15" s="16">
        <v>1</v>
      </c>
      <c r="V15" s="16">
        <v>1</v>
      </c>
      <c r="W15" s="17">
        <v>35</v>
      </c>
      <c r="X15" s="17">
        <v>55</v>
      </c>
      <c r="Y15" s="17">
        <v>94</v>
      </c>
      <c r="Z15" s="17">
        <v>8</v>
      </c>
      <c r="AA15" s="17">
        <v>9</v>
      </c>
      <c r="AB15" s="17" t="s">
        <v>74</v>
      </c>
      <c r="AC15" s="17" t="s">
        <v>53</v>
      </c>
      <c r="AD15" s="17" t="s">
        <v>53</v>
      </c>
      <c r="AE15" s="17">
        <v>35</v>
      </c>
      <c r="AF15" s="17">
        <v>25</v>
      </c>
      <c r="AG15" s="17">
        <v>48</v>
      </c>
      <c r="AH15" s="17">
        <v>69</v>
      </c>
      <c r="AI15" s="17" t="s">
        <v>74</v>
      </c>
      <c r="AJ15" s="17" t="s">
        <v>74</v>
      </c>
      <c r="AK15" s="17">
        <v>30</v>
      </c>
      <c r="AL15" s="17">
        <v>78</v>
      </c>
      <c r="AM15" s="17">
        <v>31</v>
      </c>
      <c r="AN15" s="17">
        <v>12</v>
      </c>
      <c r="AO15" s="17">
        <f>SUM(AP15:AS15)</f>
        <v>0</v>
      </c>
      <c r="AP15" s="17" t="s">
        <v>74</v>
      </c>
      <c r="AQ15" s="17" t="s">
        <v>74</v>
      </c>
      <c r="AR15" s="17" t="s">
        <v>74</v>
      </c>
      <c r="AS15" s="17" t="s">
        <v>74</v>
      </c>
      <c r="AT15" s="17">
        <v>56</v>
      </c>
      <c r="AU15" s="17" t="s">
        <v>53</v>
      </c>
      <c r="AV15" s="17" t="s">
        <v>53</v>
      </c>
      <c r="AW15" s="17">
        <v>40</v>
      </c>
      <c r="AX15" s="17" t="s">
        <v>74</v>
      </c>
      <c r="AY15" s="16">
        <v>1</v>
      </c>
      <c r="AZ15" s="4"/>
      <c r="BA15" s="39">
        <v>5</v>
      </c>
      <c r="BB15" s="42">
        <v>573691</v>
      </c>
      <c r="BC15" s="56" t="s">
        <v>151</v>
      </c>
    </row>
    <row r="16" spans="1:55" ht="12.75">
      <c r="A16" s="16">
        <v>2</v>
      </c>
      <c r="B16" s="50" t="s">
        <v>199</v>
      </c>
      <c r="C16" s="46">
        <f>SUM(D16:N16)+SUM(R16:T16)+SUM(W16:AO16)+SUM(AT16:AX16)</f>
        <v>206</v>
      </c>
      <c r="D16" s="13">
        <f>SUM(D18:D19)</f>
        <v>50</v>
      </c>
      <c r="E16" s="13">
        <f aca="true" t="shared" si="5" ref="E16:T16">SUM(E18:E19)</f>
        <v>0</v>
      </c>
      <c r="F16" s="13">
        <f t="shared" si="5"/>
        <v>0</v>
      </c>
      <c r="G16" s="13">
        <f t="shared" si="5"/>
        <v>0</v>
      </c>
      <c r="H16" s="13">
        <f t="shared" si="5"/>
        <v>0</v>
      </c>
      <c r="I16" s="13">
        <f t="shared" si="5"/>
        <v>0</v>
      </c>
      <c r="J16" s="13">
        <f t="shared" si="5"/>
        <v>0</v>
      </c>
      <c r="K16" s="13">
        <f>SUM(K18:K19)</f>
        <v>0</v>
      </c>
      <c r="L16" s="13">
        <f t="shared" si="5"/>
        <v>0</v>
      </c>
      <c r="M16" s="13">
        <f t="shared" si="5"/>
        <v>20</v>
      </c>
      <c r="N16" s="13">
        <f>SUM(O16:Q16)</f>
        <v>0</v>
      </c>
      <c r="O16" s="13">
        <f t="shared" si="5"/>
        <v>0</v>
      </c>
      <c r="P16" s="13">
        <f t="shared" si="5"/>
        <v>0</v>
      </c>
      <c r="Q16" s="13">
        <f t="shared" si="5"/>
        <v>0</v>
      </c>
      <c r="R16" s="13">
        <f t="shared" si="5"/>
        <v>0</v>
      </c>
      <c r="S16" s="13">
        <f t="shared" si="5"/>
        <v>0</v>
      </c>
      <c r="T16" s="13">
        <f t="shared" si="5"/>
        <v>8</v>
      </c>
      <c r="U16" s="16">
        <v>2</v>
      </c>
      <c r="V16" s="16">
        <v>2</v>
      </c>
      <c r="W16" s="13">
        <f aca="true" t="shared" si="6" ref="W16:AX16">SUM(W18:W19)</f>
        <v>0</v>
      </c>
      <c r="X16" s="13">
        <f t="shared" si="6"/>
        <v>0</v>
      </c>
      <c r="Y16" s="13">
        <f t="shared" si="6"/>
        <v>17</v>
      </c>
      <c r="Z16" s="13">
        <f t="shared" si="6"/>
        <v>0</v>
      </c>
      <c r="AA16" s="13">
        <f t="shared" si="6"/>
        <v>0</v>
      </c>
      <c r="AB16" s="13">
        <f t="shared" si="6"/>
        <v>0</v>
      </c>
      <c r="AC16" s="13">
        <f t="shared" si="6"/>
        <v>0</v>
      </c>
      <c r="AD16" s="13">
        <f>SUM(AD18:AD19)</f>
        <v>0</v>
      </c>
      <c r="AE16" s="13">
        <f t="shared" si="6"/>
        <v>0</v>
      </c>
      <c r="AF16" s="13">
        <f t="shared" si="6"/>
        <v>0</v>
      </c>
      <c r="AG16" s="13">
        <f t="shared" si="6"/>
        <v>8</v>
      </c>
      <c r="AH16" s="13">
        <f t="shared" si="6"/>
        <v>19</v>
      </c>
      <c r="AI16" s="13">
        <f t="shared" si="6"/>
        <v>0</v>
      </c>
      <c r="AJ16" s="13">
        <f t="shared" si="6"/>
        <v>0</v>
      </c>
      <c r="AK16" s="13">
        <f t="shared" si="6"/>
        <v>0</v>
      </c>
      <c r="AL16" s="13">
        <f t="shared" si="6"/>
        <v>22</v>
      </c>
      <c r="AM16" s="13">
        <f t="shared" si="6"/>
        <v>5</v>
      </c>
      <c r="AN16" s="13">
        <f t="shared" si="6"/>
        <v>0</v>
      </c>
      <c r="AO16" s="13">
        <f t="shared" si="6"/>
        <v>0</v>
      </c>
      <c r="AP16" s="13">
        <f t="shared" si="6"/>
        <v>0</v>
      </c>
      <c r="AQ16" s="13">
        <f t="shared" si="6"/>
        <v>0</v>
      </c>
      <c r="AR16" s="13">
        <f t="shared" si="6"/>
        <v>0</v>
      </c>
      <c r="AS16" s="13">
        <f t="shared" si="6"/>
        <v>0</v>
      </c>
      <c r="AT16" s="13">
        <f t="shared" si="6"/>
        <v>27</v>
      </c>
      <c r="AU16" s="13">
        <f t="shared" si="6"/>
        <v>0</v>
      </c>
      <c r="AV16" s="13">
        <f t="shared" si="6"/>
        <v>25</v>
      </c>
      <c r="AW16" s="13">
        <f t="shared" si="6"/>
        <v>5</v>
      </c>
      <c r="AX16" s="13">
        <f t="shared" si="6"/>
        <v>0</v>
      </c>
      <c r="AY16" s="16">
        <v>2</v>
      </c>
      <c r="AZ16" s="4"/>
      <c r="BA16" s="39">
        <v>6</v>
      </c>
      <c r="BB16" s="42">
        <v>283832</v>
      </c>
      <c r="BC16" s="56" t="s">
        <v>152</v>
      </c>
    </row>
    <row r="17" spans="1:55" ht="12.75">
      <c r="A17" s="18" t="s">
        <v>3</v>
      </c>
      <c r="B17" s="1" t="s">
        <v>54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13" t="s">
        <v>3</v>
      </c>
      <c r="O17" s="6"/>
      <c r="P17" s="6"/>
      <c r="Q17" s="6"/>
      <c r="R17" s="6"/>
      <c r="S17" s="6"/>
      <c r="T17" s="6"/>
      <c r="U17" s="18" t="s">
        <v>3</v>
      </c>
      <c r="V17" s="18" t="s">
        <v>3</v>
      </c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18" t="s">
        <v>3</v>
      </c>
      <c r="AZ17" s="4"/>
      <c r="BA17" s="39">
        <v>7</v>
      </c>
      <c r="BB17" s="42">
        <v>403088</v>
      </c>
      <c r="BC17" s="56" t="s">
        <v>153</v>
      </c>
    </row>
    <row r="18" spans="1:55" ht="12.75">
      <c r="A18" s="18" t="s">
        <v>3</v>
      </c>
      <c r="B18" s="1" t="s">
        <v>78</v>
      </c>
      <c r="C18" s="46">
        <f>SUM(D18:N18)+SUM(R18:T18)+SUM(W18:AO18)+SUM(AT18:AX18)</f>
        <v>196</v>
      </c>
      <c r="D18" s="17">
        <v>50</v>
      </c>
      <c r="E18" s="17" t="s">
        <v>52</v>
      </c>
      <c r="F18" s="17" t="s">
        <v>52</v>
      </c>
      <c r="G18" s="17" t="s">
        <v>52</v>
      </c>
      <c r="H18" s="17" t="s">
        <v>52</v>
      </c>
      <c r="I18" s="17" t="s">
        <v>52</v>
      </c>
      <c r="J18" s="17" t="s">
        <v>53</v>
      </c>
      <c r="K18" s="17" t="s">
        <v>53</v>
      </c>
      <c r="L18" s="17" t="s">
        <v>53</v>
      </c>
      <c r="M18" s="13">
        <v>20</v>
      </c>
      <c r="N18" s="13">
        <f>SUM(O18:Q18)</f>
        <v>0</v>
      </c>
      <c r="O18" s="17" t="s">
        <v>52</v>
      </c>
      <c r="P18" s="17" t="s">
        <v>52</v>
      </c>
      <c r="Q18" s="17" t="s">
        <v>52</v>
      </c>
      <c r="R18" s="17" t="s">
        <v>53</v>
      </c>
      <c r="S18" s="17" t="s">
        <v>53</v>
      </c>
      <c r="T18" s="17">
        <v>8</v>
      </c>
      <c r="U18" s="18" t="s">
        <v>3</v>
      </c>
      <c r="V18" s="18" t="s">
        <v>3</v>
      </c>
      <c r="W18" s="17" t="s">
        <v>53</v>
      </c>
      <c r="X18" s="17" t="s">
        <v>52</v>
      </c>
      <c r="Y18" s="17">
        <v>17</v>
      </c>
      <c r="Z18" s="17" t="s">
        <v>53</v>
      </c>
      <c r="AA18" s="17" t="s">
        <v>52</v>
      </c>
      <c r="AB18" s="17" t="s">
        <v>53</v>
      </c>
      <c r="AC18" s="17" t="s">
        <v>53</v>
      </c>
      <c r="AD18" s="17" t="s">
        <v>53</v>
      </c>
      <c r="AE18" s="17" t="s">
        <v>53</v>
      </c>
      <c r="AF18" s="17" t="s">
        <v>53</v>
      </c>
      <c r="AG18" s="13">
        <v>8</v>
      </c>
      <c r="AH18" s="17">
        <v>19</v>
      </c>
      <c r="AI18" s="17" t="s">
        <v>53</v>
      </c>
      <c r="AJ18" s="17" t="s">
        <v>74</v>
      </c>
      <c r="AK18" s="17" t="s">
        <v>53</v>
      </c>
      <c r="AL18" s="17">
        <v>22</v>
      </c>
      <c r="AM18" s="17">
        <v>5</v>
      </c>
      <c r="AN18" s="17" t="s">
        <v>74</v>
      </c>
      <c r="AO18" s="17">
        <f>SUM(AP18:AS18)</f>
        <v>0</v>
      </c>
      <c r="AP18" s="17" t="s">
        <v>74</v>
      </c>
      <c r="AQ18" s="17" t="s">
        <v>74</v>
      </c>
      <c r="AR18" s="17" t="s">
        <v>74</v>
      </c>
      <c r="AS18" s="17" t="s">
        <v>74</v>
      </c>
      <c r="AT18" s="17">
        <v>27</v>
      </c>
      <c r="AU18" s="17" t="s">
        <v>52</v>
      </c>
      <c r="AV18" s="17">
        <v>15</v>
      </c>
      <c r="AW18" s="17">
        <v>5</v>
      </c>
      <c r="AX18" s="17" t="s">
        <v>53</v>
      </c>
      <c r="AY18" s="18" t="s">
        <v>3</v>
      </c>
      <c r="AZ18" s="4"/>
      <c r="BA18" s="39">
        <v>8</v>
      </c>
      <c r="BB18" s="42">
        <v>550765</v>
      </c>
      <c r="BC18" s="56" t="s">
        <v>154</v>
      </c>
    </row>
    <row r="19" spans="1:55" ht="12.75">
      <c r="A19" s="18" t="s">
        <v>3</v>
      </c>
      <c r="B19" s="1" t="s">
        <v>70</v>
      </c>
      <c r="C19" s="46">
        <f>SUM(D19:N19)+SUM(R19:T19)+SUM(W19:AO19)+SUM(AT19:AX19)</f>
        <v>10</v>
      </c>
      <c r="D19" s="17" t="s">
        <v>74</v>
      </c>
      <c r="E19" s="17" t="s">
        <v>52</v>
      </c>
      <c r="F19" s="17" t="s">
        <v>52</v>
      </c>
      <c r="G19" s="17" t="s">
        <v>52</v>
      </c>
      <c r="H19" s="17" t="s">
        <v>52</v>
      </c>
      <c r="I19" s="17" t="s">
        <v>52</v>
      </c>
      <c r="J19" s="17" t="s">
        <v>53</v>
      </c>
      <c r="K19" s="17" t="s">
        <v>53</v>
      </c>
      <c r="L19" s="17" t="s">
        <v>53</v>
      </c>
      <c r="M19" s="17" t="s">
        <v>53</v>
      </c>
      <c r="N19" s="13">
        <f>SUM(O19:Q19)</f>
        <v>0</v>
      </c>
      <c r="O19" s="17" t="s">
        <v>52</v>
      </c>
      <c r="P19" s="17" t="s">
        <v>52</v>
      </c>
      <c r="Q19" s="17" t="s">
        <v>52</v>
      </c>
      <c r="R19" s="17" t="s">
        <v>53</v>
      </c>
      <c r="S19" s="17" t="s">
        <v>53</v>
      </c>
      <c r="T19" s="17" t="s">
        <v>53</v>
      </c>
      <c r="U19" s="18" t="s">
        <v>3</v>
      </c>
      <c r="V19" s="18" t="s">
        <v>3</v>
      </c>
      <c r="W19" s="17" t="s">
        <v>53</v>
      </c>
      <c r="X19" s="17" t="s">
        <v>52</v>
      </c>
      <c r="Y19" s="17" t="s">
        <v>52</v>
      </c>
      <c r="Z19" s="17" t="s">
        <v>53</v>
      </c>
      <c r="AA19" s="17" t="s">
        <v>52</v>
      </c>
      <c r="AB19" s="17" t="s">
        <v>53</v>
      </c>
      <c r="AC19" s="17" t="s">
        <v>53</v>
      </c>
      <c r="AD19" s="17" t="s">
        <v>53</v>
      </c>
      <c r="AE19" s="17" t="s">
        <v>53</v>
      </c>
      <c r="AF19" s="17" t="s">
        <v>53</v>
      </c>
      <c r="AG19" s="17" t="s">
        <v>52</v>
      </c>
      <c r="AH19" s="17" t="s">
        <v>52</v>
      </c>
      <c r="AI19" s="17" t="s">
        <v>53</v>
      </c>
      <c r="AJ19" s="17" t="s">
        <v>74</v>
      </c>
      <c r="AK19" s="17" t="s">
        <v>53</v>
      </c>
      <c r="AL19" s="17" t="s">
        <v>52</v>
      </c>
      <c r="AM19" s="17" t="s">
        <v>52</v>
      </c>
      <c r="AN19" s="17" t="s">
        <v>74</v>
      </c>
      <c r="AO19" s="17">
        <f>SUM(AP19:AS19)</f>
        <v>0</v>
      </c>
      <c r="AP19" s="17" t="s">
        <v>74</v>
      </c>
      <c r="AQ19" s="17" t="s">
        <v>74</v>
      </c>
      <c r="AR19" s="17" t="s">
        <v>74</v>
      </c>
      <c r="AS19" s="17" t="s">
        <v>74</v>
      </c>
      <c r="AT19" s="17" t="s">
        <v>52</v>
      </c>
      <c r="AU19" s="17" t="s">
        <v>74</v>
      </c>
      <c r="AV19" s="17">
        <v>10</v>
      </c>
      <c r="AW19" s="17" t="s">
        <v>53</v>
      </c>
      <c r="AX19" s="17" t="s">
        <v>53</v>
      </c>
      <c r="AY19" s="18" t="s">
        <v>3</v>
      </c>
      <c r="AZ19" s="4"/>
      <c r="BA19" s="39">
        <v>9</v>
      </c>
      <c r="BB19" s="42">
        <v>312089</v>
      </c>
      <c r="BC19" s="56" t="s">
        <v>155</v>
      </c>
    </row>
    <row r="20" spans="1:55" ht="12.75">
      <c r="A20" s="16">
        <v>3</v>
      </c>
      <c r="B20" s="50" t="s">
        <v>200</v>
      </c>
      <c r="C20" s="46">
        <f>SUM(D20:N20)+SUM(R20:T20)+SUM(W20:AO20)+SUM(AT20:AX20)</f>
        <v>343</v>
      </c>
      <c r="D20" s="13">
        <f>SUM(D22:D24)</f>
        <v>75</v>
      </c>
      <c r="E20" s="13">
        <f aca="true" t="shared" si="7" ref="E20:T20">SUM(E22:E24)</f>
        <v>0</v>
      </c>
      <c r="F20" s="13">
        <f t="shared" si="7"/>
        <v>0</v>
      </c>
      <c r="G20" s="13">
        <f t="shared" si="7"/>
        <v>28</v>
      </c>
      <c r="H20" s="13">
        <f t="shared" si="7"/>
        <v>0</v>
      </c>
      <c r="I20" s="13">
        <f t="shared" si="7"/>
        <v>0</v>
      </c>
      <c r="J20" s="13">
        <f t="shared" si="7"/>
        <v>0</v>
      </c>
      <c r="K20" s="13">
        <f>SUM(K22:K24)</f>
        <v>0</v>
      </c>
      <c r="L20" s="13">
        <f t="shared" si="7"/>
        <v>0</v>
      </c>
      <c r="M20" s="13">
        <f t="shared" si="7"/>
        <v>30</v>
      </c>
      <c r="N20" s="13">
        <f>SUM(O20:Q20)</f>
        <v>15</v>
      </c>
      <c r="O20" s="13">
        <f t="shared" si="7"/>
        <v>0</v>
      </c>
      <c r="P20" s="13">
        <f t="shared" si="7"/>
        <v>15</v>
      </c>
      <c r="Q20" s="13">
        <f t="shared" si="7"/>
        <v>0</v>
      </c>
      <c r="R20" s="13">
        <f t="shared" si="7"/>
        <v>0</v>
      </c>
      <c r="S20" s="13">
        <f t="shared" si="7"/>
        <v>0</v>
      </c>
      <c r="T20" s="13">
        <f t="shared" si="7"/>
        <v>10</v>
      </c>
      <c r="U20" s="16">
        <v>3</v>
      </c>
      <c r="V20" s="16">
        <v>3</v>
      </c>
      <c r="W20" s="13">
        <f aca="true" t="shared" si="8" ref="W20:AX20">SUM(W22:W24)</f>
        <v>5</v>
      </c>
      <c r="X20" s="13">
        <f t="shared" si="8"/>
        <v>0</v>
      </c>
      <c r="Y20" s="13">
        <f t="shared" si="8"/>
        <v>35</v>
      </c>
      <c r="Z20" s="13">
        <f t="shared" si="8"/>
        <v>0</v>
      </c>
      <c r="AA20" s="13">
        <f t="shared" si="8"/>
        <v>0</v>
      </c>
      <c r="AB20" s="13">
        <f t="shared" si="8"/>
        <v>0</v>
      </c>
      <c r="AC20" s="13">
        <f t="shared" si="8"/>
        <v>0</v>
      </c>
      <c r="AD20" s="13">
        <f>SUM(AD22:AD24)</f>
        <v>0</v>
      </c>
      <c r="AE20" s="13">
        <f t="shared" si="8"/>
        <v>0</v>
      </c>
      <c r="AF20" s="13">
        <f t="shared" si="8"/>
        <v>5</v>
      </c>
      <c r="AG20" s="13">
        <f t="shared" si="8"/>
        <v>10</v>
      </c>
      <c r="AH20" s="13">
        <f t="shared" si="8"/>
        <v>45</v>
      </c>
      <c r="AI20" s="13">
        <f t="shared" si="8"/>
        <v>0</v>
      </c>
      <c r="AJ20" s="13">
        <f t="shared" si="8"/>
        <v>0</v>
      </c>
      <c r="AK20" s="13">
        <f t="shared" si="8"/>
        <v>0</v>
      </c>
      <c r="AL20" s="13">
        <f t="shared" si="8"/>
        <v>25</v>
      </c>
      <c r="AM20" s="13">
        <f t="shared" si="8"/>
        <v>10</v>
      </c>
      <c r="AN20" s="13">
        <f t="shared" si="8"/>
        <v>0</v>
      </c>
      <c r="AO20" s="13">
        <f t="shared" si="8"/>
        <v>0</v>
      </c>
      <c r="AP20" s="13">
        <f t="shared" si="8"/>
        <v>0</v>
      </c>
      <c r="AQ20" s="13">
        <f t="shared" si="8"/>
        <v>0</v>
      </c>
      <c r="AR20" s="13">
        <f t="shared" si="8"/>
        <v>0</v>
      </c>
      <c r="AS20" s="13">
        <f t="shared" si="8"/>
        <v>0</v>
      </c>
      <c r="AT20" s="13">
        <f t="shared" si="8"/>
        <v>35</v>
      </c>
      <c r="AU20" s="13">
        <f t="shared" si="8"/>
        <v>0</v>
      </c>
      <c r="AV20" s="13">
        <f t="shared" si="8"/>
        <v>0</v>
      </c>
      <c r="AW20" s="13">
        <f t="shared" si="8"/>
        <v>15</v>
      </c>
      <c r="AX20" s="13">
        <f t="shared" si="8"/>
        <v>0</v>
      </c>
      <c r="AY20" s="16">
        <v>3</v>
      </c>
      <c r="AZ20" s="4"/>
      <c r="BA20" s="39">
        <v>10</v>
      </c>
      <c r="BB20" s="42">
        <v>440931</v>
      </c>
      <c r="BC20" s="56" t="s">
        <v>156</v>
      </c>
    </row>
    <row r="21" spans="1:55" ht="12.75">
      <c r="A21" s="18" t="s">
        <v>3</v>
      </c>
      <c r="B21" s="1" t="s">
        <v>54</v>
      </c>
      <c r="C21" s="6"/>
      <c r="D21" s="6" t="s">
        <v>80</v>
      </c>
      <c r="E21" s="6"/>
      <c r="F21" s="6"/>
      <c r="G21" s="6"/>
      <c r="H21" s="6"/>
      <c r="I21" s="6"/>
      <c r="J21" s="6"/>
      <c r="K21" s="6"/>
      <c r="L21" s="6"/>
      <c r="M21" s="6"/>
      <c r="N21" s="13" t="s">
        <v>3</v>
      </c>
      <c r="O21" s="6"/>
      <c r="P21" s="6"/>
      <c r="Q21" s="6"/>
      <c r="R21" s="6"/>
      <c r="S21" s="6"/>
      <c r="T21" s="6"/>
      <c r="U21" s="18" t="s">
        <v>3</v>
      </c>
      <c r="V21" s="18" t="s">
        <v>3</v>
      </c>
      <c r="W21" s="6"/>
      <c r="X21" s="6"/>
      <c r="Y21" s="6" t="s">
        <v>212</v>
      </c>
      <c r="Z21" s="6"/>
      <c r="AA21" s="6"/>
      <c r="AB21" s="6"/>
      <c r="AC21" s="6"/>
      <c r="AD21" s="6"/>
      <c r="AE21" s="6"/>
      <c r="AF21" s="6"/>
      <c r="AG21" s="6"/>
      <c r="AH21" s="6" t="s">
        <v>76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 t="s">
        <v>107</v>
      </c>
      <c r="AU21" s="6"/>
      <c r="AW21" s="6" t="s">
        <v>77</v>
      </c>
      <c r="AX21" s="6"/>
      <c r="AY21" s="18" t="s">
        <v>3</v>
      </c>
      <c r="AZ21" s="4"/>
      <c r="BA21" s="39">
        <v>11</v>
      </c>
      <c r="BB21" s="42">
        <v>288925</v>
      </c>
      <c r="BC21" s="56" t="s">
        <v>157</v>
      </c>
    </row>
    <row r="22" spans="1:55" ht="12.75">
      <c r="A22" s="18" t="s">
        <v>3</v>
      </c>
      <c r="B22" s="1" t="s">
        <v>79</v>
      </c>
      <c r="C22" s="46">
        <f aca="true" t="shared" si="9" ref="C22:C28">SUM(D22:N22)+SUM(R22:T22)+SUM(W22:AO22)+SUM(AT22:AX22)</f>
        <v>323</v>
      </c>
      <c r="D22" s="17">
        <v>55</v>
      </c>
      <c r="E22" s="17" t="s">
        <v>52</v>
      </c>
      <c r="F22" s="17" t="s">
        <v>52</v>
      </c>
      <c r="G22" s="17">
        <v>28</v>
      </c>
      <c r="H22" s="17" t="s">
        <v>52</v>
      </c>
      <c r="I22" s="17" t="s">
        <v>52</v>
      </c>
      <c r="J22" s="17" t="s">
        <v>53</v>
      </c>
      <c r="K22" s="17" t="s">
        <v>53</v>
      </c>
      <c r="L22" s="17" t="s">
        <v>53</v>
      </c>
      <c r="M22" s="17">
        <v>30</v>
      </c>
      <c r="N22" s="13">
        <f aca="true" t="shared" si="10" ref="N22:N28">SUM(O22:Q22)</f>
        <v>15</v>
      </c>
      <c r="O22" s="17" t="s">
        <v>74</v>
      </c>
      <c r="P22" s="17">
        <v>15</v>
      </c>
      <c r="Q22" s="17" t="s">
        <v>52</v>
      </c>
      <c r="R22" s="17" t="s">
        <v>53</v>
      </c>
      <c r="S22" s="17" t="s">
        <v>53</v>
      </c>
      <c r="T22" s="17">
        <v>10</v>
      </c>
      <c r="U22" s="18" t="s">
        <v>3</v>
      </c>
      <c r="V22" s="18" t="s">
        <v>3</v>
      </c>
      <c r="W22" s="17">
        <v>5</v>
      </c>
      <c r="X22" s="17" t="s">
        <v>52</v>
      </c>
      <c r="Y22" s="17">
        <v>35</v>
      </c>
      <c r="Z22" s="17" t="s">
        <v>53</v>
      </c>
      <c r="AA22" s="17" t="s">
        <v>52</v>
      </c>
      <c r="AB22" s="17" t="s">
        <v>53</v>
      </c>
      <c r="AC22" s="17" t="s">
        <v>53</v>
      </c>
      <c r="AD22" s="17" t="s">
        <v>53</v>
      </c>
      <c r="AE22" s="17" t="s">
        <v>53</v>
      </c>
      <c r="AF22" s="17">
        <v>5</v>
      </c>
      <c r="AG22" s="17">
        <v>10</v>
      </c>
      <c r="AH22" s="17">
        <v>45</v>
      </c>
      <c r="AI22" s="17" t="s">
        <v>53</v>
      </c>
      <c r="AJ22" s="17" t="s">
        <v>53</v>
      </c>
      <c r="AK22" s="17" t="s">
        <v>53</v>
      </c>
      <c r="AL22" s="17">
        <v>25</v>
      </c>
      <c r="AM22" s="17">
        <v>10</v>
      </c>
      <c r="AN22" s="17" t="s">
        <v>74</v>
      </c>
      <c r="AO22" s="17">
        <f aca="true" t="shared" si="11" ref="AO22:AO28">SUM(AP22:AS22)</f>
        <v>0</v>
      </c>
      <c r="AP22" s="17" t="s">
        <v>74</v>
      </c>
      <c r="AQ22" s="17" t="s">
        <v>74</v>
      </c>
      <c r="AR22" s="17" t="s">
        <v>74</v>
      </c>
      <c r="AS22" s="17" t="s">
        <v>74</v>
      </c>
      <c r="AT22" s="17">
        <v>35</v>
      </c>
      <c r="AU22" s="17" t="s">
        <v>52</v>
      </c>
      <c r="AV22" s="17" t="s">
        <v>52</v>
      </c>
      <c r="AW22" s="17">
        <v>15</v>
      </c>
      <c r="AX22" s="17" t="s">
        <v>53</v>
      </c>
      <c r="AY22" s="18" t="s">
        <v>3</v>
      </c>
      <c r="AZ22" s="4"/>
      <c r="BA22" s="39">
        <v>12</v>
      </c>
      <c r="BB22" s="42">
        <v>301251</v>
      </c>
      <c r="BC22" s="56" t="s">
        <v>158</v>
      </c>
    </row>
    <row r="23" spans="1:55" ht="12.75">
      <c r="A23" s="18" t="s">
        <v>3</v>
      </c>
      <c r="B23" s="1" t="s">
        <v>71</v>
      </c>
      <c r="C23" s="46">
        <f t="shared" si="9"/>
        <v>10</v>
      </c>
      <c r="D23" s="17">
        <v>10</v>
      </c>
      <c r="E23" s="17" t="s">
        <v>52</v>
      </c>
      <c r="F23" s="17" t="s">
        <v>52</v>
      </c>
      <c r="G23" s="17" t="s">
        <v>52</v>
      </c>
      <c r="H23" s="17" t="s">
        <v>52</v>
      </c>
      <c r="I23" s="17" t="s">
        <v>52</v>
      </c>
      <c r="J23" s="17" t="s">
        <v>53</v>
      </c>
      <c r="K23" s="17" t="s">
        <v>53</v>
      </c>
      <c r="L23" s="17" t="s">
        <v>53</v>
      </c>
      <c r="M23" s="17" t="s">
        <v>53</v>
      </c>
      <c r="N23" s="13">
        <f t="shared" si="10"/>
        <v>0</v>
      </c>
      <c r="O23" s="17" t="s">
        <v>52</v>
      </c>
      <c r="P23" s="17" t="s">
        <v>52</v>
      </c>
      <c r="Q23" s="17" t="s">
        <v>52</v>
      </c>
      <c r="R23" s="17" t="s">
        <v>53</v>
      </c>
      <c r="S23" s="17" t="s">
        <v>53</v>
      </c>
      <c r="T23" s="17" t="s">
        <v>53</v>
      </c>
      <c r="U23" s="18" t="s">
        <v>3</v>
      </c>
      <c r="V23" s="18" t="s">
        <v>3</v>
      </c>
      <c r="W23" s="17" t="s">
        <v>53</v>
      </c>
      <c r="X23" s="17" t="s">
        <v>52</v>
      </c>
      <c r="Y23" s="17" t="s">
        <v>52</v>
      </c>
      <c r="Z23" s="17" t="s">
        <v>53</v>
      </c>
      <c r="AA23" s="17" t="s">
        <v>52</v>
      </c>
      <c r="AB23" s="17" t="s">
        <v>53</v>
      </c>
      <c r="AC23" s="17" t="s">
        <v>53</v>
      </c>
      <c r="AD23" s="17" t="s">
        <v>53</v>
      </c>
      <c r="AE23" s="17" t="s">
        <v>53</v>
      </c>
      <c r="AF23" s="17" t="s">
        <v>53</v>
      </c>
      <c r="AG23" s="17" t="s">
        <v>52</v>
      </c>
      <c r="AH23" s="17" t="s">
        <v>52</v>
      </c>
      <c r="AI23" s="17" t="s">
        <v>53</v>
      </c>
      <c r="AJ23" s="17" t="s">
        <v>53</v>
      </c>
      <c r="AK23" s="17" t="s">
        <v>53</v>
      </c>
      <c r="AL23" s="17" t="s">
        <v>52</v>
      </c>
      <c r="AM23" s="17" t="s">
        <v>52</v>
      </c>
      <c r="AN23" s="17" t="s">
        <v>52</v>
      </c>
      <c r="AO23" s="17">
        <f t="shared" si="11"/>
        <v>0</v>
      </c>
      <c r="AP23" s="17" t="s">
        <v>74</v>
      </c>
      <c r="AQ23" s="17" t="s">
        <v>74</v>
      </c>
      <c r="AR23" s="17" t="s">
        <v>74</v>
      </c>
      <c r="AS23" s="17" t="s">
        <v>74</v>
      </c>
      <c r="AT23" s="17" t="s">
        <v>74</v>
      </c>
      <c r="AU23" s="17" t="s">
        <v>74</v>
      </c>
      <c r="AV23" s="17" t="s">
        <v>74</v>
      </c>
      <c r="AW23" s="17" t="s">
        <v>53</v>
      </c>
      <c r="AX23" s="17" t="s">
        <v>53</v>
      </c>
      <c r="AY23" s="18" t="s">
        <v>3</v>
      </c>
      <c r="AZ23" s="4"/>
      <c r="BA23" s="39">
        <v>13</v>
      </c>
      <c r="BB23" s="42">
        <v>698929</v>
      </c>
      <c r="BC23" s="56" t="s">
        <v>159</v>
      </c>
    </row>
    <row r="24" spans="1:55" ht="12.75">
      <c r="A24" s="18" t="s">
        <v>3</v>
      </c>
      <c r="B24" s="1" t="s">
        <v>108</v>
      </c>
      <c r="C24" s="46">
        <f t="shared" si="9"/>
        <v>10</v>
      </c>
      <c r="D24" s="17">
        <v>10</v>
      </c>
      <c r="E24" s="17" t="s">
        <v>52</v>
      </c>
      <c r="F24" s="17" t="s">
        <v>52</v>
      </c>
      <c r="G24" s="17" t="s">
        <v>52</v>
      </c>
      <c r="H24" s="17" t="s">
        <v>52</v>
      </c>
      <c r="I24" s="17" t="s">
        <v>52</v>
      </c>
      <c r="J24" s="17" t="s">
        <v>53</v>
      </c>
      <c r="K24" s="17" t="s">
        <v>53</v>
      </c>
      <c r="L24" s="17" t="s">
        <v>53</v>
      </c>
      <c r="M24" s="17" t="s">
        <v>53</v>
      </c>
      <c r="N24" s="13">
        <f t="shared" si="10"/>
        <v>0</v>
      </c>
      <c r="O24" s="17" t="s">
        <v>52</v>
      </c>
      <c r="P24" s="17" t="s">
        <v>52</v>
      </c>
      <c r="Q24" s="17" t="s">
        <v>52</v>
      </c>
      <c r="R24" s="17" t="s">
        <v>53</v>
      </c>
      <c r="S24" s="17" t="s">
        <v>53</v>
      </c>
      <c r="T24" s="17" t="s">
        <v>53</v>
      </c>
      <c r="U24" s="18" t="s">
        <v>3</v>
      </c>
      <c r="V24" s="18" t="s">
        <v>3</v>
      </c>
      <c r="W24" s="17" t="s">
        <v>53</v>
      </c>
      <c r="X24" s="17" t="s">
        <v>52</v>
      </c>
      <c r="Y24" s="17" t="s">
        <v>52</v>
      </c>
      <c r="Z24" s="17" t="s">
        <v>53</v>
      </c>
      <c r="AA24" s="17" t="s">
        <v>52</v>
      </c>
      <c r="AB24" s="17" t="s">
        <v>53</v>
      </c>
      <c r="AC24" s="17" t="s">
        <v>53</v>
      </c>
      <c r="AD24" s="17" t="s">
        <v>53</v>
      </c>
      <c r="AE24" s="17" t="s">
        <v>53</v>
      </c>
      <c r="AF24" s="17" t="s">
        <v>53</v>
      </c>
      <c r="AG24" s="17" t="s">
        <v>52</v>
      </c>
      <c r="AH24" s="17" t="s">
        <v>52</v>
      </c>
      <c r="AI24" s="17" t="s">
        <v>53</v>
      </c>
      <c r="AJ24" s="17" t="s">
        <v>53</v>
      </c>
      <c r="AK24" s="17" t="s">
        <v>53</v>
      </c>
      <c r="AL24" s="17" t="s">
        <v>52</v>
      </c>
      <c r="AM24" s="17" t="s">
        <v>52</v>
      </c>
      <c r="AN24" s="17" t="s">
        <v>52</v>
      </c>
      <c r="AO24" s="17">
        <f t="shared" si="11"/>
        <v>0</v>
      </c>
      <c r="AP24" s="17" t="s">
        <v>74</v>
      </c>
      <c r="AQ24" s="17" t="s">
        <v>74</v>
      </c>
      <c r="AR24" s="17" t="s">
        <v>74</v>
      </c>
      <c r="AS24" s="17" t="s">
        <v>74</v>
      </c>
      <c r="AT24" s="17" t="s">
        <v>74</v>
      </c>
      <c r="AU24" s="17" t="s">
        <v>74</v>
      </c>
      <c r="AV24" s="17" t="s">
        <v>74</v>
      </c>
      <c r="AW24" s="17" t="s">
        <v>53</v>
      </c>
      <c r="AX24" s="17" t="s">
        <v>53</v>
      </c>
      <c r="AY24" s="18" t="s">
        <v>3</v>
      </c>
      <c r="AZ24" s="4"/>
      <c r="BA24" s="39">
        <v>14</v>
      </c>
      <c r="BB24" s="42">
        <v>684257</v>
      </c>
      <c r="BC24" s="56" t="s">
        <v>160</v>
      </c>
    </row>
    <row r="25" spans="1:55" ht="12.75">
      <c r="A25" s="75">
        <v>4</v>
      </c>
      <c r="B25" s="50" t="s">
        <v>234</v>
      </c>
      <c r="C25" s="46">
        <f t="shared" si="9"/>
        <v>112</v>
      </c>
      <c r="D25" s="17">
        <v>15</v>
      </c>
      <c r="E25" s="17" t="s">
        <v>52</v>
      </c>
      <c r="F25" s="17" t="s">
        <v>52</v>
      </c>
      <c r="G25" s="17" t="s">
        <v>52</v>
      </c>
      <c r="H25" s="17" t="s">
        <v>52</v>
      </c>
      <c r="I25" s="17" t="s">
        <v>52</v>
      </c>
      <c r="J25" s="17" t="s">
        <v>53</v>
      </c>
      <c r="K25" s="17" t="s">
        <v>53</v>
      </c>
      <c r="L25" s="17" t="s">
        <v>53</v>
      </c>
      <c r="M25" s="17">
        <v>12</v>
      </c>
      <c r="N25" s="13">
        <f t="shared" si="10"/>
        <v>0</v>
      </c>
      <c r="O25" s="17" t="s">
        <v>52</v>
      </c>
      <c r="P25" s="17" t="s">
        <v>52</v>
      </c>
      <c r="Q25" s="17" t="s">
        <v>52</v>
      </c>
      <c r="R25" s="17" t="s">
        <v>53</v>
      </c>
      <c r="S25" s="17" t="s">
        <v>53</v>
      </c>
      <c r="T25" s="17" t="s">
        <v>53</v>
      </c>
      <c r="U25" s="75">
        <v>4</v>
      </c>
      <c r="V25" s="75">
        <v>4</v>
      </c>
      <c r="W25" s="17" t="s">
        <v>53</v>
      </c>
      <c r="X25" s="17" t="s">
        <v>52</v>
      </c>
      <c r="Y25" s="17">
        <v>15</v>
      </c>
      <c r="Z25" s="17" t="s">
        <v>53</v>
      </c>
      <c r="AA25" s="17" t="s">
        <v>52</v>
      </c>
      <c r="AB25" s="17" t="s">
        <v>53</v>
      </c>
      <c r="AC25" s="17" t="s">
        <v>53</v>
      </c>
      <c r="AD25" s="17" t="s">
        <v>53</v>
      </c>
      <c r="AE25" s="17" t="s">
        <v>53</v>
      </c>
      <c r="AF25" s="17">
        <v>5</v>
      </c>
      <c r="AG25" s="17" t="s">
        <v>74</v>
      </c>
      <c r="AH25" s="17">
        <v>12</v>
      </c>
      <c r="AI25" s="17" t="s">
        <v>53</v>
      </c>
      <c r="AJ25" s="17" t="s">
        <v>53</v>
      </c>
      <c r="AK25" s="17" t="s">
        <v>53</v>
      </c>
      <c r="AL25" s="17">
        <v>20</v>
      </c>
      <c r="AM25" s="17">
        <v>5</v>
      </c>
      <c r="AN25" s="17" t="s">
        <v>52</v>
      </c>
      <c r="AO25" s="17">
        <f t="shared" si="11"/>
        <v>0</v>
      </c>
      <c r="AP25" s="17" t="s">
        <v>74</v>
      </c>
      <c r="AQ25" s="17" t="s">
        <v>74</v>
      </c>
      <c r="AR25" s="17" t="s">
        <v>74</v>
      </c>
      <c r="AS25" s="17" t="s">
        <v>74</v>
      </c>
      <c r="AT25" s="17">
        <v>13</v>
      </c>
      <c r="AU25" s="17"/>
      <c r="AV25" s="17">
        <v>10</v>
      </c>
      <c r="AW25" s="17">
        <v>5</v>
      </c>
      <c r="AX25" s="17" t="s">
        <v>74</v>
      </c>
      <c r="AY25" s="75">
        <v>4</v>
      </c>
      <c r="AZ25" s="4"/>
      <c r="BA25" s="39">
        <v>15</v>
      </c>
      <c r="BB25" s="42">
        <v>208603</v>
      </c>
      <c r="BC25" s="56" t="s">
        <v>161</v>
      </c>
    </row>
    <row r="26" spans="1:55" ht="12.75">
      <c r="A26" s="16">
        <v>5</v>
      </c>
      <c r="B26" s="50" t="s">
        <v>201</v>
      </c>
      <c r="C26" s="46">
        <f t="shared" si="9"/>
        <v>133</v>
      </c>
      <c r="D26" s="17">
        <v>20</v>
      </c>
      <c r="E26" s="17" t="s">
        <v>52</v>
      </c>
      <c r="F26" s="17" t="s">
        <v>52</v>
      </c>
      <c r="G26" s="17" t="s">
        <v>52</v>
      </c>
      <c r="H26" s="17" t="s">
        <v>52</v>
      </c>
      <c r="I26" s="17" t="s">
        <v>52</v>
      </c>
      <c r="J26" s="17" t="s">
        <v>52</v>
      </c>
      <c r="K26" s="17" t="s">
        <v>52</v>
      </c>
      <c r="L26" s="17" t="s">
        <v>52</v>
      </c>
      <c r="M26" s="17" t="s">
        <v>52</v>
      </c>
      <c r="N26" s="13">
        <f t="shared" si="10"/>
        <v>0</v>
      </c>
      <c r="O26" s="17" t="s">
        <v>52</v>
      </c>
      <c r="P26" s="17" t="s">
        <v>52</v>
      </c>
      <c r="Q26" s="17" t="s">
        <v>52</v>
      </c>
      <c r="R26" s="17" t="s">
        <v>52</v>
      </c>
      <c r="S26" s="17" t="s">
        <v>52</v>
      </c>
      <c r="T26" s="17" t="s">
        <v>52</v>
      </c>
      <c r="U26" s="16">
        <v>5</v>
      </c>
      <c r="V26" s="16">
        <v>5</v>
      </c>
      <c r="W26" s="17" t="s">
        <v>52</v>
      </c>
      <c r="X26" s="17" t="s">
        <v>52</v>
      </c>
      <c r="Y26" s="17">
        <v>20</v>
      </c>
      <c r="Z26" s="17" t="s">
        <v>52</v>
      </c>
      <c r="AA26" s="17" t="s">
        <v>52</v>
      </c>
      <c r="AB26" s="17" t="s">
        <v>52</v>
      </c>
      <c r="AC26" s="17" t="s">
        <v>52</v>
      </c>
      <c r="AD26" s="17" t="s">
        <v>52</v>
      </c>
      <c r="AE26" s="17" t="s">
        <v>52</v>
      </c>
      <c r="AF26" s="17" t="s">
        <v>52</v>
      </c>
      <c r="AG26" s="17">
        <v>5</v>
      </c>
      <c r="AH26" s="17">
        <v>25</v>
      </c>
      <c r="AI26" s="17" t="s">
        <v>52</v>
      </c>
      <c r="AJ26" s="17" t="s">
        <v>52</v>
      </c>
      <c r="AK26" s="17" t="s">
        <v>52</v>
      </c>
      <c r="AL26" s="17">
        <v>21</v>
      </c>
      <c r="AM26" s="17">
        <v>4</v>
      </c>
      <c r="AN26" s="17" t="s">
        <v>74</v>
      </c>
      <c r="AO26" s="17">
        <f t="shared" si="11"/>
        <v>0</v>
      </c>
      <c r="AP26" s="17" t="s">
        <v>74</v>
      </c>
      <c r="AQ26" s="17" t="s">
        <v>74</v>
      </c>
      <c r="AR26" s="17" t="s">
        <v>74</v>
      </c>
      <c r="AS26" s="17" t="s">
        <v>74</v>
      </c>
      <c r="AT26" s="17">
        <v>10</v>
      </c>
      <c r="AU26" s="17" t="s">
        <v>52</v>
      </c>
      <c r="AV26" s="17">
        <v>23</v>
      </c>
      <c r="AW26" s="17">
        <v>5</v>
      </c>
      <c r="AX26" s="17" t="s">
        <v>52</v>
      </c>
      <c r="AY26" s="16">
        <v>5</v>
      </c>
      <c r="AZ26" s="4"/>
      <c r="BA26" s="39">
        <v>16</v>
      </c>
      <c r="BB26" s="42">
        <v>512668</v>
      </c>
      <c r="BC26" s="56" t="s">
        <v>162</v>
      </c>
    </row>
    <row r="27" spans="1:55" ht="12.75">
      <c r="A27" s="16">
        <v>6</v>
      </c>
      <c r="B27" s="50" t="s">
        <v>241</v>
      </c>
      <c r="C27" s="46">
        <f t="shared" si="9"/>
        <v>121</v>
      </c>
      <c r="D27" s="17">
        <v>34</v>
      </c>
      <c r="E27" s="17" t="s">
        <v>52</v>
      </c>
      <c r="F27" s="17" t="s">
        <v>52</v>
      </c>
      <c r="G27" s="17" t="s">
        <v>52</v>
      </c>
      <c r="H27" s="17" t="s">
        <v>52</v>
      </c>
      <c r="I27" s="17" t="s">
        <v>52</v>
      </c>
      <c r="J27" s="17" t="s">
        <v>52</v>
      </c>
      <c r="K27" s="17" t="s">
        <v>52</v>
      </c>
      <c r="L27" s="17" t="s">
        <v>52</v>
      </c>
      <c r="M27" s="17">
        <v>10</v>
      </c>
      <c r="N27" s="13">
        <f t="shared" si="10"/>
        <v>0</v>
      </c>
      <c r="O27" s="17" t="s">
        <v>52</v>
      </c>
      <c r="P27" s="17" t="s">
        <v>52</v>
      </c>
      <c r="Q27" s="17" t="s">
        <v>52</v>
      </c>
      <c r="R27" s="17" t="s">
        <v>52</v>
      </c>
      <c r="S27" s="17" t="s">
        <v>52</v>
      </c>
      <c r="T27" s="17">
        <v>6</v>
      </c>
      <c r="U27" s="16">
        <v>6</v>
      </c>
      <c r="V27" s="16">
        <v>6</v>
      </c>
      <c r="W27" s="17">
        <v>6</v>
      </c>
      <c r="X27" s="17" t="s">
        <v>52</v>
      </c>
      <c r="Y27" s="17">
        <v>13</v>
      </c>
      <c r="Z27" s="17" t="s">
        <v>52</v>
      </c>
      <c r="AA27" s="17" t="s">
        <v>52</v>
      </c>
      <c r="AB27" s="17" t="s">
        <v>52</v>
      </c>
      <c r="AC27" s="17" t="s">
        <v>52</v>
      </c>
      <c r="AD27" s="17" t="s">
        <v>52</v>
      </c>
      <c r="AE27" s="17" t="s">
        <v>52</v>
      </c>
      <c r="AF27" s="17" t="s">
        <v>52</v>
      </c>
      <c r="AG27" s="17">
        <v>6</v>
      </c>
      <c r="AH27" s="17">
        <v>14</v>
      </c>
      <c r="AI27" s="17" t="s">
        <v>52</v>
      </c>
      <c r="AJ27" s="17" t="s">
        <v>52</v>
      </c>
      <c r="AK27" s="17" t="s">
        <v>52</v>
      </c>
      <c r="AL27" s="17">
        <v>12</v>
      </c>
      <c r="AM27" s="17">
        <v>4</v>
      </c>
      <c r="AN27" s="17" t="s">
        <v>52</v>
      </c>
      <c r="AO27" s="17">
        <f t="shared" si="11"/>
        <v>0</v>
      </c>
      <c r="AP27" s="17" t="s">
        <v>74</v>
      </c>
      <c r="AQ27" s="17" t="s">
        <v>74</v>
      </c>
      <c r="AR27" s="17" t="s">
        <v>74</v>
      </c>
      <c r="AS27" s="17" t="s">
        <v>74</v>
      </c>
      <c r="AT27" s="17">
        <v>5</v>
      </c>
      <c r="AU27" s="17" t="s">
        <v>52</v>
      </c>
      <c r="AV27" s="17">
        <v>6</v>
      </c>
      <c r="AW27" s="17">
        <v>5</v>
      </c>
      <c r="AX27" s="17" t="s">
        <v>52</v>
      </c>
      <c r="AY27" s="16">
        <v>6</v>
      </c>
      <c r="AZ27" s="4"/>
      <c r="BA27" s="39">
        <v>17</v>
      </c>
      <c r="BB27" s="42">
        <v>650548</v>
      </c>
      <c r="BC27" s="56" t="s">
        <v>163</v>
      </c>
    </row>
    <row r="28" spans="1:55" ht="12.75">
      <c r="A28" s="16">
        <v>7</v>
      </c>
      <c r="B28" s="53" t="s">
        <v>202</v>
      </c>
      <c r="C28" s="46">
        <f t="shared" si="9"/>
        <v>183</v>
      </c>
      <c r="D28" s="20">
        <v>20</v>
      </c>
      <c r="E28" s="20" t="s">
        <v>52</v>
      </c>
      <c r="F28" s="20" t="s">
        <v>52</v>
      </c>
      <c r="G28" s="20" t="s">
        <v>52</v>
      </c>
      <c r="H28" s="20" t="s">
        <v>52</v>
      </c>
      <c r="I28" s="20" t="s">
        <v>52</v>
      </c>
      <c r="J28" s="20" t="s">
        <v>52</v>
      </c>
      <c r="K28" s="20" t="s">
        <v>52</v>
      </c>
      <c r="L28" s="20" t="s">
        <v>52</v>
      </c>
      <c r="M28" s="20" t="s">
        <v>52</v>
      </c>
      <c r="N28" s="13">
        <f t="shared" si="10"/>
        <v>100</v>
      </c>
      <c r="O28" s="20" t="s">
        <v>52</v>
      </c>
      <c r="P28" s="20" t="s">
        <v>52</v>
      </c>
      <c r="Q28" s="20">
        <v>100</v>
      </c>
      <c r="R28" s="20" t="s">
        <v>52</v>
      </c>
      <c r="S28" s="20" t="s">
        <v>52</v>
      </c>
      <c r="T28" s="20">
        <v>5</v>
      </c>
      <c r="U28" s="16">
        <v>7</v>
      </c>
      <c r="V28" s="16">
        <v>7</v>
      </c>
      <c r="W28" s="20" t="s">
        <v>52</v>
      </c>
      <c r="X28" s="20" t="s">
        <v>52</v>
      </c>
      <c r="Y28" s="20">
        <v>20</v>
      </c>
      <c r="Z28" s="20" t="s">
        <v>52</v>
      </c>
      <c r="AA28" s="20" t="s">
        <v>52</v>
      </c>
      <c r="AB28" s="20" t="s">
        <v>52</v>
      </c>
      <c r="AC28" s="20" t="s">
        <v>52</v>
      </c>
      <c r="AD28" s="20" t="s">
        <v>52</v>
      </c>
      <c r="AE28" s="20" t="s">
        <v>52</v>
      </c>
      <c r="AF28" s="20" t="s">
        <v>52</v>
      </c>
      <c r="AG28" s="20" t="s">
        <v>52</v>
      </c>
      <c r="AH28" s="7">
        <v>15</v>
      </c>
      <c r="AI28" s="20" t="s">
        <v>52</v>
      </c>
      <c r="AJ28" s="20" t="s">
        <v>52</v>
      </c>
      <c r="AK28" s="20" t="s">
        <v>52</v>
      </c>
      <c r="AL28" s="20">
        <v>10</v>
      </c>
      <c r="AM28" s="20">
        <v>3</v>
      </c>
      <c r="AN28" s="17" t="s">
        <v>52</v>
      </c>
      <c r="AO28" s="17">
        <f t="shared" si="11"/>
        <v>0</v>
      </c>
      <c r="AP28" s="17" t="s">
        <v>74</v>
      </c>
      <c r="AQ28" s="17" t="s">
        <v>74</v>
      </c>
      <c r="AR28" s="17" t="s">
        <v>74</v>
      </c>
      <c r="AS28" s="17" t="s">
        <v>74</v>
      </c>
      <c r="AT28" s="20" t="s">
        <v>52</v>
      </c>
      <c r="AU28" s="20" t="s">
        <v>52</v>
      </c>
      <c r="AV28" s="20">
        <v>5</v>
      </c>
      <c r="AW28" s="20">
        <v>5</v>
      </c>
      <c r="AX28" s="20" t="s">
        <v>52</v>
      </c>
      <c r="AY28" s="16">
        <v>7</v>
      </c>
      <c r="AZ28" s="4"/>
      <c r="BA28" s="39">
        <v>18</v>
      </c>
      <c r="BB28" s="42">
        <v>527979</v>
      </c>
      <c r="BC28" s="56" t="s">
        <v>164</v>
      </c>
    </row>
    <row r="29" spans="1:55" ht="12.75">
      <c r="A29" s="16"/>
      <c r="B29" s="53"/>
      <c r="C29" s="46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13"/>
      <c r="O29" s="20"/>
      <c r="P29" s="20"/>
      <c r="Q29" s="20"/>
      <c r="R29" s="20"/>
      <c r="S29" s="20"/>
      <c r="T29" s="20"/>
      <c r="U29" s="16"/>
      <c r="V29" s="16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7"/>
      <c r="AI29" s="20"/>
      <c r="AJ29" s="20"/>
      <c r="AK29" s="20"/>
      <c r="AL29" s="20"/>
      <c r="AM29" s="20"/>
      <c r="AN29" s="17"/>
      <c r="AO29" s="17"/>
      <c r="AP29" s="17" t="s">
        <v>238</v>
      </c>
      <c r="AQ29" s="17"/>
      <c r="AR29" s="17"/>
      <c r="AS29" s="17"/>
      <c r="AT29" s="20"/>
      <c r="AU29" s="20"/>
      <c r="AV29" s="20"/>
      <c r="AW29" s="20"/>
      <c r="AX29" s="20"/>
      <c r="AY29" s="16"/>
      <c r="AZ29" s="4"/>
      <c r="BA29" s="39">
        <v>19</v>
      </c>
      <c r="BB29" s="42">
        <v>278425</v>
      </c>
      <c r="BC29" s="56" t="s">
        <v>165</v>
      </c>
    </row>
    <row r="30" spans="1:55" ht="12.75">
      <c r="A30" s="37">
        <v>8</v>
      </c>
      <c r="B30" s="76" t="s">
        <v>203</v>
      </c>
      <c r="C30" s="77">
        <f>SUM(D30:N30)+SUM(R30:T30)+SUM(W30:AO30)+SUM(AT30:AX30)</f>
        <v>226</v>
      </c>
      <c r="D30" s="22" t="s">
        <v>52</v>
      </c>
      <c r="E30" s="22" t="s">
        <v>52</v>
      </c>
      <c r="F30" s="22" t="s">
        <v>52</v>
      </c>
      <c r="G30" s="22" t="s">
        <v>52</v>
      </c>
      <c r="H30" s="22" t="s">
        <v>52</v>
      </c>
      <c r="I30" s="22" t="s">
        <v>52</v>
      </c>
      <c r="J30" s="22" t="s">
        <v>52</v>
      </c>
      <c r="K30" s="22" t="s">
        <v>52</v>
      </c>
      <c r="L30" s="22" t="s">
        <v>52</v>
      </c>
      <c r="M30" s="22" t="s">
        <v>52</v>
      </c>
      <c r="N30" s="23">
        <f>SUM(O30:Q30)</f>
        <v>0</v>
      </c>
      <c r="O30" s="22" t="s">
        <v>52</v>
      </c>
      <c r="P30" s="22" t="s">
        <v>52</v>
      </c>
      <c r="Q30" s="22" t="s">
        <v>52</v>
      </c>
      <c r="R30" s="22" t="s">
        <v>52</v>
      </c>
      <c r="S30" s="22" t="s">
        <v>52</v>
      </c>
      <c r="T30" s="22" t="s">
        <v>52</v>
      </c>
      <c r="U30" s="37">
        <v>8</v>
      </c>
      <c r="V30" s="37">
        <v>8</v>
      </c>
      <c r="W30" s="22" t="s">
        <v>52</v>
      </c>
      <c r="X30" s="22" t="s">
        <v>52</v>
      </c>
      <c r="Y30" s="22" t="s">
        <v>52</v>
      </c>
      <c r="Z30" s="22" t="s">
        <v>52</v>
      </c>
      <c r="AA30" s="22" t="s">
        <v>52</v>
      </c>
      <c r="AB30" s="22" t="s">
        <v>52</v>
      </c>
      <c r="AC30" s="22" t="s">
        <v>52</v>
      </c>
      <c r="AD30" s="22" t="s">
        <v>52</v>
      </c>
      <c r="AE30" s="22" t="s">
        <v>52</v>
      </c>
      <c r="AF30" s="22" t="s">
        <v>52</v>
      </c>
      <c r="AG30" s="22" t="s">
        <v>52</v>
      </c>
      <c r="AH30" s="22" t="s">
        <v>52</v>
      </c>
      <c r="AI30" s="22" t="s">
        <v>52</v>
      </c>
      <c r="AJ30" s="22" t="s">
        <v>52</v>
      </c>
      <c r="AK30" s="22" t="s">
        <v>52</v>
      </c>
      <c r="AL30" s="22" t="s">
        <v>52</v>
      </c>
      <c r="AM30" s="22" t="s">
        <v>52</v>
      </c>
      <c r="AN30" s="22" t="s">
        <v>74</v>
      </c>
      <c r="AO30" s="24">
        <f>SUM(AP30:AS30)</f>
        <v>226</v>
      </c>
      <c r="AP30" s="24">
        <v>62</v>
      </c>
      <c r="AQ30" s="24">
        <v>164</v>
      </c>
      <c r="AR30" s="24" t="s">
        <v>74</v>
      </c>
      <c r="AS30" s="24" t="s">
        <v>74</v>
      </c>
      <c r="AT30" s="22" t="s">
        <v>52</v>
      </c>
      <c r="AU30" s="22" t="s">
        <v>52</v>
      </c>
      <c r="AV30" s="22" t="s">
        <v>52</v>
      </c>
      <c r="AW30" s="22" t="s">
        <v>52</v>
      </c>
      <c r="AX30" s="22" t="s">
        <v>74</v>
      </c>
      <c r="AY30" s="37">
        <v>8</v>
      </c>
      <c r="AZ30" s="4"/>
      <c r="BA30" s="39">
        <v>20</v>
      </c>
      <c r="BB30" s="42">
        <v>334819</v>
      </c>
      <c r="BC30" s="56" t="s">
        <v>166</v>
      </c>
    </row>
    <row r="31" spans="1:55" s="4" customFormat="1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7"/>
      <c r="AW31" s="7"/>
      <c r="AX31" s="7"/>
      <c r="AY31" s="25"/>
      <c r="BA31" s="39">
        <v>21</v>
      </c>
      <c r="BB31" s="42">
        <v>310336</v>
      </c>
      <c r="BC31" s="56" t="s">
        <v>167</v>
      </c>
    </row>
    <row r="32" spans="1:55" s="4" customFormat="1" ht="12.75">
      <c r="A32" s="8"/>
      <c r="B32" s="8"/>
      <c r="C32" s="39"/>
      <c r="D32" s="3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39"/>
      <c r="AQ32" s="8"/>
      <c r="AR32" s="8"/>
      <c r="AS32" s="8"/>
      <c r="AT32" s="8"/>
      <c r="AU32" s="8"/>
      <c r="AV32" s="26"/>
      <c r="AW32" s="26"/>
      <c r="AX32" s="26"/>
      <c r="AY32" s="27"/>
      <c r="BA32" s="39">
        <v>22</v>
      </c>
      <c r="BB32" s="42">
        <v>407892</v>
      </c>
      <c r="BC32" s="56" t="s">
        <v>168</v>
      </c>
    </row>
    <row r="33" spans="3:55" ht="12.75">
      <c r="C33" s="39"/>
      <c r="D33" s="39"/>
      <c r="AU33" s="28"/>
      <c r="AV33" s="20"/>
      <c r="AW33" s="20"/>
      <c r="AX33" s="20"/>
      <c r="AY33" s="27"/>
      <c r="AZ33" s="4"/>
      <c r="BA33" s="39">
        <v>23</v>
      </c>
      <c r="BB33" s="42">
        <v>269251</v>
      </c>
      <c r="BC33" s="56" t="s">
        <v>169</v>
      </c>
    </row>
    <row r="34" spans="1:55" ht="12.75">
      <c r="A34" s="29"/>
      <c r="B34" s="21" t="s">
        <v>67</v>
      </c>
      <c r="C34" s="46"/>
      <c r="D34" s="46"/>
      <c r="E34" s="4"/>
      <c r="F34" s="4"/>
      <c r="G34" s="4"/>
      <c r="I34" s="11" t="s">
        <v>89</v>
      </c>
      <c r="J34" s="4"/>
      <c r="K34" s="4"/>
      <c r="L34" s="4"/>
      <c r="M34" s="4"/>
      <c r="N34" s="4"/>
      <c r="O34" s="4"/>
      <c r="P34" s="4"/>
      <c r="Q34" s="4"/>
      <c r="T34" s="4"/>
      <c r="U34" s="29"/>
      <c r="X34" s="1" t="s">
        <v>55</v>
      </c>
      <c r="AU34" s="28"/>
      <c r="AV34" s="7"/>
      <c r="AW34" s="7"/>
      <c r="AX34" s="7"/>
      <c r="AY34" s="30"/>
      <c r="AZ34" s="4"/>
      <c r="BA34" s="39">
        <v>24</v>
      </c>
      <c r="BB34" s="42">
        <v>780948</v>
      </c>
      <c r="BC34" s="56" t="s">
        <v>170</v>
      </c>
    </row>
    <row r="35" spans="1:55" ht="12.75">
      <c r="A35" s="29"/>
      <c r="B35" s="31" t="s">
        <v>213</v>
      </c>
      <c r="I35" s="21" t="s">
        <v>90</v>
      </c>
      <c r="J35" s="10"/>
      <c r="K35" s="10"/>
      <c r="L35" s="49"/>
      <c r="M35" s="49"/>
      <c r="N35" s="49"/>
      <c r="O35" s="49"/>
      <c r="P35" s="4"/>
      <c r="Q35" s="4"/>
      <c r="T35" s="4"/>
      <c r="U35" s="29"/>
      <c r="X35" s="21" t="s">
        <v>56</v>
      </c>
      <c r="Y35" s="10"/>
      <c r="Z35" s="10"/>
      <c r="AA35" s="10"/>
      <c r="AB35" s="10"/>
      <c r="AC35" s="10"/>
      <c r="AD35" s="10"/>
      <c r="AN35" s="28"/>
      <c r="AU35" s="28"/>
      <c r="AV35" s="20"/>
      <c r="AW35" s="20"/>
      <c r="AX35" s="20"/>
      <c r="AY35" s="30"/>
      <c r="AZ35" s="4"/>
      <c r="BA35" s="39">
        <v>25</v>
      </c>
      <c r="BB35" s="42">
        <v>417825</v>
      </c>
      <c r="BC35" s="56" t="s">
        <v>171</v>
      </c>
    </row>
    <row r="36" spans="2:55" ht="12.75">
      <c r="B36" s="79" t="s">
        <v>265</v>
      </c>
      <c r="I36" s="55"/>
      <c r="J36" s="4"/>
      <c r="X36" s="1"/>
      <c r="AE36" s="32"/>
      <c r="AN36" s="35"/>
      <c r="AU36" s="28"/>
      <c r="AV36" s="7"/>
      <c r="AW36" s="7"/>
      <c r="AX36" s="7"/>
      <c r="AY36" s="27"/>
      <c r="AZ36" s="4"/>
      <c r="BA36" s="39">
        <v>26</v>
      </c>
      <c r="BB36" s="42">
        <v>472335</v>
      </c>
      <c r="BC36" s="56" t="s">
        <v>172</v>
      </c>
    </row>
    <row r="37" spans="2:55" ht="12.75">
      <c r="B37" s="78" t="s">
        <v>214</v>
      </c>
      <c r="I37" s="12">
        <v>1</v>
      </c>
      <c r="J37" s="8" t="s">
        <v>204</v>
      </c>
      <c r="K37" s="1"/>
      <c r="X37" s="34"/>
      <c r="Y37" s="31"/>
      <c r="AN37" s="35"/>
      <c r="AU37" s="28"/>
      <c r="AV37" s="26"/>
      <c r="AW37" s="26"/>
      <c r="AX37" s="26"/>
      <c r="AY37" s="25"/>
      <c r="AZ37" s="4"/>
      <c r="BA37" s="39">
        <v>27</v>
      </c>
      <c r="BB37" s="42">
        <v>259011</v>
      </c>
      <c r="BC37" s="56" t="s">
        <v>173</v>
      </c>
    </row>
    <row r="38" spans="2:55" ht="12.75">
      <c r="B38" s="48" t="s">
        <v>215</v>
      </c>
      <c r="I38" s="12">
        <v>2</v>
      </c>
      <c r="J38" s="8" t="s">
        <v>205</v>
      </c>
      <c r="K38" s="1"/>
      <c r="X38" s="34"/>
      <c r="AN38" s="35"/>
      <c r="AU38" s="28"/>
      <c r="AV38" s="26"/>
      <c r="AW38" s="26"/>
      <c r="AX38" s="26"/>
      <c r="AY38" s="27"/>
      <c r="AZ38" s="4"/>
      <c r="BA38" s="39">
        <v>28</v>
      </c>
      <c r="BB38" s="42">
        <v>547757</v>
      </c>
      <c r="BC38" s="56" t="s">
        <v>174</v>
      </c>
    </row>
    <row r="39" spans="2:55" ht="12.75">
      <c r="B39" s="8" t="s">
        <v>216</v>
      </c>
      <c r="I39" s="12">
        <v>3</v>
      </c>
      <c r="J39" s="8" t="s">
        <v>235</v>
      </c>
      <c r="K39" s="1"/>
      <c r="X39" s="21" t="s">
        <v>72</v>
      </c>
      <c r="Y39" s="10"/>
      <c r="Z39" s="10"/>
      <c r="AA39" s="10"/>
      <c r="AB39" s="10"/>
      <c r="AC39" s="10"/>
      <c r="AE39" s="12">
        <f>SUM(AD40:AD42)</f>
        <v>0</v>
      </c>
      <c r="AN39" s="35"/>
      <c r="AU39" s="28"/>
      <c r="AV39" s="26"/>
      <c r="AW39" s="26"/>
      <c r="AX39" s="26"/>
      <c r="AY39" s="27"/>
      <c r="AZ39" s="4"/>
      <c r="BA39" s="39">
        <v>29</v>
      </c>
      <c r="BB39" s="42">
        <v>461869</v>
      </c>
      <c r="BC39" s="56" t="s">
        <v>175</v>
      </c>
    </row>
    <row r="40" spans="2:55" ht="12.75">
      <c r="B40" s="8" t="s">
        <v>217</v>
      </c>
      <c r="I40" s="12">
        <v>4</v>
      </c>
      <c r="J40" s="8" t="s">
        <v>206</v>
      </c>
      <c r="K40" s="1"/>
      <c r="X40" s="1"/>
      <c r="AD40" s="35"/>
      <c r="AE40" s="33"/>
      <c r="AN40" s="35"/>
      <c r="AU40" s="28"/>
      <c r="AV40" s="7"/>
      <c r="AW40" s="7"/>
      <c r="AX40" s="7"/>
      <c r="AY40" s="25"/>
      <c r="AZ40" s="4"/>
      <c r="BA40" s="39">
        <v>30</v>
      </c>
      <c r="BB40" s="42">
        <v>423352</v>
      </c>
      <c r="BC40" s="56" t="s">
        <v>176</v>
      </c>
    </row>
    <row r="41" spans="2:55" ht="12.75">
      <c r="B41" s="8" t="s">
        <v>218</v>
      </c>
      <c r="I41" s="12">
        <v>5</v>
      </c>
      <c r="J41" s="8" t="s">
        <v>207</v>
      </c>
      <c r="K41" s="1"/>
      <c r="X41" s="1"/>
      <c r="AD41" s="35"/>
      <c r="AE41" s="33"/>
      <c r="AN41" s="35"/>
      <c r="AU41" s="28"/>
      <c r="AV41" s="26"/>
      <c r="AW41" s="26"/>
      <c r="AX41" s="26"/>
      <c r="AY41" s="27"/>
      <c r="AZ41" s="4"/>
      <c r="BA41" s="39">
        <v>31</v>
      </c>
      <c r="BB41" s="42">
        <v>752322</v>
      </c>
      <c r="BC41" s="56" t="s">
        <v>177</v>
      </c>
    </row>
    <row r="42" spans="2:55" ht="12.75">
      <c r="B42" s="48" t="s">
        <v>236</v>
      </c>
      <c r="I42" s="12">
        <v>6</v>
      </c>
      <c r="J42" s="8" t="s">
        <v>208</v>
      </c>
      <c r="K42" s="1"/>
      <c r="X42" s="21" t="s">
        <v>73</v>
      </c>
      <c r="Y42" s="10"/>
      <c r="Z42" s="10"/>
      <c r="AA42" s="10"/>
      <c r="AB42" s="10"/>
      <c r="AC42" s="28"/>
      <c r="AD42" s="35"/>
      <c r="AE42" s="33"/>
      <c r="AN42" s="35"/>
      <c r="AU42" s="12"/>
      <c r="AV42" s="26"/>
      <c r="AW42" s="26"/>
      <c r="AX42" s="26"/>
      <c r="AY42" s="27"/>
      <c r="AZ42" s="4"/>
      <c r="BA42" s="39">
        <v>32</v>
      </c>
      <c r="BB42" s="42">
        <v>340986</v>
      </c>
      <c r="BC42" s="56" t="s">
        <v>178</v>
      </c>
    </row>
    <row r="43" spans="2:55" ht="12.75">
      <c r="B43" s="34" t="s">
        <v>237</v>
      </c>
      <c r="C43" s="34"/>
      <c r="I43" s="12">
        <v>7</v>
      </c>
      <c r="J43" s="8" t="s">
        <v>209</v>
      </c>
      <c r="X43" s="50" t="s">
        <v>190</v>
      </c>
      <c r="AC43" s="52">
        <v>4</v>
      </c>
      <c r="AN43" s="35"/>
      <c r="AU43" s="28"/>
      <c r="AV43" s="20"/>
      <c r="AW43" s="20"/>
      <c r="AX43" s="20"/>
      <c r="AY43" s="27"/>
      <c r="AZ43" s="4"/>
      <c r="BA43" s="39">
        <v>33</v>
      </c>
      <c r="BB43" s="42">
        <v>220447</v>
      </c>
      <c r="BC43" s="56" t="s">
        <v>179</v>
      </c>
    </row>
    <row r="44" spans="2:55" ht="12.75">
      <c r="B44" s="79" t="s">
        <v>265</v>
      </c>
      <c r="I44" s="12">
        <v>8</v>
      </c>
      <c r="J44" s="8" t="s">
        <v>210</v>
      </c>
      <c r="X44" s="48" t="s">
        <v>191</v>
      </c>
      <c r="Y44" s="4"/>
      <c r="Z44" s="4"/>
      <c r="AA44" s="4"/>
      <c r="AC44" s="52">
        <v>203</v>
      </c>
      <c r="AH44" s="1"/>
      <c r="AK44" s="44"/>
      <c r="AM44" s="35"/>
      <c r="AN44" s="35"/>
      <c r="AU44" s="28"/>
      <c r="AV44" s="26"/>
      <c r="AW44" s="26"/>
      <c r="AX44" s="26"/>
      <c r="AY44" s="27"/>
      <c r="AZ44" s="4"/>
      <c r="BA44" s="39">
        <v>34</v>
      </c>
      <c r="BB44" s="42">
        <v>400193</v>
      </c>
      <c r="BC44" s="56" t="s">
        <v>180</v>
      </c>
    </row>
    <row r="45" spans="2:55" ht="12.75">
      <c r="B45" s="34" t="s">
        <v>240</v>
      </c>
      <c r="X45" s="48" t="s">
        <v>192</v>
      </c>
      <c r="Y45" s="4"/>
      <c r="Z45" s="4"/>
      <c r="AA45" s="4"/>
      <c r="AC45" s="52">
        <v>0</v>
      </c>
      <c r="AH45" s="31"/>
      <c r="AM45" s="35"/>
      <c r="AN45" s="35"/>
      <c r="AU45" s="28"/>
      <c r="AV45" s="26"/>
      <c r="AW45" s="26"/>
      <c r="AX45" s="26"/>
      <c r="AY45" s="27"/>
      <c r="AZ45" s="4"/>
      <c r="BA45" s="39">
        <v>35</v>
      </c>
      <c r="BB45" s="42">
        <v>631410</v>
      </c>
      <c r="BC45" s="56" t="s">
        <v>181</v>
      </c>
    </row>
    <row r="46" spans="2:55" ht="12.75">
      <c r="B46" s="34" t="s">
        <v>264</v>
      </c>
      <c r="X46" s="48" t="s">
        <v>193</v>
      </c>
      <c r="Y46" s="4"/>
      <c r="Z46" s="4"/>
      <c r="AA46" s="4"/>
      <c r="AC46" s="52">
        <v>0</v>
      </c>
      <c r="AV46" s="26"/>
      <c r="AW46" s="26"/>
      <c r="AX46" s="26"/>
      <c r="AY46" s="27"/>
      <c r="AZ46" s="4"/>
      <c r="BA46" s="39">
        <v>36</v>
      </c>
      <c r="BB46" s="42">
        <v>367120</v>
      </c>
      <c r="BC46" s="56" t="s">
        <v>182</v>
      </c>
    </row>
    <row r="47" spans="2:55" ht="12.75">
      <c r="B47" s="8" t="s">
        <v>242</v>
      </c>
      <c r="X47" s="50" t="s">
        <v>194</v>
      </c>
      <c r="AC47" s="52">
        <v>8</v>
      </c>
      <c r="AI47" s="43"/>
      <c r="AJ47" s="43"/>
      <c r="AK47" s="43"/>
      <c r="AL47" s="43"/>
      <c r="AV47" s="26"/>
      <c r="AW47" s="26"/>
      <c r="AX47" s="26"/>
      <c r="AY47" s="4"/>
      <c r="AZ47" s="4"/>
      <c r="BA47" s="39">
        <v>37</v>
      </c>
      <c r="BB47" s="42">
        <v>693104</v>
      </c>
      <c r="BC47" s="56" t="s">
        <v>183</v>
      </c>
    </row>
    <row r="48" spans="2:55" ht="12.75">
      <c r="B48" s="53" t="s">
        <v>239</v>
      </c>
      <c r="X48" s="50" t="s">
        <v>195</v>
      </c>
      <c r="AC48" s="52">
        <v>2</v>
      </c>
      <c r="AV48" s="26"/>
      <c r="AW48" s="26"/>
      <c r="AX48" s="26"/>
      <c r="AY48" s="25"/>
      <c r="AZ48" s="4"/>
      <c r="BA48" s="39">
        <v>38</v>
      </c>
      <c r="BB48" s="42">
        <v>208242</v>
      </c>
      <c r="BC48" s="56" t="s">
        <v>184</v>
      </c>
    </row>
    <row r="49" spans="2:55" ht="12.75">
      <c r="B49" s="53"/>
      <c r="X49" s="50" t="s">
        <v>196</v>
      </c>
      <c r="Y49" s="4"/>
      <c r="AC49" s="52">
        <v>44</v>
      </c>
      <c r="AV49" s="26"/>
      <c r="AW49" s="26"/>
      <c r="AX49" s="26"/>
      <c r="AY49" s="36"/>
      <c r="AZ49" s="4"/>
      <c r="BA49" s="39">
        <v>39</v>
      </c>
      <c r="BB49" s="42">
        <v>389463</v>
      </c>
      <c r="BC49" s="56" t="s">
        <v>185</v>
      </c>
    </row>
    <row r="50" spans="2:55" ht="12.75">
      <c r="B50" s="30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X50" s="50" t="s">
        <v>197</v>
      </c>
      <c r="AC50" s="52">
        <v>36</v>
      </c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36"/>
      <c r="AZ50" s="4"/>
      <c r="BA50" s="39">
        <v>40</v>
      </c>
      <c r="BB50" s="42">
        <v>365630</v>
      </c>
      <c r="BC50" s="56" t="s">
        <v>186</v>
      </c>
    </row>
    <row r="51" spans="2:55" ht="12.75">
      <c r="B51" s="30"/>
      <c r="AZ51" s="4"/>
      <c r="BA51" s="39">
        <v>41</v>
      </c>
      <c r="BB51" s="42">
        <v>335596</v>
      </c>
      <c r="BC51" s="56" t="s">
        <v>187</v>
      </c>
    </row>
    <row r="52" spans="2:55" ht="12.75">
      <c r="B52" s="30"/>
      <c r="AZ52" s="4"/>
      <c r="BA52" s="39">
        <v>42</v>
      </c>
      <c r="BB52" s="42">
        <v>1865143</v>
      </c>
      <c r="BC52" s="56" t="s">
        <v>188</v>
      </c>
    </row>
    <row r="53" spans="1:55" ht="12.75">
      <c r="A53" s="36"/>
      <c r="B53" s="57"/>
      <c r="C53" s="30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36"/>
      <c r="AZ53" s="4"/>
      <c r="BA53" s="39"/>
      <c r="BB53" s="42"/>
      <c r="BC53" s="56"/>
    </row>
    <row r="54" spans="1:55" ht="12.75">
      <c r="A54" s="36"/>
      <c r="B54" s="30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36"/>
      <c r="AZ54" s="4"/>
      <c r="BA54" s="14"/>
      <c r="BB54" s="5"/>
      <c r="BC54" s="58"/>
    </row>
    <row r="55" spans="1:55" ht="12.75">
      <c r="A55" s="54"/>
      <c r="B55" s="30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Z55" s="4"/>
      <c r="BA55" s="14"/>
      <c r="BB55" s="5"/>
      <c r="BC55" s="58"/>
    </row>
    <row r="56" spans="1:55" ht="12.75">
      <c r="A56" s="54"/>
      <c r="B56" s="30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36"/>
      <c r="BA56" s="59"/>
      <c r="BB56" s="60"/>
      <c r="BC56" s="58"/>
    </row>
    <row r="57" spans="1:54" ht="12.75">
      <c r="A57" s="54"/>
      <c r="B57" s="30"/>
      <c r="D57" s="19"/>
      <c r="AZ57" s="4"/>
      <c r="BA57" s="12"/>
      <c r="BB57" s="12"/>
    </row>
    <row r="58" spans="1:54" ht="12.75">
      <c r="A58" s="36"/>
      <c r="B58" s="30"/>
      <c r="D58" s="19"/>
      <c r="BA58" s="12"/>
      <c r="BB58" s="12"/>
    </row>
    <row r="59" spans="1:4" ht="12.75">
      <c r="A59" s="54"/>
      <c r="B59" s="57"/>
      <c r="D59" s="19"/>
    </row>
    <row r="60" spans="1:4" ht="12.75">
      <c r="A60" s="54"/>
      <c r="B60" s="25"/>
      <c r="D60" s="19"/>
    </row>
    <row r="61" spans="1:4" ht="12.75">
      <c r="A61" s="54"/>
      <c r="B61" s="57"/>
      <c r="D61" s="19"/>
    </row>
    <row r="62" spans="1:4" ht="12.75">
      <c r="A62" s="54"/>
      <c r="B62" s="30"/>
      <c r="D62" s="19"/>
    </row>
    <row r="63" spans="1:4" ht="12.75">
      <c r="A63" s="54"/>
      <c r="B63" s="53"/>
      <c r="D63" s="19"/>
    </row>
    <row r="64" spans="1:4" ht="12.75">
      <c r="A64" s="36"/>
      <c r="B64" s="11"/>
      <c r="D64" s="19"/>
    </row>
    <row r="65" spans="1:4" ht="12.75">
      <c r="A65" s="4"/>
      <c r="B65" s="11"/>
      <c r="D65" s="19"/>
    </row>
    <row r="66" spans="1:50" ht="12.75" hidden="1">
      <c r="A66" s="36"/>
      <c r="B66" s="11"/>
      <c r="C66" s="46">
        <f>SUM(D66:N66)+SUM(R66:T66)+SUM(W66:AO66)+SUM(AT66:AX66)</f>
        <v>2333</v>
      </c>
      <c r="D66" s="86">
        <f>+D67+D68</f>
        <v>303</v>
      </c>
      <c r="E66" s="81">
        <f aca="true" t="shared" si="12" ref="E66:AX66">+E67+E68</f>
        <v>18</v>
      </c>
      <c r="F66" s="80">
        <f t="shared" si="12"/>
        <v>0</v>
      </c>
      <c r="G66" s="81">
        <f t="shared" si="12"/>
        <v>93</v>
      </c>
      <c r="H66" s="80">
        <f t="shared" si="12"/>
        <v>0</v>
      </c>
      <c r="I66" s="81">
        <f t="shared" si="12"/>
        <v>12</v>
      </c>
      <c r="J66" s="81">
        <f t="shared" si="12"/>
        <v>35</v>
      </c>
      <c r="K66" s="81">
        <f t="shared" si="12"/>
        <v>10</v>
      </c>
      <c r="L66" s="80">
        <f t="shared" si="12"/>
        <v>0</v>
      </c>
      <c r="M66" s="81">
        <f t="shared" si="12"/>
        <v>142</v>
      </c>
      <c r="N66" s="80">
        <f t="shared" si="12"/>
        <v>175</v>
      </c>
      <c r="O66" s="80">
        <f t="shared" si="12"/>
        <v>0</v>
      </c>
      <c r="P66" s="81">
        <f t="shared" si="12"/>
        <v>75</v>
      </c>
      <c r="Q66" s="81">
        <f t="shared" si="12"/>
        <v>100</v>
      </c>
      <c r="R66" s="80">
        <f t="shared" si="12"/>
        <v>0</v>
      </c>
      <c r="S66" s="80">
        <f t="shared" si="12"/>
        <v>0</v>
      </c>
      <c r="T66" s="81">
        <f t="shared" si="12"/>
        <v>54</v>
      </c>
      <c r="U66" s="80"/>
      <c r="V66" s="80"/>
      <c r="W66" s="81">
        <f t="shared" si="12"/>
        <v>46</v>
      </c>
      <c r="X66" s="81">
        <f t="shared" si="12"/>
        <v>55</v>
      </c>
      <c r="Y66" s="81">
        <f t="shared" si="12"/>
        <v>214</v>
      </c>
      <c r="Z66" s="81">
        <f t="shared" si="12"/>
        <v>8</v>
      </c>
      <c r="AA66" s="81">
        <f t="shared" si="12"/>
        <v>9</v>
      </c>
      <c r="AB66" s="80">
        <f t="shared" si="12"/>
        <v>0</v>
      </c>
      <c r="AC66" s="80">
        <f t="shared" si="12"/>
        <v>0</v>
      </c>
      <c r="AD66" s="80">
        <f t="shared" si="12"/>
        <v>0</v>
      </c>
      <c r="AE66" s="81">
        <f t="shared" si="12"/>
        <v>35</v>
      </c>
      <c r="AF66" s="81">
        <f t="shared" si="12"/>
        <v>35</v>
      </c>
      <c r="AG66" s="81">
        <f t="shared" si="12"/>
        <v>77</v>
      </c>
      <c r="AH66" s="81">
        <f t="shared" si="12"/>
        <v>199</v>
      </c>
      <c r="AI66" s="80">
        <f t="shared" si="12"/>
        <v>0</v>
      </c>
      <c r="AJ66" s="80">
        <f t="shared" si="12"/>
        <v>0</v>
      </c>
      <c r="AK66" s="81">
        <f t="shared" si="12"/>
        <v>30</v>
      </c>
      <c r="AL66" s="81">
        <f t="shared" si="12"/>
        <v>188</v>
      </c>
      <c r="AM66" s="81">
        <f t="shared" si="12"/>
        <v>62</v>
      </c>
      <c r="AN66" s="81">
        <f t="shared" si="12"/>
        <v>12</v>
      </c>
      <c r="AO66" s="81">
        <f t="shared" si="12"/>
        <v>226</v>
      </c>
      <c r="AP66" s="81">
        <f t="shared" si="12"/>
        <v>62</v>
      </c>
      <c r="AQ66" s="81">
        <f t="shared" si="12"/>
        <v>164</v>
      </c>
      <c r="AR66" s="80">
        <f t="shared" si="12"/>
        <v>0</v>
      </c>
      <c r="AS66" s="80">
        <f t="shared" si="12"/>
        <v>0</v>
      </c>
      <c r="AT66" s="81">
        <f t="shared" si="12"/>
        <v>146</v>
      </c>
      <c r="AU66" s="80">
        <f t="shared" si="12"/>
        <v>0</v>
      </c>
      <c r="AV66" s="81">
        <f t="shared" si="12"/>
        <v>69</v>
      </c>
      <c r="AW66" s="81">
        <f t="shared" si="12"/>
        <v>80</v>
      </c>
      <c r="AX66" s="80">
        <f t="shared" si="12"/>
        <v>0</v>
      </c>
    </row>
    <row r="67" spans="1:50" ht="12.75" hidden="1">
      <c r="A67" s="36"/>
      <c r="B67" s="5"/>
      <c r="C67" s="46">
        <f>SUM(D67:N67)+SUM(R67:T67)+SUM(W67:AO67)+SUM(AT67:AX67)</f>
        <v>2077</v>
      </c>
      <c r="D67" s="39">
        <f>+SUM(D14:D15)+SUM(D17:D18)+SUM(D21:D22)+SUM(D25:D28)</f>
        <v>283</v>
      </c>
      <c r="E67" s="39">
        <f aca="true" t="shared" si="13" ref="E67:T67">+SUM(E14:E15)+SUM(E17:E18)+SUM(E21:E22)+SUM(E25:E28)</f>
        <v>18</v>
      </c>
      <c r="F67" s="39">
        <f t="shared" si="13"/>
        <v>0</v>
      </c>
      <c r="G67" s="39">
        <f t="shared" si="13"/>
        <v>93</v>
      </c>
      <c r="H67" s="39">
        <f t="shared" si="13"/>
        <v>0</v>
      </c>
      <c r="I67" s="39">
        <f t="shared" si="13"/>
        <v>12</v>
      </c>
      <c r="J67" s="39">
        <f t="shared" si="13"/>
        <v>35</v>
      </c>
      <c r="K67" s="39">
        <f t="shared" si="13"/>
        <v>10</v>
      </c>
      <c r="L67" s="39">
        <f t="shared" si="13"/>
        <v>0</v>
      </c>
      <c r="M67" s="39">
        <f t="shared" si="13"/>
        <v>142</v>
      </c>
      <c r="N67" s="39">
        <f t="shared" si="13"/>
        <v>175</v>
      </c>
      <c r="O67" s="39">
        <f t="shared" si="13"/>
        <v>0</v>
      </c>
      <c r="P67" s="39">
        <f t="shared" si="13"/>
        <v>75</v>
      </c>
      <c r="Q67" s="39">
        <f t="shared" si="13"/>
        <v>100</v>
      </c>
      <c r="R67" s="39">
        <f t="shared" si="13"/>
        <v>0</v>
      </c>
      <c r="S67" s="39">
        <f t="shared" si="13"/>
        <v>0</v>
      </c>
      <c r="T67" s="39">
        <f t="shared" si="13"/>
        <v>54</v>
      </c>
      <c r="U67" s="39"/>
      <c r="V67" s="39"/>
      <c r="W67" s="39">
        <f aca="true" t="shared" si="14" ref="W67:AX67">+SUM(W14:W15)+SUM(W17:W18)+SUM(W21:W22)+SUM(W25:W28)</f>
        <v>46</v>
      </c>
      <c r="X67" s="39">
        <f t="shared" si="14"/>
        <v>55</v>
      </c>
      <c r="Y67" s="39">
        <f t="shared" si="14"/>
        <v>214</v>
      </c>
      <c r="Z67" s="39">
        <f t="shared" si="14"/>
        <v>8</v>
      </c>
      <c r="AA67" s="39">
        <f t="shared" si="14"/>
        <v>9</v>
      </c>
      <c r="AB67" s="39">
        <f t="shared" si="14"/>
        <v>0</v>
      </c>
      <c r="AC67" s="39">
        <f t="shared" si="14"/>
        <v>0</v>
      </c>
      <c r="AD67" s="39">
        <f t="shared" si="14"/>
        <v>0</v>
      </c>
      <c r="AE67" s="39">
        <f t="shared" si="14"/>
        <v>35</v>
      </c>
      <c r="AF67" s="39">
        <f t="shared" si="14"/>
        <v>35</v>
      </c>
      <c r="AG67" s="39">
        <f t="shared" si="14"/>
        <v>77</v>
      </c>
      <c r="AH67" s="39">
        <f t="shared" si="14"/>
        <v>199</v>
      </c>
      <c r="AI67" s="39">
        <f t="shared" si="14"/>
        <v>0</v>
      </c>
      <c r="AJ67" s="39">
        <f t="shared" si="14"/>
        <v>0</v>
      </c>
      <c r="AK67" s="39">
        <f t="shared" si="14"/>
        <v>30</v>
      </c>
      <c r="AL67" s="39">
        <f t="shared" si="14"/>
        <v>188</v>
      </c>
      <c r="AM67" s="39">
        <f t="shared" si="14"/>
        <v>62</v>
      </c>
      <c r="AN67" s="39">
        <f t="shared" si="14"/>
        <v>12</v>
      </c>
      <c r="AO67" s="39">
        <f t="shared" si="14"/>
        <v>0</v>
      </c>
      <c r="AP67" s="39">
        <f t="shared" si="14"/>
        <v>0</v>
      </c>
      <c r="AQ67" s="39">
        <f t="shared" si="14"/>
        <v>0</v>
      </c>
      <c r="AR67" s="39">
        <f t="shared" si="14"/>
        <v>0</v>
      </c>
      <c r="AS67" s="39">
        <f t="shared" si="14"/>
        <v>0</v>
      </c>
      <c r="AT67" s="39">
        <f t="shared" si="14"/>
        <v>146</v>
      </c>
      <c r="AU67" s="39">
        <f t="shared" si="14"/>
        <v>0</v>
      </c>
      <c r="AV67" s="39">
        <f t="shared" si="14"/>
        <v>59</v>
      </c>
      <c r="AW67" s="39">
        <f t="shared" si="14"/>
        <v>80</v>
      </c>
      <c r="AX67" s="39">
        <f t="shared" si="14"/>
        <v>0</v>
      </c>
    </row>
    <row r="68" spans="1:50" ht="12.75" hidden="1">
      <c r="A68" s="36"/>
      <c r="B68" s="4" t="s">
        <v>211</v>
      </c>
      <c r="C68" s="46">
        <f>SUM(D68:N68)+SUM(R68:T68)+SUM(W68:AO68)+SUM(AT68:AX68)</f>
        <v>256</v>
      </c>
      <c r="D68" s="39">
        <f>+SUM(D18:D19)-SUM(D17:D18)+SUM(D23:D24)+SUM(D29:D30)</f>
        <v>20</v>
      </c>
      <c r="E68" s="39">
        <f aca="true" t="shared" si="15" ref="E68:T68">+SUM(E18:E19)-SUM(E17:E18)+SUM(E23:E24)+SUM(E29:E30)</f>
        <v>0</v>
      </c>
      <c r="F68" s="39">
        <f t="shared" si="15"/>
        <v>0</v>
      </c>
      <c r="G68" s="39">
        <f t="shared" si="15"/>
        <v>0</v>
      </c>
      <c r="H68" s="39">
        <f t="shared" si="15"/>
        <v>0</v>
      </c>
      <c r="I68" s="39">
        <f t="shared" si="15"/>
        <v>0</v>
      </c>
      <c r="J68" s="39">
        <f t="shared" si="15"/>
        <v>0</v>
      </c>
      <c r="K68" s="39">
        <f t="shared" si="15"/>
        <v>0</v>
      </c>
      <c r="L68" s="39">
        <f t="shared" si="15"/>
        <v>0</v>
      </c>
      <c r="M68" s="39">
        <f t="shared" si="15"/>
        <v>0</v>
      </c>
      <c r="N68" s="39">
        <f t="shared" si="15"/>
        <v>0</v>
      </c>
      <c r="O68" s="39">
        <f t="shared" si="15"/>
        <v>0</v>
      </c>
      <c r="P68" s="39">
        <f t="shared" si="15"/>
        <v>0</v>
      </c>
      <c r="Q68" s="39">
        <f t="shared" si="15"/>
        <v>0</v>
      </c>
      <c r="R68" s="39">
        <f t="shared" si="15"/>
        <v>0</v>
      </c>
      <c r="S68" s="39">
        <f t="shared" si="15"/>
        <v>0</v>
      </c>
      <c r="T68" s="39">
        <f t="shared" si="15"/>
        <v>0</v>
      </c>
      <c r="U68" s="39"/>
      <c r="V68" s="39"/>
      <c r="W68" s="39">
        <f aca="true" t="shared" si="16" ref="W68:AX68">+SUM(W18:W19)-SUM(W17:W18)+SUM(W23:W24)+SUM(W29:W30)</f>
        <v>0</v>
      </c>
      <c r="X68" s="39">
        <f t="shared" si="16"/>
        <v>0</v>
      </c>
      <c r="Y68" s="39">
        <f t="shared" si="16"/>
        <v>0</v>
      </c>
      <c r="Z68" s="39">
        <f t="shared" si="16"/>
        <v>0</v>
      </c>
      <c r="AA68" s="39">
        <f t="shared" si="16"/>
        <v>0</v>
      </c>
      <c r="AB68" s="39">
        <f t="shared" si="16"/>
        <v>0</v>
      </c>
      <c r="AC68" s="39">
        <f t="shared" si="16"/>
        <v>0</v>
      </c>
      <c r="AD68" s="39">
        <f t="shared" si="16"/>
        <v>0</v>
      </c>
      <c r="AE68" s="39">
        <f t="shared" si="16"/>
        <v>0</v>
      </c>
      <c r="AF68" s="39">
        <f t="shared" si="16"/>
        <v>0</v>
      </c>
      <c r="AG68" s="39">
        <f t="shared" si="16"/>
        <v>0</v>
      </c>
      <c r="AH68" s="39">
        <f t="shared" si="16"/>
        <v>0</v>
      </c>
      <c r="AI68" s="39">
        <f t="shared" si="16"/>
        <v>0</v>
      </c>
      <c r="AJ68" s="39">
        <f t="shared" si="16"/>
        <v>0</v>
      </c>
      <c r="AK68" s="39">
        <f t="shared" si="16"/>
        <v>0</v>
      </c>
      <c r="AL68" s="39">
        <f t="shared" si="16"/>
        <v>0</v>
      </c>
      <c r="AM68" s="39">
        <f t="shared" si="16"/>
        <v>0</v>
      </c>
      <c r="AN68" s="39">
        <f t="shared" si="16"/>
        <v>0</v>
      </c>
      <c r="AO68" s="39">
        <f t="shared" si="16"/>
        <v>226</v>
      </c>
      <c r="AP68" s="39">
        <f t="shared" si="16"/>
        <v>62</v>
      </c>
      <c r="AQ68" s="39">
        <f t="shared" si="16"/>
        <v>164</v>
      </c>
      <c r="AR68" s="39">
        <f t="shared" si="16"/>
        <v>0</v>
      </c>
      <c r="AS68" s="39">
        <f t="shared" si="16"/>
        <v>0</v>
      </c>
      <c r="AT68" s="39">
        <f t="shared" si="16"/>
        <v>0</v>
      </c>
      <c r="AU68" s="39">
        <f t="shared" si="16"/>
        <v>0</v>
      </c>
      <c r="AV68" s="39">
        <f t="shared" si="16"/>
        <v>10</v>
      </c>
      <c r="AW68" s="39">
        <f t="shared" si="16"/>
        <v>0</v>
      </c>
      <c r="AX68" s="39">
        <f t="shared" si="16"/>
        <v>0</v>
      </c>
    </row>
    <row r="69" spans="1:3" ht="12.75" hidden="1">
      <c r="A69" s="36"/>
      <c r="B69" s="11"/>
      <c r="C69" s="19"/>
    </row>
    <row r="70" spans="1:50" ht="12.75" hidden="1">
      <c r="A70" s="36"/>
      <c r="B70" s="53"/>
      <c r="C70" s="46">
        <f>SUM(D70:N70)+SUM(R70:T70)+SUM(W70:AO70)+SUM(AT70:AX70)</f>
        <v>30</v>
      </c>
      <c r="D70" s="39">
        <f>+SUM(D18:D19)-SUM(D17:D18)+SUM(D23:D24)</f>
        <v>20</v>
      </c>
      <c r="E70" s="39">
        <f aca="true" t="shared" si="17" ref="E70:AX70">+SUM(E18:E19)-SUM(E17:E18)+SUM(E23:E24)</f>
        <v>0</v>
      </c>
      <c r="F70" s="39">
        <f t="shared" si="17"/>
        <v>0</v>
      </c>
      <c r="G70" s="39">
        <f t="shared" si="17"/>
        <v>0</v>
      </c>
      <c r="H70" s="39">
        <f t="shared" si="17"/>
        <v>0</v>
      </c>
      <c r="I70" s="39">
        <f t="shared" si="17"/>
        <v>0</v>
      </c>
      <c r="J70" s="39">
        <f t="shared" si="17"/>
        <v>0</v>
      </c>
      <c r="K70" s="39">
        <f t="shared" si="17"/>
        <v>0</v>
      </c>
      <c r="L70" s="39">
        <f t="shared" si="17"/>
        <v>0</v>
      </c>
      <c r="M70" s="39">
        <f t="shared" si="17"/>
        <v>0</v>
      </c>
      <c r="N70" s="39">
        <f t="shared" si="17"/>
        <v>0</v>
      </c>
      <c r="O70" s="39">
        <f t="shared" si="17"/>
        <v>0</v>
      </c>
      <c r="P70" s="39">
        <f t="shared" si="17"/>
        <v>0</v>
      </c>
      <c r="Q70" s="39">
        <f t="shared" si="17"/>
        <v>0</v>
      </c>
      <c r="R70" s="39">
        <f t="shared" si="17"/>
        <v>0</v>
      </c>
      <c r="S70" s="39">
        <f t="shared" si="17"/>
        <v>0</v>
      </c>
      <c r="T70" s="39">
        <f t="shared" si="17"/>
        <v>0</v>
      </c>
      <c r="U70" s="39"/>
      <c r="V70" s="39"/>
      <c r="W70" s="39">
        <f t="shared" si="17"/>
        <v>0</v>
      </c>
      <c r="X70" s="39">
        <f t="shared" si="17"/>
        <v>0</v>
      </c>
      <c r="Y70" s="39">
        <f t="shared" si="17"/>
        <v>0</v>
      </c>
      <c r="Z70" s="39">
        <f t="shared" si="17"/>
        <v>0</v>
      </c>
      <c r="AA70" s="39">
        <f t="shared" si="17"/>
        <v>0</v>
      </c>
      <c r="AB70" s="39">
        <f t="shared" si="17"/>
        <v>0</v>
      </c>
      <c r="AC70" s="39">
        <f t="shared" si="17"/>
        <v>0</v>
      </c>
      <c r="AD70" s="39">
        <f t="shared" si="17"/>
        <v>0</v>
      </c>
      <c r="AE70" s="39">
        <f t="shared" si="17"/>
        <v>0</v>
      </c>
      <c r="AF70" s="39">
        <f t="shared" si="17"/>
        <v>0</v>
      </c>
      <c r="AG70" s="39">
        <f t="shared" si="17"/>
        <v>0</v>
      </c>
      <c r="AH70" s="39">
        <f t="shared" si="17"/>
        <v>0</v>
      </c>
      <c r="AI70" s="39">
        <f t="shared" si="17"/>
        <v>0</v>
      </c>
      <c r="AJ70" s="39">
        <f t="shared" si="17"/>
        <v>0</v>
      </c>
      <c r="AK70" s="39">
        <f t="shared" si="17"/>
        <v>0</v>
      </c>
      <c r="AL70" s="39">
        <f t="shared" si="17"/>
        <v>0</v>
      </c>
      <c r="AM70" s="39">
        <f t="shared" si="17"/>
        <v>0</v>
      </c>
      <c r="AN70" s="39">
        <f t="shared" si="17"/>
        <v>0</v>
      </c>
      <c r="AO70" s="39">
        <f t="shared" si="17"/>
        <v>0</v>
      </c>
      <c r="AP70" s="39">
        <f t="shared" si="17"/>
        <v>0</v>
      </c>
      <c r="AQ70" s="39">
        <f t="shared" si="17"/>
        <v>0</v>
      </c>
      <c r="AR70" s="39">
        <f t="shared" si="17"/>
        <v>0</v>
      </c>
      <c r="AS70" s="39">
        <f t="shared" si="17"/>
        <v>0</v>
      </c>
      <c r="AT70" s="39">
        <f t="shared" si="17"/>
        <v>0</v>
      </c>
      <c r="AU70" s="39">
        <f t="shared" si="17"/>
        <v>0</v>
      </c>
      <c r="AV70" s="39">
        <f t="shared" si="17"/>
        <v>10</v>
      </c>
      <c r="AW70" s="39">
        <f t="shared" si="17"/>
        <v>0</v>
      </c>
      <c r="AX70" s="39">
        <f t="shared" si="17"/>
        <v>0</v>
      </c>
    </row>
    <row r="71" spans="1:50" ht="12.75">
      <c r="A71" s="36"/>
      <c r="B71" s="53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</row>
    <row r="72" spans="1:4" ht="12.75">
      <c r="A72" s="4"/>
      <c r="D72" s="39"/>
    </row>
    <row r="73" spans="1:50" ht="12.75">
      <c r="A73" s="4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</row>
    <row r="74" spans="1:4" ht="12.75">
      <c r="A74" s="36"/>
      <c r="D74" s="19"/>
    </row>
    <row r="75" spans="1:4" ht="12.75">
      <c r="A75" s="36"/>
      <c r="D75" s="19"/>
    </row>
    <row r="76" spans="1:4" ht="12.75">
      <c r="A76" s="36"/>
      <c r="D76" s="19"/>
    </row>
  </sheetData>
  <sheetProtection/>
  <mergeCells count="53">
    <mergeCell ref="L4:L10"/>
    <mergeCell ref="M4:M10"/>
    <mergeCell ref="N4:N10"/>
    <mergeCell ref="O4:Q4"/>
    <mergeCell ref="A3:A11"/>
    <mergeCell ref="B3:B10"/>
    <mergeCell ref="C3:C10"/>
    <mergeCell ref="K4:K10"/>
    <mergeCell ref="AY3:AY11"/>
    <mergeCell ref="D4:D10"/>
    <mergeCell ref="E4:E10"/>
    <mergeCell ref="F4:F10"/>
    <mergeCell ref="G4:G10"/>
    <mergeCell ref="H4:H10"/>
    <mergeCell ref="I4:I10"/>
    <mergeCell ref="J4:J10"/>
    <mergeCell ref="R4:R10"/>
    <mergeCell ref="S4:S10"/>
    <mergeCell ref="X4:X10"/>
    <mergeCell ref="Y4:Y10"/>
    <mergeCell ref="Z4:Z10"/>
    <mergeCell ref="AA4:AA10"/>
    <mergeCell ref="T4:T10"/>
    <mergeCell ref="W4:W10"/>
    <mergeCell ref="U3:U11"/>
    <mergeCell ref="V3:V11"/>
    <mergeCell ref="AF4:AF10"/>
    <mergeCell ref="AG4:AG10"/>
    <mergeCell ref="AH4:AH10"/>
    <mergeCell ref="AI4:AI10"/>
    <mergeCell ref="AB4:AB10"/>
    <mergeCell ref="AC4:AC10"/>
    <mergeCell ref="AD4:AD10"/>
    <mergeCell ref="AE4:AE10"/>
    <mergeCell ref="AW4:AW10"/>
    <mergeCell ref="AM4:AM10"/>
    <mergeCell ref="AN4:AN10"/>
    <mergeCell ref="AO4:AO10"/>
    <mergeCell ref="AP4:AS4"/>
    <mergeCell ref="AJ4:AJ10"/>
    <mergeCell ref="AK4:AK10"/>
    <mergeCell ref="AL4:AL10"/>
    <mergeCell ref="AV4:AV10"/>
    <mergeCell ref="AX4:AX10"/>
    <mergeCell ref="O5:O10"/>
    <mergeCell ref="P5:P10"/>
    <mergeCell ref="Q5:Q10"/>
    <mergeCell ref="AP5:AP10"/>
    <mergeCell ref="AQ5:AQ10"/>
    <mergeCell ref="AR5:AR10"/>
    <mergeCell ref="AS5:AS10"/>
    <mergeCell ref="AT4:AT10"/>
    <mergeCell ref="AU4:AU10"/>
  </mergeCells>
  <printOptions/>
  <pageMargins left="0.7480314960629921" right="0.7480314960629921" top="0.8661417322834646" bottom="0.8661417322834646" header="0.5118110236220472" footer="0.5118110236220472"/>
  <pageSetup firstPageNumber="116" useFirstPageNumber="1" horizontalDpi="300" verticalDpi="300" orientation="portrait" pageOrder="overThenDown" paperSize="9" r:id="rId1"/>
  <headerFooter alignWithMargins="0">
    <oddFooter>&amp;C&amp;P</oddFooter>
  </headerFooter>
  <colBreaks count="2" manualBreakCount="2">
    <brk id="21" max="65535" man="1"/>
    <brk id="5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N28"/>
  <sheetViews>
    <sheetView zoomScalePageLayoutView="0" workbookViewId="0" topLeftCell="A1">
      <selection activeCell="N28" sqref="N28"/>
    </sheetView>
  </sheetViews>
  <sheetFormatPr defaultColWidth="9.140625" defaultRowHeight="12.75"/>
  <cols>
    <col min="1" max="1" width="14.8515625" style="0" customWidth="1"/>
  </cols>
  <sheetData>
    <row r="2" ht="12.75">
      <c r="B2" s="85" t="s">
        <v>260</v>
      </c>
    </row>
    <row r="4" spans="2:14" ht="12.75">
      <c r="B4" s="122" t="s">
        <v>243</v>
      </c>
      <c r="C4" s="123"/>
      <c r="D4" s="123"/>
      <c r="E4" s="124"/>
      <c r="F4" s="122" t="s">
        <v>244</v>
      </c>
      <c r="G4" s="123"/>
      <c r="H4" s="123"/>
      <c r="I4" s="123"/>
      <c r="J4" s="123"/>
      <c r="K4" s="123"/>
      <c r="L4" s="123"/>
      <c r="M4" s="124"/>
      <c r="N4" s="112" t="s">
        <v>245</v>
      </c>
    </row>
    <row r="5" spans="2:14" ht="12.75">
      <c r="B5" s="115" t="s">
        <v>246</v>
      </c>
      <c r="C5" s="116"/>
      <c r="D5" s="112" t="s">
        <v>247</v>
      </c>
      <c r="E5" s="112" t="s">
        <v>248</v>
      </c>
      <c r="F5" s="112" t="s">
        <v>249</v>
      </c>
      <c r="G5" s="112" t="s">
        <v>250</v>
      </c>
      <c r="H5" s="119" t="s">
        <v>251</v>
      </c>
      <c r="I5" s="119" t="s">
        <v>252</v>
      </c>
      <c r="J5" s="122" t="s">
        <v>253</v>
      </c>
      <c r="K5" s="123"/>
      <c r="L5" s="124"/>
      <c r="M5" s="112" t="s">
        <v>254</v>
      </c>
      <c r="N5" s="113"/>
    </row>
    <row r="6" spans="2:14" ht="12.75">
      <c r="B6" s="117"/>
      <c r="C6" s="118"/>
      <c r="D6" s="113"/>
      <c r="E6" s="113"/>
      <c r="F6" s="113"/>
      <c r="G6" s="113"/>
      <c r="H6" s="120"/>
      <c r="I6" s="120"/>
      <c r="J6" s="112" t="s">
        <v>255</v>
      </c>
      <c r="K6" s="122" t="s">
        <v>110</v>
      </c>
      <c r="L6" s="124"/>
      <c r="M6" s="113"/>
      <c r="N6" s="113"/>
    </row>
    <row r="7" spans="2:14" ht="12.75">
      <c r="B7" s="82" t="s">
        <v>256</v>
      </c>
      <c r="C7" s="82" t="s">
        <v>257</v>
      </c>
      <c r="D7" s="114"/>
      <c r="E7" s="114"/>
      <c r="F7" s="114"/>
      <c r="G7" s="114"/>
      <c r="H7" s="121"/>
      <c r="I7" s="121"/>
      <c r="J7" s="114"/>
      <c r="K7" s="83" t="s">
        <v>258</v>
      </c>
      <c r="L7" s="84" t="s">
        <v>259</v>
      </c>
      <c r="M7" s="114"/>
      <c r="N7" s="114"/>
    </row>
    <row r="8" spans="1:14" ht="12.75">
      <c r="A8" s="85" t="s">
        <v>262</v>
      </c>
      <c r="B8">
        <v>278</v>
      </c>
      <c r="D8">
        <v>278</v>
      </c>
      <c r="F8">
        <v>80</v>
      </c>
      <c r="G8">
        <v>11567</v>
      </c>
      <c r="H8">
        <v>422</v>
      </c>
      <c r="I8">
        <v>648</v>
      </c>
      <c r="J8">
        <v>11307</v>
      </c>
      <c r="K8">
        <v>6803</v>
      </c>
      <c r="L8">
        <v>84</v>
      </c>
      <c r="M8">
        <f>+F8+G8+H8-I8-J8</f>
        <v>114</v>
      </c>
      <c r="N8">
        <v>73144</v>
      </c>
    </row>
    <row r="9" spans="2:14" ht="12.75">
      <c r="B9">
        <f>+B8-B26</f>
        <v>273</v>
      </c>
      <c r="C9">
        <f aca="true" t="shared" si="0" ref="C9:N9">+C8-C26</f>
        <v>0</v>
      </c>
      <c r="D9">
        <f t="shared" si="0"/>
        <v>276</v>
      </c>
      <c r="E9">
        <f t="shared" si="0"/>
        <v>0</v>
      </c>
      <c r="F9">
        <f t="shared" si="0"/>
        <v>80</v>
      </c>
      <c r="G9">
        <f t="shared" si="0"/>
        <v>11489</v>
      </c>
      <c r="H9">
        <f t="shared" si="0"/>
        <v>419</v>
      </c>
      <c r="I9">
        <f t="shared" si="0"/>
        <v>632</v>
      </c>
      <c r="J9">
        <f t="shared" si="0"/>
        <v>11248</v>
      </c>
      <c r="K9">
        <f t="shared" si="0"/>
        <v>6771</v>
      </c>
      <c r="L9">
        <f t="shared" si="0"/>
        <v>83</v>
      </c>
      <c r="M9">
        <f t="shared" si="0"/>
        <v>108</v>
      </c>
      <c r="N9">
        <f t="shared" si="0"/>
        <v>72828</v>
      </c>
    </row>
    <row r="20" ht="12.75">
      <c r="B20" s="85" t="s">
        <v>261</v>
      </c>
    </row>
    <row r="22" spans="2:14" ht="12.75">
      <c r="B22" s="122" t="s">
        <v>243</v>
      </c>
      <c r="C22" s="123"/>
      <c r="D22" s="123"/>
      <c r="E22" s="124"/>
      <c r="F22" s="122" t="s">
        <v>244</v>
      </c>
      <c r="G22" s="123"/>
      <c r="H22" s="123"/>
      <c r="I22" s="123"/>
      <c r="J22" s="123"/>
      <c r="K22" s="123"/>
      <c r="L22" s="123"/>
      <c r="M22" s="124"/>
      <c r="N22" s="112" t="s">
        <v>245</v>
      </c>
    </row>
    <row r="23" spans="2:14" ht="12.75">
      <c r="B23" s="115" t="s">
        <v>246</v>
      </c>
      <c r="C23" s="116"/>
      <c r="D23" s="112" t="s">
        <v>247</v>
      </c>
      <c r="E23" s="112" t="s">
        <v>248</v>
      </c>
      <c r="F23" s="112" t="s">
        <v>249</v>
      </c>
      <c r="G23" s="112" t="s">
        <v>250</v>
      </c>
      <c r="H23" s="119" t="s">
        <v>251</v>
      </c>
      <c r="I23" s="119" t="s">
        <v>252</v>
      </c>
      <c r="J23" s="122" t="s">
        <v>253</v>
      </c>
      <c r="K23" s="123"/>
      <c r="L23" s="124"/>
      <c r="M23" s="112" t="s">
        <v>254</v>
      </c>
      <c r="N23" s="113"/>
    </row>
    <row r="24" spans="2:14" ht="12.75">
      <c r="B24" s="117"/>
      <c r="C24" s="118"/>
      <c r="D24" s="113"/>
      <c r="E24" s="113"/>
      <c r="F24" s="113"/>
      <c r="G24" s="113"/>
      <c r="H24" s="120"/>
      <c r="I24" s="120"/>
      <c r="J24" s="112" t="s">
        <v>255</v>
      </c>
      <c r="K24" s="122" t="s">
        <v>110</v>
      </c>
      <c r="L24" s="124"/>
      <c r="M24" s="113"/>
      <c r="N24" s="113"/>
    </row>
    <row r="25" spans="2:14" ht="12.75">
      <c r="B25" s="82" t="s">
        <v>256</v>
      </c>
      <c r="C25" s="82" t="s">
        <v>257</v>
      </c>
      <c r="D25" s="114"/>
      <c r="E25" s="114"/>
      <c r="F25" s="114"/>
      <c r="G25" s="114"/>
      <c r="H25" s="121"/>
      <c r="I25" s="121"/>
      <c r="J25" s="114"/>
      <c r="K25" s="83" t="s">
        <v>258</v>
      </c>
      <c r="L25" s="84" t="s">
        <v>259</v>
      </c>
      <c r="M25" s="114"/>
      <c r="N25" s="114"/>
    </row>
    <row r="26" spans="1:14" ht="12.75">
      <c r="A26" s="85" t="s">
        <v>262</v>
      </c>
      <c r="B26">
        <v>5</v>
      </c>
      <c r="C26">
        <v>0</v>
      </c>
      <c r="D26">
        <v>2</v>
      </c>
      <c r="E26">
        <v>0</v>
      </c>
      <c r="F26">
        <v>0</v>
      </c>
      <c r="G26">
        <v>78</v>
      </c>
      <c r="H26">
        <v>3</v>
      </c>
      <c r="I26">
        <v>16</v>
      </c>
      <c r="J26">
        <v>59</v>
      </c>
      <c r="K26">
        <v>32</v>
      </c>
      <c r="L26">
        <v>1</v>
      </c>
      <c r="M26">
        <v>6</v>
      </c>
      <c r="N26">
        <v>316</v>
      </c>
    </row>
    <row r="27" spans="2:14" ht="12.75">
      <c r="B27">
        <v>5</v>
      </c>
      <c r="C27">
        <v>0</v>
      </c>
      <c r="D27">
        <v>5</v>
      </c>
      <c r="E27">
        <v>0</v>
      </c>
      <c r="F27">
        <v>0</v>
      </c>
      <c r="G27">
        <v>10</v>
      </c>
      <c r="H27">
        <v>4</v>
      </c>
      <c r="I27">
        <v>3</v>
      </c>
      <c r="J27">
        <v>11</v>
      </c>
      <c r="K27">
        <v>11</v>
      </c>
      <c r="L27">
        <v>0</v>
      </c>
      <c r="M27">
        <v>0</v>
      </c>
      <c r="N27">
        <v>78</v>
      </c>
    </row>
    <row r="28" spans="2:14" ht="12.75">
      <c r="B28">
        <f>SUM(B26:B27)</f>
        <v>10</v>
      </c>
      <c r="C28">
        <f aca="true" t="shared" si="1" ref="C28:N28">SUM(C26:C27)</f>
        <v>0</v>
      </c>
      <c r="D28">
        <f t="shared" si="1"/>
        <v>7</v>
      </c>
      <c r="E28">
        <f t="shared" si="1"/>
        <v>0</v>
      </c>
      <c r="F28">
        <f t="shared" si="1"/>
        <v>0</v>
      </c>
      <c r="G28">
        <f t="shared" si="1"/>
        <v>88</v>
      </c>
      <c r="H28">
        <f t="shared" si="1"/>
        <v>7</v>
      </c>
      <c r="I28">
        <f t="shared" si="1"/>
        <v>19</v>
      </c>
      <c r="J28">
        <f t="shared" si="1"/>
        <v>70</v>
      </c>
      <c r="K28">
        <f t="shared" si="1"/>
        <v>43</v>
      </c>
      <c r="L28">
        <f t="shared" si="1"/>
        <v>1</v>
      </c>
      <c r="M28">
        <f t="shared" si="1"/>
        <v>6</v>
      </c>
      <c r="N28">
        <f t="shared" si="1"/>
        <v>394</v>
      </c>
    </row>
  </sheetData>
  <sheetProtection/>
  <mergeCells count="28">
    <mergeCell ref="B22:E22"/>
    <mergeCell ref="F22:M22"/>
    <mergeCell ref="B4:E4"/>
    <mergeCell ref="F4:M4"/>
    <mergeCell ref="N4:N7"/>
    <mergeCell ref="B5:C6"/>
    <mergeCell ref="D5:D7"/>
    <mergeCell ref="E5:E7"/>
    <mergeCell ref="F5:F7"/>
    <mergeCell ref="G5:G7"/>
    <mergeCell ref="H5:H7"/>
    <mergeCell ref="I5:I7"/>
    <mergeCell ref="J5:L5"/>
    <mergeCell ref="M5:M7"/>
    <mergeCell ref="J6:J7"/>
    <mergeCell ref="K6:L6"/>
    <mergeCell ref="J24:J25"/>
    <mergeCell ref="K24:L24"/>
    <mergeCell ref="N22:N25"/>
    <mergeCell ref="B23:C24"/>
    <mergeCell ref="D23:D25"/>
    <mergeCell ref="E23:E25"/>
    <mergeCell ref="F23:F25"/>
    <mergeCell ref="G23:G25"/>
    <mergeCell ref="H23:H25"/>
    <mergeCell ref="I23:I25"/>
    <mergeCell ref="J23:L23"/>
    <mergeCell ref="M23:M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C.C.S.S.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C.C.S.S.</dc:creator>
  <cp:keywords/>
  <dc:description/>
  <cp:lastModifiedBy>Lucia</cp:lastModifiedBy>
  <cp:lastPrinted>2015-06-09T10:14:18Z</cp:lastPrinted>
  <dcterms:created xsi:type="dcterms:W3CDTF">2001-04-24T10:44:54Z</dcterms:created>
  <dcterms:modified xsi:type="dcterms:W3CDTF">2015-06-24T10:09:55Z</dcterms:modified>
  <cp:category/>
  <cp:version/>
  <cp:contentType/>
  <cp:contentStatus/>
</cp:coreProperties>
</file>