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tabRatio="926" activeTab="7"/>
  </bookViews>
  <sheets>
    <sheet name="Cheltuieli Total judete" sheetId="3" r:id="rId1"/>
    <sheet name="Chelt+personal" sheetId="4" r:id="rId2"/>
    <sheet name="Alba" sheetId="5" r:id="rId3"/>
    <sheet name="Arad" sheetId="6" r:id="rId4"/>
    <sheet name="Arges" sheetId="7" r:id="rId5"/>
    <sheet name="Bacau" sheetId="8" r:id="rId6"/>
    <sheet name="Bihor" sheetId="9" r:id="rId7"/>
    <sheet name="Bistrita" sheetId="10" r:id="rId8"/>
    <sheet name="Botosani" sheetId="11" r:id="rId9"/>
    <sheet name="Brasov" sheetId="12" r:id="rId10"/>
    <sheet name="Braila" sheetId="13" r:id="rId11"/>
    <sheet name="Buzau" sheetId="14" r:id="rId12"/>
    <sheet name="Caras Severin" sheetId="15" r:id="rId13"/>
    <sheet name="Calarasi" sheetId="16" r:id="rId14"/>
    <sheet name="Cluj" sheetId="17" r:id="rId15"/>
    <sheet name="Constanta" sheetId="18" r:id="rId16"/>
    <sheet name="Covasna" sheetId="19" r:id="rId17"/>
    <sheet name="Dambovita" sheetId="20" r:id="rId18"/>
    <sheet name="Dolj" sheetId="21" r:id="rId19"/>
    <sheet name="Galati" sheetId="22" r:id="rId20"/>
    <sheet name="Giurgiu" sheetId="23" r:id="rId21"/>
    <sheet name="Gorj" sheetId="24" r:id="rId22"/>
    <sheet name="Harghita" sheetId="25" r:id="rId23"/>
    <sheet name="Hunedoara" sheetId="26" r:id="rId24"/>
    <sheet name="Ialomita" sheetId="27" r:id="rId25"/>
    <sheet name="Iasi" sheetId="28" r:id="rId26"/>
    <sheet name="Ilfov" sheetId="29" r:id="rId27"/>
    <sheet name="Maramures" sheetId="30" r:id="rId28"/>
    <sheet name="Mehedinti" sheetId="31" r:id="rId29"/>
    <sheet name="Mures" sheetId="32" r:id="rId30"/>
    <sheet name="Neamt" sheetId="33" r:id="rId31"/>
    <sheet name="Olt" sheetId="34" r:id="rId32"/>
    <sheet name="Prahova" sheetId="35" r:id="rId33"/>
    <sheet name="Satu Mare" sheetId="36" r:id="rId34"/>
    <sheet name="Salaj" sheetId="37" r:id="rId35"/>
    <sheet name="Sibiu" sheetId="38" r:id="rId36"/>
    <sheet name="Suceava" sheetId="39" r:id="rId37"/>
    <sheet name="Teleorman" sheetId="40" r:id="rId38"/>
    <sheet name="Timis" sheetId="41" r:id="rId39"/>
    <sheet name="Tulcea" sheetId="42" r:id="rId40"/>
    <sheet name="Vaslui" sheetId="43" r:id="rId41"/>
    <sheet name="Valcea" sheetId="44" r:id="rId42"/>
    <sheet name="Vrancea" sheetId="45" r:id="rId43"/>
    <sheet name="Bucuresti" sheetId="46" r:id="rId44"/>
    <sheet name="ANA_LUCRU" sheetId="48" r:id="rId45"/>
  </sheets>
  <definedNames>
    <definedName name="_xlnm.Print_Titles" localSheetId="14">Cluj!$A:$B</definedName>
    <definedName name="_xlnm.Print_Titles" localSheetId="25">Iasi!$A:$B</definedName>
    <definedName name="_xlnm.Print_Titles" localSheetId="37">Teleorman!$A:$B</definedName>
  </definedNames>
  <calcPr calcId="145621"/>
</workbook>
</file>

<file path=xl/calcChain.xml><?xml version="1.0" encoding="utf-8"?>
<calcChain xmlns="http://schemas.openxmlformats.org/spreadsheetml/2006/main">
  <c r="Z146" i="48" l="1"/>
  <c r="N407" i="48" l="1"/>
  <c r="N406" i="48"/>
  <c r="N405" i="48"/>
  <c r="N404" i="48"/>
  <c r="N403" i="48"/>
  <c r="N402" i="48"/>
  <c r="N401" i="48"/>
  <c r="N400" i="48"/>
  <c r="N399" i="48"/>
  <c r="N398" i="48"/>
  <c r="N397" i="48"/>
  <c r="N396" i="48"/>
  <c r="N395" i="48"/>
  <c r="N394" i="48"/>
  <c r="N393" i="48"/>
  <c r="N392" i="48"/>
  <c r="N391" i="48"/>
  <c r="N390" i="48"/>
  <c r="N389" i="48"/>
  <c r="N388" i="48"/>
  <c r="N387" i="48"/>
  <c r="N386" i="48"/>
  <c r="N385" i="48"/>
  <c r="N384" i="48"/>
  <c r="N383" i="48"/>
  <c r="N382" i="48"/>
  <c r="N381" i="48"/>
  <c r="N380" i="48"/>
  <c r="N379" i="48"/>
  <c r="N378" i="48"/>
  <c r="N377" i="48"/>
  <c r="N376" i="48"/>
  <c r="N375" i="48"/>
  <c r="N374" i="48"/>
  <c r="N373" i="48"/>
  <c r="N372" i="48"/>
  <c r="N371" i="48"/>
  <c r="N370" i="48"/>
  <c r="N369" i="48"/>
  <c r="N368" i="48"/>
  <c r="N367" i="48"/>
  <c r="N366" i="48"/>
  <c r="N365" i="48"/>
  <c r="N363" i="48"/>
  <c r="N362" i="48"/>
  <c r="N361" i="48"/>
  <c r="N360" i="48"/>
  <c r="N359" i="48"/>
  <c r="N356" i="48"/>
  <c r="N355" i="48"/>
  <c r="N354" i="48"/>
  <c r="N353" i="48"/>
  <c r="N352" i="48"/>
  <c r="N351" i="48"/>
  <c r="N348" i="48"/>
  <c r="N347" i="48"/>
  <c r="N346" i="48"/>
  <c r="N345" i="48"/>
  <c r="N343" i="48"/>
  <c r="N342" i="48"/>
  <c r="N341" i="48"/>
  <c r="N339" i="48"/>
  <c r="N338" i="48"/>
  <c r="N337" i="48"/>
  <c r="N336" i="48"/>
  <c r="N335" i="48"/>
  <c r="N334" i="48"/>
  <c r="N333" i="48"/>
  <c r="N332" i="48"/>
  <c r="N331" i="48"/>
  <c r="N330" i="48"/>
  <c r="N329" i="48"/>
  <c r="N328" i="48"/>
  <c r="N327" i="48"/>
  <c r="N325" i="48"/>
  <c r="N324" i="48"/>
  <c r="N323" i="48"/>
  <c r="N322" i="48"/>
  <c r="N321" i="48"/>
  <c r="N320" i="48"/>
  <c r="N319" i="48"/>
  <c r="N317" i="48"/>
  <c r="N316" i="48"/>
  <c r="N315" i="48"/>
  <c r="N314" i="48"/>
  <c r="N313" i="48"/>
  <c r="N312" i="48"/>
  <c r="N311" i="48"/>
  <c r="N310" i="48"/>
  <c r="N309" i="48"/>
  <c r="N307" i="48"/>
  <c r="N306" i="48"/>
  <c r="N305" i="48"/>
  <c r="N304" i="48"/>
  <c r="N303" i="48"/>
  <c r="N302" i="48"/>
  <c r="N301" i="48"/>
  <c r="N299" i="48"/>
  <c r="N298" i="48"/>
  <c r="N297" i="48"/>
  <c r="N296" i="48"/>
  <c r="N294" i="48"/>
  <c r="N293" i="48"/>
  <c r="N292" i="48"/>
  <c r="N291" i="48"/>
  <c r="N288" i="48"/>
  <c r="N287" i="48"/>
  <c r="N286" i="48"/>
  <c r="N285" i="48"/>
  <c r="N284" i="48"/>
  <c r="N283" i="48"/>
  <c r="N282" i="48"/>
  <c r="N281" i="48"/>
  <c r="N280" i="48"/>
  <c r="N279" i="48"/>
  <c r="N278" i="48"/>
  <c r="N277" i="48"/>
  <c r="N276" i="48"/>
  <c r="N275" i="48"/>
  <c r="N274" i="48"/>
  <c r="N273" i="48"/>
  <c r="N272" i="48"/>
  <c r="N270" i="48"/>
  <c r="N269" i="48"/>
  <c r="N268" i="48"/>
  <c r="N267" i="48"/>
  <c r="N266" i="48"/>
  <c r="N264" i="48"/>
  <c r="N263" i="48"/>
  <c r="N262" i="48"/>
  <c r="N261" i="48"/>
  <c r="N260" i="48"/>
  <c r="N259" i="48"/>
  <c r="N257" i="48"/>
  <c r="N256" i="48"/>
  <c r="N255" i="48"/>
  <c r="N254" i="48"/>
  <c r="N253" i="48"/>
  <c r="N252" i="48"/>
  <c r="N251" i="48"/>
  <c r="N250" i="48"/>
  <c r="N249" i="48"/>
  <c r="N247" i="48"/>
  <c r="N246" i="48"/>
  <c r="N245" i="48"/>
  <c r="N243" i="48"/>
  <c r="N242" i="48"/>
  <c r="N241" i="48"/>
  <c r="N240" i="48"/>
  <c r="N239" i="48"/>
  <c r="N238" i="48"/>
  <c r="N237" i="48"/>
  <c r="N236" i="48"/>
  <c r="N234" i="48"/>
  <c r="N233" i="48"/>
  <c r="N232" i="48"/>
  <c r="N231" i="48"/>
  <c r="N226" i="48"/>
  <c r="N225" i="48"/>
  <c r="N224" i="48"/>
  <c r="N223" i="48"/>
  <c r="N222" i="48"/>
  <c r="N221" i="48"/>
  <c r="N220" i="48"/>
  <c r="N219" i="48"/>
  <c r="N218" i="48"/>
  <c r="N217" i="48"/>
  <c r="N216" i="48"/>
  <c r="N215" i="48"/>
  <c r="N214" i="48"/>
  <c r="N213" i="48"/>
  <c r="N212" i="48"/>
  <c r="N211" i="48"/>
  <c r="N209" i="48"/>
  <c r="N208" i="48"/>
  <c r="N207" i="48"/>
  <c r="N206" i="48"/>
  <c r="N202" i="48"/>
  <c r="N201" i="48"/>
  <c r="N200" i="48"/>
  <c r="N199" i="48"/>
  <c r="N198" i="48"/>
  <c r="N197" i="48"/>
  <c r="N196" i="48"/>
  <c r="N195" i="48"/>
  <c r="N194" i="48"/>
  <c r="N193" i="48"/>
  <c r="N192" i="48"/>
  <c r="N190" i="48"/>
  <c r="N189" i="48"/>
  <c r="N188" i="48"/>
  <c r="N187" i="48"/>
  <c r="N186" i="48"/>
  <c r="N184" i="48"/>
  <c r="N183" i="48"/>
  <c r="N182" i="48"/>
  <c r="N181" i="48"/>
  <c r="N180" i="48"/>
  <c r="N179" i="48"/>
  <c r="N178" i="48"/>
  <c r="N177" i="48"/>
  <c r="N175" i="48"/>
  <c r="N174" i="48"/>
  <c r="N173" i="48"/>
  <c r="N171" i="48"/>
  <c r="N170" i="48"/>
  <c r="N169" i="48"/>
  <c r="N168" i="48"/>
  <c r="N167" i="48"/>
  <c r="N166" i="48"/>
  <c r="N165" i="48"/>
  <c r="N164" i="48"/>
  <c r="N162" i="48" l="1"/>
  <c r="N161" i="48"/>
  <c r="N160" i="48"/>
  <c r="N159" i="48"/>
  <c r="N158" i="48"/>
  <c r="N157" i="48"/>
  <c r="N156" i="48"/>
  <c r="N155" i="48"/>
  <c r="N154" i="48"/>
  <c r="N153" i="48"/>
  <c r="N152" i="48"/>
  <c r="N150" i="48"/>
  <c r="N149" i="48"/>
  <c r="N148" i="48"/>
  <c r="N147" i="48"/>
  <c r="N144" i="48"/>
  <c r="N143" i="48"/>
  <c r="N142" i="48"/>
  <c r="N141" i="48"/>
  <c r="N140" i="48"/>
  <c r="N139" i="48"/>
  <c r="N138" i="48"/>
  <c r="N136" i="48"/>
  <c r="N135" i="48"/>
  <c r="N134" i="48"/>
  <c r="N133" i="48"/>
  <c r="N132" i="48"/>
  <c r="N131" i="48"/>
  <c r="N130" i="48"/>
  <c r="N129" i="48"/>
  <c r="N128" i="48"/>
  <c r="N127" i="48"/>
  <c r="N125" i="48"/>
  <c r="N124" i="48"/>
  <c r="N123" i="48"/>
  <c r="N122" i="48"/>
  <c r="N121" i="48"/>
  <c r="N120" i="48"/>
  <c r="N119" i="48"/>
  <c r="N118" i="48"/>
  <c r="N117" i="48"/>
  <c r="N116" i="48"/>
  <c r="N115" i="48"/>
  <c r="N114" i="48"/>
  <c r="N113" i="48"/>
  <c r="N112" i="48"/>
  <c r="N111" i="48"/>
  <c r="N110" i="48"/>
  <c r="N108" i="48"/>
  <c r="N107" i="48"/>
  <c r="N106" i="48"/>
  <c r="N105" i="48"/>
  <c r="N104" i="48"/>
  <c r="N102" i="48"/>
  <c r="N101" i="48"/>
  <c r="N100" i="48"/>
  <c r="N99" i="48"/>
  <c r="N98" i="48"/>
  <c r="N93" i="48"/>
  <c r="N92" i="48"/>
  <c r="N91" i="48"/>
  <c r="N90" i="48"/>
  <c r="N89" i="48"/>
  <c r="N87" i="48"/>
  <c r="N86" i="48"/>
  <c r="N85" i="48"/>
  <c r="N84" i="48"/>
  <c r="N80" i="48"/>
  <c r="N79" i="48"/>
  <c r="N78" i="48"/>
  <c r="N77" i="48"/>
  <c r="N76" i="48"/>
  <c r="N75" i="48"/>
  <c r="N74" i="48"/>
  <c r="N73" i="48"/>
  <c r="N72" i="48"/>
  <c r="N71" i="48"/>
  <c r="N70" i="48"/>
  <c r="N68" i="48"/>
  <c r="N67" i="48"/>
  <c r="N66" i="48"/>
  <c r="N65" i="48"/>
  <c r="N64" i="48"/>
  <c r="N62" i="48"/>
  <c r="N61" i="48"/>
  <c r="N60" i="48"/>
  <c r="N59" i="48"/>
  <c r="N57" i="48"/>
  <c r="N56" i="48"/>
  <c r="N55" i="48"/>
  <c r="N54" i="48"/>
  <c r="N53" i="48"/>
  <c r="N52" i="48"/>
  <c r="N51" i="48"/>
  <c r="N50" i="48"/>
  <c r="N49" i="48"/>
  <c r="N48" i="48"/>
  <c r="N46" i="48"/>
  <c r="N45" i="48"/>
  <c r="N44" i="48"/>
  <c r="N43" i="48"/>
  <c r="N42" i="48"/>
  <c r="N41" i="48"/>
  <c r="N40" i="48"/>
  <c r="N34" i="48"/>
  <c r="N35" i="48"/>
  <c r="N36" i="48"/>
  <c r="N37" i="48"/>
  <c r="K35" i="48"/>
  <c r="K36" i="48"/>
  <c r="K37" i="48"/>
  <c r="N25" i="48"/>
  <c r="N33" i="48"/>
  <c r="N32" i="48"/>
  <c r="N31" i="48"/>
  <c r="N30" i="48"/>
  <c r="N29" i="48"/>
  <c r="N28" i="48"/>
  <c r="N27" i="48"/>
  <c r="N26" i="48"/>
  <c r="N18" i="48"/>
  <c r="N19" i="48"/>
  <c r="N20" i="48"/>
  <c r="N21" i="48"/>
  <c r="N22" i="48"/>
  <c r="N23" i="48"/>
  <c r="N17" i="48"/>
  <c r="N5" i="48"/>
  <c r="N6" i="48"/>
  <c r="N7" i="48"/>
  <c r="N8" i="48"/>
  <c r="N9" i="48"/>
  <c r="N10" i="48"/>
  <c r="N11" i="48"/>
  <c r="N12" i="48"/>
  <c r="N4" i="48"/>
  <c r="K354" i="48" l="1"/>
  <c r="K355" i="48"/>
  <c r="K356" i="48"/>
  <c r="K320" i="48"/>
  <c r="K321" i="48"/>
  <c r="K322" i="48"/>
  <c r="K323" i="48"/>
  <c r="K324" i="48"/>
  <c r="K325" i="48"/>
  <c r="K293" i="48"/>
  <c r="K294" i="48"/>
  <c r="K267" i="48" l="1"/>
  <c r="K268" i="48"/>
  <c r="K269" i="48"/>
  <c r="K270" i="48"/>
  <c r="K232" i="48"/>
  <c r="K233" i="48"/>
  <c r="K234" i="48"/>
  <c r="K222" i="48" l="1"/>
  <c r="K223" i="48"/>
  <c r="K224" i="48"/>
  <c r="K225" i="48"/>
  <c r="K226" i="48"/>
  <c r="J194" i="48"/>
  <c r="I194" i="48"/>
  <c r="H194" i="48"/>
  <c r="F194" i="48"/>
  <c r="E194" i="48"/>
  <c r="D194" i="48"/>
  <c r="K202" i="48"/>
  <c r="K201" i="48"/>
  <c r="K200" i="48"/>
  <c r="K199" i="48"/>
  <c r="K198" i="48"/>
  <c r="K197" i="48"/>
  <c r="K196" i="48"/>
  <c r="K195" i="48"/>
  <c r="K194" i="48"/>
  <c r="K193" i="48"/>
  <c r="K186" i="48"/>
  <c r="K189" i="48"/>
  <c r="K190" i="48"/>
  <c r="K181" i="48"/>
  <c r="K180" i="48"/>
  <c r="K179" i="48"/>
  <c r="K175" i="48"/>
  <c r="K174" i="48"/>
  <c r="K173" i="48"/>
  <c r="I146" i="48" l="1"/>
  <c r="J146" i="48"/>
  <c r="H146" i="48"/>
  <c r="C146" i="48"/>
  <c r="F146" i="48" s="1"/>
  <c r="J118" i="48"/>
  <c r="I118" i="48"/>
  <c r="H118" i="48"/>
  <c r="F118" i="48"/>
  <c r="E118" i="48"/>
  <c r="D118" i="48"/>
  <c r="K112" i="48"/>
  <c r="J93" i="48"/>
  <c r="I93" i="48"/>
  <c r="H93" i="48"/>
  <c r="F93" i="48"/>
  <c r="E93" i="48"/>
  <c r="D93" i="48"/>
  <c r="D146" i="48" l="1"/>
  <c r="E146" i="48"/>
  <c r="K75" i="48" l="1"/>
  <c r="K76" i="48"/>
  <c r="K77" i="48"/>
  <c r="K78" i="48"/>
  <c r="K79" i="48"/>
  <c r="K80" i="48"/>
  <c r="J74" i="48"/>
  <c r="I74" i="48"/>
  <c r="H74" i="48"/>
  <c r="F74" i="48"/>
  <c r="E74" i="48"/>
  <c r="D74" i="48"/>
  <c r="J34" i="48" l="1"/>
  <c r="I34" i="48"/>
  <c r="H34" i="48"/>
  <c r="F34" i="48"/>
  <c r="E34" i="48"/>
  <c r="D34" i="48"/>
  <c r="K227" i="48" l="1"/>
  <c r="K206" i="48"/>
  <c r="K98" i="48"/>
  <c r="K94" i="48"/>
  <c r="K95" i="48"/>
  <c r="K96" i="48"/>
  <c r="K99" i="48"/>
  <c r="K82" i="48"/>
  <c r="K84" i="48"/>
  <c r="K81" i="48"/>
  <c r="G17" i="48" l="1"/>
  <c r="C17" i="48"/>
  <c r="K14" i="48"/>
  <c r="K15" i="48"/>
  <c r="K16" i="48"/>
  <c r="K18" i="48"/>
  <c r="K19" i="48"/>
  <c r="K20" i="48"/>
  <c r="K21" i="48"/>
  <c r="K22" i="48"/>
  <c r="K23" i="48"/>
  <c r="K25" i="48"/>
  <c r="K26" i="48"/>
  <c r="K27" i="48"/>
  <c r="K28" i="48"/>
  <c r="K29" i="48"/>
  <c r="K30" i="48"/>
  <c r="K31" i="48"/>
  <c r="K32" i="48"/>
  <c r="K33" i="48"/>
  <c r="K34" i="48"/>
  <c r="K40" i="48"/>
  <c r="K41" i="48"/>
  <c r="K42" i="48"/>
  <c r="K43" i="48"/>
  <c r="K44" i="48"/>
  <c r="K45" i="48"/>
  <c r="K46" i="48"/>
  <c r="K48" i="48"/>
  <c r="K49" i="48"/>
  <c r="K50" i="48"/>
  <c r="K51" i="48"/>
  <c r="K52" i="48"/>
  <c r="K53" i="48"/>
  <c r="K54" i="48"/>
  <c r="K55" i="48"/>
  <c r="K56" i="48"/>
  <c r="K57" i="48"/>
  <c r="K59" i="48"/>
  <c r="K60" i="48"/>
  <c r="K61" i="48"/>
  <c r="K62" i="48"/>
  <c r="K64" i="48"/>
  <c r="K65" i="48"/>
  <c r="K66" i="48"/>
  <c r="K67" i="48"/>
  <c r="K68" i="48"/>
  <c r="K70" i="48"/>
  <c r="K71" i="48"/>
  <c r="K72" i="48"/>
  <c r="K73" i="48"/>
  <c r="K74" i="48"/>
  <c r="K85" i="48"/>
  <c r="K86" i="48"/>
  <c r="K87" i="48"/>
  <c r="K89" i="48"/>
  <c r="K90" i="48"/>
  <c r="K91" i="48"/>
  <c r="K92" i="48"/>
  <c r="K93" i="48"/>
  <c r="K100" i="48"/>
  <c r="K101" i="48"/>
  <c r="K102" i="48"/>
  <c r="K104" i="48"/>
  <c r="K105" i="48"/>
  <c r="K106" i="48"/>
  <c r="K107" i="48"/>
  <c r="K108" i="48"/>
  <c r="K110" i="48"/>
  <c r="K111" i="48"/>
  <c r="K113" i="48"/>
  <c r="K114" i="48"/>
  <c r="K115" i="48"/>
  <c r="K116" i="48"/>
  <c r="K117" i="48"/>
  <c r="K119" i="48"/>
  <c r="K120" i="48"/>
  <c r="K121" i="48"/>
  <c r="K122" i="48"/>
  <c r="K123" i="48"/>
  <c r="K124" i="48"/>
  <c r="K125" i="48"/>
  <c r="K127" i="48"/>
  <c r="K128" i="48"/>
  <c r="K129" i="48"/>
  <c r="K130" i="48"/>
  <c r="K131" i="48"/>
  <c r="K132" i="48"/>
  <c r="K133" i="48"/>
  <c r="K134" i="48"/>
  <c r="K135" i="48"/>
  <c r="K136" i="48"/>
  <c r="K138" i="48"/>
  <c r="K139" i="48"/>
  <c r="K140" i="48"/>
  <c r="K142" i="48"/>
  <c r="K143" i="48"/>
  <c r="K144" i="48"/>
  <c r="K147" i="48"/>
  <c r="K148" i="48"/>
  <c r="K149" i="48"/>
  <c r="K150" i="48"/>
  <c r="K152" i="48"/>
  <c r="K153" i="48"/>
  <c r="K154" i="48"/>
  <c r="K156" i="48"/>
  <c r="K157" i="48"/>
  <c r="K158" i="48"/>
  <c r="K160" i="48"/>
  <c r="K162" i="48"/>
  <c r="K165" i="48"/>
  <c r="K166" i="48"/>
  <c r="K167" i="48"/>
  <c r="K168" i="48"/>
  <c r="K169" i="48"/>
  <c r="K170" i="48"/>
  <c r="K171" i="48"/>
  <c r="K177" i="48"/>
  <c r="K178" i="48"/>
  <c r="K182" i="48"/>
  <c r="K183" i="48"/>
  <c r="K184" i="48"/>
  <c r="K187" i="48"/>
  <c r="K188" i="48"/>
  <c r="K192" i="48"/>
  <c r="K207" i="48"/>
  <c r="K208" i="48"/>
  <c r="K209" i="48"/>
  <c r="K211" i="48"/>
  <c r="K212" i="48"/>
  <c r="K213" i="48"/>
  <c r="K214" i="48"/>
  <c r="K215" i="48"/>
  <c r="K216" i="48"/>
  <c r="K217" i="48"/>
  <c r="K218" i="48"/>
  <c r="K219" i="48"/>
  <c r="K220" i="48"/>
  <c r="K221" i="48"/>
  <c r="K231" i="48"/>
  <c r="K236" i="48"/>
  <c r="K237" i="48"/>
  <c r="K238" i="48"/>
  <c r="K239" i="48"/>
  <c r="K240" i="48"/>
  <c r="K241" i="48"/>
  <c r="K242" i="48"/>
  <c r="K243" i="48"/>
  <c r="K245" i="48"/>
  <c r="K246" i="48"/>
  <c r="K247" i="48"/>
  <c r="K249" i="48"/>
  <c r="K250" i="48"/>
  <c r="K251" i="48"/>
  <c r="K252" i="48"/>
  <c r="K253" i="48"/>
  <c r="K254" i="48"/>
  <c r="K255" i="48"/>
  <c r="K256" i="48"/>
  <c r="K257" i="48"/>
  <c r="K259" i="48"/>
  <c r="K260" i="48"/>
  <c r="K261" i="48"/>
  <c r="K262" i="48"/>
  <c r="K263" i="48"/>
  <c r="K264" i="48"/>
  <c r="K266" i="48"/>
  <c r="K272" i="48"/>
  <c r="K273" i="48"/>
  <c r="K274" i="48"/>
  <c r="K275" i="48"/>
  <c r="K276" i="48"/>
  <c r="K277" i="48"/>
  <c r="K278" i="48"/>
  <c r="K279" i="48"/>
  <c r="K280" i="48"/>
  <c r="K281" i="48"/>
  <c r="K282" i="48"/>
  <c r="K283" i="48"/>
  <c r="K284" i="48"/>
  <c r="K285" i="48"/>
  <c r="K286" i="48"/>
  <c r="K287" i="48"/>
  <c r="K288" i="48"/>
  <c r="K291" i="48"/>
  <c r="K292" i="48"/>
  <c r="K296" i="48"/>
  <c r="K297" i="48"/>
  <c r="K298" i="48"/>
  <c r="K299" i="48"/>
  <c r="K301" i="48"/>
  <c r="K302" i="48"/>
  <c r="K303" i="48"/>
  <c r="K304" i="48"/>
  <c r="K305" i="48"/>
  <c r="K306" i="48"/>
  <c r="K307" i="48"/>
  <c r="K309" i="48"/>
  <c r="K310" i="48"/>
  <c r="K311" i="48"/>
  <c r="K312" i="48"/>
  <c r="K313" i="48"/>
  <c r="K314" i="48"/>
  <c r="K315" i="48"/>
  <c r="K316" i="48"/>
  <c r="K317" i="48"/>
  <c r="K319" i="48"/>
  <c r="K327" i="48"/>
  <c r="K328" i="48"/>
  <c r="K329" i="48"/>
  <c r="K330" i="48"/>
  <c r="K331" i="48"/>
  <c r="K332" i="48"/>
  <c r="K333" i="48"/>
  <c r="K334" i="48"/>
  <c r="K335" i="48"/>
  <c r="K336" i="48"/>
  <c r="K337" i="48"/>
  <c r="K338" i="48"/>
  <c r="K339" i="48"/>
  <c r="K341" i="48"/>
  <c r="K342" i="48"/>
  <c r="K343" i="48"/>
  <c r="K345" i="48"/>
  <c r="K346" i="48"/>
  <c r="K347" i="48"/>
  <c r="K348" i="48"/>
  <c r="K351" i="48"/>
  <c r="K352" i="48"/>
  <c r="K353" i="48"/>
  <c r="K359" i="48"/>
  <c r="K360" i="48"/>
  <c r="K361" i="48"/>
  <c r="K362" i="48"/>
  <c r="K363" i="48"/>
  <c r="K365" i="48"/>
  <c r="K366" i="48"/>
  <c r="K367" i="48"/>
  <c r="K368" i="48"/>
  <c r="K369" i="48"/>
  <c r="K370" i="48"/>
  <c r="K371" i="48"/>
  <c r="K372" i="48"/>
  <c r="K373" i="48"/>
  <c r="K374" i="48"/>
  <c r="K375" i="48"/>
  <c r="K376" i="48"/>
  <c r="K377" i="48"/>
  <c r="K378" i="48"/>
  <c r="K379" i="48"/>
  <c r="K380" i="48"/>
  <c r="K381" i="48"/>
  <c r="K382" i="48"/>
  <c r="K383" i="48"/>
  <c r="K384" i="48"/>
  <c r="K385" i="48"/>
  <c r="K386" i="48"/>
  <c r="K387" i="48"/>
  <c r="K388" i="48"/>
  <c r="K389" i="48"/>
  <c r="K390" i="48"/>
  <c r="K391" i="48"/>
  <c r="K392" i="48"/>
  <c r="K393" i="48"/>
  <c r="K394" i="48"/>
  <c r="K395" i="48"/>
  <c r="K396" i="48"/>
  <c r="K397" i="48"/>
  <c r="K398" i="48"/>
  <c r="K399" i="48"/>
  <c r="K400" i="48"/>
  <c r="K401" i="48"/>
  <c r="K402" i="48"/>
  <c r="K403" i="48"/>
  <c r="K404" i="48"/>
  <c r="K405" i="48"/>
  <c r="K406" i="48"/>
  <c r="K407" i="48"/>
  <c r="K5" i="48"/>
  <c r="K6" i="48"/>
  <c r="K7" i="48"/>
  <c r="K8" i="48"/>
  <c r="K9" i="48"/>
  <c r="K10" i="48"/>
  <c r="K11" i="48"/>
  <c r="K12" i="48"/>
  <c r="K4" i="48"/>
  <c r="D17" i="48" l="1"/>
  <c r="F17" i="48"/>
  <c r="E17" i="48"/>
  <c r="I17" i="48"/>
  <c r="J17" i="48"/>
  <c r="H17" i="48"/>
  <c r="C1492" i="4"/>
  <c r="D1492" i="4"/>
  <c r="E1492" i="4"/>
  <c r="F1492" i="4"/>
  <c r="G1492" i="4"/>
  <c r="H1492" i="4"/>
  <c r="I1492" i="4"/>
  <c r="J1492" i="4"/>
  <c r="K1492" i="4"/>
  <c r="L1492" i="4"/>
  <c r="M1492" i="4"/>
  <c r="N1492" i="4"/>
  <c r="O1492" i="4"/>
  <c r="P1492" i="4"/>
  <c r="Q1492" i="4"/>
  <c r="R1492" i="4"/>
  <c r="S1492" i="4"/>
  <c r="T1492" i="4"/>
  <c r="C1493" i="4"/>
  <c r="D1493" i="4"/>
  <c r="E1493" i="4"/>
  <c r="F1493" i="4"/>
  <c r="G1493" i="4"/>
  <c r="H1493" i="4"/>
  <c r="I1493" i="4"/>
  <c r="J1493" i="4"/>
  <c r="K1493" i="4"/>
  <c r="L1493" i="4"/>
  <c r="M1493" i="4"/>
  <c r="N1493" i="4"/>
  <c r="O1493" i="4"/>
  <c r="P1493" i="4"/>
  <c r="Q1493" i="4"/>
  <c r="R1493" i="4"/>
  <c r="S1493" i="4"/>
  <c r="T1493" i="4"/>
  <c r="C1494" i="4"/>
  <c r="D1494" i="4"/>
  <c r="E1494" i="4"/>
  <c r="F1494" i="4"/>
  <c r="G1494" i="4"/>
  <c r="H1494" i="4"/>
  <c r="I1494" i="4"/>
  <c r="J1494" i="4"/>
  <c r="K1494" i="4"/>
  <c r="L1494" i="4"/>
  <c r="M1494" i="4"/>
  <c r="N1494" i="4"/>
  <c r="O1494" i="4"/>
  <c r="P1494" i="4"/>
  <c r="Q1494" i="4"/>
  <c r="R1494" i="4"/>
  <c r="S1494" i="4"/>
  <c r="T1494" i="4"/>
  <c r="C1495" i="4"/>
  <c r="D1495" i="4"/>
  <c r="E1495" i="4"/>
  <c r="F1495" i="4"/>
  <c r="G1495" i="4"/>
  <c r="H1495" i="4"/>
  <c r="I1495" i="4"/>
  <c r="J1495" i="4"/>
  <c r="K1495" i="4"/>
  <c r="L1495" i="4"/>
  <c r="M1495" i="4"/>
  <c r="N1495" i="4"/>
  <c r="O1495" i="4"/>
  <c r="P1495" i="4"/>
  <c r="Q1495" i="4"/>
  <c r="R1495" i="4"/>
  <c r="S1495" i="4"/>
  <c r="T1495" i="4"/>
  <c r="C1496" i="4"/>
  <c r="D1496" i="4"/>
  <c r="E1496" i="4"/>
  <c r="F1496" i="4"/>
  <c r="G1496" i="4"/>
  <c r="H1496" i="4"/>
  <c r="I1496" i="4"/>
  <c r="J1496" i="4"/>
  <c r="K1496" i="4"/>
  <c r="L1496" i="4"/>
  <c r="M1496" i="4"/>
  <c r="N1496" i="4"/>
  <c r="O1496" i="4"/>
  <c r="P1496" i="4"/>
  <c r="Q1496" i="4"/>
  <c r="R1496" i="4"/>
  <c r="S1496" i="4"/>
  <c r="T1496" i="4"/>
  <c r="C1497" i="4"/>
  <c r="D1497" i="4"/>
  <c r="E1497" i="4"/>
  <c r="F1497" i="4"/>
  <c r="G1497" i="4"/>
  <c r="H1497" i="4"/>
  <c r="I1497" i="4"/>
  <c r="J1497" i="4"/>
  <c r="K1497" i="4"/>
  <c r="L1497" i="4"/>
  <c r="M1497" i="4"/>
  <c r="N1497" i="4"/>
  <c r="O1497" i="4"/>
  <c r="P1497" i="4"/>
  <c r="Q1497" i="4"/>
  <c r="R1497" i="4"/>
  <c r="S1497" i="4"/>
  <c r="T1497" i="4"/>
  <c r="C1498" i="4"/>
  <c r="D1498" i="4"/>
  <c r="E1498" i="4"/>
  <c r="F1498" i="4"/>
  <c r="G1498" i="4"/>
  <c r="H1498" i="4"/>
  <c r="I1498" i="4"/>
  <c r="J1498" i="4"/>
  <c r="K1498" i="4"/>
  <c r="L1498" i="4"/>
  <c r="M1498" i="4"/>
  <c r="N1498" i="4"/>
  <c r="O1498" i="4"/>
  <c r="P1498" i="4"/>
  <c r="Q1498" i="4"/>
  <c r="R1498" i="4"/>
  <c r="S1498" i="4"/>
  <c r="T1498" i="4"/>
  <c r="C1499" i="4"/>
  <c r="D1499" i="4"/>
  <c r="E1499" i="4"/>
  <c r="F1499" i="4"/>
  <c r="G1499" i="4"/>
  <c r="H1499" i="4"/>
  <c r="I1499" i="4"/>
  <c r="J1499" i="4"/>
  <c r="K1499" i="4"/>
  <c r="L1499" i="4"/>
  <c r="M1499" i="4"/>
  <c r="N1499" i="4"/>
  <c r="O1499" i="4"/>
  <c r="P1499" i="4"/>
  <c r="Q1499" i="4"/>
  <c r="R1499" i="4"/>
  <c r="S1499" i="4"/>
  <c r="T1499" i="4"/>
  <c r="C1500" i="4"/>
  <c r="D1500" i="4"/>
  <c r="E1500" i="4"/>
  <c r="F1500" i="4"/>
  <c r="G1500" i="4"/>
  <c r="H1500" i="4"/>
  <c r="I1500" i="4"/>
  <c r="J1500" i="4"/>
  <c r="K1500" i="4"/>
  <c r="L1500" i="4"/>
  <c r="M1500" i="4"/>
  <c r="N1500" i="4"/>
  <c r="O1500" i="4"/>
  <c r="P1500" i="4"/>
  <c r="Q1500" i="4"/>
  <c r="R1500" i="4"/>
  <c r="S1500" i="4"/>
  <c r="T1500" i="4"/>
  <c r="C1501" i="4"/>
  <c r="D1501" i="4"/>
  <c r="E1501" i="4"/>
  <c r="F1501" i="4"/>
  <c r="G1501" i="4"/>
  <c r="H1501" i="4"/>
  <c r="I1501" i="4"/>
  <c r="J1501" i="4"/>
  <c r="K1501" i="4"/>
  <c r="L1501" i="4"/>
  <c r="M1501" i="4"/>
  <c r="N1501" i="4"/>
  <c r="O1501" i="4"/>
  <c r="P1501" i="4"/>
  <c r="Q1501" i="4"/>
  <c r="R1501" i="4"/>
  <c r="S1501" i="4"/>
  <c r="T1501" i="4"/>
  <c r="C1502" i="4"/>
  <c r="D1502" i="4"/>
  <c r="E1502" i="4"/>
  <c r="F1502" i="4"/>
  <c r="G1502" i="4"/>
  <c r="H1502" i="4"/>
  <c r="I1502" i="4"/>
  <c r="J1502" i="4"/>
  <c r="K1502" i="4"/>
  <c r="L1502" i="4"/>
  <c r="M1502" i="4"/>
  <c r="N1502" i="4"/>
  <c r="O1502" i="4"/>
  <c r="P1502" i="4"/>
  <c r="Q1502" i="4"/>
  <c r="R1502" i="4"/>
  <c r="S1502" i="4"/>
  <c r="T1502" i="4"/>
  <c r="C1503" i="4"/>
  <c r="D1503" i="4"/>
  <c r="E1503" i="4"/>
  <c r="F1503" i="4"/>
  <c r="G1503" i="4"/>
  <c r="H1503" i="4"/>
  <c r="I1503" i="4"/>
  <c r="J1503" i="4"/>
  <c r="K1503" i="4"/>
  <c r="L1503" i="4"/>
  <c r="M1503" i="4"/>
  <c r="N1503" i="4"/>
  <c r="O1503" i="4"/>
  <c r="P1503" i="4"/>
  <c r="Q1503" i="4"/>
  <c r="R1503" i="4"/>
  <c r="S1503" i="4"/>
  <c r="T1503" i="4"/>
  <c r="C1504" i="4"/>
  <c r="D1504" i="4"/>
  <c r="E1504" i="4"/>
  <c r="F1504" i="4"/>
  <c r="G1504" i="4"/>
  <c r="H1504" i="4"/>
  <c r="I1504" i="4"/>
  <c r="J1504" i="4"/>
  <c r="K1504" i="4"/>
  <c r="L1504" i="4"/>
  <c r="M1504" i="4"/>
  <c r="N1504" i="4"/>
  <c r="O1504" i="4"/>
  <c r="P1504" i="4"/>
  <c r="Q1504" i="4"/>
  <c r="R1504" i="4"/>
  <c r="S1504" i="4"/>
  <c r="T1504" i="4"/>
  <c r="C1505" i="4"/>
  <c r="D1505" i="4"/>
  <c r="E1505" i="4"/>
  <c r="F1505" i="4"/>
  <c r="G1505" i="4"/>
  <c r="H1505" i="4"/>
  <c r="I1505" i="4"/>
  <c r="J1505" i="4"/>
  <c r="K1505" i="4"/>
  <c r="L1505" i="4"/>
  <c r="M1505" i="4"/>
  <c r="N1505" i="4"/>
  <c r="O1505" i="4"/>
  <c r="P1505" i="4"/>
  <c r="Q1505" i="4"/>
  <c r="R1505" i="4"/>
  <c r="S1505" i="4"/>
  <c r="T1505" i="4"/>
  <c r="D2079" i="4" l="1"/>
  <c r="E2079" i="4"/>
  <c r="F2079" i="4"/>
  <c r="G2079" i="4"/>
  <c r="H2079" i="4"/>
  <c r="I2079" i="4"/>
  <c r="J2079" i="4"/>
  <c r="K2079" i="4"/>
  <c r="L2079" i="4"/>
  <c r="M2079" i="4"/>
  <c r="N2079" i="4"/>
  <c r="O2079" i="4"/>
  <c r="P2079" i="4"/>
  <c r="Q2079" i="4"/>
  <c r="R2079" i="4"/>
  <c r="S2079" i="4"/>
  <c r="T2079" i="4"/>
  <c r="D2080" i="4"/>
  <c r="E2080" i="4"/>
  <c r="F2080" i="4"/>
  <c r="G2080" i="4"/>
  <c r="H2080" i="4"/>
  <c r="I2080" i="4"/>
  <c r="J2080" i="4"/>
  <c r="K2080" i="4"/>
  <c r="L2080" i="4"/>
  <c r="M2080" i="4"/>
  <c r="N2080" i="4"/>
  <c r="O2080" i="4"/>
  <c r="P2080" i="4"/>
  <c r="Q2080" i="4"/>
  <c r="R2080" i="4"/>
  <c r="S2080" i="4"/>
  <c r="T2080" i="4"/>
  <c r="D2081" i="4"/>
  <c r="E2081" i="4"/>
  <c r="F2081" i="4"/>
  <c r="G2081" i="4"/>
  <c r="H2081" i="4"/>
  <c r="I2081" i="4"/>
  <c r="J2081" i="4"/>
  <c r="K2081" i="4"/>
  <c r="L2081" i="4"/>
  <c r="M2081" i="4"/>
  <c r="N2081" i="4"/>
  <c r="O2081" i="4"/>
  <c r="P2081" i="4"/>
  <c r="Q2081" i="4"/>
  <c r="R2081" i="4"/>
  <c r="S2081" i="4"/>
  <c r="T2081" i="4"/>
  <c r="D2082" i="4"/>
  <c r="E2082" i="4"/>
  <c r="F2082" i="4"/>
  <c r="G2082" i="4"/>
  <c r="H2082" i="4"/>
  <c r="I2082" i="4"/>
  <c r="J2082" i="4"/>
  <c r="K2082" i="4"/>
  <c r="L2082" i="4"/>
  <c r="M2082" i="4"/>
  <c r="N2082" i="4"/>
  <c r="O2082" i="4"/>
  <c r="P2082" i="4"/>
  <c r="Q2082" i="4"/>
  <c r="R2082" i="4"/>
  <c r="S2082" i="4"/>
  <c r="T2082" i="4"/>
  <c r="D2083" i="4"/>
  <c r="E2083" i="4"/>
  <c r="F2083" i="4"/>
  <c r="G2083" i="4"/>
  <c r="H2083" i="4"/>
  <c r="I2083" i="4"/>
  <c r="J2083" i="4"/>
  <c r="K2083" i="4"/>
  <c r="L2083" i="4"/>
  <c r="M2083" i="4"/>
  <c r="N2083" i="4"/>
  <c r="O2083" i="4"/>
  <c r="P2083" i="4"/>
  <c r="Q2083" i="4"/>
  <c r="R2083" i="4"/>
  <c r="S2083" i="4"/>
  <c r="T2083" i="4"/>
  <c r="D2084" i="4"/>
  <c r="E2084" i="4"/>
  <c r="F2084" i="4"/>
  <c r="G2084" i="4"/>
  <c r="H2084" i="4"/>
  <c r="I2084" i="4"/>
  <c r="J2084" i="4"/>
  <c r="K2084" i="4"/>
  <c r="L2084" i="4"/>
  <c r="M2084" i="4"/>
  <c r="N2084" i="4"/>
  <c r="O2084" i="4"/>
  <c r="P2084" i="4"/>
  <c r="Q2084" i="4"/>
  <c r="R2084" i="4"/>
  <c r="S2084" i="4"/>
  <c r="T2084" i="4"/>
  <c r="D2085" i="4"/>
  <c r="E2085" i="4"/>
  <c r="F2085" i="4"/>
  <c r="G2085" i="4"/>
  <c r="H2085" i="4"/>
  <c r="I2085" i="4"/>
  <c r="J2085" i="4"/>
  <c r="K2085" i="4"/>
  <c r="L2085" i="4"/>
  <c r="M2085" i="4"/>
  <c r="N2085" i="4"/>
  <c r="O2085" i="4"/>
  <c r="P2085" i="4"/>
  <c r="Q2085" i="4"/>
  <c r="R2085" i="4"/>
  <c r="S2085" i="4"/>
  <c r="T2085" i="4"/>
  <c r="D2086" i="4"/>
  <c r="E2086" i="4"/>
  <c r="F2086" i="4"/>
  <c r="G2086" i="4"/>
  <c r="H2086" i="4"/>
  <c r="I2086" i="4"/>
  <c r="J2086" i="4"/>
  <c r="K2086" i="4"/>
  <c r="L2086" i="4"/>
  <c r="M2086" i="4"/>
  <c r="N2086" i="4"/>
  <c r="O2086" i="4"/>
  <c r="P2086" i="4"/>
  <c r="Q2086" i="4"/>
  <c r="R2086" i="4"/>
  <c r="S2086" i="4"/>
  <c r="T2086" i="4"/>
  <c r="D2087" i="4"/>
  <c r="E2087" i="4"/>
  <c r="F2087" i="4"/>
  <c r="G2087" i="4"/>
  <c r="H2087" i="4"/>
  <c r="I2087" i="4"/>
  <c r="J2087" i="4"/>
  <c r="K2087" i="4"/>
  <c r="L2087" i="4"/>
  <c r="M2087" i="4"/>
  <c r="N2087" i="4"/>
  <c r="O2087" i="4"/>
  <c r="P2087" i="4"/>
  <c r="Q2087" i="4"/>
  <c r="R2087" i="4"/>
  <c r="S2087" i="4"/>
  <c r="T2087" i="4"/>
  <c r="D2088" i="4"/>
  <c r="E2088" i="4"/>
  <c r="F2088" i="4"/>
  <c r="G2088" i="4"/>
  <c r="H2088" i="4"/>
  <c r="I2088" i="4"/>
  <c r="J2088" i="4"/>
  <c r="K2088" i="4"/>
  <c r="L2088" i="4"/>
  <c r="M2088" i="4"/>
  <c r="N2088" i="4"/>
  <c r="O2088" i="4"/>
  <c r="P2088" i="4"/>
  <c r="Q2088" i="4"/>
  <c r="R2088" i="4"/>
  <c r="S2088" i="4"/>
  <c r="T2088" i="4"/>
  <c r="D2089" i="4"/>
  <c r="E2089" i="4"/>
  <c r="F2089" i="4"/>
  <c r="G2089" i="4"/>
  <c r="H2089" i="4"/>
  <c r="I2089" i="4"/>
  <c r="J2089" i="4"/>
  <c r="K2089" i="4"/>
  <c r="L2089" i="4"/>
  <c r="M2089" i="4"/>
  <c r="N2089" i="4"/>
  <c r="O2089" i="4"/>
  <c r="P2089" i="4"/>
  <c r="Q2089" i="4"/>
  <c r="R2089" i="4"/>
  <c r="S2089" i="4"/>
  <c r="T2089" i="4"/>
  <c r="D2090" i="4"/>
  <c r="E2090" i="4"/>
  <c r="F2090" i="4"/>
  <c r="G2090" i="4"/>
  <c r="H2090" i="4"/>
  <c r="I2090" i="4"/>
  <c r="J2090" i="4"/>
  <c r="K2090" i="4"/>
  <c r="L2090" i="4"/>
  <c r="M2090" i="4"/>
  <c r="N2090" i="4"/>
  <c r="O2090" i="4"/>
  <c r="P2090" i="4"/>
  <c r="Q2090" i="4"/>
  <c r="R2090" i="4"/>
  <c r="S2090" i="4"/>
  <c r="T2090" i="4"/>
  <c r="D2091" i="4"/>
  <c r="E2091" i="4"/>
  <c r="F2091" i="4"/>
  <c r="G2091" i="4"/>
  <c r="H2091" i="4"/>
  <c r="I2091" i="4"/>
  <c r="J2091" i="4"/>
  <c r="K2091" i="4"/>
  <c r="L2091" i="4"/>
  <c r="M2091" i="4"/>
  <c r="N2091" i="4"/>
  <c r="O2091" i="4"/>
  <c r="P2091" i="4"/>
  <c r="Q2091" i="4"/>
  <c r="R2091" i="4"/>
  <c r="S2091" i="4"/>
  <c r="T2091" i="4"/>
  <c r="D2092" i="4"/>
  <c r="E2092" i="4"/>
  <c r="F2092" i="4"/>
  <c r="G2092" i="4"/>
  <c r="H2092" i="4"/>
  <c r="I2092" i="4"/>
  <c r="J2092" i="4"/>
  <c r="K2092" i="4"/>
  <c r="L2092" i="4"/>
  <c r="M2092" i="4"/>
  <c r="N2092" i="4"/>
  <c r="O2092" i="4"/>
  <c r="P2092" i="4"/>
  <c r="Q2092" i="4"/>
  <c r="R2092" i="4"/>
  <c r="S2092" i="4"/>
  <c r="T2092" i="4"/>
  <c r="D2093" i="4"/>
  <c r="E2093" i="4"/>
  <c r="F2093" i="4"/>
  <c r="G2093" i="4"/>
  <c r="H2093" i="4"/>
  <c r="I2093" i="4"/>
  <c r="J2093" i="4"/>
  <c r="K2093" i="4"/>
  <c r="L2093" i="4"/>
  <c r="M2093" i="4"/>
  <c r="N2093" i="4"/>
  <c r="O2093" i="4"/>
  <c r="P2093" i="4"/>
  <c r="Q2093" i="4"/>
  <c r="R2093" i="4"/>
  <c r="S2093" i="4"/>
  <c r="T2093" i="4"/>
  <c r="D2094" i="4"/>
  <c r="E2094" i="4"/>
  <c r="F2094" i="4"/>
  <c r="G2094" i="4"/>
  <c r="H2094" i="4"/>
  <c r="I2094" i="4"/>
  <c r="J2094" i="4"/>
  <c r="K2094" i="4"/>
  <c r="L2094" i="4"/>
  <c r="M2094" i="4"/>
  <c r="N2094" i="4"/>
  <c r="O2094" i="4"/>
  <c r="P2094" i="4"/>
  <c r="Q2094" i="4"/>
  <c r="R2094" i="4"/>
  <c r="S2094" i="4"/>
  <c r="T2094" i="4"/>
  <c r="D2095" i="4"/>
  <c r="E2095" i="4"/>
  <c r="F2095" i="4"/>
  <c r="G2095" i="4"/>
  <c r="H2095" i="4"/>
  <c r="I2095" i="4"/>
  <c r="J2095" i="4"/>
  <c r="K2095" i="4"/>
  <c r="L2095" i="4"/>
  <c r="M2095" i="4"/>
  <c r="N2095" i="4"/>
  <c r="O2095" i="4"/>
  <c r="P2095" i="4"/>
  <c r="Q2095" i="4"/>
  <c r="R2095" i="4"/>
  <c r="S2095" i="4"/>
  <c r="T2095" i="4"/>
  <c r="D2096" i="4"/>
  <c r="E2096" i="4"/>
  <c r="F2096" i="4"/>
  <c r="G2096" i="4"/>
  <c r="H2096" i="4"/>
  <c r="I2096" i="4"/>
  <c r="J2096" i="4"/>
  <c r="K2096" i="4"/>
  <c r="L2096" i="4"/>
  <c r="M2096" i="4"/>
  <c r="N2096" i="4"/>
  <c r="O2096" i="4"/>
  <c r="P2096" i="4"/>
  <c r="Q2096" i="4"/>
  <c r="R2096" i="4"/>
  <c r="S2096" i="4"/>
  <c r="T2096" i="4"/>
  <c r="D2097" i="4"/>
  <c r="E2097" i="4"/>
  <c r="F2097" i="4"/>
  <c r="G2097" i="4"/>
  <c r="H2097" i="4"/>
  <c r="I2097" i="4"/>
  <c r="J2097" i="4"/>
  <c r="K2097" i="4"/>
  <c r="L2097" i="4"/>
  <c r="M2097" i="4"/>
  <c r="N2097" i="4"/>
  <c r="O2097" i="4"/>
  <c r="P2097" i="4"/>
  <c r="Q2097" i="4"/>
  <c r="R2097" i="4"/>
  <c r="S2097" i="4"/>
  <c r="T2097" i="4"/>
  <c r="D2098" i="4"/>
  <c r="E2098" i="4"/>
  <c r="F2098" i="4"/>
  <c r="G2098" i="4"/>
  <c r="H2098" i="4"/>
  <c r="I2098" i="4"/>
  <c r="J2098" i="4"/>
  <c r="K2098" i="4"/>
  <c r="L2098" i="4"/>
  <c r="M2098" i="4"/>
  <c r="N2098" i="4"/>
  <c r="O2098" i="4"/>
  <c r="P2098" i="4"/>
  <c r="Q2098" i="4"/>
  <c r="R2098" i="4"/>
  <c r="S2098" i="4"/>
  <c r="T2098" i="4"/>
  <c r="D2099" i="4"/>
  <c r="E2099" i="4"/>
  <c r="F2099" i="4"/>
  <c r="G2099" i="4"/>
  <c r="H2099" i="4"/>
  <c r="I2099" i="4"/>
  <c r="J2099" i="4"/>
  <c r="K2099" i="4"/>
  <c r="L2099" i="4"/>
  <c r="M2099" i="4"/>
  <c r="N2099" i="4"/>
  <c r="O2099" i="4"/>
  <c r="P2099" i="4"/>
  <c r="Q2099" i="4"/>
  <c r="R2099" i="4"/>
  <c r="S2099" i="4"/>
  <c r="T2099" i="4"/>
  <c r="D2100" i="4"/>
  <c r="E2100" i="4"/>
  <c r="F2100" i="4"/>
  <c r="G2100" i="4"/>
  <c r="H2100" i="4"/>
  <c r="I2100" i="4"/>
  <c r="J2100" i="4"/>
  <c r="K2100" i="4"/>
  <c r="L2100" i="4"/>
  <c r="M2100" i="4"/>
  <c r="N2100" i="4"/>
  <c r="O2100" i="4"/>
  <c r="P2100" i="4"/>
  <c r="Q2100" i="4"/>
  <c r="R2100" i="4"/>
  <c r="S2100" i="4"/>
  <c r="T2100" i="4"/>
  <c r="D2101" i="4"/>
  <c r="E2101" i="4"/>
  <c r="F2101" i="4"/>
  <c r="G2101" i="4"/>
  <c r="H2101" i="4"/>
  <c r="I2101" i="4"/>
  <c r="J2101" i="4"/>
  <c r="K2101" i="4"/>
  <c r="L2101" i="4"/>
  <c r="M2101" i="4"/>
  <c r="N2101" i="4"/>
  <c r="O2101" i="4"/>
  <c r="P2101" i="4"/>
  <c r="Q2101" i="4"/>
  <c r="R2101" i="4"/>
  <c r="S2101" i="4"/>
  <c r="T2101" i="4"/>
  <c r="D2102" i="4"/>
  <c r="E2102" i="4"/>
  <c r="F2102" i="4"/>
  <c r="G2102" i="4"/>
  <c r="H2102" i="4"/>
  <c r="I2102" i="4"/>
  <c r="J2102" i="4"/>
  <c r="K2102" i="4"/>
  <c r="L2102" i="4"/>
  <c r="M2102" i="4"/>
  <c r="N2102" i="4"/>
  <c r="O2102" i="4"/>
  <c r="P2102" i="4"/>
  <c r="Q2102" i="4"/>
  <c r="R2102" i="4"/>
  <c r="S2102" i="4"/>
  <c r="T2102" i="4"/>
  <c r="D2103" i="4"/>
  <c r="E2103" i="4"/>
  <c r="F2103" i="4"/>
  <c r="G2103" i="4"/>
  <c r="H2103" i="4"/>
  <c r="I2103" i="4"/>
  <c r="J2103" i="4"/>
  <c r="K2103" i="4"/>
  <c r="L2103" i="4"/>
  <c r="M2103" i="4"/>
  <c r="N2103" i="4"/>
  <c r="O2103" i="4"/>
  <c r="P2103" i="4"/>
  <c r="Q2103" i="4"/>
  <c r="R2103" i="4"/>
  <c r="S2103" i="4"/>
  <c r="T2103" i="4"/>
  <c r="C2080" i="4"/>
  <c r="C2081" i="4"/>
  <c r="C2082" i="4"/>
  <c r="C2083" i="4"/>
  <c r="C2084" i="4"/>
  <c r="C2085" i="4"/>
  <c r="C2086" i="4"/>
  <c r="C2087" i="4"/>
  <c r="C2088" i="4"/>
  <c r="C2089" i="4"/>
  <c r="C2090" i="4"/>
  <c r="C2091" i="4"/>
  <c r="C2092" i="4"/>
  <c r="C2093" i="4"/>
  <c r="C2094" i="4"/>
  <c r="C2095" i="4"/>
  <c r="C2096" i="4"/>
  <c r="C2097" i="4"/>
  <c r="C2098" i="4"/>
  <c r="C2099" i="4"/>
  <c r="C2100" i="4"/>
  <c r="C2101" i="4"/>
  <c r="C2102" i="4"/>
  <c r="C2103" i="4"/>
  <c r="C2079" i="4"/>
  <c r="D2054" i="4"/>
  <c r="E2054" i="4"/>
  <c r="F2054" i="4"/>
  <c r="G2054" i="4"/>
  <c r="H2054" i="4"/>
  <c r="I2054" i="4"/>
  <c r="J2054" i="4"/>
  <c r="K2054" i="4"/>
  <c r="L2054" i="4"/>
  <c r="M2054" i="4"/>
  <c r="N2054" i="4"/>
  <c r="O2054" i="4"/>
  <c r="P2054" i="4"/>
  <c r="Q2054" i="4"/>
  <c r="R2054" i="4"/>
  <c r="S2054" i="4"/>
  <c r="T2054" i="4"/>
  <c r="D2055" i="4"/>
  <c r="E2055" i="4"/>
  <c r="F2055" i="4"/>
  <c r="G2055" i="4"/>
  <c r="H2055" i="4"/>
  <c r="I2055" i="4"/>
  <c r="J2055" i="4"/>
  <c r="K2055" i="4"/>
  <c r="L2055" i="4"/>
  <c r="M2055" i="4"/>
  <c r="N2055" i="4"/>
  <c r="O2055" i="4"/>
  <c r="P2055" i="4"/>
  <c r="Q2055" i="4"/>
  <c r="R2055" i="4"/>
  <c r="S2055" i="4"/>
  <c r="T2055" i="4"/>
  <c r="D2056" i="4"/>
  <c r="E2056" i="4"/>
  <c r="F2056" i="4"/>
  <c r="G2056" i="4"/>
  <c r="H2056" i="4"/>
  <c r="I2056" i="4"/>
  <c r="J2056" i="4"/>
  <c r="K2056" i="4"/>
  <c r="L2056" i="4"/>
  <c r="M2056" i="4"/>
  <c r="N2056" i="4"/>
  <c r="O2056" i="4"/>
  <c r="P2056" i="4"/>
  <c r="Q2056" i="4"/>
  <c r="R2056" i="4"/>
  <c r="S2056" i="4"/>
  <c r="T2056" i="4"/>
  <c r="D2057" i="4"/>
  <c r="E2057" i="4"/>
  <c r="F2057" i="4"/>
  <c r="G2057" i="4"/>
  <c r="H2057" i="4"/>
  <c r="I2057" i="4"/>
  <c r="J2057" i="4"/>
  <c r="K2057" i="4"/>
  <c r="L2057" i="4"/>
  <c r="M2057" i="4"/>
  <c r="N2057" i="4"/>
  <c r="O2057" i="4"/>
  <c r="P2057" i="4"/>
  <c r="Q2057" i="4"/>
  <c r="R2057" i="4"/>
  <c r="S2057" i="4"/>
  <c r="T2057" i="4"/>
  <c r="D2058" i="4"/>
  <c r="E2058" i="4"/>
  <c r="F2058" i="4"/>
  <c r="G2058" i="4"/>
  <c r="H2058" i="4"/>
  <c r="I2058" i="4"/>
  <c r="J2058" i="4"/>
  <c r="K2058" i="4"/>
  <c r="L2058" i="4"/>
  <c r="M2058" i="4"/>
  <c r="N2058" i="4"/>
  <c r="O2058" i="4"/>
  <c r="P2058" i="4"/>
  <c r="Q2058" i="4"/>
  <c r="R2058" i="4"/>
  <c r="S2058" i="4"/>
  <c r="T2058" i="4"/>
  <c r="D2059" i="4"/>
  <c r="E2059" i="4"/>
  <c r="F2059" i="4"/>
  <c r="G2059" i="4"/>
  <c r="H2059" i="4"/>
  <c r="I2059" i="4"/>
  <c r="J2059" i="4"/>
  <c r="K2059" i="4"/>
  <c r="L2059" i="4"/>
  <c r="M2059" i="4"/>
  <c r="N2059" i="4"/>
  <c r="O2059" i="4"/>
  <c r="P2059" i="4"/>
  <c r="Q2059" i="4"/>
  <c r="R2059" i="4"/>
  <c r="S2059" i="4"/>
  <c r="T2059" i="4"/>
  <c r="D2060" i="4"/>
  <c r="E2060" i="4"/>
  <c r="F2060" i="4"/>
  <c r="G2060" i="4"/>
  <c r="H2060" i="4"/>
  <c r="I2060" i="4"/>
  <c r="J2060" i="4"/>
  <c r="K2060" i="4"/>
  <c r="L2060" i="4"/>
  <c r="M2060" i="4"/>
  <c r="N2060" i="4"/>
  <c r="O2060" i="4"/>
  <c r="P2060" i="4"/>
  <c r="Q2060" i="4"/>
  <c r="R2060" i="4"/>
  <c r="S2060" i="4"/>
  <c r="T2060" i="4"/>
  <c r="D2061" i="4"/>
  <c r="E2061" i="4"/>
  <c r="F2061" i="4"/>
  <c r="G2061" i="4"/>
  <c r="H2061" i="4"/>
  <c r="I2061" i="4"/>
  <c r="J2061" i="4"/>
  <c r="K2061" i="4"/>
  <c r="L2061" i="4"/>
  <c r="M2061" i="4"/>
  <c r="N2061" i="4"/>
  <c r="O2061" i="4"/>
  <c r="P2061" i="4"/>
  <c r="Q2061" i="4"/>
  <c r="R2061" i="4"/>
  <c r="S2061" i="4"/>
  <c r="T2061" i="4"/>
  <c r="D2062" i="4"/>
  <c r="E2062" i="4"/>
  <c r="F2062" i="4"/>
  <c r="G2062" i="4"/>
  <c r="H2062" i="4"/>
  <c r="I2062" i="4"/>
  <c r="J2062" i="4"/>
  <c r="K2062" i="4"/>
  <c r="L2062" i="4"/>
  <c r="M2062" i="4"/>
  <c r="N2062" i="4"/>
  <c r="O2062" i="4"/>
  <c r="P2062" i="4"/>
  <c r="Q2062" i="4"/>
  <c r="R2062" i="4"/>
  <c r="S2062" i="4"/>
  <c r="T2062" i="4"/>
  <c r="D2063" i="4"/>
  <c r="E2063" i="4"/>
  <c r="F2063" i="4"/>
  <c r="G2063" i="4"/>
  <c r="H2063" i="4"/>
  <c r="I2063" i="4"/>
  <c r="J2063" i="4"/>
  <c r="K2063" i="4"/>
  <c r="L2063" i="4"/>
  <c r="M2063" i="4"/>
  <c r="N2063" i="4"/>
  <c r="O2063" i="4"/>
  <c r="P2063" i="4"/>
  <c r="Q2063" i="4"/>
  <c r="R2063" i="4"/>
  <c r="S2063" i="4"/>
  <c r="T2063" i="4"/>
  <c r="D2064" i="4"/>
  <c r="E2064" i="4"/>
  <c r="F2064" i="4"/>
  <c r="G2064" i="4"/>
  <c r="H2064" i="4"/>
  <c r="I2064" i="4"/>
  <c r="J2064" i="4"/>
  <c r="K2064" i="4"/>
  <c r="L2064" i="4"/>
  <c r="M2064" i="4"/>
  <c r="N2064" i="4"/>
  <c r="O2064" i="4"/>
  <c r="P2064" i="4"/>
  <c r="Q2064" i="4"/>
  <c r="R2064" i="4"/>
  <c r="S2064" i="4"/>
  <c r="T2064" i="4"/>
  <c r="D2065" i="4"/>
  <c r="E2065" i="4"/>
  <c r="F2065" i="4"/>
  <c r="G2065" i="4"/>
  <c r="H2065" i="4"/>
  <c r="I2065" i="4"/>
  <c r="J2065" i="4"/>
  <c r="K2065" i="4"/>
  <c r="L2065" i="4"/>
  <c r="M2065" i="4"/>
  <c r="N2065" i="4"/>
  <c r="O2065" i="4"/>
  <c r="P2065" i="4"/>
  <c r="Q2065" i="4"/>
  <c r="R2065" i="4"/>
  <c r="S2065" i="4"/>
  <c r="T2065" i="4"/>
  <c r="D2066" i="4"/>
  <c r="E2066" i="4"/>
  <c r="F2066" i="4"/>
  <c r="G2066" i="4"/>
  <c r="H2066" i="4"/>
  <c r="I2066" i="4"/>
  <c r="J2066" i="4"/>
  <c r="K2066" i="4"/>
  <c r="L2066" i="4"/>
  <c r="M2066" i="4"/>
  <c r="N2066" i="4"/>
  <c r="O2066" i="4"/>
  <c r="P2066" i="4"/>
  <c r="Q2066" i="4"/>
  <c r="R2066" i="4"/>
  <c r="S2066" i="4"/>
  <c r="T2066" i="4"/>
  <c r="D2067" i="4"/>
  <c r="E2067" i="4"/>
  <c r="F2067" i="4"/>
  <c r="G2067" i="4"/>
  <c r="H2067" i="4"/>
  <c r="I2067" i="4"/>
  <c r="J2067" i="4"/>
  <c r="K2067" i="4"/>
  <c r="L2067" i="4"/>
  <c r="M2067" i="4"/>
  <c r="N2067" i="4"/>
  <c r="O2067" i="4"/>
  <c r="P2067" i="4"/>
  <c r="Q2067" i="4"/>
  <c r="R2067" i="4"/>
  <c r="S2067" i="4"/>
  <c r="T2067" i="4"/>
  <c r="D2068" i="4"/>
  <c r="E2068" i="4"/>
  <c r="F2068" i="4"/>
  <c r="G2068" i="4"/>
  <c r="H2068" i="4"/>
  <c r="I2068" i="4"/>
  <c r="J2068" i="4"/>
  <c r="K2068" i="4"/>
  <c r="L2068" i="4"/>
  <c r="M2068" i="4"/>
  <c r="N2068" i="4"/>
  <c r="O2068" i="4"/>
  <c r="P2068" i="4"/>
  <c r="Q2068" i="4"/>
  <c r="R2068" i="4"/>
  <c r="S2068" i="4"/>
  <c r="T2068" i="4"/>
  <c r="D2069" i="4"/>
  <c r="E2069" i="4"/>
  <c r="F2069" i="4"/>
  <c r="G2069" i="4"/>
  <c r="H2069" i="4"/>
  <c r="I2069" i="4"/>
  <c r="J2069" i="4"/>
  <c r="K2069" i="4"/>
  <c r="L2069" i="4"/>
  <c r="M2069" i="4"/>
  <c r="N2069" i="4"/>
  <c r="O2069" i="4"/>
  <c r="P2069" i="4"/>
  <c r="Q2069" i="4"/>
  <c r="R2069" i="4"/>
  <c r="S2069" i="4"/>
  <c r="T2069" i="4"/>
  <c r="D2070" i="4"/>
  <c r="E2070" i="4"/>
  <c r="F2070" i="4"/>
  <c r="G2070" i="4"/>
  <c r="H2070" i="4"/>
  <c r="I2070" i="4"/>
  <c r="J2070" i="4"/>
  <c r="K2070" i="4"/>
  <c r="L2070" i="4"/>
  <c r="M2070" i="4"/>
  <c r="N2070" i="4"/>
  <c r="O2070" i="4"/>
  <c r="P2070" i="4"/>
  <c r="Q2070" i="4"/>
  <c r="R2070" i="4"/>
  <c r="S2070" i="4"/>
  <c r="T2070" i="4"/>
  <c r="D2071" i="4"/>
  <c r="E2071" i="4"/>
  <c r="F2071" i="4"/>
  <c r="G2071" i="4"/>
  <c r="H2071" i="4"/>
  <c r="I2071" i="4"/>
  <c r="J2071" i="4"/>
  <c r="K2071" i="4"/>
  <c r="L2071" i="4"/>
  <c r="M2071" i="4"/>
  <c r="N2071" i="4"/>
  <c r="O2071" i="4"/>
  <c r="P2071" i="4"/>
  <c r="Q2071" i="4"/>
  <c r="R2071" i="4"/>
  <c r="S2071" i="4"/>
  <c r="T2071" i="4"/>
  <c r="C2054" i="4"/>
  <c r="C2055" i="4"/>
  <c r="C2056" i="4"/>
  <c r="C2057" i="4"/>
  <c r="C2058" i="4"/>
  <c r="C2059" i="4"/>
  <c r="C2060" i="4"/>
  <c r="C2061" i="4"/>
  <c r="C2062" i="4"/>
  <c r="C2063" i="4"/>
  <c r="C2064" i="4"/>
  <c r="C2065" i="4"/>
  <c r="C2066" i="4"/>
  <c r="C2067" i="4"/>
  <c r="C2068" i="4"/>
  <c r="C2069" i="4"/>
  <c r="C2070" i="4"/>
  <c r="C2071" i="4"/>
  <c r="D2037" i="4"/>
  <c r="E2037" i="4"/>
  <c r="F2037" i="4"/>
  <c r="G2037" i="4"/>
  <c r="H2037" i="4"/>
  <c r="I2037" i="4"/>
  <c r="J2037" i="4"/>
  <c r="K2037" i="4"/>
  <c r="L2037" i="4"/>
  <c r="M2037" i="4"/>
  <c r="N2037" i="4"/>
  <c r="O2037" i="4"/>
  <c r="P2037" i="4"/>
  <c r="Q2037" i="4"/>
  <c r="R2037" i="4"/>
  <c r="D2038" i="4"/>
  <c r="E2038" i="4"/>
  <c r="F2038" i="4"/>
  <c r="G2038" i="4"/>
  <c r="H2038" i="4"/>
  <c r="I2038" i="4"/>
  <c r="J2038" i="4"/>
  <c r="K2038" i="4"/>
  <c r="L2038" i="4"/>
  <c r="M2038" i="4"/>
  <c r="N2038" i="4"/>
  <c r="O2038" i="4"/>
  <c r="P2038" i="4"/>
  <c r="Q2038" i="4"/>
  <c r="R2038" i="4"/>
  <c r="D2039" i="4"/>
  <c r="E2039" i="4"/>
  <c r="F2039" i="4"/>
  <c r="G2039" i="4"/>
  <c r="H2039" i="4"/>
  <c r="I2039" i="4"/>
  <c r="J2039" i="4"/>
  <c r="K2039" i="4"/>
  <c r="L2039" i="4"/>
  <c r="M2039" i="4"/>
  <c r="N2039" i="4"/>
  <c r="O2039" i="4"/>
  <c r="P2039" i="4"/>
  <c r="Q2039" i="4"/>
  <c r="R2039" i="4"/>
  <c r="D2040" i="4"/>
  <c r="E2040" i="4"/>
  <c r="F2040" i="4"/>
  <c r="G2040" i="4"/>
  <c r="H2040" i="4"/>
  <c r="I2040" i="4"/>
  <c r="J2040" i="4"/>
  <c r="K2040" i="4"/>
  <c r="L2040" i="4"/>
  <c r="M2040" i="4"/>
  <c r="N2040" i="4"/>
  <c r="O2040" i="4"/>
  <c r="P2040" i="4"/>
  <c r="Q2040" i="4"/>
  <c r="R2040" i="4"/>
  <c r="D2041" i="4"/>
  <c r="E2041" i="4"/>
  <c r="F2041" i="4"/>
  <c r="G2041" i="4"/>
  <c r="H2041" i="4"/>
  <c r="I2041" i="4"/>
  <c r="J2041" i="4"/>
  <c r="K2041" i="4"/>
  <c r="L2041" i="4"/>
  <c r="M2041" i="4"/>
  <c r="N2041" i="4"/>
  <c r="O2041" i="4"/>
  <c r="P2041" i="4"/>
  <c r="Q2041" i="4"/>
  <c r="R2041" i="4"/>
  <c r="D2042" i="4"/>
  <c r="E2042" i="4"/>
  <c r="F2042" i="4"/>
  <c r="G2042" i="4"/>
  <c r="H2042" i="4"/>
  <c r="I2042" i="4"/>
  <c r="J2042" i="4"/>
  <c r="K2042" i="4"/>
  <c r="L2042" i="4"/>
  <c r="M2042" i="4"/>
  <c r="N2042" i="4"/>
  <c r="O2042" i="4"/>
  <c r="P2042" i="4"/>
  <c r="Q2042" i="4"/>
  <c r="R2042" i="4"/>
  <c r="D2043" i="4"/>
  <c r="E2043" i="4"/>
  <c r="F2043" i="4"/>
  <c r="G2043" i="4"/>
  <c r="H2043" i="4"/>
  <c r="I2043" i="4"/>
  <c r="J2043" i="4"/>
  <c r="K2043" i="4"/>
  <c r="L2043" i="4"/>
  <c r="M2043" i="4"/>
  <c r="N2043" i="4"/>
  <c r="O2043" i="4"/>
  <c r="P2043" i="4"/>
  <c r="Q2043" i="4"/>
  <c r="R2043" i="4"/>
  <c r="D2044" i="4"/>
  <c r="E2044" i="4"/>
  <c r="F2044" i="4"/>
  <c r="G2044" i="4"/>
  <c r="H2044" i="4"/>
  <c r="I2044" i="4"/>
  <c r="J2044" i="4"/>
  <c r="K2044" i="4"/>
  <c r="L2044" i="4"/>
  <c r="M2044" i="4"/>
  <c r="N2044" i="4"/>
  <c r="O2044" i="4"/>
  <c r="P2044" i="4"/>
  <c r="Q2044" i="4"/>
  <c r="R2044" i="4"/>
  <c r="C2038" i="4"/>
  <c r="C2039" i="4"/>
  <c r="C2040" i="4"/>
  <c r="C2041" i="4"/>
  <c r="C2042" i="4"/>
  <c r="C2043" i="4"/>
  <c r="C2044" i="4"/>
  <c r="C2037" i="4"/>
  <c r="C1998" i="4"/>
  <c r="D1998" i="4"/>
  <c r="E1998" i="4"/>
  <c r="F1998" i="4"/>
  <c r="G1998" i="4"/>
  <c r="H1998" i="4"/>
  <c r="I1998" i="4"/>
  <c r="J1998" i="4"/>
  <c r="K1998" i="4"/>
  <c r="L1998" i="4"/>
  <c r="M1998" i="4"/>
  <c r="N1998" i="4"/>
  <c r="O1998" i="4"/>
  <c r="P1998" i="4"/>
  <c r="Q1998" i="4"/>
  <c r="R1998" i="4"/>
  <c r="C1999" i="4"/>
  <c r="D1999" i="4"/>
  <c r="E1999" i="4"/>
  <c r="F1999" i="4"/>
  <c r="G1999" i="4"/>
  <c r="H1999" i="4"/>
  <c r="I1999" i="4"/>
  <c r="J1999" i="4"/>
  <c r="K1999" i="4"/>
  <c r="L1999" i="4"/>
  <c r="M1999" i="4"/>
  <c r="N1999" i="4"/>
  <c r="O1999" i="4"/>
  <c r="P1999" i="4"/>
  <c r="Q1999" i="4"/>
  <c r="R1999" i="4"/>
  <c r="C2000" i="4"/>
  <c r="D2000" i="4"/>
  <c r="E2000" i="4"/>
  <c r="F2000" i="4"/>
  <c r="G2000" i="4"/>
  <c r="H2000" i="4"/>
  <c r="I2000" i="4"/>
  <c r="J2000" i="4"/>
  <c r="K2000" i="4"/>
  <c r="L2000" i="4"/>
  <c r="M2000" i="4"/>
  <c r="N2000" i="4"/>
  <c r="O2000" i="4"/>
  <c r="P2000" i="4"/>
  <c r="Q2000" i="4"/>
  <c r="R2000" i="4"/>
  <c r="C2001" i="4"/>
  <c r="D2001" i="4"/>
  <c r="E2001" i="4"/>
  <c r="F2001" i="4"/>
  <c r="G2001" i="4"/>
  <c r="H2001" i="4"/>
  <c r="I2001" i="4"/>
  <c r="J2001" i="4"/>
  <c r="K2001" i="4"/>
  <c r="L2001" i="4"/>
  <c r="M2001" i="4"/>
  <c r="N2001" i="4"/>
  <c r="O2001" i="4"/>
  <c r="P2001" i="4"/>
  <c r="Q2001" i="4"/>
  <c r="R2001" i="4"/>
  <c r="C2002" i="4"/>
  <c r="D2002" i="4"/>
  <c r="E2002" i="4"/>
  <c r="F2002" i="4"/>
  <c r="G2002" i="4"/>
  <c r="H2002" i="4"/>
  <c r="I2002" i="4"/>
  <c r="J2002" i="4"/>
  <c r="K2002" i="4"/>
  <c r="L2002" i="4"/>
  <c r="M2002" i="4"/>
  <c r="N2002" i="4"/>
  <c r="O2002" i="4"/>
  <c r="P2002" i="4"/>
  <c r="Q2002" i="4"/>
  <c r="R2002" i="4"/>
  <c r="C2003" i="4"/>
  <c r="D2003" i="4"/>
  <c r="E2003" i="4"/>
  <c r="F2003" i="4"/>
  <c r="G2003" i="4"/>
  <c r="H2003" i="4"/>
  <c r="I2003" i="4"/>
  <c r="J2003" i="4"/>
  <c r="K2003" i="4"/>
  <c r="L2003" i="4"/>
  <c r="M2003" i="4"/>
  <c r="N2003" i="4"/>
  <c r="O2003" i="4"/>
  <c r="P2003" i="4"/>
  <c r="Q2003" i="4"/>
  <c r="R2003" i="4"/>
  <c r="C2004" i="4"/>
  <c r="D2004" i="4"/>
  <c r="E2004" i="4"/>
  <c r="F2004" i="4"/>
  <c r="G2004" i="4"/>
  <c r="H2004" i="4"/>
  <c r="I2004" i="4"/>
  <c r="J2004" i="4"/>
  <c r="K2004" i="4"/>
  <c r="L2004" i="4"/>
  <c r="M2004" i="4"/>
  <c r="N2004" i="4"/>
  <c r="O2004" i="4"/>
  <c r="P2004" i="4"/>
  <c r="Q2004" i="4"/>
  <c r="R2004" i="4"/>
  <c r="C2005" i="4"/>
  <c r="D2005" i="4"/>
  <c r="E2005" i="4"/>
  <c r="F2005" i="4"/>
  <c r="G2005" i="4"/>
  <c r="H2005" i="4"/>
  <c r="I2005" i="4"/>
  <c r="J2005" i="4"/>
  <c r="K2005" i="4"/>
  <c r="L2005" i="4"/>
  <c r="M2005" i="4"/>
  <c r="N2005" i="4"/>
  <c r="O2005" i="4"/>
  <c r="P2005" i="4"/>
  <c r="Q2005" i="4"/>
  <c r="R2005" i="4"/>
  <c r="C2006" i="4"/>
  <c r="D2006" i="4"/>
  <c r="E2006" i="4"/>
  <c r="F2006" i="4"/>
  <c r="G2006" i="4"/>
  <c r="H2006" i="4"/>
  <c r="I2006" i="4"/>
  <c r="J2006" i="4"/>
  <c r="K2006" i="4"/>
  <c r="L2006" i="4"/>
  <c r="M2006" i="4"/>
  <c r="N2006" i="4"/>
  <c r="O2006" i="4"/>
  <c r="P2006" i="4"/>
  <c r="Q2006" i="4"/>
  <c r="R2006" i="4"/>
  <c r="C2007" i="4"/>
  <c r="D2007" i="4"/>
  <c r="E2007" i="4"/>
  <c r="F2007" i="4"/>
  <c r="G2007" i="4"/>
  <c r="H2007" i="4"/>
  <c r="I2007" i="4"/>
  <c r="J2007" i="4"/>
  <c r="K2007" i="4"/>
  <c r="L2007" i="4"/>
  <c r="M2007" i="4"/>
  <c r="N2007" i="4"/>
  <c r="O2007" i="4"/>
  <c r="P2007" i="4"/>
  <c r="Q2007" i="4"/>
  <c r="R2007" i="4"/>
  <c r="C2008" i="4"/>
  <c r="D2008" i="4"/>
  <c r="E2008" i="4"/>
  <c r="F2008" i="4"/>
  <c r="G2008" i="4"/>
  <c r="H2008" i="4"/>
  <c r="I2008" i="4"/>
  <c r="J2008" i="4"/>
  <c r="K2008" i="4"/>
  <c r="L2008" i="4"/>
  <c r="M2008" i="4"/>
  <c r="N2008" i="4"/>
  <c r="O2008" i="4"/>
  <c r="P2008" i="4"/>
  <c r="Q2008" i="4"/>
  <c r="R2008" i="4"/>
  <c r="C2009" i="4"/>
  <c r="D2009" i="4"/>
  <c r="E2009" i="4"/>
  <c r="F2009" i="4"/>
  <c r="G2009" i="4"/>
  <c r="H2009" i="4"/>
  <c r="I2009" i="4"/>
  <c r="J2009" i="4"/>
  <c r="K2009" i="4"/>
  <c r="L2009" i="4"/>
  <c r="M2009" i="4"/>
  <c r="N2009" i="4"/>
  <c r="O2009" i="4"/>
  <c r="P2009" i="4"/>
  <c r="Q2009" i="4"/>
  <c r="R2009" i="4"/>
  <c r="C2010" i="4"/>
  <c r="D2010" i="4"/>
  <c r="E2010" i="4"/>
  <c r="F2010" i="4"/>
  <c r="G2010" i="4"/>
  <c r="H2010" i="4"/>
  <c r="I2010" i="4"/>
  <c r="J2010" i="4"/>
  <c r="K2010" i="4"/>
  <c r="L2010" i="4"/>
  <c r="M2010" i="4"/>
  <c r="N2010" i="4"/>
  <c r="O2010" i="4"/>
  <c r="P2010" i="4"/>
  <c r="Q2010" i="4"/>
  <c r="R2010" i="4"/>
  <c r="C2011" i="4"/>
  <c r="D2011" i="4"/>
  <c r="E2011" i="4"/>
  <c r="F2011" i="4"/>
  <c r="G2011" i="4"/>
  <c r="H2011" i="4"/>
  <c r="I2011" i="4"/>
  <c r="J2011" i="4"/>
  <c r="K2011" i="4"/>
  <c r="L2011" i="4"/>
  <c r="M2011" i="4"/>
  <c r="N2011" i="4"/>
  <c r="O2011" i="4"/>
  <c r="P2011" i="4"/>
  <c r="Q2011" i="4"/>
  <c r="R2011" i="4"/>
  <c r="C2012" i="4"/>
  <c r="D2012" i="4"/>
  <c r="E2012" i="4"/>
  <c r="F2012" i="4"/>
  <c r="G2012" i="4"/>
  <c r="H2012" i="4"/>
  <c r="I2012" i="4"/>
  <c r="J2012" i="4"/>
  <c r="K2012" i="4"/>
  <c r="L2012" i="4"/>
  <c r="M2012" i="4"/>
  <c r="N2012" i="4"/>
  <c r="O2012" i="4"/>
  <c r="P2012" i="4"/>
  <c r="Q2012" i="4"/>
  <c r="R2012" i="4"/>
  <c r="C2013" i="4"/>
  <c r="D2013" i="4"/>
  <c r="E2013" i="4"/>
  <c r="F2013" i="4"/>
  <c r="G2013" i="4"/>
  <c r="H2013" i="4"/>
  <c r="I2013" i="4"/>
  <c r="J2013" i="4"/>
  <c r="K2013" i="4"/>
  <c r="L2013" i="4"/>
  <c r="M2013" i="4"/>
  <c r="N2013" i="4"/>
  <c r="O2013" i="4"/>
  <c r="P2013" i="4"/>
  <c r="Q2013" i="4"/>
  <c r="R2013" i="4"/>
  <c r="C2014" i="4"/>
  <c r="D2014" i="4"/>
  <c r="E2014" i="4"/>
  <c r="F2014" i="4"/>
  <c r="G2014" i="4"/>
  <c r="H2014" i="4"/>
  <c r="I2014" i="4"/>
  <c r="J2014" i="4"/>
  <c r="K2014" i="4"/>
  <c r="L2014" i="4"/>
  <c r="M2014" i="4"/>
  <c r="N2014" i="4"/>
  <c r="O2014" i="4"/>
  <c r="P2014" i="4"/>
  <c r="Q2014" i="4"/>
  <c r="R2014" i="4"/>
  <c r="C2015" i="4"/>
  <c r="D2015" i="4"/>
  <c r="E2015" i="4"/>
  <c r="F2015" i="4"/>
  <c r="G2015" i="4"/>
  <c r="H2015" i="4"/>
  <c r="I2015" i="4"/>
  <c r="J2015" i="4"/>
  <c r="K2015" i="4"/>
  <c r="L2015" i="4"/>
  <c r="M2015" i="4"/>
  <c r="N2015" i="4"/>
  <c r="O2015" i="4"/>
  <c r="P2015" i="4"/>
  <c r="Q2015" i="4"/>
  <c r="R2015" i="4"/>
  <c r="C2016" i="4"/>
  <c r="D2016" i="4"/>
  <c r="E2016" i="4"/>
  <c r="F2016" i="4"/>
  <c r="G2016" i="4"/>
  <c r="H2016" i="4"/>
  <c r="I2016" i="4"/>
  <c r="J2016" i="4"/>
  <c r="K2016" i="4"/>
  <c r="L2016" i="4"/>
  <c r="M2016" i="4"/>
  <c r="N2016" i="4"/>
  <c r="O2016" i="4"/>
  <c r="P2016" i="4"/>
  <c r="Q2016" i="4"/>
  <c r="R2016" i="4"/>
  <c r="C2017" i="4"/>
  <c r="D2017" i="4"/>
  <c r="E2017" i="4"/>
  <c r="F2017" i="4"/>
  <c r="G2017" i="4"/>
  <c r="H2017" i="4"/>
  <c r="I2017" i="4"/>
  <c r="J2017" i="4"/>
  <c r="K2017" i="4"/>
  <c r="L2017" i="4"/>
  <c r="M2017" i="4"/>
  <c r="N2017" i="4"/>
  <c r="O2017" i="4"/>
  <c r="P2017" i="4"/>
  <c r="Q2017" i="4"/>
  <c r="R2017" i="4"/>
  <c r="C2018" i="4"/>
  <c r="D2018" i="4"/>
  <c r="E2018" i="4"/>
  <c r="F2018" i="4"/>
  <c r="G2018" i="4"/>
  <c r="H2018" i="4"/>
  <c r="I2018" i="4"/>
  <c r="J2018" i="4"/>
  <c r="K2018" i="4"/>
  <c r="L2018" i="4"/>
  <c r="M2018" i="4"/>
  <c r="N2018" i="4"/>
  <c r="O2018" i="4"/>
  <c r="P2018" i="4"/>
  <c r="Q2018" i="4"/>
  <c r="R2018" i="4"/>
  <c r="C2019" i="4"/>
  <c r="D2019" i="4"/>
  <c r="E2019" i="4"/>
  <c r="F2019" i="4"/>
  <c r="G2019" i="4"/>
  <c r="H2019" i="4"/>
  <c r="I2019" i="4"/>
  <c r="J2019" i="4"/>
  <c r="K2019" i="4"/>
  <c r="L2019" i="4"/>
  <c r="M2019" i="4"/>
  <c r="N2019" i="4"/>
  <c r="O2019" i="4"/>
  <c r="P2019" i="4"/>
  <c r="Q2019" i="4"/>
  <c r="R2019" i="4"/>
  <c r="C2020" i="4"/>
  <c r="D2020" i="4"/>
  <c r="E2020" i="4"/>
  <c r="F2020" i="4"/>
  <c r="G2020" i="4"/>
  <c r="H2020" i="4"/>
  <c r="I2020" i="4"/>
  <c r="J2020" i="4"/>
  <c r="K2020" i="4"/>
  <c r="L2020" i="4"/>
  <c r="M2020" i="4"/>
  <c r="N2020" i="4"/>
  <c r="O2020" i="4"/>
  <c r="P2020" i="4"/>
  <c r="Q2020" i="4"/>
  <c r="R2020" i="4"/>
  <c r="C2021" i="4"/>
  <c r="D2021" i="4"/>
  <c r="E2021" i="4"/>
  <c r="F2021" i="4"/>
  <c r="G2021" i="4"/>
  <c r="H2021" i="4"/>
  <c r="I2021" i="4"/>
  <c r="J2021" i="4"/>
  <c r="K2021" i="4"/>
  <c r="L2021" i="4"/>
  <c r="M2021" i="4"/>
  <c r="N2021" i="4"/>
  <c r="O2021" i="4"/>
  <c r="P2021" i="4"/>
  <c r="Q2021" i="4"/>
  <c r="R2021" i="4"/>
  <c r="C2022" i="4"/>
  <c r="D2022" i="4"/>
  <c r="E2022" i="4"/>
  <c r="F2022" i="4"/>
  <c r="G2022" i="4"/>
  <c r="H2022" i="4"/>
  <c r="I2022" i="4"/>
  <c r="J2022" i="4"/>
  <c r="K2022" i="4"/>
  <c r="L2022" i="4"/>
  <c r="M2022" i="4"/>
  <c r="N2022" i="4"/>
  <c r="O2022" i="4"/>
  <c r="P2022" i="4"/>
  <c r="Q2022" i="4"/>
  <c r="R2022" i="4"/>
  <c r="C2023" i="4"/>
  <c r="D2023" i="4"/>
  <c r="E2023" i="4"/>
  <c r="F2023" i="4"/>
  <c r="G2023" i="4"/>
  <c r="H2023" i="4"/>
  <c r="I2023" i="4"/>
  <c r="J2023" i="4"/>
  <c r="K2023" i="4"/>
  <c r="L2023" i="4"/>
  <c r="M2023" i="4"/>
  <c r="N2023" i="4"/>
  <c r="O2023" i="4"/>
  <c r="P2023" i="4"/>
  <c r="Q2023" i="4"/>
  <c r="R2023" i="4"/>
  <c r="C2024" i="4"/>
  <c r="D2024" i="4"/>
  <c r="E2024" i="4"/>
  <c r="F2024" i="4"/>
  <c r="G2024" i="4"/>
  <c r="H2024" i="4"/>
  <c r="I2024" i="4"/>
  <c r="J2024" i="4"/>
  <c r="K2024" i="4"/>
  <c r="L2024" i="4"/>
  <c r="M2024" i="4"/>
  <c r="N2024" i="4"/>
  <c r="O2024" i="4"/>
  <c r="P2024" i="4"/>
  <c r="Q2024" i="4"/>
  <c r="R2024" i="4"/>
  <c r="C2025" i="4"/>
  <c r="D2025" i="4"/>
  <c r="E2025" i="4"/>
  <c r="F2025" i="4"/>
  <c r="G2025" i="4"/>
  <c r="H2025" i="4"/>
  <c r="I2025" i="4"/>
  <c r="J2025" i="4"/>
  <c r="K2025" i="4"/>
  <c r="L2025" i="4"/>
  <c r="M2025" i="4"/>
  <c r="N2025" i="4"/>
  <c r="O2025" i="4"/>
  <c r="P2025" i="4"/>
  <c r="Q2025" i="4"/>
  <c r="R2025" i="4"/>
  <c r="C2026" i="4"/>
  <c r="D2026" i="4"/>
  <c r="E2026" i="4"/>
  <c r="F2026" i="4"/>
  <c r="G2026" i="4"/>
  <c r="H2026" i="4"/>
  <c r="I2026" i="4"/>
  <c r="J2026" i="4"/>
  <c r="K2026" i="4"/>
  <c r="L2026" i="4"/>
  <c r="M2026" i="4"/>
  <c r="N2026" i="4"/>
  <c r="O2026" i="4"/>
  <c r="P2026" i="4"/>
  <c r="Q2026" i="4"/>
  <c r="R2026" i="4"/>
  <c r="C2027" i="4"/>
  <c r="D2027" i="4"/>
  <c r="E2027" i="4"/>
  <c r="F2027" i="4"/>
  <c r="G2027" i="4"/>
  <c r="H2027" i="4"/>
  <c r="I2027" i="4"/>
  <c r="J2027" i="4"/>
  <c r="K2027" i="4"/>
  <c r="L2027" i="4"/>
  <c r="M2027" i="4"/>
  <c r="N2027" i="4"/>
  <c r="O2027" i="4"/>
  <c r="P2027" i="4"/>
  <c r="Q2027" i="4"/>
  <c r="R2027" i="4"/>
  <c r="C2028" i="4"/>
  <c r="D2028" i="4"/>
  <c r="E2028" i="4"/>
  <c r="F2028" i="4"/>
  <c r="G2028" i="4"/>
  <c r="H2028" i="4"/>
  <c r="I2028" i="4"/>
  <c r="J2028" i="4"/>
  <c r="K2028" i="4"/>
  <c r="L2028" i="4"/>
  <c r="M2028" i="4"/>
  <c r="N2028" i="4"/>
  <c r="O2028" i="4"/>
  <c r="P2028" i="4"/>
  <c r="Q2028" i="4"/>
  <c r="R2028" i="4"/>
  <c r="C2029" i="4"/>
  <c r="D2029" i="4"/>
  <c r="E2029" i="4"/>
  <c r="F2029" i="4"/>
  <c r="G2029" i="4"/>
  <c r="H2029" i="4"/>
  <c r="I2029" i="4"/>
  <c r="J2029" i="4"/>
  <c r="K2029" i="4"/>
  <c r="L2029" i="4"/>
  <c r="M2029" i="4"/>
  <c r="N2029" i="4"/>
  <c r="O2029" i="4"/>
  <c r="P2029" i="4"/>
  <c r="Q2029" i="4"/>
  <c r="R2029" i="4"/>
  <c r="C2030" i="4"/>
  <c r="D2030" i="4"/>
  <c r="E2030" i="4"/>
  <c r="F2030" i="4"/>
  <c r="G2030" i="4"/>
  <c r="H2030" i="4"/>
  <c r="I2030" i="4"/>
  <c r="J2030" i="4"/>
  <c r="K2030" i="4"/>
  <c r="L2030" i="4"/>
  <c r="M2030" i="4"/>
  <c r="N2030" i="4"/>
  <c r="O2030" i="4"/>
  <c r="P2030" i="4"/>
  <c r="Q2030" i="4"/>
  <c r="R2030" i="4"/>
  <c r="C2031" i="4"/>
  <c r="D2031" i="4"/>
  <c r="E2031" i="4"/>
  <c r="F2031" i="4"/>
  <c r="G2031" i="4"/>
  <c r="H2031" i="4"/>
  <c r="I2031" i="4"/>
  <c r="J2031" i="4"/>
  <c r="K2031" i="4"/>
  <c r="L2031" i="4"/>
  <c r="M2031" i="4"/>
  <c r="N2031" i="4"/>
  <c r="O2031" i="4"/>
  <c r="P2031" i="4"/>
  <c r="Q2031" i="4"/>
  <c r="R2031" i="4"/>
  <c r="C2032" i="4"/>
  <c r="D2032" i="4"/>
  <c r="E2032" i="4"/>
  <c r="F2032" i="4"/>
  <c r="G2032" i="4"/>
  <c r="H2032" i="4"/>
  <c r="I2032" i="4"/>
  <c r="J2032" i="4"/>
  <c r="K2032" i="4"/>
  <c r="L2032" i="4"/>
  <c r="M2032" i="4"/>
  <c r="N2032" i="4"/>
  <c r="O2032" i="4"/>
  <c r="P2032" i="4"/>
  <c r="Q2032" i="4"/>
  <c r="R2032" i="4"/>
  <c r="D1997" i="4"/>
  <c r="E1997" i="4"/>
  <c r="F1997" i="4"/>
  <c r="H1997" i="4"/>
  <c r="I1997" i="4"/>
  <c r="J1997" i="4"/>
  <c r="K1997" i="4"/>
  <c r="L1997" i="4"/>
  <c r="M1997" i="4"/>
  <c r="N1997" i="4"/>
  <c r="O1997" i="4"/>
  <c r="P1997" i="4"/>
  <c r="Q1997" i="4"/>
  <c r="R1997" i="4"/>
  <c r="D1961" i="4"/>
  <c r="E1961" i="4"/>
  <c r="F1961" i="4"/>
  <c r="G1961" i="4"/>
  <c r="H1961" i="4"/>
  <c r="I1961" i="4"/>
  <c r="J1961" i="4"/>
  <c r="K1961" i="4"/>
  <c r="L1961" i="4"/>
  <c r="M1961" i="4"/>
  <c r="N1961" i="4"/>
  <c r="O1961" i="4"/>
  <c r="P1961" i="4"/>
  <c r="Q1961" i="4"/>
  <c r="R1961" i="4"/>
  <c r="S1961" i="4"/>
  <c r="T1961" i="4"/>
  <c r="D1962" i="4"/>
  <c r="E1962" i="4"/>
  <c r="F1962" i="4"/>
  <c r="G1962" i="4"/>
  <c r="H1962" i="4"/>
  <c r="I1962" i="4"/>
  <c r="J1962" i="4"/>
  <c r="K1962" i="4"/>
  <c r="L1962" i="4"/>
  <c r="M1962" i="4"/>
  <c r="N1962" i="4"/>
  <c r="O1962" i="4"/>
  <c r="P1962" i="4"/>
  <c r="Q1962" i="4"/>
  <c r="R1962" i="4"/>
  <c r="S1962" i="4"/>
  <c r="T1962" i="4"/>
  <c r="D1963" i="4"/>
  <c r="E1963" i="4"/>
  <c r="F1963" i="4"/>
  <c r="G1963" i="4"/>
  <c r="H1963" i="4"/>
  <c r="I1963" i="4"/>
  <c r="J1963" i="4"/>
  <c r="K1963" i="4"/>
  <c r="L1963" i="4"/>
  <c r="M1963" i="4"/>
  <c r="N1963" i="4"/>
  <c r="O1963" i="4"/>
  <c r="P1963" i="4"/>
  <c r="Q1963" i="4"/>
  <c r="R1963" i="4"/>
  <c r="S1963" i="4"/>
  <c r="T1963" i="4"/>
  <c r="D1964" i="4"/>
  <c r="E1964" i="4"/>
  <c r="F1964" i="4"/>
  <c r="G1964" i="4"/>
  <c r="H1964" i="4"/>
  <c r="I1964" i="4"/>
  <c r="J1964" i="4"/>
  <c r="K1964" i="4"/>
  <c r="L1964" i="4"/>
  <c r="M1964" i="4"/>
  <c r="N1964" i="4"/>
  <c r="O1964" i="4"/>
  <c r="P1964" i="4"/>
  <c r="Q1964" i="4"/>
  <c r="R1964" i="4"/>
  <c r="S1964" i="4"/>
  <c r="T1964" i="4"/>
  <c r="D1965" i="4"/>
  <c r="E1965" i="4"/>
  <c r="F1965" i="4"/>
  <c r="G1965" i="4"/>
  <c r="H1965" i="4"/>
  <c r="I1965" i="4"/>
  <c r="J1965" i="4"/>
  <c r="K1965" i="4"/>
  <c r="L1965" i="4"/>
  <c r="M1965" i="4"/>
  <c r="N1965" i="4"/>
  <c r="O1965" i="4"/>
  <c r="P1965" i="4"/>
  <c r="Q1965" i="4"/>
  <c r="R1965" i="4"/>
  <c r="S1965" i="4"/>
  <c r="T1965" i="4"/>
  <c r="C1961" i="4"/>
  <c r="C1962" i="4"/>
  <c r="C1963" i="4"/>
  <c r="C1964" i="4"/>
  <c r="C1965" i="4"/>
  <c r="D1947" i="4"/>
  <c r="E1947" i="4"/>
  <c r="F1947" i="4"/>
  <c r="H1947" i="4"/>
  <c r="I1947" i="4"/>
  <c r="J1947" i="4"/>
  <c r="K1947" i="4"/>
  <c r="L1947" i="4"/>
  <c r="M1947" i="4"/>
  <c r="N1947" i="4"/>
  <c r="O1947" i="4"/>
  <c r="P1947" i="4"/>
  <c r="Q1947" i="4"/>
  <c r="R1947" i="4"/>
  <c r="D1948" i="4"/>
  <c r="E1948" i="4"/>
  <c r="F1948" i="4"/>
  <c r="G1948" i="4"/>
  <c r="H1948" i="4"/>
  <c r="I1948" i="4"/>
  <c r="J1948" i="4"/>
  <c r="K1948" i="4"/>
  <c r="L1948" i="4"/>
  <c r="M1948" i="4"/>
  <c r="N1948" i="4"/>
  <c r="O1948" i="4"/>
  <c r="P1948" i="4"/>
  <c r="Q1948" i="4"/>
  <c r="R1948" i="4"/>
  <c r="D1949" i="4"/>
  <c r="E1949" i="4"/>
  <c r="F1949" i="4"/>
  <c r="G1949" i="4"/>
  <c r="H1949" i="4"/>
  <c r="I1949" i="4"/>
  <c r="J1949" i="4"/>
  <c r="K1949" i="4"/>
  <c r="L1949" i="4"/>
  <c r="M1949" i="4"/>
  <c r="N1949" i="4"/>
  <c r="O1949" i="4"/>
  <c r="P1949" i="4"/>
  <c r="Q1949" i="4"/>
  <c r="R1949" i="4"/>
  <c r="D1950" i="4"/>
  <c r="E1950" i="4"/>
  <c r="F1950" i="4"/>
  <c r="G1950" i="4"/>
  <c r="H1950" i="4"/>
  <c r="I1950" i="4"/>
  <c r="J1950" i="4"/>
  <c r="K1950" i="4"/>
  <c r="L1950" i="4"/>
  <c r="M1950" i="4"/>
  <c r="N1950" i="4"/>
  <c r="O1950" i="4"/>
  <c r="P1950" i="4"/>
  <c r="Q1950" i="4"/>
  <c r="R1950" i="4"/>
  <c r="D1951" i="4"/>
  <c r="E1951" i="4"/>
  <c r="F1951" i="4"/>
  <c r="G1951" i="4"/>
  <c r="H1951" i="4"/>
  <c r="I1951" i="4"/>
  <c r="J1951" i="4"/>
  <c r="K1951" i="4"/>
  <c r="L1951" i="4"/>
  <c r="M1951" i="4"/>
  <c r="N1951" i="4"/>
  <c r="O1951" i="4"/>
  <c r="P1951" i="4"/>
  <c r="Q1951" i="4"/>
  <c r="R1951" i="4"/>
  <c r="D1952" i="4"/>
  <c r="E1952" i="4"/>
  <c r="F1952" i="4"/>
  <c r="G1952" i="4"/>
  <c r="H1952" i="4"/>
  <c r="I1952" i="4"/>
  <c r="J1952" i="4"/>
  <c r="K1952" i="4"/>
  <c r="L1952" i="4"/>
  <c r="M1952" i="4"/>
  <c r="N1952" i="4"/>
  <c r="O1952" i="4"/>
  <c r="P1952" i="4"/>
  <c r="Q1952" i="4"/>
  <c r="R1952" i="4"/>
  <c r="C1948" i="4"/>
  <c r="C1949" i="4"/>
  <c r="C1950" i="4"/>
  <c r="C1951" i="4"/>
  <c r="C1952" i="4"/>
  <c r="D1915" i="4"/>
  <c r="E1915" i="4"/>
  <c r="F1915" i="4"/>
  <c r="G1915" i="4"/>
  <c r="H1915" i="4"/>
  <c r="I1915" i="4"/>
  <c r="J1915" i="4"/>
  <c r="K1915" i="4"/>
  <c r="L1915" i="4"/>
  <c r="M1915" i="4"/>
  <c r="N1915" i="4"/>
  <c r="O1915" i="4"/>
  <c r="P1915" i="4"/>
  <c r="Q1915" i="4"/>
  <c r="R1915" i="4"/>
  <c r="S1915" i="4"/>
  <c r="T1915" i="4"/>
  <c r="D1916" i="4"/>
  <c r="E1916" i="4"/>
  <c r="F1916" i="4"/>
  <c r="G1916" i="4"/>
  <c r="H1916" i="4"/>
  <c r="I1916" i="4"/>
  <c r="J1916" i="4"/>
  <c r="K1916" i="4"/>
  <c r="L1916" i="4"/>
  <c r="M1916" i="4"/>
  <c r="N1916" i="4"/>
  <c r="O1916" i="4"/>
  <c r="P1916" i="4"/>
  <c r="Q1916" i="4"/>
  <c r="R1916" i="4"/>
  <c r="S1916" i="4"/>
  <c r="T1916" i="4"/>
  <c r="D1917" i="4"/>
  <c r="E1917" i="4"/>
  <c r="F1917" i="4"/>
  <c r="G1917" i="4"/>
  <c r="H1917" i="4"/>
  <c r="I1917" i="4"/>
  <c r="J1917" i="4"/>
  <c r="K1917" i="4"/>
  <c r="L1917" i="4"/>
  <c r="M1917" i="4"/>
  <c r="N1917" i="4"/>
  <c r="O1917" i="4"/>
  <c r="P1917" i="4"/>
  <c r="Q1917" i="4"/>
  <c r="R1917" i="4"/>
  <c r="S1917" i="4"/>
  <c r="T1917" i="4"/>
  <c r="D1918" i="4"/>
  <c r="E1918" i="4"/>
  <c r="F1918" i="4"/>
  <c r="G1918" i="4"/>
  <c r="H1918" i="4"/>
  <c r="I1918" i="4"/>
  <c r="J1918" i="4"/>
  <c r="K1918" i="4"/>
  <c r="L1918" i="4"/>
  <c r="M1918" i="4"/>
  <c r="N1918" i="4"/>
  <c r="O1918" i="4"/>
  <c r="P1918" i="4"/>
  <c r="Q1918" i="4"/>
  <c r="R1918" i="4"/>
  <c r="S1918" i="4"/>
  <c r="T1918" i="4"/>
  <c r="D1919" i="4"/>
  <c r="E1919" i="4"/>
  <c r="F1919" i="4"/>
  <c r="G1919" i="4"/>
  <c r="H1919" i="4"/>
  <c r="I1919" i="4"/>
  <c r="J1919" i="4"/>
  <c r="K1919" i="4"/>
  <c r="L1919" i="4"/>
  <c r="M1919" i="4"/>
  <c r="N1919" i="4"/>
  <c r="O1919" i="4"/>
  <c r="P1919" i="4"/>
  <c r="Q1919" i="4"/>
  <c r="R1919" i="4"/>
  <c r="S1919" i="4"/>
  <c r="T1919" i="4"/>
  <c r="D1920" i="4"/>
  <c r="E1920" i="4"/>
  <c r="F1920" i="4"/>
  <c r="G1920" i="4"/>
  <c r="H1920" i="4"/>
  <c r="I1920" i="4"/>
  <c r="J1920" i="4"/>
  <c r="K1920" i="4"/>
  <c r="L1920" i="4"/>
  <c r="M1920" i="4"/>
  <c r="N1920" i="4"/>
  <c r="O1920" i="4"/>
  <c r="P1920" i="4"/>
  <c r="Q1920" i="4"/>
  <c r="R1920" i="4"/>
  <c r="S1920" i="4"/>
  <c r="T1920" i="4"/>
  <c r="C1915" i="4"/>
  <c r="C1916" i="4"/>
  <c r="C1917" i="4"/>
  <c r="C1918" i="4"/>
  <c r="C1919" i="4"/>
  <c r="C1920" i="4"/>
  <c r="D1900" i="4"/>
  <c r="E1900" i="4"/>
  <c r="F1900" i="4"/>
  <c r="H1900" i="4"/>
  <c r="I1900" i="4"/>
  <c r="J1900" i="4"/>
  <c r="K1900" i="4"/>
  <c r="L1900" i="4"/>
  <c r="M1900" i="4"/>
  <c r="N1900" i="4"/>
  <c r="O1900" i="4"/>
  <c r="P1900" i="4"/>
  <c r="Q1900" i="4"/>
  <c r="R1900" i="4"/>
  <c r="D1901" i="4"/>
  <c r="E1901" i="4"/>
  <c r="F1901" i="4"/>
  <c r="G1901" i="4"/>
  <c r="H1901" i="4"/>
  <c r="I1901" i="4"/>
  <c r="J1901" i="4"/>
  <c r="K1901" i="4"/>
  <c r="L1901" i="4"/>
  <c r="M1901" i="4"/>
  <c r="N1901" i="4"/>
  <c r="O1901" i="4"/>
  <c r="P1901" i="4"/>
  <c r="Q1901" i="4"/>
  <c r="R1901" i="4"/>
  <c r="D1902" i="4"/>
  <c r="E1902" i="4"/>
  <c r="F1902" i="4"/>
  <c r="G1902" i="4"/>
  <c r="H1902" i="4"/>
  <c r="I1902" i="4"/>
  <c r="J1902" i="4"/>
  <c r="K1902" i="4"/>
  <c r="L1902" i="4"/>
  <c r="M1902" i="4"/>
  <c r="N1902" i="4"/>
  <c r="O1902" i="4"/>
  <c r="P1902" i="4"/>
  <c r="Q1902" i="4"/>
  <c r="R1902" i="4"/>
  <c r="D1903" i="4"/>
  <c r="E1903" i="4"/>
  <c r="F1903" i="4"/>
  <c r="G1903" i="4"/>
  <c r="H1903" i="4"/>
  <c r="I1903" i="4"/>
  <c r="J1903" i="4"/>
  <c r="K1903" i="4"/>
  <c r="L1903" i="4"/>
  <c r="M1903" i="4"/>
  <c r="N1903" i="4"/>
  <c r="O1903" i="4"/>
  <c r="P1903" i="4"/>
  <c r="Q1903" i="4"/>
  <c r="R1903" i="4"/>
  <c r="D1904" i="4"/>
  <c r="E1904" i="4"/>
  <c r="F1904" i="4"/>
  <c r="G1904" i="4"/>
  <c r="H1904" i="4"/>
  <c r="I1904" i="4"/>
  <c r="J1904" i="4"/>
  <c r="K1904" i="4"/>
  <c r="L1904" i="4"/>
  <c r="M1904" i="4"/>
  <c r="N1904" i="4"/>
  <c r="O1904" i="4"/>
  <c r="P1904" i="4"/>
  <c r="Q1904" i="4"/>
  <c r="R1904" i="4"/>
  <c r="D1905" i="4"/>
  <c r="E1905" i="4"/>
  <c r="F1905" i="4"/>
  <c r="G1905" i="4"/>
  <c r="H1905" i="4"/>
  <c r="I1905" i="4"/>
  <c r="J1905" i="4"/>
  <c r="K1905" i="4"/>
  <c r="L1905" i="4"/>
  <c r="M1905" i="4"/>
  <c r="N1905" i="4"/>
  <c r="O1905" i="4"/>
  <c r="P1905" i="4"/>
  <c r="Q1905" i="4"/>
  <c r="R1905" i="4"/>
  <c r="D1906" i="4"/>
  <c r="E1906" i="4"/>
  <c r="F1906" i="4"/>
  <c r="G1906" i="4"/>
  <c r="H1906" i="4"/>
  <c r="I1906" i="4"/>
  <c r="J1906" i="4"/>
  <c r="K1906" i="4"/>
  <c r="L1906" i="4"/>
  <c r="M1906" i="4"/>
  <c r="N1906" i="4"/>
  <c r="O1906" i="4"/>
  <c r="P1906" i="4"/>
  <c r="Q1906" i="4"/>
  <c r="R1906" i="4"/>
  <c r="C1901" i="4"/>
  <c r="C1902" i="4"/>
  <c r="C1903" i="4"/>
  <c r="C1904" i="4"/>
  <c r="C1905" i="4"/>
  <c r="C1906" i="4"/>
  <c r="D1864" i="4"/>
  <c r="E1864" i="4"/>
  <c r="F1864" i="4"/>
  <c r="G1864" i="4"/>
  <c r="H1864" i="4"/>
  <c r="I1864" i="4"/>
  <c r="J1864" i="4"/>
  <c r="K1864" i="4"/>
  <c r="L1864" i="4"/>
  <c r="M1864" i="4"/>
  <c r="N1864" i="4"/>
  <c r="O1864" i="4"/>
  <c r="P1864" i="4"/>
  <c r="Q1864" i="4"/>
  <c r="R1864" i="4"/>
  <c r="S1864" i="4"/>
  <c r="T1864" i="4"/>
  <c r="D1865" i="4"/>
  <c r="E1865" i="4"/>
  <c r="F1865" i="4"/>
  <c r="G1865" i="4"/>
  <c r="H1865" i="4"/>
  <c r="I1865" i="4"/>
  <c r="J1865" i="4"/>
  <c r="K1865" i="4"/>
  <c r="L1865" i="4"/>
  <c r="M1865" i="4"/>
  <c r="N1865" i="4"/>
  <c r="O1865" i="4"/>
  <c r="P1865" i="4"/>
  <c r="Q1865" i="4"/>
  <c r="R1865" i="4"/>
  <c r="S1865" i="4"/>
  <c r="T1865" i="4"/>
  <c r="D1866" i="4"/>
  <c r="E1866" i="4"/>
  <c r="F1866" i="4"/>
  <c r="G1866" i="4"/>
  <c r="H1866" i="4"/>
  <c r="I1866" i="4"/>
  <c r="J1866" i="4"/>
  <c r="K1866" i="4"/>
  <c r="L1866" i="4"/>
  <c r="M1866" i="4"/>
  <c r="N1866" i="4"/>
  <c r="O1866" i="4"/>
  <c r="P1866" i="4"/>
  <c r="Q1866" i="4"/>
  <c r="R1866" i="4"/>
  <c r="S1866" i="4"/>
  <c r="T1866" i="4"/>
  <c r="D1867" i="4"/>
  <c r="E1867" i="4"/>
  <c r="F1867" i="4"/>
  <c r="G1867" i="4"/>
  <c r="H1867" i="4"/>
  <c r="I1867" i="4"/>
  <c r="J1867" i="4"/>
  <c r="K1867" i="4"/>
  <c r="L1867" i="4"/>
  <c r="M1867" i="4"/>
  <c r="N1867" i="4"/>
  <c r="O1867" i="4"/>
  <c r="P1867" i="4"/>
  <c r="Q1867" i="4"/>
  <c r="R1867" i="4"/>
  <c r="S1867" i="4"/>
  <c r="T1867" i="4"/>
  <c r="C1864" i="4"/>
  <c r="C1865" i="4"/>
  <c r="C1866" i="4"/>
  <c r="C1867" i="4"/>
  <c r="D1851" i="4"/>
  <c r="E1851" i="4"/>
  <c r="F1851" i="4"/>
  <c r="H1851" i="4"/>
  <c r="I1851" i="4"/>
  <c r="J1851" i="4"/>
  <c r="K1851" i="4"/>
  <c r="L1851" i="4"/>
  <c r="M1851" i="4"/>
  <c r="N1851" i="4"/>
  <c r="O1851" i="4"/>
  <c r="P1851" i="4"/>
  <c r="Q1851" i="4"/>
  <c r="R1851" i="4"/>
  <c r="D1852" i="4"/>
  <c r="E1852" i="4"/>
  <c r="F1852" i="4"/>
  <c r="G1852" i="4"/>
  <c r="H1852" i="4"/>
  <c r="I1852" i="4"/>
  <c r="J1852" i="4"/>
  <c r="K1852" i="4"/>
  <c r="L1852" i="4"/>
  <c r="M1852" i="4"/>
  <c r="N1852" i="4"/>
  <c r="O1852" i="4"/>
  <c r="P1852" i="4"/>
  <c r="Q1852" i="4"/>
  <c r="R1852" i="4"/>
  <c r="D1853" i="4"/>
  <c r="E1853" i="4"/>
  <c r="F1853" i="4"/>
  <c r="G1853" i="4"/>
  <c r="H1853" i="4"/>
  <c r="I1853" i="4"/>
  <c r="J1853" i="4"/>
  <c r="K1853" i="4"/>
  <c r="L1853" i="4"/>
  <c r="M1853" i="4"/>
  <c r="N1853" i="4"/>
  <c r="O1853" i="4"/>
  <c r="P1853" i="4"/>
  <c r="Q1853" i="4"/>
  <c r="R1853" i="4"/>
  <c r="D1854" i="4"/>
  <c r="E1854" i="4"/>
  <c r="F1854" i="4"/>
  <c r="G1854" i="4"/>
  <c r="H1854" i="4"/>
  <c r="I1854" i="4"/>
  <c r="J1854" i="4"/>
  <c r="K1854" i="4"/>
  <c r="L1854" i="4"/>
  <c r="M1854" i="4"/>
  <c r="N1854" i="4"/>
  <c r="O1854" i="4"/>
  <c r="P1854" i="4"/>
  <c r="Q1854" i="4"/>
  <c r="R1854" i="4"/>
  <c r="D1855" i="4"/>
  <c r="E1855" i="4"/>
  <c r="F1855" i="4"/>
  <c r="G1855" i="4"/>
  <c r="H1855" i="4"/>
  <c r="I1855" i="4"/>
  <c r="J1855" i="4"/>
  <c r="K1855" i="4"/>
  <c r="L1855" i="4"/>
  <c r="M1855" i="4"/>
  <c r="N1855" i="4"/>
  <c r="O1855" i="4"/>
  <c r="P1855" i="4"/>
  <c r="Q1855" i="4"/>
  <c r="R1855" i="4"/>
  <c r="C1852" i="4"/>
  <c r="C1853" i="4"/>
  <c r="C1854" i="4"/>
  <c r="C1855" i="4"/>
  <c r="D1811" i="4"/>
  <c r="E1811" i="4"/>
  <c r="F1811" i="4"/>
  <c r="G1811" i="4"/>
  <c r="H1811" i="4"/>
  <c r="I1811" i="4"/>
  <c r="J1811" i="4"/>
  <c r="K1811" i="4"/>
  <c r="L1811" i="4"/>
  <c r="M1811" i="4"/>
  <c r="N1811" i="4"/>
  <c r="O1811" i="4"/>
  <c r="P1811" i="4"/>
  <c r="Q1811" i="4"/>
  <c r="R1811" i="4"/>
  <c r="S1811" i="4"/>
  <c r="T1811" i="4"/>
  <c r="D1812" i="4"/>
  <c r="E1812" i="4"/>
  <c r="F1812" i="4"/>
  <c r="G1812" i="4"/>
  <c r="H1812" i="4"/>
  <c r="I1812" i="4"/>
  <c r="J1812" i="4"/>
  <c r="K1812" i="4"/>
  <c r="L1812" i="4"/>
  <c r="M1812" i="4"/>
  <c r="N1812" i="4"/>
  <c r="O1812" i="4"/>
  <c r="P1812" i="4"/>
  <c r="Q1812" i="4"/>
  <c r="R1812" i="4"/>
  <c r="S1812" i="4"/>
  <c r="T1812" i="4"/>
  <c r="D1813" i="4"/>
  <c r="E1813" i="4"/>
  <c r="F1813" i="4"/>
  <c r="G1813" i="4"/>
  <c r="H1813" i="4"/>
  <c r="I1813" i="4"/>
  <c r="J1813" i="4"/>
  <c r="K1813" i="4"/>
  <c r="L1813" i="4"/>
  <c r="M1813" i="4"/>
  <c r="N1813" i="4"/>
  <c r="O1813" i="4"/>
  <c r="P1813" i="4"/>
  <c r="Q1813" i="4"/>
  <c r="R1813" i="4"/>
  <c r="S1813" i="4"/>
  <c r="T1813" i="4"/>
  <c r="C1811" i="4"/>
  <c r="C1812" i="4"/>
  <c r="C1813" i="4"/>
  <c r="D1799" i="4"/>
  <c r="E1799" i="4"/>
  <c r="F1799" i="4"/>
  <c r="H1799" i="4"/>
  <c r="I1799" i="4"/>
  <c r="J1799" i="4"/>
  <c r="K1799" i="4"/>
  <c r="L1799" i="4"/>
  <c r="M1799" i="4"/>
  <c r="N1799" i="4"/>
  <c r="O1799" i="4"/>
  <c r="P1799" i="4"/>
  <c r="Q1799" i="4"/>
  <c r="R1799" i="4"/>
  <c r="D1800" i="4"/>
  <c r="E1800" i="4"/>
  <c r="F1800" i="4"/>
  <c r="G1800" i="4"/>
  <c r="H1800" i="4"/>
  <c r="I1800" i="4"/>
  <c r="J1800" i="4"/>
  <c r="K1800" i="4"/>
  <c r="L1800" i="4"/>
  <c r="M1800" i="4"/>
  <c r="N1800" i="4"/>
  <c r="O1800" i="4"/>
  <c r="P1800" i="4"/>
  <c r="Q1800" i="4"/>
  <c r="R1800" i="4"/>
  <c r="D1801" i="4"/>
  <c r="E1801" i="4"/>
  <c r="F1801" i="4"/>
  <c r="G1801" i="4"/>
  <c r="H1801" i="4"/>
  <c r="I1801" i="4"/>
  <c r="J1801" i="4"/>
  <c r="K1801" i="4"/>
  <c r="L1801" i="4"/>
  <c r="M1801" i="4"/>
  <c r="N1801" i="4"/>
  <c r="O1801" i="4"/>
  <c r="P1801" i="4"/>
  <c r="Q1801" i="4"/>
  <c r="R1801" i="4"/>
  <c r="D1802" i="4"/>
  <c r="E1802" i="4"/>
  <c r="F1802" i="4"/>
  <c r="G1802" i="4"/>
  <c r="H1802" i="4"/>
  <c r="I1802" i="4"/>
  <c r="J1802" i="4"/>
  <c r="K1802" i="4"/>
  <c r="L1802" i="4"/>
  <c r="M1802" i="4"/>
  <c r="N1802" i="4"/>
  <c r="O1802" i="4"/>
  <c r="P1802" i="4"/>
  <c r="Q1802" i="4"/>
  <c r="R1802" i="4"/>
  <c r="C1800" i="4"/>
  <c r="C1801" i="4"/>
  <c r="C1802" i="4"/>
  <c r="D1778" i="4"/>
  <c r="E1778" i="4"/>
  <c r="F1778" i="4"/>
  <c r="G1778" i="4"/>
  <c r="H1778" i="4"/>
  <c r="I1778" i="4"/>
  <c r="J1778" i="4"/>
  <c r="K1778" i="4"/>
  <c r="L1778" i="4"/>
  <c r="M1778" i="4"/>
  <c r="N1778" i="4"/>
  <c r="O1778" i="4"/>
  <c r="P1778" i="4"/>
  <c r="Q1778" i="4"/>
  <c r="R1778" i="4"/>
  <c r="S1778" i="4"/>
  <c r="T1778" i="4"/>
  <c r="D1779" i="4"/>
  <c r="E1779" i="4"/>
  <c r="F1779" i="4"/>
  <c r="G1779" i="4"/>
  <c r="H1779" i="4"/>
  <c r="I1779" i="4"/>
  <c r="J1779" i="4"/>
  <c r="K1779" i="4"/>
  <c r="L1779" i="4"/>
  <c r="M1779" i="4"/>
  <c r="N1779" i="4"/>
  <c r="O1779" i="4"/>
  <c r="P1779" i="4"/>
  <c r="Q1779" i="4"/>
  <c r="R1779" i="4"/>
  <c r="S1779" i="4"/>
  <c r="T1779" i="4"/>
  <c r="D1780" i="4"/>
  <c r="E1780" i="4"/>
  <c r="F1780" i="4"/>
  <c r="G1780" i="4"/>
  <c r="H1780" i="4"/>
  <c r="I1780" i="4"/>
  <c r="J1780" i="4"/>
  <c r="K1780" i="4"/>
  <c r="L1780" i="4"/>
  <c r="M1780" i="4"/>
  <c r="N1780" i="4"/>
  <c r="O1780" i="4"/>
  <c r="P1780" i="4"/>
  <c r="Q1780" i="4"/>
  <c r="R1780" i="4"/>
  <c r="S1780" i="4"/>
  <c r="T1780" i="4"/>
  <c r="D1781" i="4"/>
  <c r="E1781" i="4"/>
  <c r="F1781" i="4"/>
  <c r="G1781" i="4"/>
  <c r="H1781" i="4"/>
  <c r="I1781" i="4"/>
  <c r="J1781" i="4"/>
  <c r="K1781" i="4"/>
  <c r="L1781" i="4"/>
  <c r="M1781" i="4"/>
  <c r="N1781" i="4"/>
  <c r="O1781" i="4"/>
  <c r="P1781" i="4"/>
  <c r="Q1781" i="4"/>
  <c r="R1781" i="4"/>
  <c r="S1781" i="4"/>
  <c r="T1781" i="4"/>
  <c r="D1782" i="4"/>
  <c r="E1782" i="4"/>
  <c r="F1782" i="4"/>
  <c r="G1782" i="4"/>
  <c r="H1782" i="4"/>
  <c r="I1782" i="4"/>
  <c r="J1782" i="4"/>
  <c r="K1782" i="4"/>
  <c r="L1782" i="4"/>
  <c r="M1782" i="4"/>
  <c r="N1782" i="4"/>
  <c r="O1782" i="4"/>
  <c r="P1782" i="4"/>
  <c r="Q1782" i="4"/>
  <c r="R1782" i="4"/>
  <c r="S1782" i="4"/>
  <c r="T1782" i="4"/>
  <c r="D1783" i="4"/>
  <c r="E1783" i="4"/>
  <c r="F1783" i="4"/>
  <c r="G1783" i="4"/>
  <c r="H1783" i="4"/>
  <c r="I1783" i="4"/>
  <c r="J1783" i="4"/>
  <c r="K1783" i="4"/>
  <c r="L1783" i="4"/>
  <c r="M1783" i="4"/>
  <c r="N1783" i="4"/>
  <c r="O1783" i="4"/>
  <c r="P1783" i="4"/>
  <c r="Q1783" i="4"/>
  <c r="R1783" i="4"/>
  <c r="S1783" i="4"/>
  <c r="T1783" i="4"/>
  <c r="D1784" i="4"/>
  <c r="E1784" i="4"/>
  <c r="F1784" i="4"/>
  <c r="G1784" i="4"/>
  <c r="H1784" i="4"/>
  <c r="I1784" i="4"/>
  <c r="J1784" i="4"/>
  <c r="K1784" i="4"/>
  <c r="L1784" i="4"/>
  <c r="M1784" i="4"/>
  <c r="N1784" i="4"/>
  <c r="O1784" i="4"/>
  <c r="P1784" i="4"/>
  <c r="Q1784" i="4"/>
  <c r="R1784" i="4"/>
  <c r="S1784" i="4"/>
  <c r="T1784" i="4"/>
  <c r="D1785" i="4"/>
  <c r="E1785" i="4"/>
  <c r="F1785" i="4"/>
  <c r="G1785" i="4"/>
  <c r="H1785" i="4"/>
  <c r="I1785" i="4"/>
  <c r="J1785" i="4"/>
  <c r="K1785" i="4"/>
  <c r="L1785" i="4"/>
  <c r="M1785" i="4"/>
  <c r="N1785" i="4"/>
  <c r="O1785" i="4"/>
  <c r="P1785" i="4"/>
  <c r="Q1785" i="4"/>
  <c r="R1785" i="4"/>
  <c r="S1785" i="4"/>
  <c r="T1785" i="4"/>
  <c r="D1786" i="4"/>
  <c r="E1786" i="4"/>
  <c r="F1786" i="4"/>
  <c r="G1786" i="4"/>
  <c r="H1786" i="4"/>
  <c r="I1786" i="4"/>
  <c r="J1786" i="4"/>
  <c r="K1786" i="4"/>
  <c r="L1786" i="4"/>
  <c r="M1786" i="4"/>
  <c r="N1786" i="4"/>
  <c r="O1786" i="4"/>
  <c r="P1786" i="4"/>
  <c r="Q1786" i="4"/>
  <c r="R1786" i="4"/>
  <c r="S1786" i="4"/>
  <c r="T1786" i="4"/>
  <c r="D1787" i="4"/>
  <c r="E1787" i="4"/>
  <c r="F1787" i="4"/>
  <c r="G1787" i="4"/>
  <c r="H1787" i="4"/>
  <c r="I1787" i="4"/>
  <c r="J1787" i="4"/>
  <c r="K1787" i="4"/>
  <c r="L1787" i="4"/>
  <c r="M1787" i="4"/>
  <c r="N1787" i="4"/>
  <c r="O1787" i="4"/>
  <c r="P1787" i="4"/>
  <c r="Q1787" i="4"/>
  <c r="R1787" i="4"/>
  <c r="S1787" i="4"/>
  <c r="T1787" i="4"/>
  <c r="D1788" i="4"/>
  <c r="E1788" i="4"/>
  <c r="F1788" i="4"/>
  <c r="G1788" i="4"/>
  <c r="H1788" i="4"/>
  <c r="I1788" i="4"/>
  <c r="J1788" i="4"/>
  <c r="K1788" i="4"/>
  <c r="L1788" i="4"/>
  <c r="M1788" i="4"/>
  <c r="N1788" i="4"/>
  <c r="O1788" i="4"/>
  <c r="P1788" i="4"/>
  <c r="Q1788" i="4"/>
  <c r="R1788" i="4"/>
  <c r="S1788" i="4"/>
  <c r="T1788" i="4"/>
  <c r="D1789" i="4"/>
  <c r="E1789" i="4"/>
  <c r="F1789" i="4"/>
  <c r="G1789" i="4"/>
  <c r="H1789" i="4"/>
  <c r="I1789" i="4"/>
  <c r="J1789" i="4"/>
  <c r="K1789" i="4"/>
  <c r="L1789" i="4"/>
  <c r="M1789" i="4"/>
  <c r="N1789" i="4"/>
  <c r="O1789" i="4"/>
  <c r="P1789" i="4"/>
  <c r="Q1789" i="4"/>
  <c r="R1789" i="4"/>
  <c r="S1789" i="4"/>
  <c r="T1789" i="4"/>
  <c r="D1790" i="4"/>
  <c r="E1790" i="4"/>
  <c r="F1790" i="4"/>
  <c r="G1790" i="4"/>
  <c r="H1790" i="4"/>
  <c r="I1790" i="4"/>
  <c r="J1790" i="4"/>
  <c r="K1790" i="4"/>
  <c r="L1790" i="4"/>
  <c r="M1790" i="4"/>
  <c r="N1790" i="4"/>
  <c r="O1790" i="4"/>
  <c r="P1790" i="4"/>
  <c r="Q1790" i="4"/>
  <c r="R1790" i="4"/>
  <c r="S1790" i="4"/>
  <c r="T1790" i="4"/>
  <c r="C1778" i="4"/>
  <c r="C1779" i="4"/>
  <c r="C1780" i="4"/>
  <c r="C1781" i="4"/>
  <c r="C1782" i="4"/>
  <c r="C1783" i="4"/>
  <c r="C1784" i="4"/>
  <c r="C1785" i="4"/>
  <c r="C1786" i="4"/>
  <c r="C1787" i="4"/>
  <c r="C1788" i="4"/>
  <c r="C1789" i="4"/>
  <c r="C1790" i="4"/>
  <c r="D1756" i="4"/>
  <c r="E1756" i="4"/>
  <c r="F1756" i="4"/>
  <c r="H1756" i="4"/>
  <c r="I1756" i="4"/>
  <c r="J1756" i="4"/>
  <c r="K1756" i="4"/>
  <c r="L1756" i="4"/>
  <c r="M1756" i="4"/>
  <c r="N1756" i="4"/>
  <c r="O1756" i="4"/>
  <c r="P1756" i="4"/>
  <c r="Q1756" i="4"/>
  <c r="R1756" i="4"/>
  <c r="D1757" i="4"/>
  <c r="E1757" i="4"/>
  <c r="F1757" i="4"/>
  <c r="G1757" i="4"/>
  <c r="H1757" i="4"/>
  <c r="I1757" i="4"/>
  <c r="J1757" i="4"/>
  <c r="K1757" i="4"/>
  <c r="L1757" i="4"/>
  <c r="M1757" i="4"/>
  <c r="N1757" i="4"/>
  <c r="O1757" i="4"/>
  <c r="P1757" i="4"/>
  <c r="Q1757" i="4"/>
  <c r="R1757" i="4"/>
  <c r="D1758" i="4"/>
  <c r="E1758" i="4"/>
  <c r="F1758" i="4"/>
  <c r="G1758" i="4"/>
  <c r="H1758" i="4"/>
  <c r="I1758" i="4"/>
  <c r="J1758" i="4"/>
  <c r="K1758" i="4"/>
  <c r="L1758" i="4"/>
  <c r="M1758" i="4"/>
  <c r="N1758" i="4"/>
  <c r="O1758" i="4"/>
  <c r="P1758" i="4"/>
  <c r="Q1758" i="4"/>
  <c r="R1758" i="4"/>
  <c r="D1759" i="4"/>
  <c r="E1759" i="4"/>
  <c r="F1759" i="4"/>
  <c r="G1759" i="4"/>
  <c r="H1759" i="4"/>
  <c r="I1759" i="4"/>
  <c r="J1759" i="4"/>
  <c r="K1759" i="4"/>
  <c r="L1759" i="4"/>
  <c r="M1759" i="4"/>
  <c r="N1759" i="4"/>
  <c r="O1759" i="4"/>
  <c r="P1759" i="4"/>
  <c r="Q1759" i="4"/>
  <c r="R1759" i="4"/>
  <c r="D1760" i="4"/>
  <c r="E1760" i="4"/>
  <c r="F1760" i="4"/>
  <c r="G1760" i="4"/>
  <c r="H1760" i="4"/>
  <c r="I1760" i="4"/>
  <c r="J1760" i="4"/>
  <c r="K1760" i="4"/>
  <c r="L1760" i="4"/>
  <c r="M1760" i="4"/>
  <c r="N1760" i="4"/>
  <c r="O1760" i="4"/>
  <c r="P1760" i="4"/>
  <c r="Q1760" i="4"/>
  <c r="R1760" i="4"/>
  <c r="D1761" i="4"/>
  <c r="E1761" i="4"/>
  <c r="F1761" i="4"/>
  <c r="G1761" i="4"/>
  <c r="H1761" i="4"/>
  <c r="I1761" i="4"/>
  <c r="J1761" i="4"/>
  <c r="K1761" i="4"/>
  <c r="L1761" i="4"/>
  <c r="M1761" i="4"/>
  <c r="N1761" i="4"/>
  <c r="O1761" i="4"/>
  <c r="P1761" i="4"/>
  <c r="Q1761" i="4"/>
  <c r="R1761" i="4"/>
  <c r="D1762" i="4"/>
  <c r="E1762" i="4"/>
  <c r="F1762" i="4"/>
  <c r="G1762" i="4"/>
  <c r="H1762" i="4"/>
  <c r="I1762" i="4"/>
  <c r="J1762" i="4"/>
  <c r="K1762" i="4"/>
  <c r="L1762" i="4"/>
  <c r="M1762" i="4"/>
  <c r="N1762" i="4"/>
  <c r="O1762" i="4"/>
  <c r="P1762" i="4"/>
  <c r="Q1762" i="4"/>
  <c r="R1762" i="4"/>
  <c r="D1763" i="4"/>
  <c r="E1763" i="4"/>
  <c r="F1763" i="4"/>
  <c r="G1763" i="4"/>
  <c r="H1763" i="4"/>
  <c r="I1763" i="4"/>
  <c r="J1763" i="4"/>
  <c r="K1763" i="4"/>
  <c r="L1763" i="4"/>
  <c r="M1763" i="4"/>
  <c r="N1763" i="4"/>
  <c r="O1763" i="4"/>
  <c r="P1763" i="4"/>
  <c r="Q1763" i="4"/>
  <c r="R1763" i="4"/>
  <c r="D1764" i="4"/>
  <c r="E1764" i="4"/>
  <c r="F1764" i="4"/>
  <c r="G1764" i="4"/>
  <c r="H1764" i="4"/>
  <c r="I1764" i="4"/>
  <c r="J1764" i="4"/>
  <c r="K1764" i="4"/>
  <c r="L1764" i="4"/>
  <c r="M1764" i="4"/>
  <c r="N1764" i="4"/>
  <c r="O1764" i="4"/>
  <c r="P1764" i="4"/>
  <c r="Q1764" i="4"/>
  <c r="R1764" i="4"/>
  <c r="D1765" i="4"/>
  <c r="E1765" i="4"/>
  <c r="F1765" i="4"/>
  <c r="G1765" i="4"/>
  <c r="H1765" i="4"/>
  <c r="I1765" i="4"/>
  <c r="J1765" i="4"/>
  <c r="K1765" i="4"/>
  <c r="L1765" i="4"/>
  <c r="M1765" i="4"/>
  <c r="N1765" i="4"/>
  <c r="O1765" i="4"/>
  <c r="P1765" i="4"/>
  <c r="Q1765" i="4"/>
  <c r="R1765" i="4"/>
  <c r="D1766" i="4"/>
  <c r="E1766" i="4"/>
  <c r="F1766" i="4"/>
  <c r="G1766" i="4"/>
  <c r="H1766" i="4"/>
  <c r="I1766" i="4"/>
  <c r="J1766" i="4"/>
  <c r="K1766" i="4"/>
  <c r="L1766" i="4"/>
  <c r="M1766" i="4"/>
  <c r="N1766" i="4"/>
  <c r="O1766" i="4"/>
  <c r="P1766" i="4"/>
  <c r="Q1766" i="4"/>
  <c r="R1766" i="4"/>
  <c r="D1767" i="4"/>
  <c r="E1767" i="4"/>
  <c r="F1767" i="4"/>
  <c r="G1767" i="4"/>
  <c r="H1767" i="4"/>
  <c r="I1767" i="4"/>
  <c r="J1767" i="4"/>
  <c r="K1767" i="4"/>
  <c r="L1767" i="4"/>
  <c r="M1767" i="4"/>
  <c r="N1767" i="4"/>
  <c r="O1767" i="4"/>
  <c r="P1767" i="4"/>
  <c r="Q1767" i="4"/>
  <c r="R1767" i="4"/>
  <c r="D1768" i="4"/>
  <c r="E1768" i="4"/>
  <c r="F1768" i="4"/>
  <c r="G1768" i="4"/>
  <c r="H1768" i="4"/>
  <c r="I1768" i="4"/>
  <c r="J1768" i="4"/>
  <c r="K1768" i="4"/>
  <c r="L1768" i="4"/>
  <c r="M1768" i="4"/>
  <c r="N1768" i="4"/>
  <c r="O1768" i="4"/>
  <c r="P1768" i="4"/>
  <c r="Q1768" i="4"/>
  <c r="R1768" i="4"/>
  <c r="D1769" i="4"/>
  <c r="E1769" i="4"/>
  <c r="F1769" i="4"/>
  <c r="G1769" i="4"/>
  <c r="H1769" i="4"/>
  <c r="I1769" i="4"/>
  <c r="J1769" i="4"/>
  <c r="K1769" i="4"/>
  <c r="L1769" i="4"/>
  <c r="M1769" i="4"/>
  <c r="N1769" i="4"/>
  <c r="O1769" i="4"/>
  <c r="P1769" i="4"/>
  <c r="Q1769" i="4"/>
  <c r="R1769" i="4"/>
  <c r="C1757" i="4"/>
  <c r="C1758" i="4"/>
  <c r="C1759" i="4"/>
  <c r="C1760" i="4"/>
  <c r="C1761" i="4"/>
  <c r="C1762" i="4"/>
  <c r="C1763" i="4"/>
  <c r="C1764" i="4"/>
  <c r="C1765" i="4"/>
  <c r="C1766" i="4"/>
  <c r="C1767" i="4"/>
  <c r="C1768" i="4"/>
  <c r="C1769" i="4"/>
  <c r="D1721" i="4"/>
  <c r="E1721" i="4"/>
  <c r="F1721" i="4"/>
  <c r="G1721" i="4"/>
  <c r="H1721" i="4"/>
  <c r="I1721" i="4"/>
  <c r="J1721" i="4"/>
  <c r="K1721" i="4"/>
  <c r="L1721" i="4"/>
  <c r="M1721" i="4"/>
  <c r="N1721" i="4"/>
  <c r="O1721" i="4"/>
  <c r="P1721" i="4"/>
  <c r="Q1721" i="4"/>
  <c r="R1721" i="4"/>
  <c r="S1721" i="4"/>
  <c r="T1721" i="4"/>
  <c r="D1722" i="4"/>
  <c r="E1722" i="4"/>
  <c r="F1722" i="4"/>
  <c r="G1722" i="4"/>
  <c r="H1722" i="4"/>
  <c r="I1722" i="4"/>
  <c r="J1722" i="4"/>
  <c r="K1722" i="4"/>
  <c r="L1722" i="4"/>
  <c r="M1722" i="4"/>
  <c r="N1722" i="4"/>
  <c r="O1722" i="4"/>
  <c r="P1722" i="4"/>
  <c r="Q1722" i="4"/>
  <c r="R1722" i="4"/>
  <c r="S1722" i="4"/>
  <c r="T1722" i="4"/>
  <c r="D1723" i="4"/>
  <c r="E1723" i="4"/>
  <c r="F1723" i="4"/>
  <c r="G1723" i="4"/>
  <c r="H1723" i="4"/>
  <c r="I1723" i="4"/>
  <c r="J1723" i="4"/>
  <c r="K1723" i="4"/>
  <c r="L1723" i="4"/>
  <c r="M1723" i="4"/>
  <c r="N1723" i="4"/>
  <c r="O1723" i="4"/>
  <c r="P1723" i="4"/>
  <c r="Q1723" i="4"/>
  <c r="R1723" i="4"/>
  <c r="S1723" i="4"/>
  <c r="T1723" i="4"/>
  <c r="D1724" i="4"/>
  <c r="E1724" i="4"/>
  <c r="F1724" i="4"/>
  <c r="G1724" i="4"/>
  <c r="H1724" i="4"/>
  <c r="I1724" i="4"/>
  <c r="J1724" i="4"/>
  <c r="K1724" i="4"/>
  <c r="L1724" i="4"/>
  <c r="M1724" i="4"/>
  <c r="N1724" i="4"/>
  <c r="O1724" i="4"/>
  <c r="P1724" i="4"/>
  <c r="Q1724" i="4"/>
  <c r="R1724" i="4"/>
  <c r="S1724" i="4"/>
  <c r="T1724" i="4"/>
  <c r="D1725" i="4"/>
  <c r="E1725" i="4"/>
  <c r="F1725" i="4"/>
  <c r="G1725" i="4"/>
  <c r="H1725" i="4"/>
  <c r="I1725" i="4"/>
  <c r="J1725" i="4"/>
  <c r="K1725" i="4"/>
  <c r="L1725" i="4"/>
  <c r="M1725" i="4"/>
  <c r="N1725" i="4"/>
  <c r="O1725" i="4"/>
  <c r="P1725" i="4"/>
  <c r="Q1725" i="4"/>
  <c r="R1725" i="4"/>
  <c r="S1725" i="4"/>
  <c r="T1725" i="4"/>
  <c r="D1726" i="4"/>
  <c r="E1726" i="4"/>
  <c r="F1726" i="4"/>
  <c r="G1726" i="4"/>
  <c r="H1726" i="4"/>
  <c r="I1726" i="4"/>
  <c r="J1726" i="4"/>
  <c r="K1726" i="4"/>
  <c r="L1726" i="4"/>
  <c r="M1726" i="4"/>
  <c r="N1726" i="4"/>
  <c r="O1726" i="4"/>
  <c r="P1726" i="4"/>
  <c r="Q1726" i="4"/>
  <c r="R1726" i="4"/>
  <c r="S1726" i="4"/>
  <c r="T1726" i="4"/>
  <c r="D1727" i="4"/>
  <c r="E1727" i="4"/>
  <c r="F1727" i="4"/>
  <c r="G1727" i="4"/>
  <c r="H1727" i="4"/>
  <c r="I1727" i="4"/>
  <c r="J1727" i="4"/>
  <c r="K1727" i="4"/>
  <c r="L1727" i="4"/>
  <c r="M1727" i="4"/>
  <c r="N1727" i="4"/>
  <c r="O1727" i="4"/>
  <c r="P1727" i="4"/>
  <c r="Q1727" i="4"/>
  <c r="R1727" i="4"/>
  <c r="S1727" i="4"/>
  <c r="T1727" i="4"/>
  <c r="C1721" i="4"/>
  <c r="C1722" i="4"/>
  <c r="C1723" i="4"/>
  <c r="C1724" i="4"/>
  <c r="C1725" i="4"/>
  <c r="C1726" i="4"/>
  <c r="C1727" i="4"/>
  <c r="D1705" i="4"/>
  <c r="E1705" i="4"/>
  <c r="F1705" i="4"/>
  <c r="H1705" i="4"/>
  <c r="I1705" i="4"/>
  <c r="J1705" i="4"/>
  <c r="K1705" i="4"/>
  <c r="L1705" i="4"/>
  <c r="M1705" i="4"/>
  <c r="N1705" i="4"/>
  <c r="O1705" i="4"/>
  <c r="P1705" i="4"/>
  <c r="Q1705" i="4"/>
  <c r="R1705" i="4"/>
  <c r="D1706" i="4"/>
  <c r="E1706" i="4"/>
  <c r="F1706" i="4"/>
  <c r="G1706" i="4"/>
  <c r="H1706" i="4"/>
  <c r="I1706" i="4"/>
  <c r="J1706" i="4"/>
  <c r="K1706" i="4"/>
  <c r="L1706" i="4"/>
  <c r="M1706" i="4"/>
  <c r="N1706" i="4"/>
  <c r="O1706" i="4"/>
  <c r="P1706" i="4"/>
  <c r="Q1706" i="4"/>
  <c r="R1706" i="4"/>
  <c r="D1707" i="4"/>
  <c r="E1707" i="4"/>
  <c r="F1707" i="4"/>
  <c r="G1707" i="4"/>
  <c r="H1707" i="4"/>
  <c r="I1707" i="4"/>
  <c r="J1707" i="4"/>
  <c r="K1707" i="4"/>
  <c r="L1707" i="4"/>
  <c r="M1707" i="4"/>
  <c r="N1707" i="4"/>
  <c r="O1707" i="4"/>
  <c r="P1707" i="4"/>
  <c r="Q1707" i="4"/>
  <c r="R1707" i="4"/>
  <c r="D1708" i="4"/>
  <c r="E1708" i="4"/>
  <c r="F1708" i="4"/>
  <c r="G1708" i="4"/>
  <c r="H1708" i="4"/>
  <c r="I1708" i="4"/>
  <c r="J1708" i="4"/>
  <c r="K1708" i="4"/>
  <c r="L1708" i="4"/>
  <c r="M1708" i="4"/>
  <c r="N1708" i="4"/>
  <c r="O1708" i="4"/>
  <c r="P1708" i="4"/>
  <c r="Q1708" i="4"/>
  <c r="R1708" i="4"/>
  <c r="D1709" i="4"/>
  <c r="E1709" i="4"/>
  <c r="F1709" i="4"/>
  <c r="G1709" i="4"/>
  <c r="H1709" i="4"/>
  <c r="I1709" i="4"/>
  <c r="J1709" i="4"/>
  <c r="K1709" i="4"/>
  <c r="L1709" i="4"/>
  <c r="M1709" i="4"/>
  <c r="N1709" i="4"/>
  <c r="O1709" i="4"/>
  <c r="P1709" i="4"/>
  <c r="Q1709" i="4"/>
  <c r="R1709" i="4"/>
  <c r="D1710" i="4"/>
  <c r="E1710" i="4"/>
  <c r="F1710" i="4"/>
  <c r="G1710" i="4"/>
  <c r="H1710" i="4"/>
  <c r="I1710" i="4"/>
  <c r="J1710" i="4"/>
  <c r="K1710" i="4"/>
  <c r="L1710" i="4"/>
  <c r="M1710" i="4"/>
  <c r="N1710" i="4"/>
  <c r="O1710" i="4"/>
  <c r="P1710" i="4"/>
  <c r="Q1710" i="4"/>
  <c r="R1710" i="4"/>
  <c r="D1711" i="4"/>
  <c r="E1711" i="4"/>
  <c r="F1711" i="4"/>
  <c r="G1711" i="4"/>
  <c r="H1711" i="4"/>
  <c r="I1711" i="4"/>
  <c r="J1711" i="4"/>
  <c r="K1711" i="4"/>
  <c r="L1711" i="4"/>
  <c r="M1711" i="4"/>
  <c r="N1711" i="4"/>
  <c r="O1711" i="4"/>
  <c r="P1711" i="4"/>
  <c r="Q1711" i="4"/>
  <c r="R1711" i="4"/>
  <c r="D1712" i="4"/>
  <c r="E1712" i="4"/>
  <c r="F1712" i="4"/>
  <c r="G1712" i="4"/>
  <c r="H1712" i="4"/>
  <c r="I1712" i="4"/>
  <c r="J1712" i="4"/>
  <c r="K1712" i="4"/>
  <c r="L1712" i="4"/>
  <c r="M1712" i="4"/>
  <c r="N1712" i="4"/>
  <c r="O1712" i="4"/>
  <c r="P1712" i="4"/>
  <c r="Q1712" i="4"/>
  <c r="R1712" i="4"/>
  <c r="C1706" i="4"/>
  <c r="C1707" i="4"/>
  <c r="C1708" i="4"/>
  <c r="C1709" i="4"/>
  <c r="C1710" i="4"/>
  <c r="C1711" i="4"/>
  <c r="C1712" i="4"/>
  <c r="D1675" i="4"/>
  <c r="E1675" i="4"/>
  <c r="F1675" i="4"/>
  <c r="G1675" i="4"/>
  <c r="H1675" i="4"/>
  <c r="I1675" i="4"/>
  <c r="J1675" i="4"/>
  <c r="K1675" i="4"/>
  <c r="L1675" i="4"/>
  <c r="M1675" i="4"/>
  <c r="N1675" i="4"/>
  <c r="O1675" i="4"/>
  <c r="P1675" i="4"/>
  <c r="Q1675" i="4"/>
  <c r="R1675" i="4"/>
  <c r="S1675" i="4"/>
  <c r="T1675" i="4"/>
  <c r="D1676" i="4"/>
  <c r="E1676" i="4"/>
  <c r="F1676" i="4"/>
  <c r="G1676" i="4"/>
  <c r="H1676" i="4"/>
  <c r="I1676" i="4"/>
  <c r="J1676" i="4"/>
  <c r="K1676" i="4"/>
  <c r="L1676" i="4"/>
  <c r="M1676" i="4"/>
  <c r="N1676" i="4"/>
  <c r="O1676" i="4"/>
  <c r="P1676" i="4"/>
  <c r="Q1676" i="4"/>
  <c r="R1676" i="4"/>
  <c r="S1676" i="4"/>
  <c r="T1676" i="4"/>
  <c r="D1677" i="4"/>
  <c r="E1677" i="4"/>
  <c r="F1677" i="4"/>
  <c r="G1677" i="4"/>
  <c r="H1677" i="4"/>
  <c r="I1677" i="4"/>
  <c r="J1677" i="4"/>
  <c r="K1677" i="4"/>
  <c r="L1677" i="4"/>
  <c r="M1677" i="4"/>
  <c r="N1677" i="4"/>
  <c r="O1677" i="4"/>
  <c r="P1677" i="4"/>
  <c r="Q1677" i="4"/>
  <c r="R1677" i="4"/>
  <c r="S1677" i="4"/>
  <c r="T1677" i="4"/>
  <c r="D1678" i="4"/>
  <c r="E1678" i="4"/>
  <c r="F1678" i="4"/>
  <c r="G1678" i="4"/>
  <c r="H1678" i="4"/>
  <c r="I1678" i="4"/>
  <c r="J1678" i="4"/>
  <c r="K1678" i="4"/>
  <c r="L1678" i="4"/>
  <c r="M1678" i="4"/>
  <c r="N1678" i="4"/>
  <c r="O1678" i="4"/>
  <c r="P1678" i="4"/>
  <c r="Q1678" i="4"/>
  <c r="R1678" i="4"/>
  <c r="S1678" i="4"/>
  <c r="T1678" i="4"/>
  <c r="D1679" i="4"/>
  <c r="E1679" i="4"/>
  <c r="F1679" i="4"/>
  <c r="G1679" i="4"/>
  <c r="H1679" i="4"/>
  <c r="I1679" i="4"/>
  <c r="J1679" i="4"/>
  <c r="K1679" i="4"/>
  <c r="L1679" i="4"/>
  <c r="M1679" i="4"/>
  <c r="N1679" i="4"/>
  <c r="O1679" i="4"/>
  <c r="P1679" i="4"/>
  <c r="Q1679" i="4"/>
  <c r="R1679" i="4"/>
  <c r="S1679" i="4"/>
  <c r="T1679" i="4"/>
  <c r="D1680" i="4"/>
  <c r="E1680" i="4"/>
  <c r="F1680" i="4"/>
  <c r="G1680" i="4"/>
  <c r="H1680" i="4"/>
  <c r="I1680" i="4"/>
  <c r="J1680" i="4"/>
  <c r="K1680" i="4"/>
  <c r="L1680" i="4"/>
  <c r="M1680" i="4"/>
  <c r="N1680" i="4"/>
  <c r="O1680" i="4"/>
  <c r="P1680" i="4"/>
  <c r="Q1680" i="4"/>
  <c r="R1680" i="4"/>
  <c r="S1680" i="4"/>
  <c r="T1680" i="4"/>
  <c r="D1681" i="4"/>
  <c r="E1681" i="4"/>
  <c r="F1681" i="4"/>
  <c r="G1681" i="4"/>
  <c r="H1681" i="4"/>
  <c r="I1681" i="4"/>
  <c r="J1681" i="4"/>
  <c r="K1681" i="4"/>
  <c r="L1681" i="4"/>
  <c r="M1681" i="4"/>
  <c r="N1681" i="4"/>
  <c r="O1681" i="4"/>
  <c r="P1681" i="4"/>
  <c r="Q1681" i="4"/>
  <c r="R1681" i="4"/>
  <c r="S1681" i="4"/>
  <c r="T1681" i="4"/>
  <c r="D1682" i="4"/>
  <c r="E1682" i="4"/>
  <c r="F1682" i="4"/>
  <c r="G1682" i="4"/>
  <c r="H1682" i="4"/>
  <c r="I1682" i="4"/>
  <c r="J1682" i="4"/>
  <c r="K1682" i="4"/>
  <c r="L1682" i="4"/>
  <c r="M1682" i="4"/>
  <c r="N1682" i="4"/>
  <c r="O1682" i="4"/>
  <c r="P1682" i="4"/>
  <c r="Q1682" i="4"/>
  <c r="R1682" i="4"/>
  <c r="S1682" i="4"/>
  <c r="T1682" i="4"/>
  <c r="D1683" i="4"/>
  <c r="E1683" i="4"/>
  <c r="F1683" i="4"/>
  <c r="G1683" i="4"/>
  <c r="H1683" i="4"/>
  <c r="I1683" i="4"/>
  <c r="J1683" i="4"/>
  <c r="K1683" i="4"/>
  <c r="L1683" i="4"/>
  <c r="M1683" i="4"/>
  <c r="N1683" i="4"/>
  <c r="O1683" i="4"/>
  <c r="P1683" i="4"/>
  <c r="Q1683" i="4"/>
  <c r="R1683" i="4"/>
  <c r="S1683" i="4"/>
  <c r="T1683" i="4"/>
  <c r="C1675" i="4"/>
  <c r="C1676" i="4"/>
  <c r="C1677" i="4"/>
  <c r="C1678" i="4"/>
  <c r="C1679" i="4"/>
  <c r="C1680" i="4"/>
  <c r="C1681" i="4"/>
  <c r="C1682" i="4"/>
  <c r="C1683" i="4"/>
  <c r="D1657" i="4"/>
  <c r="E1657" i="4"/>
  <c r="F1657" i="4"/>
  <c r="H1657" i="4"/>
  <c r="I1657" i="4"/>
  <c r="J1657" i="4"/>
  <c r="K1657" i="4"/>
  <c r="L1657" i="4"/>
  <c r="M1657" i="4"/>
  <c r="N1657" i="4"/>
  <c r="O1657" i="4"/>
  <c r="P1657" i="4"/>
  <c r="Q1657" i="4"/>
  <c r="R1657" i="4"/>
  <c r="D1658" i="4"/>
  <c r="E1658" i="4"/>
  <c r="F1658" i="4"/>
  <c r="G1658" i="4"/>
  <c r="H1658" i="4"/>
  <c r="I1658" i="4"/>
  <c r="J1658" i="4"/>
  <c r="K1658" i="4"/>
  <c r="L1658" i="4"/>
  <c r="M1658" i="4"/>
  <c r="N1658" i="4"/>
  <c r="O1658" i="4"/>
  <c r="P1658" i="4"/>
  <c r="Q1658" i="4"/>
  <c r="R1658" i="4"/>
  <c r="D1659" i="4"/>
  <c r="E1659" i="4"/>
  <c r="F1659" i="4"/>
  <c r="G1659" i="4"/>
  <c r="H1659" i="4"/>
  <c r="I1659" i="4"/>
  <c r="J1659" i="4"/>
  <c r="K1659" i="4"/>
  <c r="L1659" i="4"/>
  <c r="M1659" i="4"/>
  <c r="N1659" i="4"/>
  <c r="O1659" i="4"/>
  <c r="P1659" i="4"/>
  <c r="Q1659" i="4"/>
  <c r="R1659" i="4"/>
  <c r="D1660" i="4"/>
  <c r="E1660" i="4"/>
  <c r="F1660" i="4"/>
  <c r="G1660" i="4"/>
  <c r="H1660" i="4"/>
  <c r="I1660" i="4"/>
  <c r="J1660" i="4"/>
  <c r="K1660" i="4"/>
  <c r="L1660" i="4"/>
  <c r="M1660" i="4"/>
  <c r="N1660" i="4"/>
  <c r="O1660" i="4"/>
  <c r="P1660" i="4"/>
  <c r="Q1660" i="4"/>
  <c r="R1660" i="4"/>
  <c r="D1661" i="4"/>
  <c r="E1661" i="4"/>
  <c r="F1661" i="4"/>
  <c r="G1661" i="4"/>
  <c r="H1661" i="4"/>
  <c r="I1661" i="4"/>
  <c r="J1661" i="4"/>
  <c r="K1661" i="4"/>
  <c r="L1661" i="4"/>
  <c r="M1661" i="4"/>
  <c r="N1661" i="4"/>
  <c r="O1661" i="4"/>
  <c r="P1661" i="4"/>
  <c r="Q1661" i="4"/>
  <c r="R1661" i="4"/>
  <c r="D1662" i="4"/>
  <c r="E1662" i="4"/>
  <c r="F1662" i="4"/>
  <c r="G1662" i="4"/>
  <c r="H1662" i="4"/>
  <c r="I1662" i="4"/>
  <c r="J1662" i="4"/>
  <c r="K1662" i="4"/>
  <c r="L1662" i="4"/>
  <c r="M1662" i="4"/>
  <c r="N1662" i="4"/>
  <c r="O1662" i="4"/>
  <c r="P1662" i="4"/>
  <c r="Q1662" i="4"/>
  <c r="R1662" i="4"/>
  <c r="D1663" i="4"/>
  <c r="E1663" i="4"/>
  <c r="F1663" i="4"/>
  <c r="G1663" i="4"/>
  <c r="H1663" i="4"/>
  <c r="I1663" i="4"/>
  <c r="J1663" i="4"/>
  <c r="K1663" i="4"/>
  <c r="L1663" i="4"/>
  <c r="M1663" i="4"/>
  <c r="N1663" i="4"/>
  <c r="O1663" i="4"/>
  <c r="P1663" i="4"/>
  <c r="Q1663" i="4"/>
  <c r="R1663" i="4"/>
  <c r="D1664" i="4"/>
  <c r="E1664" i="4"/>
  <c r="F1664" i="4"/>
  <c r="G1664" i="4"/>
  <c r="H1664" i="4"/>
  <c r="I1664" i="4"/>
  <c r="J1664" i="4"/>
  <c r="K1664" i="4"/>
  <c r="L1664" i="4"/>
  <c r="M1664" i="4"/>
  <c r="N1664" i="4"/>
  <c r="O1664" i="4"/>
  <c r="P1664" i="4"/>
  <c r="Q1664" i="4"/>
  <c r="R1664" i="4"/>
  <c r="D1665" i="4"/>
  <c r="E1665" i="4"/>
  <c r="F1665" i="4"/>
  <c r="G1665" i="4"/>
  <c r="H1665" i="4"/>
  <c r="I1665" i="4"/>
  <c r="J1665" i="4"/>
  <c r="K1665" i="4"/>
  <c r="L1665" i="4"/>
  <c r="M1665" i="4"/>
  <c r="N1665" i="4"/>
  <c r="O1665" i="4"/>
  <c r="P1665" i="4"/>
  <c r="Q1665" i="4"/>
  <c r="R1665" i="4"/>
  <c r="D1666" i="4"/>
  <c r="E1666" i="4"/>
  <c r="F1666" i="4"/>
  <c r="G1666" i="4"/>
  <c r="H1666" i="4"/>
  <c r="I1666" i="4"/>
  <c r="J1666" i="4"/>
  <c r="K1666" i="4"/>
  <c r="L1666" i="4"/>
  <c r="M1666" i="4"/>
  <c r="N1666" i="4"/>
  <c r="O1666" i="4"/>
  <c r="P1666" i="4"/>
  <c r="Q1666" i="4"/>
  <c r="R1666" i="4"/>
  <c r="C1658" i="4"/>
  <c r="C1659" i="4"/>
  <c r="C1660" i="4"/>
  <c r="C1661" i="4"/>
  <c r="C1662" i="4"/>
  <c r="C1663" i="4"/>
  <c r="C1664" i="4"/>
  <c r="C1665" i="4"/>
  <c r="C1666" i="4"/>
  <c r="D1606" i="4"/>
  <c r="E1606" i="4"/>
  <c r="F1606" i="4"/>
  <c r="H1606" i="4"/>
  <c r="I1606" i="4"/>
  <c r="J1606" i="4"/>
  <c r="K1606" i="4"/>
  <c r="L1606" i="4"/>
  <c r="M1606" i="4"/>
  <c r="N1606" i="4"/>
  <c r="O1606" i="4"/>
  <c r="P1606" i="4"/>
  <c r="Q1606" i="4"/>
  <c r="D1607" i="4"/>
  <c r="E1607" i="4"/>
  <c r="F1607" i="4"/>
  <c r="G1607" i="4"/>
  <c r="H1607" i="4"/>
  <c r="I1607" i="4"/>
  <c r="J1607" i="4"/>
  <c r="K1607" i="4"/>
  <c r="L1607" i="4"/>
  <c r="M1607" i="4"/>
  <c r="N1607" i="4"/>
  <c r="O1607" i="4"/>
  <c r="P1607" i="4"/>
  <c r="Q1607" i="4"/>
  <c r="D1608" i="4"/>
  <c r="E1608" i="4"/>
  <c r="F1608" i="4"/>
  <c r="G1608" i="4"/>
  <c r="H1608" i="4"/>
  <c r="I1608" i="4"/>
  <c r="J1608" i="4"/>
  <c r="K1608" i="4"/>
  <c r="L1608" i="4"/>
  <c r="M1608" i="4"/>
  <c r="N1608" i="4"/>
  <c r="O1608" i="4"/>
  <c r="P1608" i="4"/>
  <c r="Q1608" i="4"/>
  <c r="D1609" i="4"/>
  <c r="E1609" i="4"/>
  <c r="F1609" i="4"/>
  <c r="G1609" i="4"/>
  <c r="H1609" i="4"/>
  <c r="I1609" i="4"/>
  <c r="J1609" i="4"/>
  <c r="K1609" i="4"/>
  <c r="L1609" i="4"/>
  <c r="M1609" i="4"/>
  <c r="N1609" i="4"/>
  <c r="O1609" i="4"/>
  <c r="P1609" i="4"/>
  <c r="Q1609" i="4"/>
  <c r="D1610" i="4"/>
  <c r="E1610" i="4"/>
  <c r="F1610" i="4"/>
  <c r="G1610" i="4"/>
  <c r="H1610" i="4"/>
  <c r="I1610" i="4"/>
  <c r="J1610" i="4"/>
  <c r="K1610" i="4"/>
  <c r="L1610" i="4"/>
  <c r="M1610" i="4"/>
  <c r="N1610" i="4"/>
  <c r="O1610" i="4"/>
  <c r="P1610" i="4"/>
  <c r="Q1610" i="4"/>
  <c r="D1611" i="4"/>
  <c r="E1611" i="4"/>
  <c r="F1611" i="4"/>
  <c r="G1611" i="4"/>
  <c r="H1611" i="4"/>
  <c r="I1611" i="4"/>
  <c r="J1611" i="4"/>
  <c r="K1611" i="4"/>
  <c r="L1611" i="4"/>
  <c r="M1611" i="4"/>
  <c r="N1611" i="4"/>
  <c r="O1611" i="4"/>
  <c r="P1611" i="4"/>
  <c r="Q1611" i="4"/>
  <c r="D1612" i="4"/>
  <c r="E1612" i="4"/>
  <c r="F1612" i="4"/>
  <c r="G1612" i="4"/>
  <c r="H1612" i="4"/>
  <c r="I1612" i="4"/>
  <c r="J1612" i="4"/>
  <c r="K1612" i="4"/>
  <c r="L1612" i="4"/>
  <c r="M1612" i="4"/>
  <c r="N1612" i="4"/>
  <c r="O1612" i="4"/>
  <c r="P1612" i="4"/>
  <c r="Q1612" i="4"/>
  <c r="D1613" i="4"/>
  <c r="E1613" i="4"/>
  <c r="F1613" i="4"/>
  <c r="G1613" i="4"/>
  <c r="H1613" i="4"/>
  <c r="I1613" i="4"/>
  <c r="J1613" i="4"/>
  <c r="K1613" i="4"/>
  <c r="L1613" i="4"/>
  <c r="M1613" i="4"/>
  <c r="N1613" i="4"/>
  <c r="O1613" i="4"/>
  <c r="P1613" i="4"/>
  <c r="Q1613" i="4"/>
  <c r="C1607" i="4"/>
  <c r="C1608" i="4"/>
  <c r="C1609" i="4"/>
  <c r="C1610" i="4"/>
  <c r="C1611" i="4"/>
  <c r="C1612" i="4"/>
  <c r="C1613" i="4"/>
  <c r="D1622" i="4"/>
  <c r="E1622" i="4"/>
  <c r="F1622" i="4"/>
  <c r="G1622" i="4"/>
  <c r="H1622" i="4"/>
  <c r="I1622" i="4"/>
  <c r="J1622" i="4"/>
  <c r="K1622" i="4"/>
  <c r="L1622" i="4"/>
  <c r="M1622" i="4"/>
  <c r="N1622" i="4"/>
  <c r="O1622" i="4"/>
  <c r="P1622" i="4"/>
  <c r="Q1622" i="4"/>
  <c r="R1622" i="4"/>
  <c r="S1622" i="4"/>
  <c r="T1622" i="4"/>
  <c r="D1623" i="4"/>
  <c r="E1623" i="4"/>
  <c r="F1623" i="4"/>
  <c r="G1623" i="4"/>
  <c r="H1623" i="4"/>
  <c r="I1623" i="4"/>
  <c r="J1623" i="4"/>
  <c r="K1623" i="4"/>
  <c r="L1623" i="4"/>
  <c r="M1623" i="4"/>
  <c r="N1623" i="4"/>
  <c r="O1623" i="4"/>
  <c r="P1623" i="4"/>
  <c r="Q1623" i="4"/>
  <c r="R1623" i="4"/>
  <c r="S1623" i="4"/>
  <c r="T1623" i="4"/>
  <c r="D1624" i="4"/>
  <c r="E1624" i="4"/>
  <c r="F1624" i="4"/>
  <c r="G1624" i="4"/>
  <c r="H1624" i="4"/>
  <c r="I1624" i="4"/>
  <c r="J1624" i="4"/>
  <c r="K1624" i="4"/>
  <c r="L1624" i="4"/>
  <c r="M1624" i="4"/>
  <c r="N1624" i="4"/>
  <c r="O1624" i="4"/>
  <c r="P1624" i="4"/>
  <c r="Q1624" i="4"/>
  <c r="R1624" i="4"/>
  <c r="S1624" i="4"/>
  <c r="T1624" i="4"/>
  <c r="D1625" i="4"/>
  <c r="E1625" i="4"/>
  <c r="F1625" i="4"/>
  <c r="G1625" i="4"/>
  <c r="H1625" i="4"/>
  <c r="I1625" i="4"/>
  <c r="J1625" i="4"/>
  <c r="K1625" i="4"/>
  <c r="L1625" i="4"/>
  <c r="M1625" i="4"/>
  <c r="N1625" i="4"/>
  <c r="O1625" i="4"/>
  <c r="P1625" i="4"/>
  <c r="Q1625" i="4"/>
  <c r="R1625" i="4"/>
  <c r="S1625" i="4"/>
  <c r="T1625" i="4"/>
  <c r="D1626" i="4"/>
  <c r="E1626" i="4"/>
  <c r="F1626" i="4"/>
  <c r="G1626" i="4"/>
  <c r="H1626" i="4"/>
  <c r="I1626" i="4"/>
  <c r="J1626" i="4"/>
  <c r="K1626" i="4"/>
  <c r="L1626" i="4"/>
  <c r="M1626" i="4"/>
  <c r="N1626" i="4"/>
  <c r="O1626" i="4"/>
  <c r="P1626" i="4"/>
  <c r="Q1626" i="4"/>
  <c r="R1626" i="4"/>
  <c r="S1626" i="4"/>
  <c r="T1626" i="4"/>
  <c r="D1627" i="4"/>
  <c r="E1627" i="4"/>
  <c r="F1627" i="4"/>
  <c r="G1627" i="4"/>
  <c r="H1627" i="4"/>
  <c r="I1627" i="4"/>
  <c r="J1627" i="4"/>
  <c r="K1627" i="4"/>
  <c r="L1627" i="4"/>
  <c r="M1627" i="4"/>
  <c r="N1627" i="4"/>
  <c r="O1627" i="4"/>
  <c r="P1627" i="4"/>
  <c r="Q1627" i="4"/>
  <c r="R1627" i="4"/>
  <c r="S1627" i="4"/>
  <c r="T1627" i="4"/>
  <c r="D1628" i="4"/>
  <c r="E1628" i="4"/>
  <c r="F1628" i="4"/>
  <c r="G1628" i="4"/>
  <c r="H1628" i="4"/>
  <c r="I1628" i="4"/>
  <c r="J1628" i="4"/>
  <c r="K1628" i="4"/>
  <c r="L1628" i="4"/>
  <c r="M1628" i="4"/>
  <c r="N1628" i="4"/>
  <c r="O1628" i="4"/>
  <c r="P1628" i="4"/>
  <c r="Q1628" i="4"/>
  <c r="R1628" i="4"/>
  <c r="S1628" i="4"/>
  <c r="T1628" i="4"/>
  <c r="C1622" i="4"/>
  <c r="C1623" i="4"/>
  <c r="C1624" i="4"/>
  <c r="C1625" i="4"/>
  <c r="C1626" i="4"/>
  <c r="C1627" i="4"/>
  <c r="C1628" i="4"/>
  <c r="D1578" i="4"/>
  <c r="E1578" i="4"/>
  <c r="F1578" i="4"/>
  <c r="G1578" i="4"/>
  <c r="H1578" i="4"/>
  <c r="I1578" i="4"/>
  <c r="J1578" i="4"/>
  <c r="K1578" i="4"/>
  <c r="L1578" i="4"/>
  <c r="M1578" i="4"/>
  <c r="N1578" i="4"/>
  <c r="O1578" i="4"/>
  <c r="P1578" i="4"/>
  <c r="Q1578" i="4"/>
  <c r="R1578" i="4"/>
  <c r="S1578" i="4"/>
  <c r="T1578" i="4"/>
  <c r="D1579" i="4"/>
  <c r="E1579" i="4"/>
  <c r="F1579" i="4"/>
  <c r="G1579" i="4"/>
  <c r="H1579" i="4"/>
  <c r="I1579" i="4"/>
  <c r="J1579" i="4"/>
  <c r="K1579" i="4"/>
  <c r="L1579" i="4"/>
  <c r="M1579" i="4"/>
  <c r="N1579" i="4"/>
  <c r="O1579" i="4"/>
  <c r="P1579" i="4"/>
  <c r="Q1579" i="4"/>
  <c r="R1579" i="4"/>
  <c r="S1579" i="4"/>
  <c r="T1579" i="4"/>
  <c r="D1580" i="4"/>
  <c r="E1580" i="4"/>
  <c r="F1580" i="4"/>
  <c r="G1580" i="4"/>
  <c r="H1580" i="4"/>
  <c r="I1580" i="4"/>
  <c r="J1580" i="4"/>
  <c r="K1580" i="4"/>
  <c r="L1580" i="4"/>
  <c r="M1580" i="4"/>
  <c r="N1580" i="4"/>
  <c r="O1580" i="4"/>
  <c r="P1580" i="4"/>
  <c r="Q1580" i="4"/>
  <c r="R1580" i="4"/>
  <c r="S1580" i="4"/>
  <c r="T1580" i="4"/>
  <c r="D1581" i="4"/>
  <c r="E1581" i="4"/>
  <c r="F1581" i="4"/>
  <c r="G1581" i="4"/>
  <c r="H1581" i="4"/>
  <c r="I1581" i="4"/>
  <c r="J1581" i="4"/>
  <c r="K1581" i="4"/>
  <c r="L1581" i="4"/>
  <c r="M1581" i="4"/>
  <c r="N1581" i="4"/>
  <c r="O1581" i="4"/>
  <c r="P1581" i="4"/>
  <c r="Q1581" i="4"/>
  <c r="R1581" i="4"/>
  <c r="S1581" i="4"/>
  <c r="T1581" i="4"/>
  <c r="C1578" i="4"/>
  <c r="C1579" i="4"/>
  <c r="C1580" i="4"/>
  <c r="C1581" i="4"/>
  <c r="D1565" i="4"/>
  <c r="E1565" i="4"/>
  <c r="F1565" i="4"/>
  <c r="H1565" i="4"/>
  <c r="I1565" i="4"/>
  <c r="J1565" i="4"/>
  <c r="K1565" i="4"/>
  <c r="L1565" i="4"/>
  <c r="M1565" i="4"/>
  <c r="N1565" i="4"/>
  <c r="O1565" i="4"/>
  <c r="P1565" i="4"/>
  <c r="Q1565" i="4"/>
  <c r="R1565" i="4"/>
  <c r="D1566" i="4"/>
  <c r="E1566" i="4"/>
  <c r="F1566" i="4"/>
  <c r="G1566" i="4"/>
  <c r="H1566" i="4"/>
  <c r="I1566" i="4"/>
  <c r="J1566" i="4"/>
  <c r="K1566" i="4"/>
  <c r="L1566" i="4"/>
  <c r="M1566" i="4"/>
  <c r="N1566" i="4"/>
  <c r="O1566" i="4"/>
  <c r="P1566" i="4"/>
  <c r="Q1566" i="4"/>
  <c r="R1566" i="4"/>
  <c r="D1567" i="4"/>
  <c r="E1567" i="4"/>
  <c r="F1567" i="4"/>
  <c r="G1567" i="4"/>
  <c r="H1567" i="4"/>
  <c r="I1567" i="4"/>
  <c r="J1567" i="4"/>
  <c r="K1567" i="4"/>
  <c r="L1567" i="4"/>
  <c r="M1567" i="4"/>
  <c r="N1567" i="4"/>
  <c r="O1567" i="4"/>
  <c r="P1567" i="4"/>
  <c r="Q1567" i="4"/>
  <c r="R1567" i="4"/>
  <c r="D1568" i="4"/>
  <c r="E1568" i="4"/>
  <c r="F1568" i="4"/>
  <c r="G1568" i="4"/>
  <c r="H1568" i="4"/>
  <c r="I1568" i="4"/>
  <c r="J1568" i="4"/>
  <c r="K1568" i="4"/>
  <c r="L1568" i="4"/>
  <c r="M1568" i="4"/>
  <c r="N1568" i="4"/>
  <c r="O1568" i="4"/>
  <c r="P1568" i="4"/>
  <c r="Q1568" i="4"/>
  <c r="R1568" i="4"/>
  <c r="D1569" i="4"/>
  <c r="E1569" i="4"/>
  <c r="F1569" i="4"/>
  <c r="G1569" i="4"/>
  <c r="H1569" i="4"/>
  <c r="I1569" i="4"/>
  <c r="J1569" i="4"/>
  <c r="K1569" i="4"/>
  <c r="L1569" i="4"/>
  <c r="M1569" i="4"/>
  <c r="N1569" i="4"/>
  <c r="O1569" i="4"/>
  <c r="P1569" i="4"/>
  <c r="Q1569" i="4"/>
  <c r="R1569" i="4"/>
  <c r="C1566" i="4"/>
  <c r="C1567" i="4"/>
  <c r="C1568" i="4"/>
  <c r="C1569" i="4"/>
  <c r="D1528" i="4"/>
  <c r="E1528" i="4"/>
  <c r="F1528" i="4"/>
  <c r="G1528" i="4"/>
  <c r="H1528" i="4"/>
  <c r="I1528" i="4"/>
  <c r="J1528" i="4"/>
  <c r="K1528" i="4"/>
  <c r="L1528" i="4"/>
  <c r="M1528" i="4"/>
  <c r="N1528" i="4"/>
  <c r="O1528" i="4"/>
  <c r="P1528" i="4"/>
  <c r="Q1528" i="4"/>
  <c r="R1528" i="4"/>
  <c r="S1528" i="4"/>
  <c r="T1528" i="4"/>
  <c r="D1529" i="4"/>
  <c r="E1529" i="4"/>
  <c r="F1529" i="4"/>
  <c r="G1529" i="4"/>
  <c r="H1529" i="4"/>
  <c r="I1529" i="4"/>
  <c r="J1529" i="4"/>
  <c r="K1529" i="4"/>
  <c r="L1529" i="4"/>
  <c r="M1529" i="4"/>
  <c r="N1529" i="4"/>
  <c r="O1529" i="4"/>
  <c r="P1529" i="4"/>
  <c r="Q1529" i="4"/>
  <c r="R1529" i="4"/>
  <c r="S1529" i="4"/>
  <c r="T1529" i="4"/>
  <c r="D1530" i="4"/>
  <c r="E1530" i="4"/>
  <c r="F1530" i="4"/>
  <c r="G1530" i="4"/>
  <c r="H1530" i="4"/>
  <c r="I1530" i="4"/>
  <c r="J1530" i="4"/>
  <c r="K1530" i="4"/>
  <c r="L1530" i="4"/>
  <c r="M1530" i="4"/>
  <c r="N1530" i="4"/>
  <c r="O1530" i="4"/>
  <c r="P1530" i="4"/>
  <c r="Q1530" i="4"/>
  <c r="R1530" i="4"/>
  <c r="S1530" i="4"/>
  <c r="T1530" i="4"/>
  <c r="D1531" i="4"/>
  <c r="E1531" i="4"/>
  <c r="F1531" i="4"/>
  <c r="G1531" i="4"/>
  <c r="H1531" i="4"/>
  <c r="I1531" i="4"/>
  <c r="J1531" i="4"/>
  <c r="K1531" i="4"/>
  <c r="L1531" i="4"/>
  <c r="M1531" i="4"/>
  <c r="N1531" i="4"/>
  <c r="O1531" i="4"/>
  <c r="P1531" i="4"/>
  <c r="Q1531" i="4"/>
  <c r="R1531" i="4"/>
  <c r="S1531" i="4"/>
  <c r="T1531" i="4"/>
  <c r="C1528" i="4"/>
  <c r="C1529" i="4"/>
  <c r="C1530" i="4"/>
  <c r="C1531" i="4"/>
  <c r="D1515" i="4"/>
  <c r="E1515" i="4"/>
  <c r="F1515" i="4"/>
  <c r="H1515" i="4"/>
  <c r="I1515" i="4"/>
  <c r="J1515" i="4"/>
  <c r="N1515" i="4"/>
  <c r="P1515" i="4"/>
  <c r="Q1515" i="4"/>
  <c r="R1515" i="4"/>
  <c r="D1516" i="4"/>
  <c r="E1516" i="4"/>
  <c r="F1516" i="4"/>
  <c r="G1516" i="4"/>
  <c r="H1516" i="4"/>
  <c r="I1516" i="4"/>
  <c r="J1516" i="4"/>
  <c r="K1516" i="4"/>
  <c r="L1516" i="4"/>
  <c r="M1516" i="4"/>
  <c r="N1516" i="4"/>
  <c r="P1516" i="4"/>
  <c r="Q1516" i="4"/>
  <c r="R1516" i="4"/>
  <c r="D1517" i="4"/>
  <c r="E1517" i="4"/>
  <c r="F1517" i="4"/>
  <c r="G1517" i="4"/>
  <c r="H1517" i="4"/>
  <c r="I1517" i="4"/>
  <c r="J1517" i="4"/>
  <c r="K1517" i="4"/>
  <c r="L1517" i="4"/>
  <c r="M1517" i="4"/>
  <c r="N1517" i="4"/>
  <c r="P1517" i="4"/>
  <c r="Q1517" i="4"/>
  <c r="R1517" i="4"/>
  <c r="D1518" i="4"/>
  <c r="E1518" i="4"/>
  <c r="F1518" i="4"/>
  <c r="G1518" i="4"/>
  <c r="H1518" i="4"/>
  <c r="I1518" i="4"/>
  <c r="J1518" i="4"/>
  <c r="K1518" i="4"/>
  <c r="L1518" i="4"/>
  <c r="M1518" i="4"/>
  <c r="N1518" i="4"/>
  <c r="P1518" i="4"/>
  <c r="Q1518" i="4"/>
  <c r="R1518" i="4"/>
  <c r="D1519" i="4"/>
  <c r="E1519" i="4"/>
  <c r="F1519" i="4"/>
  <c r="G1519" i="4"/>
  <c r="H1519" i="4"/>
  <c r="I1519" i="4"/>
  <c r="J1519" i="4"/>
  <c r="K1519" i="4"/>
  <c r="L1519" i="4"/>
  <c r="M1519" i="4"/>
  <c r="N1519" i="4"/>
  <c r="P1519" i="4"/>
  <c r="Q1519" i="4"/>
  <c r="R1519" i="4"/>
  <c r="C1516" i="4"/>
  <c r="C1517" i="4"/>
  <c r="C1518" i="4"/>
  <c r="C1519" i="4"/>
  <c r="C1508" i="4" l="1"/>
  <c r="D1508" i="4"/>
  <c r="E1508" i="4"/>
  <c r="F1508" i="4"/>
  <c r="G1508" i="4"/>
  <c r="H1508" i="4"/>
  <c r="I1508" i="4"/>
  <c r="J1508" i="4"/>
  <c r="K1508" i="4"/>
  <c r="L1508" i="4"/>
  <c r="M1508" i="4"/>
  <c r="N1508" i="4"/>
  <c r="O1508" i="4"/>
  <c r="P1508" i="4"/>
  <c r="Q1508" i="4"/>
  <c r="R1508" i="4"/>
  <c r="S1508" i="4"/>
  <c r="T1508" i="4"/>
  <c r="D1507" i="4"/>
  <c r="E1507" i="4"/>
  <c r="F1507" i="4"/>
  <c r="G1507" i="4"/>
  <c r="H1507" i="4"/>
  <c r="I1507" i="4"/>
  <c r="J1507" i="4"/>
  <c r="K1507" i="4"/>
  <c r="L1507" i="4"/>
  <c r="M1507" i="4"/>
  <c r="N1507" i="4"/>
  <c r="O1507" i="4"/>
  <c r="P1507" i="4"/>
  <c r="Q1507" i="4"/>
  <c r="R1507" i="4"/>
  <c r="S1507" i="4"/>
  <c r="T1507" i="4"/>
  <c r="C1491" i="4"/>
  <c r="D1491" i="4"/>
  <c r="E1491" i="4"/>
  <c r="F1491" i="4"/>
  <c r="G1491" i="4"/>
  <c r="H1491" i="4"/>
  <c r="I1491" i="4"/>
  <c r="J1491" i="4"/>
  <c r="K1491" i="4"/>
  <c r="L1491" i="4"/>
  <c r="M1491" i="4"/>
  <c r="N1491" i="4"/>
  <c r="O1491" i="4"/>
  <c r="P1491" i="4"/>
  <c r="Q1491" i="4"/>
  <c r="R1491" i="4"/>
  <c r="S1491" i="4"/>
  <c r="T1491" i="4"/>
  <c r="C1482" i="4"/>
  <c r="D1482" i="4"/>
  <c r="E1482" i="4"/>
  <c r="F1482" i="4"/>
  <c r="G1482" i="4"/>
  <c r="H1482" i="4"/>
  <c r="I1482" i="4"/>
  <c r="J1482" i="4"/>
  <c r="K1482" i="4"/>
  <c r="L1482" i="4"/>
  <c r="M1482" i="4"/>
  <c r="N1482" i="4"/>
  <c r="P1482" i="4"/>
  <c r="Q1482" i="4"/>
  <c r="R1482" i="4"/>
  <c r="D1481" i="4"/>
  <c r="E1481" i="4"/>
  <c r="F1481" i="4"/>
  <c r="G1481" i="4"/>
  <c r="H1481" i="4"/>
  <c r="I1481" i="4"/>
  <c r="J1481" i="4"/>
  <c r="K1481" i="4"/>
  <c r="L1481" i="4"/>
  <c r="M1481" i="4"/>
  <c r="N1481" i="4"/>
  <c r="P1481" i="4"/>
  <c r="Q1481" i="4"/>
  <c r="R1481" i="4"/>
  <c r="C1465" i="4"/>
  <c r="D1465" i="4"/>
  <c r="E1465" i="4"/>
  <c r="F1465" i="4"/>
  <c r="G1465" i="4"/>
  <c r="H1465" i="4"/>
  <c r="I1465" i="4"/>
  <c r="J1465" i="4"/>
  <c r="K1465" i="4"/>
  <c r="L1465" i="4"/>
  <c r="M1465" i="4"/>
  <c r="N1465" i="4"/>
  <c r="P1465" i="4"/>
  <c r="Q1465" i="4"/>
  <c r="R1465" i="4"/>
  <c r="C1466" i="4"/>
  <c r="D1466" i="4"/>
  <c r="E1466" i="4"/>
  <c r="F1466" i="4"/>
  <c r="G1466" i="4"/>
  <c r="H1466" i="4"/>
  <c r="I1466" i="4"/>
  <c r="J1466" i="4"/>
  <c r="K1466" i="4"/>
  <c r="L1466" i="4"/>
  <c r="M1466" i="4"/>
  <c r="N1466" i="4"/>
  <c r="P1466" i="4"/>
  <c r="Q1466" i="4"/>
  <c r="R1466" i="4"/>
  <c r="C1467" i="4"/>
  <c r="D1467" i="4"/>
  <c r="E1467" i="4"/>
  <c r="F1467" i="4"/>
  <c r="G1467" i="4"/>
  <c r="H1467" i="4"/>
  <c r="I1467" i="4"/>
  <c r="J1467" i="4"/>
  <c r="K1467" i="4"/>
  <c r="L1467" i="4"/>
  <c r="M1467" i="4"/>
  <c r="N1467" i="4"/>
  <c r="P1467" i="4"/>
  <c r="Q1467" i="4"/>
  <c r="R1467" i="4"/>
  <c r="C1468" i="4"/>
  <c r="D1468" i="4"/>
  <c r="E1468" i="4"/>
  <c r="F1468" i="4"/>
  <c r="G1468" i="4"/>
  <c r="H1468" i="4"/>
  <c r="I1468" i="4"/>
  <c r="J1468" i="4"/>
  <c r="K1468" i="4"/>
  <c r="L1468" i="4"/>
  <c r="M1468" i="4"/>
  <c r="N1468" i="4"/>
  <c r="P1468" i="4"/>
  <c r="Q1468" i="4"/>
  <c r="R1468" i="4"/>
  <c r="C1469" i="4"/>
  <c r="D1469" i="4"/>
  <c r="E1469" i="4"/>
  <c r="F1469" i="4"/>
  <c r="G1469" i="4"/>
  <c r="H1469" i="4"/>
  <c r="I1469" i="4"/>
  <c r="J1469" i="4"/>
  <c r="K1469" i="4"/>
  <c r="L1469" i="4"/>
  <c r="M1469" i="4"/>
  <c r="N1469" i="4"/>
  <c r="P1469" i="4"/>
  <c r="Q1469" i="4"/>
  <c r="R1469" i="4"/>
  <c r="C1470" i="4"/>
  <c r="D1470" i="4"/>
  <c r="E1470" i="4"/>
  <c r="F1470" i="4"/>
  <c r="G1470" i="4"/>
  <c r="H1470" i="4"/>
  <c r="I1470" i="4"/>
  <c r="J1470" i="4"/>
  <c r="K1470" i="4"/>
  <c r="L1470" i="4"/>
  <c r="M1470" i="4"/>
  <c r="N1470" i="4"/>
  <c r="P1470" i="4"/>
  <c r="Q1470" i="4"/>
  <c r="R1470" i="4"/>
  <c r="C1471" i="4"/>
  <c r="D1471" i="4"/>
  <c r="E1471" i="4"/>
  <c r="F1471" i="4"/>
  <c r="G1471" i="4"/>
  <c r="H1471" i="4"/>
  <c r="I1471" i="4"/>
  <c r="J1471" i="4"/>
  <c r="K1471" i="4"/>
  <c r="L1471" i="4"/>
  <c r="M1471" i="4"/>
  <c r="N1471" i="4"/>
  <c r="P1471" i="4"/>
  <c r="Q1471" i="4"/>
  <c r="R1471" i="4"/>
  <c r="C1472" i="4"/>
  <c r="D1472" i="4"/>
  <c r="E1472" i="4"/>
  <c r="F1472" i="4"/>
  <c r="G1472" i="4"/>
  <c r="H1472" i="4"/>
  <c r="I1472" i="4"/>
  <c r="J1472" i="4"/>
  <c r="K1472" i="4"/>
  <c r="L1472" i="4"/>
  <c r="M1472" i="4"/>
  <c r="N1472" i="4"/>
  <c r="P1472" i="4"/>
  <c r="Q1472" i="4"/>
  <c r="R1472" i="4"/>
  <c r="C1473" i="4"/>
  <c r="D1473" i="4"/>
  <c r="E1473" i="4"/>
  <c r="F1473" i="4"/>
  <c r="G1473" i="4"/>
  <c r="H1473" i="4"/>
  <c r="I1473" i="4"/>
  <c r="J1473" i="4"/>
  <c r="K1473" i="4"/>
  <c r="L1473" i="4"/>
  <c r="M1473" i="4"/>
  <c r="N1473" i="4"/>
  <c r="P1473" i="4"/>
  <c r="Q1473" i="4"/>
  <c r="R1473" i="4"/>
  <c r="C1474" i="4"/>
  <c r="D1474" i="4"/>
  <c r="E1474" i="4"/>
  <c r="F1474" i="4"/>
  <c r="G1474" i="4"/>
  <c r="H1474" i="4"/>
  <c r="I1474" i="4"/>
  <c r="J1474" i="4"/>
  <c r="K1474" i="4"/>
  <c r="L1474" i="4"/>
  <c r="M1474" i="4"/>
  <c r="N1474" i="4"/>
  <c r="P1474" i="4"/>
  <c r="Q1474" i="4"/>
  <c r="R1474" i="4"/>
  <c r="C1475" i="4"/>
  <c r="D1475" i="4"/>
  <c r="E1475" i="4"/>
  <c r="F1475" i="4"/>
  <c r="G1475" i="4"/>
  <c r="H1475" i="4"/>
  <c r="I1475" i="4"/>
  <c r="J1475" i="4"/>
  <c r="K1475" i="4"/>
  <c r="L1475" i="4"/>
  <c r="M1475" i="4"/>
  <c r="N1475" i="4"/>
  <c r="P1475" i="4"/>
  <c r="Q1475" i="4"/>
  <c r="R1475" i="4"/>
  <c r="C1476" i="4"/>
  <c r="D1476" i="4"/>
  <c r="E1476" i="4"/>
  <c r="F1476" i="4"/>
  <c r="G1476" i="4"/>
  <c r="H1476" i="4"/>
  <c r="I1476" i="4"/>
  <c r="J1476" i="4"/>
  <c r="K1476" i="4"/>
  <c r="L1476" i="4"/>
  <c r="M1476" i="4"/>
  <c r="N1476" i="4"/>
  <c r="P1476" i="4"/>
  <c r="Q1476" i="4"/>
  <c r="R1476" i="4"/>
  <c r="C1477" i="4"/>
  <c r="D1477" i="4"/>
  <c r="E1477" i="4"/>
  <c r="F1477" i="4"/>
  <c r="G1477" i="4"/>
  <c r="H1477" i="4"/>
  <c r="I1477" i="4"/>
  <c r="J1477" i="4"/>
  <c r="K1477" i="4"/>
  <c r="L1477" i="4"/>
  <c r="M1477" i="4"/>
  <c r="N1477" i="4"/>
  <c r="P1477" i="4"/>
  <c r="Q1477" i="4"/>
  <c r="R1477" i="4"/>
  <c r="C1478" i="4"/>
  <c r="D1478" i="4"/>
  <c r="E1478" i="4"/>
  <c r="F1478" i="4"/>
  <c r="G1478" i="4"/>
  <c r="H1478" i="4"/>
  <c r="I1478" i="4"/>
  <c r="J1478" i="4"/>
  <c r="K1478" i="4"/>
  <c r="L1478" i="4"/>
  <c r="M1478" i="4"/>
  <c r="N1478" i="4"/>
  <c r="P1478" i="4"/>
  <c r="Q1478" i="4"/>
  <c r="R1478" i="4"/>
  <c r="C1479" i="4"/>
  <c r="D1479" i="4"/>
  <c r="E1479" i="4"/>
  <c r="F1479" i="4"/>
  <c r="G1479" i="4"/>
  <c r="H1479" i="4"/>
  <c r="I1479" i="4"/>
  <c r="J1479" i="4"/>
  <c r="K1479" i="4"/>
  <c r="L1479" i="4"/>
  <c r="M1479" i="4"/>
  <c r="N1479" i="4"/>
  <c r="P1479" i="4"/>
  <c r="Q1479" i="4"/>
  <c r="R1479" i="4"/>
  <c r="D1464" i="4"/>
  <c r="E1464" i="4"/>
  <c r="F1464" i="4"/>
  <c r="H1464" i="4"/>
  <c r="I1464" i="4"/>
  <c r="J1464" i="4"/>
  <c r="N1464" i="4"/>
  <c r="P1464" i="4"/>
  <c r="Q1464" i="4"/>
  <c r="R1464" i="4"/>
  <c r="C1507" i="4"/>
  <c r="C1481" i="4"/>
  <c r="D1428" i="4"/>
  <c r="E1428" i="4"/>
  <c r="F1428" i="4"/>
  <c r="G1428" i="4"/>
  <c r="H1428" i="4"/>
  <c r="I1428" i="4"/>
  <c r="J1428" i="4"/>
  <c r="K1428" i="4"/>
  <c r="L1428" i="4"/>
  <c r="M1428" i="4"/>
  <c r="N1428" i="4"/>
  <c r="O1428" i="4"/>
  <c r="P1428" i="4"/>
  <c r="Q1428" i="4"/>
  <c r="R1428" i="4"/>
  <c r="S1428" i="4"/>
  <c r="T1428" i="4"/>
  <c r="D1429" i="4"/>
  <c r="E1429" i="4"/>
  <c r="F1429" i="4"/>
  <c r="G1429" i="4"/>
  <c r="H1429" i="4"/>
  <c r="I1429" i="4"/>
  <c r="J1429" i="4"/>
  <c r="K1429" i="4"/>
  <c r="L1429" i="4"/>
  <c r="M1429" i="4"/>
  <c r="N1429" i="4"/>
  <c r="O1429" i="4"/>
  <c r="P1429" i="4"/>
  <c r="Q1429" i="4"/>
  <c r="R1429" i="4"/>
  <c r="S1429" i="4"/>
  <c r="T1429" i="4"/>
  <c r="D1430" i="4"/>
  <c r="E1430" i="4"/>
  <c r="F1430" i="4"/>
  <c r="G1430" i="4"/>
  <c r="H1430" i="4"/>
  <c r="I1430" i="4"/>
  <c r="J1430" i="4"/>
  <c r="K1430" i="4"/>
  <c r="L1430" i="4"/>
  <c r="M1430" i="4"/>
  <c r="N1430" i="4"/>
  <c r="O1430" i="4"/>
  <c r="P1430" i="4"/>
  <c r="Q1430" i="4"/>
  <c r="R1430" i="4"/>
  <c r="S1430" i="4"/>
  <c r="T1430" i="4"/>
  <c r="D1431" i="4"/>
  <c r="E1431" i="4"/>
  <c r="F1431" i="4"/>
  <c r="G1431" i="4"/>
  <c r="H1431" i="4"/>
  <c r="I1431" i="4"/>
  <c r="J1431" i="4"/>
  <c r="K1431" i="4"/>
  <c r="L1431" i="4"/>
  <c r="M1431" i="4"/>
  <c r="N1431" i="4"/>
  <c r="O1431" i="4"/>
  <c r="P1431" i="4"/>
  <c r="Q1431" i="4"/>
  <c r="R1431" i="4"/>
  <c r="S1431" i="4"/>
  <c r="T1431" i="4"/>
  <c r="D1432" i="4"/>
  <c r="E1432" i="4"/>
  <c r="F1432" i="4"/>
  <c r="G1432" i="4"/>
  <c r="H1432" i="4"/>
  <c r="I1432" i="4"/>
  <c r="J1432" i="4"/>
  <c r="K1432" i="4"/>
  <c r="L1432" i="4"/>
  <c r="M1432" i="4"/>
  <c r="N1432" i="4"/>
  <c r="O1432" i="4"/>
  <c r="P1432" i="4"/>
  <c r="Q1432" i="4"/>
  <c r="R1432" i="4"/>
  <c r="S1432" i="4"/>
  <c r="T1432" i="4"/>
  <c r="C1428" i="4"/>
  <c r="C1429" i="4"/>
  <c r="C1430" i="4"/>
  <c r="C1431" i="4"/>
  <c r="C1432" i="4"/>
  <c r="C1415" i="4"/>
  <c r="D1415" i="4"/>
  <c r="E1415" i="4"/>
  <c r="F1415" i="4"/>
  <c r="G1415" i="4"/>
  <c r="H1415" i="4"/>
  <c r="I1415" i="4"/>
  <c r="J1415" i="4"/>
  <c r="K1415" i="4"/>
  <c r="L1415" i="4"/>
  <c r="M1415" i="4"/>
  <c r="N1415" i="4"/>
  <c r="O1415" i="4"/>
  <c r="P1415" i="4"/>
  <c r="Q1415" i="4"/>
  <c r="R1415" i="4"/>
  <c r="C1416" i="4"/>
  <c r="D1416" i="4"/>
  <c r="E1416" i="4"/>
  <c r="F1416" i="4"/>
  <c r="G1416" i="4"/>
  <c r="H1416" i="4"/>
  <c r="I1416" i="4"/>
  <c r="J1416" i="4"/>
  <c r="K1416" i="4"/>
  <c r="L1416" i="4"/>
  <c r="M1416" i="4"/>
  <c r="N1416" i="4"/>
  <c r="O1416" i="4"/>
  <c r="P1416" i="4"/>
  <c r="Q1416" i="4"/>
  <c r="R1416" i="4"/>
  <c r="C1417" i="4"/>
  <c r="D1417" i="4"/>
  <c r="E1417" i="4"/>
  <c r="F1417" i="4"/>
  <c r="G1417" i="4"/>
  <c r="H1417" i="4"/>
  <c r="I1417" i="4"/>
  <c r="J1417" i="4"/>
  <c r="K1417" i="4"/>
  <c r="L1417" i="4"/>
  <c r="M1417" i="4"/>
  <c r="N1417" i="4"/>
  <c r="O1417" i="4"/>
  <c r="P1417" i="4"/>
  <c r="Q1417" i="4"/>
  <c r="R1417" i="4"/>
  <c r="C1418" i="4"/>
  <c r="D1418" i="4"/>
  <c r="E1418" i="4"/>
  <c r="F1418" i="4"/>
  <c r="G1418" i="4"/>
  <c r="H1418" i="4"/>
  <c r="I1418" i="4"/>
  <c r="J1418" i="4"/>
  <c r="K1418" i="4"/>
  <c r="L1418" i="4"/>
  <c r="M1418" i="4"/>
  <c r="N1418" i="4"/>
  <c r="O1418" i="4"/>
  <c r="P1418" i="4"/>
  <c r="Q1418" i="4"/>
  <c r="R1418" i="4"/>
  <c r="C1419" i="4"/>
  <c r="D1419" i="4"/>
  <c r="E1419" i="4"/>
  <c r="F1419" i="4"/>
  <c r="G1419" i="4"/>
  <c r="H1419" i="4"/>
  <c r="I1419" i="4"/>
  <c r="J1419" i="4"/>
  <c r="K1419" i="4"/>
  <c r="L1419" i="4"/>
  <c r="M1419" i="4"/>
  <c r="N1419" i="4"/>
  <c r="O1419" i="4"/>
  <c r="P1419" i="4"/>
  <c r="Q1419" i="4"/>
  <c r="R1419" i="4"/>
  <c r="D1414" i="4"/>
  <c r="E1414" i="4"/>
  <c r="F1414" i="4"/>
  <c r="H1414" i="4"/>
  <c r="I1414" i="4"/>
  <c r="J1414" i="4"/>
  <c r="K1414" i="4"/>
  <c r="L1414" i="4"/>
  <c r="M1414" i="4"/>
  <c r="N1414" i="4"/>
  <c r="O1414" i="4"/>
  <c r="P1414" i="4"/>
  <c r="Q1414" i="4"/>
  <c r="R1414" i="4"/>
  <c r="C1378" i="4"/>
  <c r="D1378" i="4"/>
  <c r="E1378" i="4"/>
  <c r="F1378" i="4"/>
  <c r="G1378" i="4"/>
  <c r="H1378" i="4"/>
  <c r="I1378" i="4"/>
  <c r="J1378" i="4"/>
  <c r="K1378" i="4"/>
  <c r="L1378" i="4"/>
  <c r="M1378" i="4"/>
  <c r="N1378" i="4"/>
  <c r="O1378" i="4"/>
  <c r="P1378" i="4"/>
  <c r="Q1378" i="4"/>
  <c r="R1378" i="4"/>
  <c r="S1378" i="4"/>
  <c r="T1378" i="4"/>
  <c r="C1379" i="4"/>
  <c r="D1379" i="4"/>
  <c r="E1379" i="4"/>
  <c r="F1379" i="4"/>
  <c r="G1379" i="4"/>
  <c r="H1379" i="4"/>
  <c r="I1379" i="4"/>
  <c r="J1379" i="4"/>
  <c r="K1379" i="4"/>
  <c r="L1379" i="4"/>
  <c r="M1379" i="4"/>
  <c r="N1379" i="4"/>
  <c r="O1379" i="4"/>
  <c r="P1379" i="4"/>
  <c r="Q1379" i="4"/>
  <c r="R1379" i="4"/>
  <c r="S1379" i="4"/>
  <c r="T1379" i="4"/>
  <c r="C1380" i="4"/>
  <c r="D1380" i="4"/>
  <c r="E1380" i="4"/>
  <c r="F1380" i="4"/>
  <c r="G1380" i="4"/>
  <c r="H1380" i="4"/>
  <c r="I1380" i="4"/>
  <c r="J1380" i="4"/>
  <c r="K1380" i="4"/>
  <c r="L1380" i="4"/>
  <c r="M1380" i="4"/>
  <c r="N1380" i="4"/>
  <c r="O1380" i="4"/>
  <c r="P1380" i="4"/>
  <c r="Q1380" i="4"/>
  <c r="R1380" i="4"/>
  <c r="S1380" i="4"/>
  <c r="T1380" i="4"/>
  <c r="C1381" i="4"/>
  <c r="D1381" i="4"/>
  <c r="E1381" i="4"/>
  <c r="F1381" i="4"/>
  <c r="G1381" i="4"/>
  <c r="H1381" i="4"/>
  <c r="I1381" i="4"/>
  <c r="J1381" i="4"/>
  <c r="K1381" i="4"/>
  <c r="L1381" i="4"/>
  <c r="M1381" i="4"/>
  <c r="N1381" i="4"/>
  <c r="O1381" i="4"/>
  <c r="P1381" i="4"/>
  <c r="Q1381" i="4"/>
  <c r="R1381" i="4"/>
  <c r="S1381" i="4"/>
  <c r="T1381" i="4"/>
  <c r="C1382" i="4"/>
  <c r="D1382" i="4"/>
  <c r="E1382" i="4"/>
  <c r="F1382" i="4"/>
  <c r="G1382" i="4"/>
  <c r="H1382" i="4"/>
  <c r="I1382" i="4"/>
  <c r="J1382" i="4"/>
  <c r="K1382" i="4"/>
  <c r="L1382" i="4"/>
  <c r="M1382" i="4"/>
  <c r="N1382" i="4"/>
  <c r="O1382" i="4"/>
  <c r="P1382" i="4"/>
  <c r="Q1382" i="4"/>
  <c r="R1382" i="4"/>
  <c r="S1382" i="4"/>
  <c r="T1382" i="4"/>
  <c r="C1383" i="4"/>
  <c r="D1383" i="4"/>
  <c r="E1383" i="4"/>
  <c r="F1383" i="4"/>
  <c r="G1383" i="4"/>
  <c r="H1383" i="4"/>
  <c r="I1383" i="4"/>
  <c r="J1383" i="4"/>
  <c r="K1383" i="4"/>
  <c r="L1383" i="4"/>
  <c r="M1383" i="4"/>
  <c r="N1383" i="4"/>
  <c r="O1383" i="4"/>
  <c r="P1383" i="4"/>
  <c r="Q1383" i="4"/>
  <c r="R1383" i="4"/>
  <c r="S1383" i="4"/>
  <c r="T1383" i="4"/>
  <c r="C1363" i="4"/>
  <c r="D1363" i="4"/>
  <c r="E1363" i="4"/>
  <c r="F1363" i="4"/>
  <c r="G1363" i="4"/>
  <c r="H1363" i="4"/>
  <c r="I1363" i="4"/>
  <c r="J1363" i="4"/>
  <c r="K1363" i="4"/>
  <c r="L1363" i="4"/>
  <c r="M1363" i="4"/>
  <c r="N1363" i="4"/>
  <c r="O1363" i="4"/>
  <c r="P1363" i="4"/>
  <c r="Q1363" i="4"/>
  <c r="R1363" i="4"/>
  <c r="C1364" i="4"/>
  <c r="D1364" i="4"/>
  <c r="E1364" i="4"/>
  <c r="F1364" i="4"/>
  <c r="G1364" i="4"/>
  <c r="H1364" i="4"/>
  <c r="I1364" i="4"/>
  <c r="J1364" i="4"/>
  <c r="K1364" i="4"/>
  <c r="L1364" i="4"/>
  <c r="M1364" i="4"/>
  <c r="N1364" i="4"/>
  <c r="O1364" i="4"/>
  <c r="P1364" i="4"/>
  <c r="Q1364" i="4"/>
  <c r="R1364" i="4"/>
  <c r="C1365" i="4"/>
  <c r="D1365" i="4"/>
  <c r="E1365" i="4"/>
  <c r="F1365" i="4"/>
  <c r="G1365" i="4"/>
  <c r="H1365" i="4"/>
  <c r="I1365" i="4"/>
  <c r="J1365" i="4"/>
  <c r="K1365" i="4"/>
  <c r="L1365" i="4"/>
  <c r="M1365" i="4"/>
  <c r="N1365" i="4"/>
  <c r="O1365" i="4"/>
  <c r="P1365" i="4"/>
  <c r="Q1365" i="4"/>
  <c r="R1365" i="4"/>
  <c r="C1366" i="4"/>
  <c r="D1366" i="4"/>
  <c r="E1366" i="4"/>
  <c r="F1366" i="4"/>
  <c r="G1366" i="4"/>
  <c r="H1366" i="4"/>
  <c r="I1366" i="4"/>
  <c r="J1366" i="4"/>
  <c r="K1366" i="4"/>
  <c r="L1366" i="4"/>
  <c r="M1366" i="4"/>
  <c r="N1366" i="4"/>
  <c r="O1366" i="4"/>
  <c r="P1366" i="4"/>
  <c r="Q1366" i="4"/>
  <c r="R1366" i="4"/>
  <c r="C1367" i="4"/>
  <c r="D1367" i="4"/>
  <c r="E1367" i="4"/>
  <c r="F1367" i="4"/>
  <c r="G1367" i="4"/>
  <c r="H1367" i="4"/>
  <c r="I1367" i="4"/>
  <c r="J1367" i="4"/>
  <c r="K1367" i="4"/>
  <c r="L1367" i="4"/>
  <c r="M1367" i="4"/>
  <c r="N1367" i="4"/>
  <c r="O1367" i="4"/>
  <c r="P1367" i="4"/>
  <c r="Q1367" i="4"/>
  <c r="R1367" i="4"/>
  <c r="C1368" i="4"/>
  <c r="D1368" i="4"/>
  <c r="E1368" i="4"/>
  <c r="F1368" i="4"/>
  <c r="G1368" i="4"/>
  <c r="H1368" i="4"/>
  <c r="I1368" i="4"/>
  <c r="J1368" i="4"/>
  <c r="K1368" i="4"/>
  <c r="L1368" i="4"/>
  <c r="M1368" i="4"/>
  <c r="N1368" i="4"/>
  <c r="O1368" i="4"/>
  <c r="P1368" i="4"/>
  <c r="Q1368" i="4"/>
  <c r="R1368" i="4"/>
  <c r="D1362" i="4"/>
  <c r="E1362" i="4"/>
  <c r="F1362" i="4"/>
  <c r="H1362" i="4"/>
  <c r="I1362" i="4"/>
  <c r="J1362" i="4"/>
  <c r="K1362" i="4"/>
  <c r="L1362" i="4"/>
  <c r="M1362" i="4"/>
  <c r="N1362" i="4"/>
  <c r="O1362" i="4"/>
  <c r="P1362" i="4"/>
  <c r="Q1362" i="4"/>
  <c r="R1362" i="4"/>
  <c r="D1337" i="4"/>
  <c r="E1337" i="4"/>
  <c r="F1337" i="4"/>
  <c r="G1337" i="4"/>
  <c r="H1337" i="4"/>
  <c r="I1337" i="4"/>
  <c r="J1337" i="4"/>
  <c r="K1337" i="4"/>
  <c r="L1337" i="4"/>
  <c r="M1337" i="4"/>
  <c r="N1337" i="4"/>
  <c r="O1337" i="4"/>
  <c r="P1337" i="4"/>
  <c r="Q1337" i="4"/>
  <c r="R1337" i="4"/>
  <c r="S1337" i="4"/>
  <c r="T1337" i="4"/>
  <c r="D1338" i="4"/>
  <c r="E1338" i="4"/>
  <c r="F1338" i="4"/>
  <c r="G1338" i="4"/>
  <c r="H1338" i="4"/>
  <c r="I1338" i="4"/>
  <c r="J1338" i="4"/>
  <c r="K1338" i="4"/>
  <c r="L1338" i="4"/>
  <c r="M1338" i="4"/>
  <c r="N1338" i="4"/>
  <c r="O1338" i="4"/>
  <c r="P1338" i="4"/>
  <c r="Q1338" i="4"/>
  <c r="R1338" i="4"/>
  <c r="S1338" i="4"/>
  <c r="T1338" i="4"/>
  <c r="D1339" i="4"/>
  <c r="E1339" i="4"/>
  <c r="F1339" i="4"/>
  <c r="G1339" i="4"/>
  <c r="H1339" i="4"/>
  <c r="I1339" i="4"/>
  <c r="J1339" i="4"/>
  <c r="K1339" i="4"/>
  <c r="L1339" i="4"/>
  <c r="M1339" i="4"/>
  <c r="N1339" i="4"/>
  <c r="O1339" i="4"/>
  <c r="P1339" i="4"/>
  <c r="Q1339" i="4"/>
  <c r="R1339" i="4"/>
  <c r="S1339" i="4"/>
  <c r="T1339" i="4"/>
  <c r="D1340" i="4"/>
  <c r="E1340" i="4"/>
  <c r="F1340" i="4"/>
  <c r="G1340" i="4"/>
  <c r="H1340" i="4"/>
  <c r="I1340" i="4"/>
  <c r="J1340" i="4"/>
  <c r="K1340" i="4"/>
  <c r="L1340" i="4"/>
  <c r="M1340" i="4"/>
  <c r="N1340" i="4"/>
  <c r="O1340" i="4"/>
  <c r="P1340" i="4"/>
  <c r="Q1340" i="4"/>
  <c r="R1340" i="4"/>
  <c r="S1340" i="4"/>
  <c r="T1340" i="4"/>
  <c r="D1341" i="4"/>
  <c r="E1341" i="4"/>
  <c r="F1341" i="4"/>
  <c r="G1341" i="4"/>
  <c r="H1341" i="4"/>
  <c r="I1341" i="4"/>
  <c r="J1341" i="4"/>
  <c r="K1341" i="4"/>
  <c r="L1341" i="4"/>
  <c r="M1341" i="4"/>
  <c r="N1341" i="4"/>
  <c r="O1341" i="4"/>
  <c r="P1341" i="4"/>
  <c r="Q1341" i="4"/>
  <c r="R1341" i="4"/>
  <c r="S1341" i="4"/>
  <c r="T1341" i="4"/>
  <c r="D1342" i="4"/>
  <c r="E1342" i="4"/>
  <c r="F1342" i="4"/>
  <c r="G1342" i="4"/>
  <c r="H1342" i="4"/>
  <c r="I1342" i="4"/>
  <c r="J1342" i="4"/>
  <c r="K1342" i="4"/>
  <c r="L1342" i="4"/>
  <c r="M1342" i="4"/>
  <c r="N1342" i="4"/>
  <c r="O1342" i="4"/>
  <c r="P1342" i="4"/>
  <c r="Q1342" i="4"/>
  <c r="R1342" i="4"/>
  <c r="S1342" i="4"/>
  <c r="T1342" i="4"/>
  <c r="D1343" i="4"/>
  <c r="E1343" i="4"/>
  <c r="F1343" i="4"/>
  <c r="G1343" i="4"/>
  <c r="H1343" i="4"/>
  <c r="I1343" i="4"/>
  <c r="J1343" i="4"/>
  <c r="K1343" i="4"/>
  <c r="L1343" i="4"/>
  <c r="M1343" i="4"/>
  <c r="N1343" i="4"/>
  <c r="O1343" i="4"/>
  <c r="P1343" i="4"/>
  <c r="Q1343" i="4"/>
  <c r="R1343" i="4"/>
  <c r="S1343" i="4"/>
  <c r="T1343" i="4"/>
  <c r="D1344" i="4"/>
  <c r="E1344" i="4"/>
  <c r="F1344" i="4"/>
  <c r="G1344" i="4"/>
  <c r="H1344" i="4"/>
  <c r="I1344" i="4"/>
  <c r="J1344" i="4"/>
  <c r="K1344" i="4"/>
  <c r="L1344" i="4"/>
  <c r="M1344" i="4"/>
  <c r="N1344" i="4"/>
  <c r="O1344" i="4"/>
  <c r="P1344" i="4"/>
  <c r="Q1344" i="4"/>
  <c r="R1344" i="4"/>
  <c r="S1344" i="4"/>
  <c r="T1344" i="4"/>
  <c r="D1345" i="4"/>
  <c r="E1345" i="4"/>
  <c r="F1345" i="4"/>
  <c r="G1345" i="4"/>
  <c r="H1345" i="4"/>
  <c r="I1345" i="4"/>
  <c r="J1345" i="4"/>
  <c r="K1345" i="4"/>
  <c r="L1345" i="4"/>
  <c r="M1345" i="4"/>
  <c r="N1345" i="4"/>
  <c r="O1345" i="4"/>
  <c r="P1345" i="4"/>
  <c r="Q1345" i="4"/>
  <c r="R1345" i="4"/>
  <c r="S1345" i="4"/>
  <c r="T1345" i="4"/>
  <c r="C1337" i="4"/>
  <c r="C1338" i="4"/>
  <c r="C1339" i="4"/>
  <c r="C1340" i="4"/>
  <c r="C1341" i="4"/>
  <c r="C1342" i="4"/>
  <c r="C1343" i="4"/>
  <c r="C1344" i="4"/>
  <c r="C1345" i="4"/>
  <c r="D1319" i="4"/>
  <c r="E1319" i="4"/>
  <c r="F1319" i="4"/>
  <c r="H1319" i="4"/>
  <c r="I1319" i="4"/>
  <c r="J1319" i="4"/>
  <c r="K1319" i="4"/>
  <c r="L1319" i="4"/>
  <c r="M1319" i="4"/>
  <c r="N1319" i="4"/>
  <c r="O1319" i="4"/>
  <c r="P1319" i="4"/>
  <c r="Q1319" i="4"/>
  <c r="R1319" i="4"/>
  <c r="D1320" i="4"/>
  <c r="E1320" i="4"/>
  <c r="F1320" i="4"/>
  <c r="G1320" i="4"/>
  <c r="H1320" i="4"/>
  <c r="I1320" i="4"/>
  <c r="J1320" i="4"/>
  <c r="K1320" i="4"/>
  <c r="L1320" i="4"/>
  <c r="M1320" i="4"/>
  <c r="N1320" i="4"/>
  <c r="O1320" i="4"/>
  <c r="P1320" i="4"/>
  <c r="Q1320" i="4"/>
  <c r="R1320" i="4"/>
  <c r="D1321" i="4"/>
  <c r="E1321" i="4"/>
  <c r="F1321" i="4"/>
  <c r="G1321" i="4"/>
  <c r="H1321" i="4"/>
  <c r="I1321" i="4"/>
  <c r="J1321" i="4"/>
  <c r="K1321" i="4"/>
  <c r="L1321" i="4"/>
  <c r="M1321" i="4"/>
  <c r="N1321" i="4"/>
  <c r="O1321" i="4"/>
  <c r="P1321" i="4"/>
  <c r="Q1321" i="4"/>
  <c r="R1321" i="4"/>
  <c r="D1322" i="4"/>
  <c r="E1322" i="4"/>
  <c r="F1322" i="4"/>
  <c r="G1322" i="4"/>
  <c r="H1322" i="4"/>
  <c r="I1322" i="4"/>
  <c r="J1322" i="4"/>
  <c r="K1322" i="4"/>
  <c r="L1322" i="4"/>
  <c r="M1322" i="4"/>
  <c r="N1322" i="4"/>
  <c r="O1322" i="4"/>
  <c r="P1322" i="4"/>
  <c r="Q1322" i="4"/>
  <c r="R1322" i="4"/>
  <c r="D1323" i="4"/>
  <c r="E1323" i="4"/>
  <c r="F1323" i="4"/>
  <c r="G1323" i="4"/>
  <c r="H1323" i="4"/>
  <c r="I1323" i="4"/>
  <c r="J1323" i="4"/>
  <c r="K1323" i="4"/>
  <c r="L1323" i="4"/>
  <c r="M1323" i="4"/>
  <c r="N1323" i="4"/>
  <c r="O1323" i="4"/>
  <c r="P1323" i="4"/>
  <c r="Q1323" i="4"/>
  <c r="R1323" i="4"/>
  <c r="D1324" i="4"/>
  <c r="E1324" i="4"/>
  <c r="F1324" i="4"/>
  <c r="G1324" i="4"/>
  <c r="H1324" i="4"/>
  <c r="I1324" i="4"/>
  <c r="J1324" i="4"/>
  <c r="K1324" i="4"/>
  <c r="L1324" i="4"/>
  <c r="M1324" i="4"/>
  <c r="N1324" i="4"/>
  <c r="O1324" i="4"/>
  <c r="P1324" i="4"/>
  <c r="Q1324" i="4"/>
  <c r="R1324" i="4"/>
  <c r="D1325" i="4"/>
  <c r="E1325" i="4"/>
  <c r="F1325" i="4"/>
  <c r="G1325" i="4"/>
  <c r="H1325" i="4"/>
  <c r="I1325" i="4"/>
  <c r="J1325" i="4"/>
  <c r="K1325" i="4"/>
  <c r="L1325" i="4"/>
  <c r="M1325" i="4"/>
  <c r="N1325" i="4"/>
  <c r="O1325" i="4"/>
  <c r="P1325" i="4"/>
  <c r="Q1325" i="4"/>
  <c r="R1325" i="4"/>
  <c r="D1326" i="4"/>
  <c r="E1326" i="4"/>
  <c r="F1326" i="4"/>
  <c r="G1326" i="4"/>
  <c r="H1326" i="4"/>
  <c r="I1326" i="4"/>
  <c r="J1326" i="4"/>
  <c r="K1326" i="4"/>
  <c r="L1326" i="4"/>
  <c r="M1326" i="4"/>
  <c r="N1326" i="4"/>
  <c r="O1326" i="4"/>
  <c r="P1326" i="4"/>
  <c r="Q1326" i="4"/>
  <c r="R1326" i="4"/>
  <c r="D1327" i="4"/>
  <c r="E1327" i="4"/>
  <c r="F1327" i="4"/>
  <c r="G1327" i="4"/>
  <c r="H1327" i="4"/>
  <c r="I1327" i="4"/>
  <c r="J1327" i="4"/>
  <c r="K1327" i="4"/>
  <c r="L1327" i="4"/>
  <c r="M1327" i="4"/>
  <c r="N1327" i="4"/>
  <c r="O1327" i="4"/>
  <c r="P1327" i="4"/>
  <c r="Q1327" i="4"/>
  <c r="R1327" i="4"/>
  <c r="D1328" i="4"/>
  <c r="E1328" i="4"/>
  <c r="F1328" i="4"/>
  <c r="G1328" i="4"/>
  <c r="H1328" i="4"/>
  <c r="I1328" i="4"/>
  <c r="J1328" i="4"/>
  <c r="K1328" i="4"/>
  <c r="L1328" i="4"/>
  <c r="M1328" i="4"/>
  <c r="N1328" i="4"/>
  <c r="O1328" i="4"/>
  <c r="P1328" i="4"/>
  <c r="Q1328" i="4"/>
  <c r="R1328" i="4"/>
  <c r="C1320" i="4"/>
  <c r="C1321" i="4"/>
  <c r="C1322" i="4"/>
  <c r="C1323" i="4"/>
  <c r="C1324" i="4"/>
  <c r="C1325" i="4"/>
  <c r="C1326" i="4"/>
  <c r="C1327" i="4"/>
  <c r="C1328" i="4"/>
  <c r="D1282" i="4"/>
  <c r="E1282" i="4"/>
  <c r="F1282" i="4"/>
  <c r="G1282" i="4"/>
  <c r="H1282" i="4"/>
  <c r="I1282" i="4"/>
  <c r="J1282" i="4"/>
  <c r="K1282" i="4"/>
  <c r="L1282" i="4"/>
  <c r="M1282" i="4"/>
  <c r="N1282" i="4"/>
  <c r="O1282" i="4"/>
  <c r="P1282" i="4"/>
  <c r="Q1282" i="4"/>
  <c r="R1282" i="4"/>
  <c r="S1282" i="4"/>
  <c r="T1282" i="4"/>
  <c r="D1283" i="4"/>
  <c r="E1283" i="4"/>
  <c r="F1283" i="4"/>
  <c r="G1283" i="4"/>
  <c r="H1283" i="4"/>
  <c r="I1283" i="4"/>
  <c r="J1283" i="4"/>
  <c r="K1283" i="4"/>
  <c r="L1283" i="4"/>
  <c r="M1283" i="4"/>
  <c r="N1283" i="4"/>
  <c r="O1283" i="4"/>
  <c r="P1283" i="4"/>
  <c r="Q1283" i="4"/>
  <c r="R1283" i="4"/>
  <c r="S1283" i="4"/>
  <c r="T1283" i="4"/>
  <c r="D1284" i="4"/>
  <c r="E1284" i="4"/>
  <c r="F1284" i="4"/>
  <c r="G1284" i="4"/>
  <c r="H1284" i="4"/>
  <c r="I1284" i="4"/>
  <c r="J1284" i="4"/>
  <c r="K1284" i="4"/>
  <c r="L1284" i="4"/>
  <c r="M1284" i="4"/>
  <c r="N1284" i="4"/>
  <c r="O1284" i="4"/>
  <c r="P1284" i="4"/>
  <c r="Q1284" i="4"/>
  <c r="R1284" i="4"/>
  <c r="S1284" i="4"/>
  <c r="T1284" i="4"/>
  <c r="C1282" i="4"/>
  <c r="C1283" i="4"/>
  <c r="C1284" i="4"/>
  <c r="D1270" i="4"/>
  <c r="E1270" i="4"/>
  <c r="F1270" i="4"/>
  <c r="H1270" i="4"/>
  <c r="I1270" i="4"/>
  <c r="J1270" i="4"/>
  <c r="N1270" i="4"/>
  <c r="P1270" i="4"/>
  <c r="Q1270" i="4"/>
  <c r="R1270" i="4"/>
  <c r="D1271" i="4"/>
  <c r="E1271" i="4"/>
  <c r="F1271" i="4"/>
  <c r="G1271" i="4"/>
  <c r="H1271" i="4"/>
  <c r="I1271" i="4"/>
  <c r="J1271" i="4"/>
  <c r="K1271" i="4"/>
  <c r="L1271" i="4"/>
  <c r="M1271" i="4"/>
  <c r="N1271" i="4"/>
  <c r="P1271" i="4"/>
  <c r="Q1271" i="4"/>
  <c r="R1271" i="4"/>
  <c r="D1272" i="4"/>
  <c r="E1272" i="4"/>
  <c r="F1272" i="4"/>
  <c r="G1272" i="4"/>
  <c r="H1272" i="4"/>
  <c r="I1272" i="4"/>
  <c r="J1272" i="4"/>
  <c r="K1272" i="4"/>
  <c r="L1272" i="4"/>
  <c r="M1272" i="4"/>
  <c r="N1272" i="4"/>
  <c r="P1272" i="4"/>
  <c r="Q1272" i="4"/>
  <c r="R1272" i="4"/>
  <c r="D1273" i="4"/>
  <c r="E1273" i="4"/>
  <c r="F1273" i="4"/>
  <c r="G1273" i="4"/>
  <c r="H1273" i="4"/>
  <c r="I1273" i="4"/>
  <c r="J1273" i="4"/>
  <c r="K1273" i="4"/>
  <c r="L1273" i="4"/>
  <c r="M1273" i="4"/>
  <c r="N1273" i="4"/>
  <c r="P1273" i="4"/>
  <c r="Q1273" i="4"/>
  <c r="R1273" i="4"/>
  <c r="C1271" i="4"/>
  <c r="C1272" i="4"/>
  <c r="C1273" i="4"/>
  <c r="D1245" i="4"/>
  <c r="E1245" i="4"/>
  <c r="F1245" i="4"/>
  <c r="G1245" i="4"/>
  <c r="H1245" i="4"/>
  <c r="I1245" i="4"/>
  <c r="J1245" i="4"/>
  <c r="K1245" i="4"/>
  <c r="L1245" i="4"/>
  <c r="M1245" i="4"/>
  <c r="N1245" i="4"/>
  <c r="O1245" i="4"/>
  <c r="P1245" i="4"/>
  <c r="Q1245" i="4"/>
  <c r="R1245" i="4"/>
  <c r="S1245" i="4"/>
  <c r="T1245" i="4"/>
  <c r="D1246" i="4"/>
  <c r="E1246" i="4"/>
  <c r="F1246" i="4"/>
  <c r="G1246" i="4"/>
  <c r="H1246" i="4"/>
  <c r="I1246" i="4"/>
  <c r="J1246" i="4"/>
  <c r="K1246" i="4"/>
  <c r="L1246" i="4"/>
  <c r="M1246" i="4"/>
  <c r="N1246" i="4"/>
  <c r="O1246" i="4"/>
  <c r="P1246" i="4"/>
  <c r="Q1246" i="4"/>
  <c r="R1246" i="4"/>
  <c r="S1246" i="4"/>
  <c r="T1246" i="4"/>
  <c r="D1247" i="4"/>
  <c r="E1247" i="4"/>
  <c r="F1247" i="4"/>
  <c r="G1247" i="4"/>
  <c r="H1247" i="4"/>
  <c r="I1247" i="4"/>
  <c r="J1247" i="4"/>
  <c r="K1247" i="4"/>
  <c r="L1247" i="4"/>
  <c r="M1247" i="4"/>
  <c r="N1247" i="4"/>
  <c r="O1247" i="4"/>
  <c r="P1247" i="4"/>
  <c r="Q1247" i="4"/>
  <c r="R1247" i="4"/>
  <c r="S1247" i="4"/>
  <c r="T1247" i="4"/>
  <c r="D1248" i="4"/>
  <c r="E1248" i="4"/>
  <c r="F1248" i="4"/>
  <c r="G1248" i="4"/>
  <c r="H1248" i="4"/>
  <c r="I1248" i="4"/>
  <c r="J1248" i="4"/>
  <c r="K1248" i="4"/>
  <c r="L1248" i="4"/>
  <c r="M1248" i="4"/>
  <c r="N1248" i="4"/>
  <c r="O1248" i="4"/>
  <c r="P1248" i="4"/>
  <c r="Q1248" i="4"/>
  <c r="R1248" i="4"/>
  <c r="S1248" i="4"/>
  <c r="T1248" i="4"/>
  <c r="D1249" i="4"/>
  <c r="E1249" i="4"/>
  <c r="F1249" i="4"/>
  <c r="G1249" i="4"/>
  <c r="H1249" i="4"/>
  <c r="I1249" i="4"/>
  <c r="J1249" i="4"/>
  <c r="K1249" i="4"/>
  <c r="L1249" i="4"/>
  <c r="M1249" i="4"/>
  <c r="N1249" i="4"/>
  <c r="O1249" i="4"/>
  <c r="P1249" i="4"/>
  <c r="Q1249" i="4"/>
  <c r="R1249" i="4"/>
  <c r="S1249" i="4"/>
  <c r="T1249" i="4"/>
  <c r="D1250" i="4"/>
  <c r="E1250" i="4"/>
  <c r="F1250" i="4"/>
  <c r="G1250" i="4"/>
  <c r="H1250" i="4"/>
  <c r="I1250" i="4"/>
  <c r="J1250" i="4"/>
  <c r="K1250" i="4"/>
  <c r="L1250" i="4"/>
  <c r="M1250" i="4"/>
  <c r="N1250" i="4"/>
  <c r="O1250" i="4"/>
  <c r="P1250" i="4"/>
  <c r="Q1250" i="4"/>
  <c r="R1250" i="4"/>
  <c r="S1250" i="4"/>
  <c r="T1250" i="4"/>
  <c r="D1251" i="4"/>
  <c r="E1251" i="4"/>
  <c r="F1251" i="4"/>
  <c r="G1251" i="4"/>
  <c r="H1251" i="4"/>
  <c r="I1251" i="4"/>
  <c r="J1251" i="4"/>
  <c r="K1251" i="4"/>
  <c r="L1251" i="4"/>
  <c r="M1251" i="4"/>
  <c r="N1251" i="4"/>
  <c r="O1251" i="4"/>
  <c r="P1251" i="4"/>
  <c r="Q1251" i="4"/>
  <c r="R1251" i="4"/>
  <c r="S1251" i="4"/>
  <c r="T1251" i="4"/>
  <c r="D1252" i="4"/>
  <c r="E1252" i="4"/>
  <c r="F1252" i="4"/>
  <c r="G1252" i="4"/>
  <c r="H1252" i="4"/>
  <c r="I1252" i="4"/>
  <c r="J1252" i="4"/>
  <c r="K1252" i="4"/>
  <c r="L1252" i="4"/>
  <c r="M1252" i="4"/>
  <c r="N1252" i="4"/>
  <c r="O1252" i="4"/>
  <c r="P1252" i="4"/>
  <c r="Q1252" i="4"/>
  <c r="R1252" i="4"/>
  <c r="S1252" i="4"/>
  <c r="T1252" i="4"/>
  <c r="C1245" i="4"/>
  <c r="C1246" i="4"/>
  <c r="C1247" i="4"/>
  <c r="C1248" i="4"/>
  <c r="C1249" i="4"/>
  <c r="C1250" i="4"/>
  <c r="C1251" i="4"/>
  <c r="C1252" i="4"/>
  <c r="D1228" i="4"/>
  <c r="E1228" i="4"/>
  <c r="F1228" i="4"/>
  <c r="H1228" i="4"/>
  <c r="I1228" i="4"/>
  <c r="J1228" i="4"/>
  <c r="K1228" i="4"/>
  <c r="L1228" i="4"/>
  <c r="M1228" i="4"/>
  <c r="N1228" i="4"/>
  <c r="O1228" i="4"/>
  <c r="P1228" i="4"/>
  <c r="Q1228" i="4"/>
  <c r="R1228" i="4"/>
  <c r="D1229" i="4"/>
  <c r="E1229" i="4"/>
  <c r="F1229" i="4"/>
  <c r="G1229" i="4"/>
  <c r="H1229" i="4"/>
  <c r="I1229" i="4"/>
  <c r="J1229" i="4"/>
  <c r="K1229" i="4"/>
  <c r="L1229" i="4"/>
  <c r="M1229" i="4"/>
  <c r="N1229" i="4"/>
  <c r="O1229" i="4"/>
  <c r="P1229" i="4"/>
  <c r="Q1229" i="4"/>
  <c r="R1229" i="4"/>
  <c r="D1230" i="4"/>
  <c r="E1230" i="4"/>
  <c r="F1230" i="4"/>
  <c r="G1230" i="4"/>
  <c r="H1230" i="4"/>
  <c r="I1230" i="4"/>
  <c r="J1230" i="4"/>
  <c r="K1230" i="4"/>
  <c r="L1230" i="4"/>
  <c r="M1230" i="4"/>
  <c r="N1230" i="4"/>
  <c r="O1230" i="4"/>
  <c r="P1230" i="4"/>
  <c r="Q1230" i="4"/>
  <c r="R1230" i="4"/>
  <c r="D1231" i="4"/>
  <c r="E1231" i="4"/>
  <c r="F1231" i="4"/>
  <c r="G1231" i="4"/>
  <c r="H1231" i="4"/>
  <c r="I1231" i="4"/>
  <c r="J1231" i="4"/>
  <c r="K1231" i="4"/>
  <c r="L1231" i="4"/>
  <c r="M1231" i="4"/>
  <c r="N1231" i="4"/>
  <c r="O1231" i="4"/>
  <c r="P1231" i="4"/>
  <c r="Q1231" i="4"/>
  <c r="R1231" i="4"/>
  <c r="D1232" i="4"/>
  <c r="E1232" i="4"/>
  <c r="F1232" i="4"/>
  <c r="G1232" i="4"/>
  <c r="H1232" i="4"/>
  <c r="I1232" i="4"/>
  <c r="J1232" i="4"/>
  <c r="K1232" i="4"/>
  <c r="L1232" i="4"/>
  <c r="M1232" i="4"/>
  <c r="N1232" i="4"/>
  <c r="O1232" i="4"/>
  <c r="P1232" i="4"/>
  <c r="Q1232" i="4"/>
  <c r="R1232" i="4"/>
  <c r="D1233" i="4"/>
  <c r="E1233" i="4"/>
  <c r="F1233" i="4"/>
  <c r="G1233" i="4"/>
  <c r="H1233" i="4"/>
  <c r="I1233" i="4"/>
  <c r="J1233" i="4"/>
  <c r="K1233" i="4"/>
  <c r="L1233" i="4"/>
  <c r="M1233" i="4"/>
  <c r="N1233" i="4"/>
  <c r="O1233" i="4"/>
  <c r="P1233" i="4"/>
  <c r="Q1233" i="4"/>
  <c r="R1233" i="4"/>
  <c r="D1234" i="4"/>
  <c r="E1234" i="4"/>
  <c r="F1234" i="4"/>
  <c r="G1234" i="4"/>
  <c r="H1234" i="4"/>
  <c r="I1234" i="4"/>
  <c r="J1234" i="4"/>
  <c r="K1234" i="4"/>
  <c r="L1234" i="4"/>
  <c r="M1234" i="4"/>
  <c r="N1234" i="4"/>
  <c r="O1234" i="4"/>
  <c r="P1234" i="4"/>
  <c r="Q1234" i="4"/>
  <c r="R1234" i="4"/>
  <c r="D1235" i="4"/>
  <c r="E1235" i="4"/>
  <c r="F1235" i="4"/>
  <c r="G1235" i="4"/>
  <c r="H1235" i="4"/>
  <c r="I1235" i="4"/>
  <c r="J1235" i="4"/>
  <c r="K1235" i="4"/>
  <c r="L1235" i="4"/>
  <c r="M1235" i="4"/>
  <c r="N1235" i="4"/>
  <c r="O1235" i="4"/>
  <c r="P1235" i="4"/>
  <c r="Q1235" i="4"/>
  <c r="R1235" i="4"/>
  <c r="D1236" i="4"/>
  <c r="E1236" i="4"/>
  <c r="F1236" i="4"/>
  <c r="G1236" i="4"/>
  <c r="H1236" i="4"/>
  <c r="I1236" i="4"/>
  <c r="J1236" i="4"/>
  <c r="K1236" i="4"/>
  <c r="L1236" i="4"/>
  <c r="M1236" i="4"/>
  <c r="N1236" i="4"/>
  <c r="O1236" i="4"/>
  <c r="P1236" i="4"/>
  <c r="Q1236" i="4"/>
  <c r="R1236" i="4"/>
  <c r="C1229" i="4"/>
  <c r="C1230" i="4"/>
  <c r="C1231" i="4"/>
  <c r="C1232" i="4"/>
  <c r="C1233" i="4"/>
  <c r="C1234" i="4"/>
  <c r="C1235" i="4"/>
  <c r="C1236" i="4"/>
  <c r="D1199" i="4"/>
  <c r="E1199" i="4"/>
  <c r="F1199" i="4"/>
  <c r="G1199" i="4"/>
  <c r="H1199" i="4"/>
  <c r="I1199" i="4"/>
  <c r="J1199" i="4"/>
  <c r="K1199" i="4"/>
  <c r="L1199" i="4"/>
  <c r="M1199" i="4"/>
  <c r="N1199" i="4"/>
  <c r="O1199" i="4"/>
  <c r="P1199" i="4"/>
  <c r="Q1199" i="4"/>
  <c r="R1199" i="4"/>
  <c r="S1199" i="4"/>
  <c r="T1199" i="4"/>
  <c r="D1200" i="4"/>
  <c r="E1200" i="4"/>
  <c r="F1200" i="4"/>
  <c r="G1200" i="4"/>
  <c r="H1200" i="4"/>
  <c r="I1200" i="4"/>
  <c r="J1200" i="4"/>
  <c r="K1200" i="4"/>
  <c r="L1200" i="4"/>
  <c r="M1200" i="4"/>
  <c r="N1200" i="4"/>
  <c r="O1200" i="4"/>
  <c r="P1200" i="4"/>
  <c r="Q1200" i="4"/>
  <c r="R1200" i="4"/>
  <c r="S1200" i="4"/>
  <c r="T1200" i="4"/>
  <c r="D1201" i="4"/>
  <c r="E1201" i="4"/>
  <c r="F1201" i="4"/>
  <c r="G1201" i="4"/>
  <c r="H1201" i="4"/>
  <c r="I1201" i="4"/>
  <c r="J1201" i="4"/>
  <c r="K1201" i="4"/>
  <c r="L1201" i="4"/>
  <c r="M1201" i="4"/>
  <c r="N1201" i="4"/>
  <c r="O1201" i="4"/>
  <c r="P1201" i="4"/>
  <c r="Q1201" i="4"/>
  <c r="R1201" i="4"/>
  <c r="S1201" i="4"/>
  <c r="T1201" i="4"/>
  <c r="D1202" i="4"/>
  <c r="E1202" i="4"/>
  <c r="F1202" i="4"/>
  <c r="G1202" i="4"/>
  <c r="H1202" i="4"/>
  <c r="I1202" i="4"/>
  <c r="J1202" i="4"/>
  <c r="K1202" i="4"/>
  <c r="L1202" i="4"/>
  <c r="M1202" i="4"/>
  <c r="N1202" i="4"/>
  <c r="O1202" i="4"/>
  <c r="P1202" i="4"/>
  <c r="Q1202" i="4"/>
  <c r="R1202" i="4"/>
  <c r="S1202" i="4"/>
  <c r="T1202" i="4"/>
  <c r="C1199" i="4"/>
  <c r="C1200" i="4"/>
  <c r="C1201" i="4"/>
  <c r="C1202" i="4"/>
  <c r="D1186" i="4"/>
  <c r="E1186" i="4"/>
  <c r="F1186" i="4"/>
  <c r="H1186" i="4"/>
  <c r="I1186" i="4"/>
  <c r="J1186" i="4"/>
  <c r="K1186" i="4"/>
  <c r="L1186" i="4"/>
  <c r="M1186" i="4"/>
  <c r="N1186" i="4"/>
  <c r="O1186" i="4"/>
  <c r="P1186" i="4"/>
  <c r="Q1186" i="4"/>
  <c r="R1186" i="4"/>
  <c r="D1187" i="4"/>
  <c r="E1187" i="4"/>
  <c r="F1187" i="4"/>
  <c r="G1187" i="4"/>
  <c r="H1187" i="4"/>
  <c r="I1187" i="4"/>
  <c r="J1187" i="4"/>
  <c r="K1187" i="4"/>
  <c r="L1187" i="4"/>
  <c r="M1187" i="4"/>
  <c r="N1187" i="4"/>
  <c r="O1187" i="4"/>
  <c r="P1187" i="4"/>
  <c r="Q1187" i="4"/>
  <c r="R1187" i="4"/>
  <c r="D1188" i="4"/>
  <c r="E1188" i="4"/>
  <c r="F1188" i="4"/>
  <c r="G1188" i="4"/>
  <c r="H1188" i="4"/>
  <c r="I1188" i="4"/>
  <c r="J1188" i="4"/>
  <c r="K1188" i="4"/>
  <c r="L1188" i="4"/>
  <c r="M1188" i="4"/>
  <c r="N1188" i="4"/>
  <c r="O1188" i="4"/>
  <c r="P1188" i="4"/>
  <c r="Q1188" i="4"/>
  <c r="R1188" i="4"/>
  <c r="D1189" i="4"/>
  <c r="E1189" i="4"/>
  <c r="F1189" i="4"/>
  <c r="G1189" i="4"/>
  <c r="H1189" i="4"/>
  <c r="I1189" i="4"/>
  <c r="J1189" i="4"/>
  <c r="K1189" i="4"/>
  <c r="L1189" i="4"/>
  <c r="M1189" i="4"/>
  <c r="N1189" i="4"/>
  <c r="O1189" i="4"/>
  <c r="P1189" i="4"/>
  <c r="Q1189" i="4"/>
  <c r="R1189" i="4"/>
  <c r="D1190" i="4"/>
  <c r="E1190" i="4"/>
  <c r="F1190" i="4"/>
  <c r="G1190" i="4"/>
  <c r="H1190" i="4"/>
  <c r="I1190" i="4"/>
  <c r="J1190" i="4"/>
  <c r="K1190" i="4"/>
  <c r="L1190" i="4"/>
  <c r="M1190" i="4"/>
  <c r="N1190" i="4"/>
  <c r="O1190" i="4"/>
  <c r="P1190" i="4"/>
  <c r="Q1190" i="4"/>
  <c r="R1190" i="4"/>
  <c r="C1187" i="4"/>
  <c r="C1188" i="4"/>
  <c r="C1189" i="4"/>
  <c r="C1190" i="4"/>
  <c r="D1178" i="4"/>
  <c r="E1178" i="4"/>
  <c r="F1178" i="4"/>
  <c r="G1178" i="4"/>
  <c r="H1178" i="4"/>
  <c r="I1178" i="4"/>
  <c r="J1178" i="4"/>
  <c r="K1178" i="4"/>
  <c r="L1178" i="4"/>
  <c r="M1178" i="4"/>
  <c r="N1178" i="4"/>
  <c r="O1178" i="4"/>
  <c r="P1178" i="4"/>
  <c r="Q1178" i="4"/>
  <c r="R1178" i="4"/>
  <c r="S1178" i="4"/>
  <c r="T1178" i="4"/>
  <c r="D1161" i="4"/>
  <c r="E1161" i="4"/>
  <c r="F1161" i="4"/>
  <c r="G1161" i="4"/>
  <c r="H1161" i="4"/>
  <c r="I1161" i="4"/>
  <c r="J1161" i="4"/>
  <c r="K1161" i="4"/>
  <c r="L1161" i="4"/>
  <c r="M1161" i="4"/>
  <c r="N1161" i="4"/>
  <c r="O1161" i="4"/>
  <c r="P1161" i="4"/>
  <c r="Q1161" i="4"/>
  <c r="R1161" i="4"/>
  <c r="S1161" i="4"/>
  <c r="T1161" i="4"/>
  <c r="D1162" i="4"/>
  <c r="E1162" i="4"/>
  <c r="F1162" i="4"/>
  <c r="G1162" i="4"/>
  <c r="H1162" i="4"/>
  <c r="I1162" i="4"/>
  <c r="J1162" i="4"/>
  <c r="K1162" i="4"/>
  <c r="L1162" i="4"/>
  <c r="M1162" i="4"/>
  <c r="N1162" i="4"/>
  <c r="O1162" i="4"/>
  <c r="P1162" i="4"/>
  <c r="Q1162" i="4"/>
  <c r="R1162" i="4"/>
  <c r="S1162" i="4"/>
  <c r="T1162" i="4"/>
  <c r="D1163" i="4"/>
  <c r="E1163" i="4"/>
  <c r="F1163" i="4"/>
  <c r="G1163" i="4"/>
  <c r="H1163" i="4"/>
  <c r="I1163" i="4"/>
  <c r="J1163" i="4"/>
  <c r="K1163" i="4"/>
  <c r="L1163" i="4"/>
  <c r="M1163" i="4"/>
  <c r="N1163" i="4"/>
  <c r="O1163" i="4"/>
  <c r="P1163" i="4"/>
  <c r="Q1163" i="4"/>
  <c r="R1163" i="4"/>
  <c r="S1163" i="4"/>
  <c r="T1163" i="4"/>
  <c r="D1164" i="4"/>
  <c r="E1164" i="4"/>
  <c r="F1164" i="4"/>
  <c r="G1164" i="4"/>
  <c r="H1164" i="4"/>
  <c r="I1164" i="4"/>
  <c r="J1164" i="4"/>
  <c r="K1164" i="4"/>
  <c r="L1164" i="4"/>
  <c r="M1164" i="4"/>
  <c r="N1164" i="4"/>
  <c r="O1164" i="4"/>
  <c r="P1164" i="4"/>
  <c r="Q1164" i="4"/>
  <c r="R1164" i="4"/>
  <c r="S1164" i="4"/>
  <c r="T1164" i="4"/>
  <c r="D1165" i="4"/>
  <c r="E1165" i="4"/>
  <c r="F1165" i="4"/>
  <c r="G1165" i="4"/>
  <c r="H1165" i="4"/>
  <c r="I1165" i="4"/>
  <c r="J1165" i="4"/>
  <c r="K1165" i="4"/>
  <c r="L1165" i="4"/>
  <c r="M1165" i="4"/>
  <c r="N1165" i="4"/>
  <c r="O1165" i="4"/>
  <c r="P1165" i="4"/>
  <c r="Q1165" i="4"/>
  <c r="R1165" i="4"/>
  <c r="S1165" i="4"/>
  <c r="T1165" i="4"/>
  <c r="D1166" i="4"/>
  <c r="E1166" i="4"/>
  <c r="F1166" i="4"/>
  <c r="G1166" i="4"/>
  <c r="H1166" i="4"/>
  <c r="I1166" i="4"/>
  <c r="J1166" i="4"/>
  <c r="K1166" i="4"/>
  <c r="L1166" i="4"/>
  <c r="M1166" i="4"/>
  <c r="N1166" i="4"/>
  <c r="O1166" i="4"/>
  <c r="P1166" i="4"/>
  <c r="Q1166" i="4"/>
  <c r="R1166" i="4"/>
  <c r="S1166" i="4"/>
  <c r="T1166" i="4"/>
  <c r="D1167" i="4"/>
  <c r="E1167" i="4"/>
  <c r="F1167" i="4"/>
  <c r="G1167" i="4"/>
  <c r="H1167" i="4"/>
  <c r="I1167" i="4"/>
  <c r="J1167" i="4"/>
  <c r="K1167" i="4"/>
  <c r="L1167" i="4"/>
  <c r="M1167" i="4"/>
  <c r="N1167" i="4"/>
  <c r="O1167" i="4"/>
  <c r="P1167" i="4"/>
  <c r="Q1167" i="4"/>
  <c r="R1167" i="4"/>
  <c r="S1167" i="4"/>
  <c r="T1167" i="4"/>
  <c r="D1168" i="4"/>
  <c r="E1168" i="4"/>
  <c r="F1168" i="4"/>
  <c r="G1168" i="4"/>
  <c r="H1168" i="4"/>
  <c r="I1168" i="4"/>
  <c r="J1168" i="4"/>
  <c r="K1168" i="4"/>
  <c r="L1168" i="4"/>
  <c r="M1168" i="4"/>
  <c r="N1168" i="4"/>
  <c r="O1168" i="4"/>
  <c r="P1168" i="4"/>
  <c r="Q1168" i="4"/>
  <c r="R1168" i="4"/>
  <c r="S1168" i="4"/>
  <c r="T1168" i="4"/>
  <c r="D1169" i="4"/>
  <c r="E1169" i="4"/>
  <c r="F1169" i="4"/>
  <c r="G1169" i="4"/>
  <c r="H1169" i="4"/>
  <c r="I1169" i="4"/>
  <c r="J1169" i="4"/>
  <c r="K1169" i="4"/>
  <c r="L1169" i="4"/>
  <c r="M1169" i="4"/>
  <c r="N1169" i="4"/>
  <c r="O1169" i="4"/>
  <c r="P1169" i="4"/>
  <c r="Q1169" i="4"/>
  <c r="R1169" i="4"/>
  <c r="S1169" i="4"/>
  <c r="T1169" i="4"/>
  <c r="D1170" i="4"/>
  <c r="E1170" i="4"/>
  <c r="F1170" i="4"/>
  <c r="G1170" i="4"/>
  <c r="H1170" i="4"/>
  <c r="I1170" i="4"/>
  <c r="J1170" i="4"/>
  <c r="K1170" i="4"/>
  <c r="L1170" i="4"/>
  <c r="M1170" i="4"/>
  <c r="N1170" i="4"/>
  <c r="O1170" i="4"/>
  <c r="P1170" i="4"/>
  <c r="Q1170" i="4"/>
  <c r="R1170" i="4"/>
  <c r="S1170" i="4"/>
  <c r="T1170" i="4"/>
  <c r="D1171" i="4"/>
  <c r="E1171" i="4"/>
  <c r="F1171" i="4"/>
  <c r="G1171" i="4"/>
  <c r="H1171" i="4"/>
  <c r="I1171" i="4"/>
  <c r="J1171" i="4"/>
  <c r="K1171" i="4"/>
  <c r="L1171" i="4"/>
  <c r="M1171" i="4"/>
  <c r="N1171" i="4"/>
  <c r="O1171" i="4"/>
  <c r="P1171" i="4"/>
  <c r="Q1171" i="4"/>
  <c r="R1171" i="4"/>
  <c r="S1171" i="4"/>
  <c r="T1171" i="4"/>
  <c r="D1172" i="4"/>
  <c r="E1172" i="4"/>
  <c r="F1172" i="4"/>
  <c r="G1172" i="4"/>
  <c r="H1172" i="4"/>
  <c r="I1172" i="4"/>
  <c r="J1172" i="4"/>
  <c r="K1172" i="4"/>
  <c r="L1172" i="4"/>
  <c r="M1172" i="4"/>
  <c r="N1172" i="4"/>
  <c r="O1172" i="4"/>
  <c r="P1172" i="4"/>
  <c r="Q1172" i="4"/>
  <c r="R1172" i="4"/>
  <c r="S1172" i="4"/>
  <c r="T1172" i="4"/>
  <c r="D1173" i="4"/>
  <c r="E1173" i="4"/>
  <c r="F1173" i="4"/>
  <c r="G1173" i="4"/>
  <c r="H1173" i="4"/>
  <c r="I1173" i="4"/>
  <c r="J1173" i="4"/>
  <c r="K1173" i="4"/>
  <c r="L1173" i="4"/>
  <c r="M1173" i="4"/>
  <c r="N1173" i="4"/>
  <c r="O1173" i="4"/>
  <c r="P1173" i="4"/>
  <c r="Q1173" i="4"/>
  <c r="R1173" i="4"/>
  <c r="S1173" i="4"/>
  <c r="T1173" i="4"/>
  <c r="D1174" i="4"/>
  <c r="E1174" i="4"/>
  <c r="F1174" i="4"/>
  <c r="G1174" i="4"/>
  <c r="H1174" i="4"/>
  <c r="I1174" i="4"/>
  <c r="J1174" i="4"/>
  <c r="K1174" i="4"/>
  <c r="L1174" i="4"/>
  <c r="M1174" i="4"/>
  <c r="N1174" i="4"/>
  <c r="O1174" i="4"/>
  <c r="P1174" i="4"/>
  <c r="Q1174" i="4"/>
  <c r="R1174" i="4"/>
  <c r="S1174" i="4"/>
  <c r="T1174" i="4"/>
  <c r="D1175" i="4"/>
  <c r="E1175" i="4"/>
  <c r="F1175" i="4"/>
  <c r="G1175" i="4"/>
  <c r="H1175" i="4"/>
  <c r="I1175" i="4"/>
  <c r="J1175" i="4"/>
  <c r="K1175" i="4"/>
  <c r="L1175" i="4"/>
  <c r="M1175" i="4"/>
  <c r="N1175" i="4"/>
  <c r="O1175" i="4"/>
  <c r="P1175" i="4"/>
  <c r="Q1175" i="4"/>
  <c r="R1175" i="4"/>
  <c r="S1175" i="4"/>
  <c r="T1175" i="4"/>
  <c r="D1176" i="4"/>
  <c r="E1176" i="4"/>
  <c r="F1176" i="4"/>
  <c r="G1176" i="4"/>
  <c r="H1176" i="4"/>
  <c r="I1176" i="4"/>
  <c r="J1176" i="4"/>
  <c r="K1176" i="4"/>
  <c r="L1176" i="4"/>
  <c r="M1176" i="4"/>
  <c r="N1176" i="4"/>
  <c r="O1176" i="4"/>
  <c r="P1176" i="4"/>
  <c r="Q1176" i="4"/>
  <c r="R1176" i="4"/>
  <c r="S1176" i="4"/>
  <c r="T1176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D1152" i="4"/>
  <c r="E1152" i="4"/>
  <c r="F1152" i="4"/>
  <c r="G1152" i="4"/>
  <c r="H1152" i="4"/>
  <c r="I1152" i="4"/>
  <c r="J1152" i="4"/>
  <c r="K1152" i="4"/>
  <c r="L1152" i="4"/>
  <c r="M1152" i="4"/>
  <c r="N1152" i="4"/>
  <c r="O1152" i="4"/>
  <c r="P1152" i="4"/>
  <c r="Q1152" i="4"/>
  <c r="R1152" i="4"/>
  <c r="D1135" i="4"/>
  <c r="E1135" i="4"/>
  <c r="F1135" i="4"/>
  <c r="H1135" i="4"/>
  <c r="I1135" i="4"/>
  <c r="J1135" i="4"/>
  <c r="K1135" i="4"/>
  <c r="L1135" i="4"/>
  <c r="M1135" i="4"/>
  <c r="N1135" i="4"/>
  <c r="O1135" i="4"/>
  <c r="P1135" i="4"/>
  <c r="Q1135" i="4"/>
  <c r="R1135" i="4"/>
  <c r="D1136" i="4"/>
  <c r="E1136" i="4"/>
  <c r="F1136" i="4"/>
  <c r="G1136" i="4"/>
  <c r="H1136" i="4"/>
  <c r="I1136" i="4"/>
  <c r="J1136" i="4"/>
  <c r="K1136" i="4"/>
  <c r="L1136" i="4"/>
  <c r="M1136" i="4"/>
  <c r="N1136" i="4"/>
  <c r="O1136" i="4"/>
  <c r="P1136" i="4"/>
  <c r="Q1136" i="4"/>
  <c r="R1136" i="4"/>
  <c r="D1137" i="4"/>
  <c r="E1137" i="4"/>
  <c r="F1137" i="4"/>
  <c r="G1137" i="4"/>
  <c r="H1137" i="4"/>
  <c r="I1137" i="4"/>
  <c r="J1137" i="4"/>
  <c r="K1137" i="4"/>
  <c r="L1137" i="4"/>
  <c r="M1137" i="4"/>
  <c r="N1137" i="4"/>
  <c r="O1137" i="4"/>
  <c r="P1137" i="4"/>
  <c r="Q1137" i="4"/>
  <c r="R1137" i="4"/>
  <c r="D1138" i="4"/>
  <c r="E1138" i="4"/>
  <c r="F1138" i="4"/>
  <c r="G1138" i="4"/>
  <c r="H1138" i="4"/>
  <c r="I1138" i="4"/>
  <c r="J1138" i="4"/>
  <c r="K1138" i="4"/>
  <c r="L1138" i="4"/>
  <c r="M1138" i="4"/>
  <c r="N1138" i="4"/>
  <c r="O1138" i="4"/>
  <c r="P1138" i="4"/>
  <c r="Q1138" i="4"/>
  <c r="R1138" i="4"/>
  <c r="D1139" i="4"/>
  <c r="E1139" i="4"/>
  <c r="F1139" i="4"/>
  <c r="G1139" i="4"/>
  <c r="H1139" i="4"/>
  <c r="I1139" i="4"/>
  <c r="J1139" i="4"/>
  <c r="K1139" i="4"/>
  <c r="L1139" i="4"/>
  <c r="M1139" i="4"/>
  <c r="N1139" i="4"/>
  <c r="O1139" i="4"/>
  <c r="P1139" i="4"/>
  <c r="Q1139" i="4"/>
  <c r="R1139" i="4"/>
  <c r="D1140" i="4"/>
  <c r="E1140" i="4"/>
  <c r="F1140" i="4"/>
  <c r="G1140" i="4"/>
  <c r="H1140" i="4"/>
  <c r="I1140" i="4"/>
  <c r="J1140" i="4"/>
  <c r="K1140" i="4"/>
  <c r="L1140" i="4"/>
  <c r="M1140" i="4"/>
  <c r="N1140" i="4"/>
  <c r="O1140" i="4"/>
  <c r="P1140" i="4"/>
  <c r="Q1140" i="4"/>
  <c r="R1140" i="4"/>
  <c r="D1141" i="4"/>
  <c r="E1141" i="4"/>
  <c r="F1141" i="4"/>
  <c r="G1141" i="4"/>
  <c r="H1141" i="4"/>
  <c r="I1141" i="4"/>
  <c r="J1141" i="4"/>
  <c r="K1141" i="4"/>
  <c r="L1141" i="4"/>
  <c r="M1141" i="4"/>
  <c r="N1141" i="4"/>
  <c r="O1141" i="4"/>
  <c r="P1141" i="4"/>
  <c r="Q1141" i="4"/>
  <c r="R1141" i="4"/>
  <c r="D1142" i="4"/>
  <c r="E1142" i="4"/>
  <c r="F1142" i="4"/>
  <c r="G1142" i="4"/>
  <c r="H1142" i="4"/>
  <c r="I1142" i="4"/>
  <c r="J1142" i="4"/>
  <c r="K1142" i="4"/>
  <c r="L1142" i="4"/>
  <c r="M1142" i="4"/>
  <c r="N1142" i="4"/>
  <c r="O1142" i="4"/>
  <c r="P1142" i="4"/>
  <c r="Q1142" i="4"/>
  <c r="R1142" i="4"/>
  <c r="D1143" i="4"/>
  <c r="E1143" i="4"/>
  <c r="F1143" i="4"/>
  <c r="G1143" i="4"/>
  <c r="H1143" i="4"/>
  <c r="I1143" i="4"/>
  <c r="J1143" i="4"/>
  <c r="K1143" i="4"/>
  <c r="L1143" i="4"/>
  <c r="M1143" i="4"/>
  <c r="N1143" i="4"/>
  <c r="O1143" i="4"/>
  <c r="P1143" i="4"/>
  <c r="Q1143" i="4"/>
  <c r="R1143" i="4"/>
  <c r="D1144" i="4"/>
  <c r="E1144" i="4"/>
  <c r="F1144" i="4"/>
  <c r="G1144" i="4"/>
  <c r="H1144" i="4"/>
  <c r="I1144" i="4"/>
  <c r="J1144" i="4"/>
  <c r="K1144" i="4"/>
  <c r="L1144" i="4"/>
  <c r="M1144" i="4"/>
  <c r="N1144" i="4"/>
  <c r="O1144" i="4"/>
  <c r="P1144" i="4"/>
  <c r="Q1144" i="4"/>
  <c r="R1144" i="4"/>
  <c r="D1145" i="4"/>
  <c r="E1145" i="4"/>
  <c r="F1145" i="4"/>
  <c r="G1145" i="4"/>
  <c r="H1145" i="4"/>
  <c r="I1145" i="4"/>
  <c r="J1145" i="4"/>
  <c r="K1145" i="4"/>
  <c r="L1145" i="4"/>
  <c r="M1145" i="4"/>
  <c r="N1145" i="4"/>
  <c r="O1145" i="4"/>
  <c r="P1145" i="4"/>
  <c r="Q1145" i="4"/>
  <c r="R1145" i="4"/>
  <c r="D1146" i="4"/>
  <c r="E1146" i="4"/>
  <c r="F1146" i="4"/>
  <c r="G1146" i="4"/>
  <c r="H1146" i="4"/>
  <c r="I1146" i="4"/>
  <c r="J1146" i="4"/>
  <c r="K1146" i="4"/>
  <c r="L1146" i="4"/>
  <c r="M1146" i="4"/>
  <c r="N1146" i="4"/>
  <c r="O1146" i="4"/>
  <c r="P1146" i="4"/>
  <c r="Q1146" i="4"/>
  <c r="R1146" i="4"/>
  <c r="D1147" i="4"/>
  <c r="E1147" i="4"/>
  <c r="F1147" i="4"/>
  <c r="G1147" i="4"/>
  <c r="H1147" i="4"/>
  <c r="I1147" i="4"/>
  <c r="J1147" i="4"/>
  <c r="K1147" i="4"/>
  <c r="L1147" i="4"/>
  <c r="M1147" i="4"/>
  <c r="N1147" i="4"/>
  <c r="O1147" i="4"/>
  <c r="P1147" i="4"/>
  <c r="Q1147" i="4"/>
  <c r="R1147" i="4"/>
  <c r="D1148" i="4"/>
  <c r="E1148" i="4"/>
  <c r="F1148" i="4"/>
  <c r="G1148" i="4"/>
  <c r="H1148" i="4"/>
  <c r="I1148" i="4"/>
  <c r="J1148" i="4"/>
  <c r="K1148" i="4"/>
  <c r="L1148" i="4"/>
  <c r="M1148" i="4"/>
  <c r="N1148" i="4"/>
  <c r="O1148" i="4"/>
  <c r="P1148" i="4"/>
  <c r="Q1148" i="4"/>
  <c r="R1148" i="4"/>
  <c r="D1149" i="4"/>
  <c r="E1149" i="4"/>
  <c r="F1149" i="4"/>
  <c r="G1149" i="4"/>
  <c r="H1149" i="4"/>
  <c r="I1149" i="4"/>
  <c r="J1149" i="4"/>
  <c r="K1149" i="4"/>
  <c r="L1149" i="4"/>
  <c r="M1149" i="4"/>
  <c r="N1149" i="4"/>
  <c r="O1149" i="4"/>
  <c r="P1149" i="4"/>
  <c r="Q1149" i="4"/>
  <c r="R1149" i="4"/>
  <c r="D1150" i="4"/>
  <c r="E1150" i="4"/>
  <c r="F1150" i="4"/>
  <c r="G1150" i="4"/>
  <c r="H1150" i="4"/>
  <c r="I1150" i="4"/>
  <c r="J1150" i="4"/>
  <c r="K1150" i="4"/>
  <c r="L1150" i="4"/>
  <c r="M1150" i="4"/>
  <c r="N1150" i="4"/>
  <c r="O1150" i="4"/>
  <c r="P1150" i="4"/>
  <c r="Q1150" i="4"/>
  <c r="R1150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78" i="4"/>
  <c r="C1152" i="4"/>
  <c r="D1098" i="4"/>
  <c r="E1098" i="4"/>
  <c r="F1098" i="4"/>
  <c r="G1098" i="4"/>
  <c r="H1098" i="4"/>
  <c r="I1098" i="4"/>
  <c r="J1098" i="4"/>
  <c r="K1098" i="4"/>
  <c r="L1098" i="4"/>
  <c r="M1098" i="4"/>
  <c r="N1098" i="4"/>
  <c r="O1098" i="4"/>
  <c r="P1098" i="4"/>
  <c r="Q1098" i="4"/>
  <c r="R1098" i="4"/>
  <c r="S1098" i="4"/>
  <c r="T1098" i="4"/>
  <c r="D1099" i="4"/>
  <c r="E1099" i="4"/>
  <c r="F1099" i="4"/>
  <c r="G1099" i="4"/>
  <c r="H1099" i="4"/>
  <c r="I1099" i="4"/>
  <c r="J1099" i="4"/>
  <c r="K1099" i="4"/>
  <c r="L1099" i="4"/>
  <c r="M1099" i="4"/>
  <c r="N1099" i="4"/>
  <c r="O1099" i="4"/>
  <c r="P1099" i="4"/>
  <c r="Q1099" i="4"/>
  <c r="R1099" i="4"/>
  <c r="S1099" i="4"/>
  <c r="T1099" i="4"/>
  <c r="D1100" i="4"/>
  <c r="E1100" i="4"/>
  <c r="F1100" i="4"/>
  <c r="G1100" i="4"/>
  <c r="H1100" i="4"/>
  <c r="I1100" i="4"/>
  <c r="J1100" i="4"/>
  <c r="K1100" i="4"/>
  <c r="L1100" i="4"/>
  <c r="M1100" i="4"/>
  <c r="N1100" i="4"/>
  <c r="O1100" i="4"/>
  <c r="P1100" i="4"/>
  <c r="Q1100" i="4"/>
  <c r="R1100" i="4"/>
  <c r="S1100" i="4"/>
  <c r="T1100" i="4"/>
  <c r="D1101" i="4"/>
  <c r="E1101" i="4"/>
  <c r="F1101" i="4"/>
  <c r="G1101" i="4"/>
  <c r="H1101" i="4"/>
  <c r="I1101" i="4"/>
  <c r="J1101" i="4"/>
  <c r="K1101" i="4"/>
  <c r="L1101" i="4"/>
  <c r="M1101" i="4"/>
  <c r="N1101" i="4"/>
  <c r="O1101" i="4"/>
  <c r="P1101" i="4"/>
  <c r="Q1101" i="4"/>
  <c r="R1101" i="4"/>
  <c r="S1101" i="4"/>
  <c r="T1101" i="4"/>
  <c r="C1098" i="4"/>
  <c r="C1099" i="4"/>
  <c r="C1100" i="4"/>
  <c r="C1101" i="4"/>
  <c r="D1085" i="4"/>
  <c r="E1085" i="4"/>
  <c r="F1085" i="4"/>
  <c r="H1085" i="4"/>
  <c r="I1085" i="4"/>
  <c r="J1085" i="4"/>
  <c r="K1085" i="4"/>
  <c r="L1085" i="4"/>
  <c r="M1085" i="4"/>
  <c r="N1085" i="4"/>
  <c r="O1085" i="4"/>
  <c r="P1085" i="4"/>
  <c r="Q1085" i="4"/>
  <c r="R1085" i="4"/>
  <c r="D1086" i="4"/>
  <c r="E1086" i="4"/>
  <c r="F1086" i="4"/>
  <c r="G1086" i="4"/>
  <c r="H1086" i="4"/>
  <c r="I1086" i="4"/>
  <c r="J1086" i="4"/>
  <c r="K1086" i="4"/>
  <c r="L1086" i="4"/>
  <c r="M1086" i="4"/>
  <c r="N1086" i="4"/>
  <c r="O1086" i="4"/>
  <c r="P1086" i="4"/>
  <c r="Q1086" i="4"/>
  <c r="R1086" i="4"/>
  <c r="D1087" i="4"/>
  <c r="E1087" i="4"/>
  <c r="F1087" i="4"/>
  <c r="G1087" i="4"/>
  <c r="H1087" i="4"/>
  <c r="I1087" i="4"/>
  <c r="J1087" i="4"/>
  <c r="K1087" i="4"/>
  <c r="L1087" i="4"/>
  <c r="M1087" i="4"/>
  <c r="N1087" i="4"/>
  <c r="O1087" i="4"/>
  <c r="P1087" i="4"/>
  <c r="Q1087" i="4"/>
  <c r="R1087" i="4"/>
  <c r="D1088" i="4"/>
  <c r="E1088" i="4"/>
  <c r="F1088" i="4"/>
  <c r="G1088" i="4"/>
  <c r="H1088" i="4"/>
  <c r="I1088" i="4"/>
  <c r="J1088" i="4"/>
  <c r="K1088" i="4"/>
  <c r="L1088" i="4"/>
  <c r="M1088" i="4"/>
  <c r="N1088" i="4"/>
  <c r="O1088" i="4"/>
  <c r="P1088" i="4"/>
  <c r="Q1088" i="4"/>
  <c r="R1088" i="4"/>
  <c r="D1089" i="4"/>
  <c r="E1089" i="4"/>
  <c r="F1089" i="4"/>
  <c r="G1089" i="4"/>
  <c r="H1089" i="4"/>
  <c r="I1089" i="4"/>
  <c r="J1089" i="4"/>
  <c r="K1089" i="4"/>
  <c r="L1089" i="4"/>
  <c r="M1089" i="4"/>
  <c r="N1089" i="4"/>
  <c r="O1089" i="4"/>
  <c r="P1089" i="4"/>
  <c r="Q1089" i="4"/>
  <c r="R1089" i="4"/>
  <c r="C1086" i="4"/>
  <c r="C1087" i="4"/>
  <c r="C1088" i="4"/>
  <c r="C1089" i="4"/>
  <c r="D1065" i="4"/>
  <c r="E1065" i="4"/>
  <c r="F1065" i="4"/>
  <c r="G1065" i="4"/>
  <c r="H1065" i="4"/>
  <c r="I1065" i="4"/>
  <c r="J1065" i="4"/>
  <c r="K1065" i="4"/>
  <c r="L1065" i="4"/>
  <c r="M1065" i="4"/>
  <c r="N1065" i="4"/>
  <c r="O1065" i="4"/>
  <c r="P1065" i="4"/>
  <c r="Q1065" i="4"/>
  <c r="R1065" i="4"/>
  <c r="S1065" i="4"/>
  <c r="T1065" i="4"/>
  <c r="D1066" i="4"/>
  <c r="E1066" i="4"/>
  <c r="F1066" i="4"/>
  <c r="G1066" i="4"/>
  <c r="H1066" i="4"/>
  <c r="I1066" i="4"/>
  <c r="J1066" i="4"/>
  <c r="K1066" i="4"/>
  <c r="L1066" i="4"/>
  <c r="M1066" i="4"/>
  <c r="N1066" i="4"/>
  <c r="O1066" i="4"/>
  <c r="P1066" i="4"/>
  <c r="Q1066" i="4"/>
  <c r="R1066" i="4"/>
  <c r="S1066" i="4"/>
  <c r="T1066" i="4"/>
  <c r="C1066" i="4"/>
  <c r="D1055" i="4"/>
  <c r="E1055" i="4"/>
  <c r="F1055" i="4"/>
  <c r="G1055" i="4"/>
  <c r="H1055" i="4"/>
  <c r="I1055" i="4"/>
  <c r="J1055" i="4"/>
  <c r="K1055" i="4"/>
  <c r="L1055" i="4"/>
  <c r="M1055" i="4"/>
  <c r="N1055" i="4"/>
  <c r="O1055" i="4"/>
  <c r="P1055" i="4"/>
  <c r="Q1055" i="4"/>
  <c r="R1055" i="4"/>
  <c r="S1055" i="4"/>
  <c r="T1055" i="4"/>
  <c r="D1056" i="4"/>
  <c r="E1056" i="4"/>
  <c r="F1056" i="4"/>
  <c r="G1056" i="4"/>
  <c r="H1056" i="4"/>
  <c r="I1056" i="4"/>
  <c r="J1056" i="4"/>
  <c r="K1056" i="4"/>
  <c r="L1056" i="4"/>
  <c r="M1056" i="4"/>
  <c r="N1056" i="4"/>
  <c r="O1056" i="4"/>
  <c r="P1056" i="4"/>
  <c r="Q1056" i="4"/>
  <c r="R1056" i="4"/>
  <c r="S1056" i="4"/>
  <c r="T1056" i="4"/>
  <c r="D1057" i="4"/>
  <c r="E1057" i="4"/>
  <c r="F1057" i="4"/>
  <c r="G1057" i="4"/>
  <c r="H1057" i="4"/>
  <c r="I1057" i="4"/>
  <c r="J1057" i="4"/>
  <c r="K1057" i="4"/>
  <c r="L1057" i="4"/>
  <c r="M1057" i="4"/>
  <c r="N1057" i="4"/>
  <c r="O1057" i="4"/>
  <c r="P1057" i="4"/>
  <c r="Q1057" i="4"/>
  <c r="R1057" i="4"/>
  <c r="S1057" i="4"/>
  <c r="T1057" i="4"/>
  <c r="D1058" i="4"/>
  <c r="E1058" i="4"/>
  <c r="F1058" i="4"/>
  <c r="G1058" i="4"/>
  <c r="H1058" i="4"/>
  <c r="I1058" i="4"/>
  <c r="J1058" i="4"/>
  <c r="K1058" i="4"/>
  <c r="L1058" i="4"/>
  <c r="M1058" i="4"/>
  <c r="N1058" i="4"/>
  <c r="O1058" i="4"/>
  <c r="P1058" i="4"/>
  <c r="Q1058" i="4"/>
  <c r="R1058" i="4"/>
  <c r="S1058" i="4"/>
  <c r="T1058" i="4"/>
  <c r="D1059" i="4"/>
  <c r="E1059" i="4"/>
  <c r="F1059" i="4"/>
  <c r="G1059" i="4"/>
  <c r="H1059" i="4"/>
  <c r="I1059" i="4"/>
  <c r="J1059" i="4"/>
  <c r="K1059" i="4"/>
  <c r="L1059" i="4"/>
  <c r="M1059" i="4"/>
  <c r="N1059" i="4"/>
  <c r="O1059" i="4"/>
  <c r="P1059" i="4"/>
  <c r="Q1059" i="4"/>
  <c r="R1059" i="4"/>
  <c r="S1059" i="4"/>
  <c r="T1059" i="4"/>
  <c r="D1060" i="4"/>
  <c r="E1060" i="4"/>
  <c r="F1060" i="4"/>
  <c r="G1060" i="4"/>
  <c r="H1060" i="4"/>
  <c r="I1060" i="4"/>
  <c r="J1060" i="4"/>
  <c r="K1060" i="4"/>
  <c r="L1060" i="4"/>
  <c r="M1060" i="4"/>
  <c r="N1060" i="4"/>
  <c r="O1060" i="4"/>
  <c r="P1060" i="4"/>
  <c r="Q1060" i="4"/>
  <c r="R1060" i="4"/>
  <c r="S1060" i="4"/>
  <c r="T1060" i="4"/>
  <c r="D1061" i="4"/>
  <c r="E1061" i="4"/>
  <c r="F1061" i="4"/>
  <c r="G1061" i="4"/>
  <c r="H1061" i="4"/>
  <c r="I1061" i="4"/>
  <c r="J1061" i="4"/>
  <c r="K1061" i="4"/>
  <c r="L1061" i="4"/>
  <c r="M1061" i="4"/>
  <c r="N1061" i="4"/>
  <c r="O1061" i="4"/>
  <c r="P1061" i="4"/>
  <c r="Q1061" i="4"/>
  <c r="R1061" i="4"/>
  <c r="S1061" i="4"/>
  <c r="T1061" i="4"/>
  <c r="D1062" i="4"/>
  <c r="E1062" i="4"/>
  <c r="F1062" i="4"/>
  <c r="G1062" i="4"/>
  <c r="H1062" i="4"/>
  <c r="I1062" i="4"/>
  <c r="J1062" i="4"/>
  <c r="K1062" i="4"/>
  <c r="L1062" i="4"/>
  <c r="M1062" i="4"/>
  <c r="N1062" i="4"/>
  <c r="O1062" i="4"/>
  <c r="P1062" i="4"/>
  <c r="Q1062" i="4"/>
  <c r="R1062" i="4"/>
  <c r="S1062" i="4"/>
  <c r="T1062" i="4"/>
  <c r="D1063" i="4"/>
  <c r="E1063" i="4"/>
  <c r="F1063" i="4"/>
  <c r="G1063" i="4"/>
  <c r="H1063" i="4"/>
  <c r="I1063" i="4"/>
  <c r="J1063" i="4"/>
  <c r="K1063" i="4"/>
  <c r="L1063" i="4"/>
  <c r="M1063" i="4"/>
  <c r="N1063" i="4"/>
  <c r="O1063" i="4"/>
  <c r="P1063" i="4"/>
  <c r="Q1063" i="4"/>
  <c r="R1063" i="4"/>
  <c r="S1063" i="4"/>
  <c r="T1063" i="4"/>
  <c r="C1055" i="4"/>
  <c r="C1056" i="4"/>
  <c r="C1057" i="4"/>
  <c r="C1058" i="4"/>
  <c r="C1059" i="4"/>
  <c r="C1060" i="4"/>
  <c r="C1061" i="4"/>
  <c r="C1062" i="4"/>
  <c r="C1063" i="4"/>
  <c r="D1045" i="4"/>
  <c r="E1045" i="4"/>
  <c r="F1045" i="4"/>
  <c r="G1045" i="4"/>
  <c r="H1045" i="4"/>
  <c r="I1045" i="4"/>
  <c r="J1045" i="4"/>
  <c r="K1045" i="4"/>
  <c r="L1045" i="4"/>
  <c r="M1045" i="4"/>
  <c r="N1045" i="4"/>
  <c r="O1045" i="4"/>
  <c r="P1045" i="4"/>
  <c r="Q1045" i="4"/>
  <c r="R1045" i="4"/>
  <c r="D1046" i="4"/>
  <c r="E1046" i="4"/>
  <c r="F1046" i="4"/>
  <c r="G1046" i="4"/>
  <c r="H1046" i="4"/>
  <c r="I1046" i="4"/>
  <c r="J1046" i="4"/>
  <c r="K1046" i="4"/>
  <c r="L1046" i="4"/>
  <c r="M1046" i="4"/>
  <c r="N1046" i="4"/>
  <c r="O1046" i="4"/>
  <c r="P1046" i="4"/>
  <c r="Q1046" i="4"/>
  <c r="R1046" i="4"/>
  <c r="C1046" i="4"/>
  <c r="D1034" i="4"/>
  <c r="E1034" i="4"/>
  <c r="F1034" i="4"/>
  <c r="H1034" i="4"/>
  <c r="I1034" i="4"/>
  <c r="J1034" i="4"/>
  <c r="K1034" i="4"/>
  <c r="L1034" i="4"/>
  <c r="M1034" i="4"/>
  <c r="N1034" i="4"/>
  <c r="O1034" i="4"/>
  <c r="P1034" i="4"/>
  <c r="Q1034" i="4"/>
  <c r="R1034" i="4"/>
  <c r="D1035" i="4"/>
  <c r="E1035" i="4"/>
  <c r="F1035" i="4"/>
  <c r="G1035" i="4"/>
  <c r="H1035" i="4"/>
  <c r="I1035" i="4"/>
  <c r="J1035" i="4"/>
  <c r="K1035" i="4"/>
  <c r="L1035" i="4"/>
  <c r="M1035" i="4"/>
  <c r="N1035" i="4"/>
  <c r="O1035" i="4"/>
  <c r="P1035" i="4"/>
  <c r="Q1035" i="4"/>
  <c r="R1035" i="4"/>
  <c r="D1036" i="4"/>
  <c r="E1036" i="4"/>
  <c r="F1036" i="4"/>
  <c r="G1036" i="4"/>
  <c r="H1036" i="4"/>
  <c r="I1036" i="4"/>
  <c r="J1036" i="4"/>
  <c r="K1036" i="4"/>
  <c r="L1036" i="4"/>
  <c r="M1036" i="4"/>
  <c r="N1036" i="4"/>
  <c r="O1036" i="4"/>
  <c r="P1036" i="4"/>
  <c r="Q1036" i="4"/>
  <c r="R1036" i="4"/>
  <c r="D1037" i="4"/>
  <c r="E1037" i="4"/>
  <c r="F1037" i="4"/>
  <c r="G1037" i="4"/>
  <c r="H1037" i="4"/>
  <c r="I1037" i="4"/>
  <c r="J1037" i="4"/>
  <c r="K1037" i="4"/>
  <c r="L1037" i="4"/>
  <c r="M1037" i="4"/>
  <c r="N1037" i="4"/>
  <c r="O1037" i="4"/>
  <c r="P1037" i="4"/>
  <c r="Q1037" i="4"/>
  <c r="R1037" i="4"/>
  <c r="D1038" i="4"/>
  <c r="E1038" i="4"/>
  <c r="F1038" i="4"/>
  <c r="G1038" i="4"/>
  <c r="H1038" i="4"/>
  <c r="I1038" i="4"/>
  <c r="J1038" i="4"/>
  <c r="K1038" i="4"/>
  <c r="L1038" i="4"/>
  <c r="M1038" i="4"/>
  <c r="N1038" i="4"/>
  <c r="O1038" i="4"/>
  <c r="P1038" i="4"/>
  <c r="Q1038" i="4"/>
  <c r="R1038" i="4"/>
  <c r="D1039" i="4"/>
  <c r="E1039" i="4"/>
  <c r="F1039" i="4"/>
  <c r="G1039" i="4"/>
  <c r="H1039" i="4"/>
  <c r="I1039" i="4"/>
  <c r="J1039" i="4"/>
  <c r="K1039" i="4"/>
  <c r="L1039" i="4"/>
  <c r="M1039" i="4"/>
  <c r="N1039" i="4"/>
  <c r="O1039" i="4"/>
  <c r="P1039" i="4"/>
  <c r="Q1039" i="4"/>
  <c r="R1039" i="4"/>
  <c r="D1040" i="4"/>
  <c r="E1040" i="4"/>
  <c r="F1040" i="4"/>
  <c r="G1040" i="4"/>
  <c r="H1040" i="4"/>
  <c r="I1040" i="4"/>
  <c r="J1040" i="4"/>
  <c r="K1040" i="4"/>
  <c r="L1040" i="4"/>
  <c r="M1040" i="4"/>
  <c r="N1040" i="4"/>
  <c r="O1040" i="4"/>
  <c r="P1040" i="4"/>
  <c r="Q1040" i="4"/>
  <c r="R1040" i="4"/>
  <c r="D1041" i="4"/>
  <c r="E1041" i="4"/>
  <c r="F1041" i="4"/>
  <c r="G1041" i="4"/>
  <c r="H1041" i="4"/>
  <c r="I1041" i="4"/>
  <c r="J1041" i="4"/>
  <c r="K1041" i="4"/>
  <c r="L1041" i="4"/>
  <c r="M1041" i="4"/>
  <c r="N1041" i="4"/>
  <c r="O1041" i="4"/>
  <c r="P1041" i="4"/>
  <c r="Q1041" i="4"/>
  <c r="R1041" i="4"/>
  <c r="D1042" i="4"/>
  <c r="E1042" i="4"/>
  <c r="F1042" i="4"/>
  <c r="G1042" i="4"/>
  <c r="H1042" i="4"/>
  <c r="I1042" i="4"/>
  <c r="J1042" i="4"/>
  <c r="K1042" i="4"/>
  <c r="L1042" i="4"/>
  <c r="M1042" i="4"/>
  <c r="N1042" i="4"/>
  <c r="O1042" i="4"/>
  <c r="P1042" i="4"/>
  <c r="Q1042" i="4"/>
  <c r="R1042" i="4"/>
  <c r="D1043" i="4"/>
  <c r="E1043" i="4"/>
  <c r="F1043" i="4"/>
  <c r="G1043" i="4"/>
  <c r="H1043" i="4"/>
  <c r="I1043" i="4"/>
  <c r="J1043" i="4"/>
  <c r="K1043" i="4"/>
  <c r="L1043" i="4"/>
  <c r="M1043" i="4"/>
  <c r="N1043" i="4"/>
  <c r="O1043" i="4"/>
  <c r="P1043" i="4"/>
  <c r="Q1043" i="4"/>
  <c r="R1043" i="4"/>
  <c r="C1035" i="4"/>
  <c r="C1036" i="4"/>
  <c r="C1037" i="4"/>
  <c r="C1038" i="4"/>
  <c r="C1039" i="4"/>
  <c r="C1040" i="4"/>
  <c r="C1041" i="4"/>
  <c r="C1042" i="4"/>
  <c r="C1043" i="4"/>
  <c r="C1065" i="4"/>
  <c r="C1045" i="4"/>
  <c r="D997" i="4"/>
  <c r="E997" i="4"/>
  <c r="F997" i="4"/>
  <c r="G997" i="4"/>
  <c r="H997" i="4"/>
  <c r="I997" i="4"/>
  <c r="J997" i="4"/>
  <c r="K997" i="4"/>
  <c r="L997" i="4"/>
  <c r="M997" i="4"/>
  <c r="N997" i="4"/>
  <c r="O997" i="4"/>
  <c r="P997" i="4"/>
  <c r="Q997" i="4"/>
  <c r="R997" i="4"/>
  <c r="S997" i="4"/>
  <c r="T997" i="4"/>
  <c r="D998" i="4"/>
  <c r="E998" i="4"/>
  <c r="F998" i="4"/>
  <c r="G998" i="4"/>
  <c r="H998" i="4"/>
  <c r="I998" i="4"/>
  <c r="J998" i="4"/>
  <c r="K998" i="4"/>
  <c r="L998" i="4"/>
  <c r="M998" i="4"/>
  <c r="N998" i="4"/>
  <c r="O998" i="4"/>
  <c r="P998" i="4"/>
  <c r="Q998" i="4"/>
  <c r="R998" i="4"/>
  <c r="S998" i="4"/>
  <c r="T998" i="4"/>
  <c r="D999" i="4"/>
  <c r="E999" i="4"/>
  <c r="F999" i="4"/>
  <c r="G999" i="4"/>
  <c r="H999" i="4"/>
  <c r="I999" i="4"/>
  <c r="J999" i="4"/>
  <c r="K999" i="4"/>
  <c r="L999" i="4"/>
  <c r="M999" i="4"/>
  <c r="N999" i="4"/>
  <c r="O999" i="4"/>
  <c r="P999" i="4"/>
  <c r="Q999" i="4"/>
  <c r="R999" i="4"/>
  <c r="S999" i="4"/>
  <c r="T999" i="4"/>
  <c r="D1000" i="4"/>
  <c r="E1000" i="4"/>
  <c r="F1000" i="4"/>
  <c r="G1000" i="4"/>
  <c r="H1000" i="4"/>
  <c r="I1000" i="4"/>
  <c r="J1000" i="4"/>
  <c r="K1000" i="4"/>
  <c r="L1000" i="4"/>
  <c r="M1000" i="4"/>
  <c r="N1000" i="4"/>
  <c r="O1000" i="4"/>
  <c r="P1000" i="4"/>
  <c r="Q1000" i="4"/>
  <c r="R1000" i="4"/>
  <c r="S1000" i="4"/>
  <c r="T1000" i="4"/>
  <c r="D1001" i="4"/>
  <c r="E1001" i="4"/>
  <c r="F1001" i="4"/>
  <c r="G1001" i="4"/>
  <c r="H1001" i="4"/>
  <c r="I1001" i="4"/>
  <c r="J1001" i="4"/>
  <c r="K1001" i="4"/>
  <c r="L1001" i="4"/>
  <c r="M1001" i="4"/>
  <c r="N1001" i="4"/>
  <c r="O1001" i="4"/>
  <c r="P1001" i="4"/>
  <c r="Q1001" i="4"/>
  <c r="R1001" i="4"/>
  <c r="S1001" i="4"/>
  <c r="T1001" i="4"/>
  <c r="C997" i="4"/>
  <c r="C998" i="4"/>
  <c r="C999" i="4"/>
  <c r="C1000" i="4"/>
  <c r="C1001" i="4"/>
  <c r="D983" i="4"/>
  <c r="E983" i="4"/>
  <c r="F983" i="4"/>
  <c r="H983" i="4"/>
  <c r="I983" i="4"/>
  <c r="J983" i="4"/>
  <c r="K983" i="4"/>
  <c r="L983" i="4"/>
  <c r="M983" i="4"/>
  <c r="N983" i="4"/>
  <c r="O983" i="4"/>
  <c r="P983" i="4"/>
  <c r="Q983" i="4"/>
  <c r="R983" i="4"/>
  <c r="D984" i="4"/>
  <c r="E984" i="4"/>
  <c r="F984" i="4"/>
  <c r="G984" i="4"/>
  <c r="H984" i="4"/>
  <c r="I984" i="4"/>
  <c r="J984" i="4"/>
  <c r="K984" i="4"/>
  <c r="L984" i="4"/>
  <c r="M984" i="4"/>
  <c r="N984" i="4"/>
  <c r="O984" i="4"/>
  <c r="P984" i="4"/>
  <c r="Q984" i="4"/>
  <c r="R984" i="4"/>
  <c r="D985" i="4"/>
  <c r="E985" i="4"/>
  <c r="F985" i="4"/>
  <c r="G985" i="4"/>
  <c r="H985" i="4"/>
  <c r="I985" i="4"/>
  <c r="J985" i="4"/>
  <c r="K985" i="4"/>
  <c r="L985" i="4"/>
  <c r="M985" i="4"/>
  <c r="N985" i="4"/>
  <c r="O985" i="4"/>
  <c r="P985" i="4"/>
  <c r="Q985" i="4"/>
  <c r="R985" i="4"/>
  <c r="D986" i="4"/>
  <c r="E986" i="4"/>
  <c r="F986" i="4"/>
  <c r="G986" i="4"/>
  <c r="H986" i="4"/>
  <c r="I986" i="4"/>
  <c r="J986" i="4"/>
  <c r="K986" i="4"/>
  <c r="L986" i="4"/>
  <c r="M986" i="4"/>
  <c r="N986" i="4"/>
  <c r="O986" i="4"/>
  <c r="P986" i="4"/>
  <c r="Q986" i="4"/>
  <c r="R986" i="4"/>
  <c r="D987" i="4"/>
  <c r="E987" i="4"/>
  <c r="F987" i="4"/>
  <c r="G987" i="4"/>
  <c r="H987" i="4"/>
  <c r="I987" i="4"/>
  <c r="J987" i="4"/>
  <c r="K987" i="4"/>
  <c r="L987" i="4"/>
  <c r="M987" i="4"/>
  <c r="N987" i="4"/>
  <c r="O987" i="4"/>
  <c r="P987" i="4"/>
  <c r="Q987" i="4"/>
  <c r="R987" i="4"/>
  <c r="D988" i="4"/>
  <c r="E988" i="4"/>
  <c r="F988" i="4"/>
  <c r="G988" i="4"/>
  <c r="H988" i="4"/>
  <c r="I988" i="4"/>
  <c r="J988" i="4"/>
  <c r="K988" i="4"/>
  <c r="L988" i="4"/>
  <c r="M988" i="4"/>
  <c r="N988" i="4"/>
  <c r="O988" i="4"/>
  <c r="P988" i="4"/>
  <c r="Q988" i="4"/>
  <c r="R988" i="4"/>
  <c r="C984" i="4"/>
  <c r="C985" i="4"/>
  <c r="C986" i="4"/>
  <c r="C987" i="4"/>
  <c r="C988" i="4"/>
  <c r="D952" i="4"/>
  <c r="E952" i="4"/>
  <c r="F952" i="4"/>
  <c r="G952" i="4"/>
  <c r="H952" i="4"/>
  <c r="I952" i="4"/>
  <c r="J952" i="4"/>
  <c r="K952" i="4"/>
  <c r="L952" i="4"/>
  <c r="M952" i="4"/>
  <c r="N952" i="4"/>
  <c r="O952" i="4"/>
  <c r="P952" i="4"/>
  <c r="Q952" i="4"/>
  <c r="R952" i="4"/>
  <c r="S952" i="4"/>
  <c r="T952" i="4"/>
  <c r="D953" i="4"/>
  <c r="E953" i="4"/>
  <c r="F953" i="4"/>
  <c r="G953" i="4"/>
  <c r="H953" i="4"/>
  <c r="I953" i="4"/>
  <c r="J953" i="4"/>
  <c r="K953" i="4"/>
  <c r="L953" i="4"/>
  <c r="M953" i="4"/>
  <c r="N953" i="4"/>
  <c r="O953" i="4"/>
  <c r="P953" i="4"/>
  <c r="Q953" i="4"/>
  <c r="R953" i="4"/>
  <c r="S953" i="4"/>
  <c r="T953" i="4"/>
  <c r="D954" i="4"/>
  <c r="E954" i="4"/>
  <c r="F954" i="4"/>
  <c r="G954" i="4"/>
  <c r="H954" i="4"/>
  <c r="I954" i="4"/>
  <c r="J954" i="4"/>
  <c r="K954" i="4"/>
  <c r="L954" i="4"/>
  <c r="M954" i="4"/>
  <c r="N954" i="4"/>
  <c r="O954" i="4"/>
  <c r="P954" i="4"/>
  <c r="Q954" i="4"/>
  <c r="R954" i="4"/>
  <c r="S954" i="4"/>
  <c r="T954" i="4"/>
  <c r="D955" i="4"/>
  <c r="E955" i="4"/>
  <c r="F955" i="4"/>
  <c r="G955" i="4"/>
  <c r="H955" i="4"/>
  <c r="I955" i="4"/>
  <c r="J955" i="4"/>
  <c r="K955" i="4"/>
  <c r="L955" i="4"/>
  <c r="M955" i="4"/>
  <c r="N955" i="4"/>
  <c r="O955" i="4"/>
  <c r="P955" i="4"/>
  <c r="Q955" i="4"/>
  <c r="R955" i="4"/>
  <c r="S955" i="4"/>
  <c r="T955" i="4"/>
  <c r="D956" i="4"/>
  <c r="E956" i="4"/>
  <c r="F956" i="4"/>
  <c r="G956" i="4"/>
  <c r="H956" i="4"/>
  <c r="I956" i="4"/>
  <c r="J956" i="4"/>
  <c r="K956" i="4"/>
  <c r="L956" i="4"/>
  <c r="M956" i="4"/>
  <c r="N956" i="4"/>
  <c r="O956" i="4"/>
  <c r="P956" i="4"/>
  <c r="Q956" i="4"/>
  <c r="R956" i="4"/>
  <c r="S956" i="4"/>
  <c r="T956" i="4"/>
  <c r="D957" i="4"/>
  <c r="E957" i="4"/>
  <c r="F957" i="4"/>
  <c r="G957" i="4"/>
  <c r="H957" i="4"/>
  <c r="I957" i="4"/>
  <c r="J957" i="4"/>
  <c r="K957" i="4"/>
  <c r="L957" i="4"/>
  <c r="M957" i="4"/>
  <c r="N957" i="4"/>
  <c r="O957" i="4"/>
  <c r="P957" i="4"/>
  <c r="Q957" i="4"/>
  <c r="R957" i="4"/>
  <c r="S957" i="4"/>
  <c r="T957" i="4"/>
  <c r="D958" i="4"/>
  <c r="E958" i="4"/>
  <c r="F958" i="4"/>
  <c r="G958" i="4"/>
  <c r="H958" i="4"/>
  <c r="I958" i="4"/>
  <c r="J958" i="4"/>
  <c r="K958" i="4"/>
  <c r="L958" i="4"/>
  <c r="M958" i="4"/>
  <c r="N958" i="4"/>
  <c r="O958" i="4"/>
  <c r="P958" i="4"/>
  <c r="Q958" i="4"/>
  <c r="R958" i="4"/>
  <c r="S958" i="4"/>
  <c r="T958" i="4"/>
  <c r="D959" i="4"/>
  <c r="E959" i="4"/>
  <c r="F959" i="4"/>
  <c r="G959" i="4"/>
  <c r="H959" i="4"/>
  <c r="I959" i="4"/>
  <c r="J959" i="4"/>
  <c r="K959" i="4"/>
  <c r="L959" i="4"/>
  <c r="M959" i="4"/>
  <c r="N959" i="4"/>
  <c r="O959" i="4"/>
  <c r="P959" i="4"/>
  <c r="Q959" i="4"/>
  <c r="R959" i="4"/>
  <c r="S959" i="4"/>
  <c r="T959" i="4"/>
  <c r="C952" i="4"/>
  <c r="C953" i="4"/>
  <c r="C954" i="4"/>
  <c r="C955" i="4"/>
  <c r="C956" i="4"/>
  <c r="C957" i="4"/>
  <c r="C958" i="4"/>
  <c r="C959" i="4"/>
  <c r="D935" i="4"/>
  <c r="E935" i="4"/>
  <c r="F935" i="4"/>
  <c r="H935" i="4"/>
  <c r="I935" i="4"/>
  <c r="J935" i="4"/>
  <c r="K935" i="4"/>
  <c r="L935" i="4"/>
  <c r="M935" i="4"/>
  <c r="N935" i="4"/>
  <c r="O935" i="4"/>
  <c r="P935" i="4"/>
  <c r="Q935" i="4"/>
  <c r="R935" i="4"/>
  <c r="D936" i="4"/>
  <c r="E936" i="4"/>
  <c r="F936" i="4"/>
  <c r="G936" i="4"/>
  <c r="H936" i="4"/>
  <c r="I936" i="4"/>
  <c r="J936" i="4"/>
  <c r="K936" i="4"/>
  <c r="L936" i="4"/>
  <c r="M936" i="4"/>
  <c r="N936" i="4"/>
  <c r="O936" i="4"/>
  <c r="P936" i="4"/>
  <c r="Q936" i="4"/>
  <c r="R936" i="4"/>
  <c r="D937" i="4"/>
  <c r="E937" i="4"/>
  <c r="F937" i="4"/>
  <c r="G937" i="4"/>
  <c r="H937" i="4"/>
  <c r="I937" i="4"/>
  <c r="J937" i="4"/>
  <c r="K937" i="4"/>
  <c r="L937" i="4"/>
  <c r="M937" i="4"/>
  <c r="N937" i="4"/>
  <c r="O937" i="4"/>
  <c r="P937" i="4"/>
  <c r="Q937" i="4"/>
  <c r="R937" i="4"/>
  <c r="D938" i="4"/>
  <c r="E938" i="4"/>
  <c r="F938" i="4"/>
  <c r="G938" i="4"/>
  <c r="H938" i="4"/>
  <c r="I938" i="4"/>
  <c r="J938" i="4"/>
  <c r="K938" i="4"/>
  <c r="L938" i="4"/>
  <c r="M938" i="4"/>
  <c r="N938" i="4"/>
  <c r="O938" i="4"/>
  <c r="P938" i="4"/>
  <c r="Q938" i="4"/>
  <c r="R938" i="4"/>
  <c r="D939" i="4"/>
  <c r="E939" i="4"/>
  <c r="F939" i="4"/>
  <c r="G939" i="4"/>
  <c r="H939" i="4"/>
  <c r="I939" i="4"/>
  <c r="J939" i="4"/>
  <c r="K939" i="4"/>
  <c r="L939" i="4"/>
  <c r="M939" i="4"/>
  <c r="N939" i="4"/>
  <c r="O939" i="4"/>
  <c r="P939" i="4"/>
  <c r="Q939" i="4"/>
  <c r="R939" i="4"/>
  <c r="D940" i="4"/>
  <c r="E940" i="4"/>
  <c r="F940" i="4"/>
  <c r="G940" i="4"/>
  <c r="H940" i="4"/>
  <c r="I940" i="4"/>
  <c r="J940" i="4"/>
  <c r="K940" i="4"/>
  <c r="L940" i="4"/>
  <c r="M940" i="4"/>
  <c r="N940" i="4"/>
  <c r="O940" i="4"/>
  <c r="P940" i="4"/>
  <c r="Q940" i="4"/>
  <c r="R940" i="4"/>
  <c r="D941" i="4"/>
  <c r="E941" i="4"/>
  <c r="F941" i="4"/>
  <c r="G941" i="4"/>
  <c r="H941" i="4"/>
  <c r="I941" i="4"/>
  <c r="J941" i="4"/>
  <c r="K941" i="4"/>
  <c r="L941" i="4"/>
  <c r="M941" i="4"/>
  <c r="N941" i="4"/>
  <c r="O941" i="4"/>
  <c r="P941" i="4"/>
  <c r="Q941" i="4"/>
  <c r="R941" i="4"/>
  <c r="D942" i="4"/>
  <c r="E942" i="4"/>
  <c r="F942" i="4"/>
  <c r="G942" i="4"/>
  <c r="H942" i="4"/>
  <c r="I942" i="4"/>
  <c r="J942" i="4"/>
  <c r="K942" i="4"/>
  <c r="L942" i="4"/>
  <c r="M942" i="4"/>
  <c r="N942" i="4"/>
  <c r="O942" i="4"/>
  <c r="P942" i="4"/>
  <c r="Q942" i="4"/>
  <c r="R942" i="4"/>
  <c r="D943" i="4"/>
  <c r="E943" i="4"/>
  <c r="F943" i="4"/>
  <c r="G943" i="4"/>
  <c r="H943" i="4"/>
  <c r="I943" i="4"/>
  <c r="J943" i="4"/>
  <c r="K943" i="4"/>
  <c r="L943" i="4"/>
  <c r="M943" i="4"/>
  <c r="N943" i="4"/>
  <c r="O943" i="4"/>
  <c r="P943" i="4"/>
  <c r="Q943" i="4"/>
  <c r="R943" i="4"/>
  <c r="C936" i="4"/>
  <c r="C937" i="4"/>
  <c r="C938" i="4"/>
  <c r="C939" i="4"/>
  <c r="C940" i="4"/>
  <c r="C941" i="4"/>
  <c r="C942" i="4"/>
  <c r="C943" i="4"/>
  <c r="D897" i="4"/>
  <c r="E897" i="4"/>
  <c r="F897" i="4"/>
  <c r="G897" i="4"/>
  <c r="H897" i="4"/>
  <c r="I897" i="4"/>
  <c r="J897" i="4"/>
  <c r="K897" i="4"/>
  <c r="L897" i="4"/>
  <c r="M897" i="4"/>
  <c r="N897" i="4"/>
  <c r="O897" i="4"/>
  <c r="P897" i="4"/>
  <c r="Q897" i="4"/>
  <c r="R897" i="4"/>
  <c r="S897" i="4"/>
  <c r="T897" i="4"/>
  <c r="D898" i="4"/>
  <c r="E898" i="4"/>
  <c r="F898" i="4"/>
  <c r="G898" i="4"/>
  <c r="H898" i="4"/>
  <c r="I898" i="4"/>
  <c r="J898" i="4"/>
  <c r="K898" i="4"/>
  <c r="L898" i="4"/>
  <c r="M898" i="4"/>
  <c r="N898" i="4"/>
  <c r="O898" i="4"/>
  <c r="P898" i="4"/>
  <c r="Q898" i="4"/>
  <c r="R898" i="4"/>
  <c r="S898" i="4"/>
  <c r="T898" i="4"/>
  <c r="D899" i="4"/>
  <c r="E899" i="4"/>
  <c r="F899" i="4"/>
  <c r="G899" i="4"/>
  <c r="H899" i="4"/>
  <c r="I899" i="4"/>
  <c r="J899" i="4"/>
  <c r="K899" i="4"/>
  <c r="L899" i="4"/>
  <c r="M899" i="4"/>
  <c r="N899" i="4"/>
  <c r="O899" i="4"/>
  <c r="P899" i="4"/>
  <c r="Q899" i="4"/>
  <c r="R899" i="4"/>
  <c r="S899" i="4"/>
  <c r="T899" i="4"/>
  <c r="C897" i="4"/>
  <c r="C898" i="4"/>
  <c r="C899" i="4"/>
  <c r="D885" i="4"/>
  <c r="E885" i="4"/>
  <c r="F885" i="4"/>
  <c r="H885" i="4"/>
  <c r="I885" i="4"/>
  <c r="J885" i="4"/>
  <c r="K885" i="4"/>
  <c r="L885" i="4"/>
  <c r="M885" i="4"/>
  <c r="N885" i="4"/>
  <c r="O885" i="4"/>
  <c r="P885" i="4"/>
  <c r="Q885" i="4"/>
  <c r="R885" i="4"/>
  <c r="D886" i="4"/>
  <c r="E886" i="4"/>
  <c r="F886" i="4"/>
  <c r="G886" i="4"/>
  <c r="H886" i="4"/>
  <c r="I886" i="4"/>
  <c r="J886" i="4"/>
  <c r="K886" i="4"/>
  <c r="L886" i="4"/>
  <c r="M886" i="4"/>
  <c r="N886" i="4"/>
  <c r="O886" i="4"/>
  <c r="P886" i="4"/>
  <c r="Q886" i="4"/>
  <c r="R886" i="4"/>
  <c r="D887" i="4"/>
  <c r="E887" i="4"/>
  <c r="F887" i="4"/>
  <c r="G887" i="4"/>
  <c r="H887" i="4"/>
  <c r="I887" i="4"/>
  <c r="J887" i="4"/>
  <c r="K887" i="4"/>
  <c r="L887" i="4"/>
  <c r="M887" i="4"/>
  <c r="N887" i="4"/>
  <c r="O887" i="4"/>
  <c r="P887" i="4"/>
  <c r="Q887" i="4"/>
  <c r="R887" i="4"/>
  <c r="D888" i="4"/>
  <c r="E888" i="4"/>
  <c r="F888" i="4"/>
  <c r="G888" i="4"/>
  <c r="H888" i="4"/>
  <c r="I888" i="4"/>
  <c r="J888" i="4"/>
  <c r="K888" i="4"/>
  <c r="L888" i="4"/>
  <c r="M888" i="4"/>
  <c r="N888" i="4"/>
  <c r="O888" i="4"/>
  <c r="P888" i="4"/>
  <c r="Q888" i="4"/>
  <c r="R888" i="4"/>
  <c r="C886" i="4"/>
  <c r="C887" i="4"/>
  <c r="C888" i="4"/>
  <c r="D862" i="4"/>
  <c r="E862" i="4"/>
  <c r="F862" i="4"/>
  <c r="G862" i="4"/>
  <c r="H862" i="4"/>
  <c r="I862" i="4"/>
  <c r="J862" i="4"/>
  <c r="K862" i="4"/>
  <c r="L862" i="4"/>
  <c r="M862" i="4"/>
  <c r="N862" i="4"/>
  <c r="O862" i="4"/>
  <c r="P862" i="4"/>
  <c r="Q862" i="4"/>
  <c r="R862" i="4"/>
  <c r="S862" i="4"/>
  <c r="T862" i="4"/>
  <c r="D863" i="4"/>
  <c r="E863" i="4"/>
  <c r="F863" i="4"/>
  <c r="G863" i="4"/>
  <c r="H863" i="4"/>
  <c r="I863" i="4"/>
  <c r="J863" i="4"/>
  <c r="K863" i="4"/>
  <c r="L863" i="4"/>
  <c r="M863" i="4"/>
  <c r="N863" i="4"/>
  <c r="O863" i="4"/>
  <c r="P863" i="4"/>
  <c r="Q863" i="4"/>
  <c r="R863" i="4"/>
  <c r="S863" i="4"/>
  <c r="T863" i="4"/>
  <c r="D864" i="4"/>
  <c r="E864" i="4"/>
  <c r="F864" i="4"/>
  <c r="G864" i="4"/>
  <c r="H864" i="4"/>
  <c r="I864" i="4"/>
  <c r="J864" i="4"/>
  <c r="K864" i="4"/>
  <c r="L864" i="4"/>
  <c r="M864" i="4"/>
  <c r="N864" i="4"/>
  <c r="O864" i="4"/>
  <c r="P864" i="4"/>
  <c r="Q864" i="4"/>
  <c r="R864" i="4"/>
  <c r="S864" i="4"/>
  <c r="T864" i="4"/>
  <c r="D865" i="4"/>
  <c r="E865" i="4"/>
  <c r="F865" i="4"/>
  <c r="G865" i="4"/>
  <c r="H865" i="4"/>
  <c r="I865" i="4"/>
  <c r="J865" i="4"/>
  <c r="K865" i="4"/>
  <c r="L865" i="4"/>
  <c r="M865" i="4"/>
  <c r="N865" i="4"/>
  <c r="O865" i="4"/>
  <c r="P865" i="4"/>
  <c r="Q865" i="4"/>
  <c r="R865" i="4"/>
  <c r="S865" i="4"/>
  <c r="T865" i="4"/>
  <c r="D866" i="4"/>
  <c r="E866" i="4"/>
  <c r="F866" i="4"/>
  <c r="G866" i="4"/>
  <c r="H866" i="4"/>
  <c r="I866" i="4"/>
  <c r="J866" i="4"/>
  <c r="K866" i="4"/>
  <c r="L866" i="4"/>
  <c r="M866" i="4"/>
  <c r="N866" i="4"/>
  <c r="O866" i="4"/>
  <c r="P866" i="4"/>
  <c r="Q866" i="4"/>
  <c r="R866" i="4"/>
  <c r="S866" i="4"/>
  <c r="T866" i="4"/>
  <c r="D867" i="4"/>
  <c r="E867" i="4"/>
  <c r="F867" i="4"/>
  <c r="G867" i="4"/>
  <c r="H867" i="4"/>
  <c r="I867" i="4"/>
  <c r="J867" i="4"/>
  <c r="K867" i="4"/>
  <c r="L867" i="4"/>
  <c r="M867" i="4"/>
  <c r="N867" i="4"/>
  <c r="O867" i="4"/>
  <c r="P867" i="4"/>
  <c r="Q867" i="4"/>
  <c r="R867" i="4"/>
  <c r="S867" i="4"/>
  <c r="T867" i="4"/>
  <c r="D868" i="4"/>
  <c r="E868" i="4"/>
  <c r="F868" i="4"/>
  <c r="G868" i="4"/>
  <c r="H868" i="4"/>
  <c r="I868" i="4"/>
  <c r="J868" i="4"/>
  <c r="K868" i="4"/>
  <c r="L868" i="4"/>
  <c r="M868" i="4"/>
  <c r="N868" i="4"/>
  <c r="O868" i="4"/>
  <c r="P868" i="4"/>
  <c r="Q868" i="4"/>
  <c r="R868" i="4"/>
  <c r="S868" i="4"/>
  <c r="T868" i="4"/>
  <c r="D869" i="4"/>
  <c r="E869" i="4"/>
  <c r="F869" i="4"/>
  <c r="G869" i="4"/>
  <c r="H869" i="4"/>
  <c r="I869" i="4"/>
  <c r="J869" i="4"/>
  <c r="K869" i="4"/>
  <c r="L869" i="4"/>
  <c r="M869" i="4"/>
  <c r="N869" i="4"/>
  <c r="O869" i="4"/>
  <c r="P869" i="4"/>
  <c r="Q869" i="4"/>
  <c r="R869" i="4"/>
  <c r="S869" i="4"/>
  <c r="T869" i="4"/>
  <c r="C862" i="4"/>
  <c r="C863" i="4"/>
  <c r="C864" i="4"/>
  <c r="C865" i="4"/>
  <c r="C866" i="4"/>
  <c r="C867" i="4"/>
  <c r="C868" i="4"/>
  <c r="C869" i="4"/>
  <c r="D845" i="4"/>
  <c r="E845" i="4"/>
  <c r="F845" i="4"/>
  <c r="H845" i="4"/>
  <c r="I845" i="4"/>
  <c r="J845" i="4"/>
  <c r="N845" i="4"/>
  <c r="P845" i="4"/>
  <c r="Q845" i="4"/>
  <c r="R845" i="4"/>
  <c r="D846" i="4"/>
  <c r="E846" i="4"/>
  <c r="F846" i="4"/>
  <c r="G846" i="4"/>
  <c r="H846" i="4"/>
  <c r="I846" i="4"/>
  <c r="J846" i="4"/>
  <c r="K846" i="4"/>
  <c r="L846" i="4"/>
  <c r="M846" i="4"/>
  <c r="N846" i="4"/>
  <c r="P846" i="4"/>
  <c r="Q846" i="4"/>
  <c r="R846" i="4"/>
  <c r="D847" i="4"/>
  <c r="E847" i="4"/>
  <c r="F847" i="4"/>
  <c r="G847" i="4"/>
  <c r="H847" i="4"/>
  <c r="I847" i="4"/>
  <c r="J847" i="4"/>
  <c r="K847" i="4"/>
  <c r="L847" i="4"/>
  <c r="M847" i="4"/>
  <c r="N847" i="4"/>
  <c r="P847" i="4"/>
  <c r="Q847" i="4"/>
  <c r="R847" i="4"/>
  <c r="D848" i="4"/>
  <c r="E848" i="4"/>
  <c r="F848" i="4"/>
  <c r="G848" i="4"/>
  <c r="H848" i="4"/>
  <c r="I848" i="4"/>
  <c r="J848" i="4"/>
  <c r="K848" i="4"/>
  <c r="L848" i="4"/>
  <c r="M848" i="4"/>
  <c r="N848" i="4"/>
  <c r="P848" i="4"/>
  <c r="Q848" i="4"/>
  <c r="R848" i="4"/>
  <c r="D849" i="4"/>
  <c r="E849" i="4"/>
  <c r="F849" i="4"/>
  <c r="G849" i="4"/>
  <c r="H849" i="4"/>
  <c r="I849" i="4"/>
  <c r="J849" i="4"/>
  <c r="K849" i="4"/>
  <c r="L849" i="4"/>
  <c r="M849" i="4"/>
  <c r="N849" i="4"/>
  <c r="P849" i="4"/>
  <c r="Q849" i="4"/>
  <c r="R849" i="4"/>
  <c r="D850" i="4"/>
  <c r="E850" i="4"/>
  <c r="F850" i="4"/>
  <c r="G850" i="4"/>
  <c r="H850" i="4"/>
  <c r="I850" i="4"/>
  <c r="J850" i="4"/>
  <c r="K850" i="4"/>
  <c r="L850" i="4"/>
  <c r="M850" i="4"/>
  <c r="N850" i="4"/>
  <c r="P850" i="4"/>
  <c r="Q850" i="4"/>
  <c r="R850" i="4"/>
  <c r="D851" i="4"/>
  <c r="E851" i="4"/>
  <c r="F851" i="4"/>
  <c r="G851" i="4"/>
  <c r="H851" i="4"/>
  <c r="I851" i="4"/>
  <c r="J851" i="4"/>
  <c r="K851" i="4"/>
  <c r="L851" i="4"/>
  <c r="M851" i="4"/>
  <c r="N851" i="4"/>
  <c r="P851" i="4"/>
  <c r="Q851" i="4"/>
  <c r="R851" i="4"/>
  <c r="D852" i="4"/>
  <c r="E852" i="4"/>
  <c r="F852" i="4"/>
  <c r="G852" i="4"/>
  <c r="H852" i="4"/>
  <c r="I852" i="4"/>
  <c r="J852" i="4"/>
  <c r="K852" i="4"/>
  <c r="L852" i="4"/>
  <c r="M852" i="4"/>
  <c r="N852" i="4"/>
  <c r="P852" i="4"/>
  <c r="Q852" i="4"/>
  <c r="R852" i="4"/>
  <c r="D853" i="4"/>
  <c r="E853" i="4"/>
  <c r="F853" i="4"/>
  <c r="G853" i="4"/>
  <c r="H853" i="4"/>
  <c r="I853" i="4"/>
  <c r="J853" i="4"/>
  <c r="K853" i="4"/>
  <c r="L853" i="4"/>
  <c r="M853" i="4"/>
  <c r="N853" i="4"/>
  <c r="P853" i="4"/>
  <c r="Q853" i="4"/>
  <c r="R853" i="4"/>
  <c r="C846" i="4"/>
  <c r="C847" i="4"/>
  <c r="C848" i="4"/>
  <c r="C849" i="4"/>
  <c r="C850" i="4"/>
  <c r="C851" i="4"/>
  <c r="C852" i="4"/>
  <c r="C853" i="4"/>
  <c r="D819" i="4"/>
  <c r="E819" i="4"/>
  <c r="F819" i="4"/>
  <c r="G819" i="4"/>
  <c r="H819" i="4"/>
  <c r="I819" i="4"/>
  <c r="J819" i="4"/>
  <c r="K819" i="4"/>
  <c r="L819" i="4"/>
  <c r="M819" i="4"/>
  <c r="N819" i="4"/>
  <c r="O819" i="4"/>
  <c r="P819" i="4"/>
  <c r="Q819" i="4"/>
  <c r="R819" i="4"/>
  <c r="S819" i="4"/>
  <c r="T819" i="4"/>
  <c r="D820" i="4"/>
  <c r="E820" i="4"/>
  <c r="F820" i="4"/>
  <c r="G820" i="4"/>
  <c r="H820" i="4"/>
  <c r="I820" i="4"/>
  <c r="J820" i="4"/>
  <c r="K820" i="4"/>
  <c r="L820" i="4"/>
  <c r="M820" i="4"/>
  <c r="N820" i="4"/>
  <c r="O820" i="4"/>
  <c r="P820" i="4"/>
  <c r="Q820" i="4"/>
  <c r="R820" i="4"/>
  <c r="S820" i="4"/>
  <c r="T820" i="4"/>
  <c r="D821" i="4"/>
  <c r="E821" i="4"/>
  <c r="F821" i="4"/>
  <c r="G821" i="4"/>
  <c r="H821" i="4"/>
  <c r="I821" i="4"/>
  <c r="J821" i="4"/>
  <c r="K821" i="4"/>
  <c r="L821" i="4"/>
  <c r="M821" i="4"/>
  <c r="N821" i="4"/>
  <c r="O821" i="4"/>
  <c r="P821" i="4"/>
  <c r="Q821" i="4"/>
  <c r="R821" i="4"/>
  <c r="S821" i="4"/>
  <c r="T821" i="4"/>
  <c r="D822" i="4"/>
  <c r="E822" i="4"/>
  <c r="F822" i="4"/>
  <c r="G822" i="4"/>
  <c r="H822" i="4"/>
  <c r="I822" i="4"/>
  <c r="J822" i="4"/>
  <c r="K822" i="4"/>
  <c r="L822" i="4"/>
  <c r="M822" i="4"/>
  <c r="N822" i="4"/>
  <c r="O822" i="4"/>
  <c r="P822" i="4"/>
  <c r="Q822" i="4"/>
  <c r="R822" i="4"/>
  <c r="S822" i="4"/>
  <c r="T822" i="4"/>
  <c r="D823" i="4"/>
  <c r="E823" i="4"/>
  <c r="F823" i="4"/>
  <c r="G823" i="4"/>
  <c r="H823" i="4"/>
  <c r="I823" i="4"/>
  <c r="J823" i="4"/>
  <c r="K823" i="4"/>
  <c r="L823" i="4"/>
  <c r="M823" i="4"/>
  <c r="N823" i="4"/>
  <c r="O823" i="4"/>
  <c r="P823" i="4"/>
  <c r="Q823" i="4"/>
  <c r="R823" i="4"/>
  <c r="S823" i="4"/>
  <c r="T823" i="4"/>
  <c r="D824" i="4"/>
  <c r="E824" i="4"/>
  <c r="F824" i="4"/>
  <c r="G824" i="4"/>
  <c r="H824" i="4"/>
  <c r="I824" i="4"/>
  <c r="J824" i="4"/>
  <c r="K824" i="4"/>
  <c r="L824" i="4"/>
  <c r="M824" i="4"/>
  <c r="N824" i="4"/>
  <c r="O824" i="4"/>
  <c r="P824" i="4"/>
  <c r="Q824" i="4"/>
  <c r="R824" i="4"/>
  <c r="S824" i="4"/>
  <c r="T824" i="4"/>
  <c r="D825" i="4"/>
  <c r="E825" i="4"/>
  <c r="F825" i="4"/>
  <c r="G825" i="4"/>
  <c r="H825" i="4"/>
  <c r="I825" i="4"/>
  <c r="J825" i="4"/>
  <c r="K825" i="4"/>
  <c r="L825" i="4"/>
  <c r="M825" i="4"/>
  <c r="N825" i="4"/>
  <c r="O825" i="4"/>
  <c r="P825" i="4"/>
  <c r="Q825" i="4"/>
  <c r="R825" i="4"/>
  <c r="S825" i="4"/>
  <c r="T825" i="4"/>
  <c r="D826" i="4"/>
  <c r="E826" i="4"/>
  <c r="F826" i="4"/>
  <c r="G826" i="4"/>
  <c r="H826" i="4"/>
  <c r="I826" i="4"/>
  <c r="J826" i="4"/>
  <c r="K826" i="4"/>
  <c r="L826" i="4"/>
  <c r="M826" i="4"/>
  <c r="N826" i="4"/>
  <c r="O826" i="4"/>
  <c r="P826" i="4"/>
  <c r="Q826" i="4"/>
  <c r="R826" i="4"/>
  <c r="S826" i="4"/>
  <c r="T826" i="4"/>
  <c r="D827" i="4"/>
  <c r="E827" i="4"/>
  <c r="F827" i="4"/>
  <c r="G827" i="4"/>
  <c r="H827" i="4"/>
  <c r="I827" i="4"/>
  <c r="J827" i="4"/>
  <c r="K827" i="4"/>
  <c r="L827" i="4"/>
  <c r="M827" i="4"/>
  <c r="N827" i="4"/>
  <c r="O827" i="4"/>
  <c r="P827" i="4"/>
  <c r="Q827" i="4"/>
  <c r="R827" i="4"/>
  <c r="S827" i="4"/>
  <c r="T827" i="4"/>
  <c r="D828" i="4"/>
  <c r="E828" i="4"/>
  <c r="F828" i="4"/>
  <c r="G828" i="4"/>
  <c r="H828" i="4"/>
  <c r="I828" i="4"/>
  <c r="J828" i="4"/>
  <c r="K828" i="4"/>
  <c r="L828" i="4"/>
  <c r="M828" i="4"/>
  <c r="N828" i="4"/>
  <c r="O828" i="4"/>
  <c r="P828" i="4"/>
  <c r="Q828" i="4"/>
  <c r="R828" i="4"/>
  <c r="S828" i="4"/>
  <c r="T828" i="4"/>
  <c r="D829" i="4"/>
  <c r="E829" i="4"/>
  <c r="F829" i="4"/>
  <c r="G829" i="4"/>
  <c r="H829" i="4"/>
  <c r="I829" i="4"/>
  <c r="J829" i="4"/>
  <c r="K829" i="4"/>
  <c r="L829" i="4"/>
  <c r="M829" i="4"/>
  <c r="N829" i="4"/>
  <c r="O829" i="4"/>
  <c r="P829" i="4"/>
  <c r="Q829" i="4"/>
  <c r="R829" i="4"/>
  <c r="S829" i="4"/>
  <c r="T829" i="4"/>
  <c r="C819" i="4"/>
  <c r="C820" i="4"/>
  <c r="C821" i="4"/>
  <c r="C822" i="4"/>
  <c r="C823" i="4"/>
  <c r="C824" i="4"/>
  <c r="C825" i="4"/>
  <c r="C826" i="4"/>
  <c r="C827" i="4"/>
  <c r="C828" i="4"/>
  <c r="C829" i="4"/>
  <c r="D799" i="4"/>
  <c r="E799" i="4"/>
  <c r="F799" i="4"/>
  <c r="H799" i="4"/>
  <c r="I799" i="4"/>
  <c r="J799" i="4"/>
  <c r="N799" i="4"/>
  <c r="P799" i="4"/>
  <c r="Q799" i="4"/>
  <c r="R799" i="4"/>
  <c r="D800" i="4"/>
  <c r="E800" i="4"/>
  <c r="F800" i="4"/>
  <c r="G800" i="4"/>
  <c r="H800" i="4"/>
  <c r="I800" i="4"/>
  <c r="J800" i="4"/>
  <c r="K800" i="4"/>
  <c r="L800" i="4"/>
  <c r="M800" i="4"/>
  <c r="N800" i="4"/>
  <c r="P800" i="4"/>
  <c r="Q800" i="4"/>
  <c r="R800" i="4"/>
  <c r="D801" i="4"/>
  <c r="E801" i="4"/>
  <c r="F801" i="4"/>
  <c r="G801" i="4"/>
  <c r="H801" i="4"/>
  <c r="I801" i="4"/>
  <c r="J801" i="4"/>
  <c r="K801" i="4"/>
  <c r="L801" i="4"/>
  <c r="M801" i="4"/>
  <c r="N801" i="4"/>
  <c r="P801" i="4"/>
  <c r="Q801" i="4"/>
  <c r="R801" i="4"/>
  <c r="D802" i="4"/>
  <c r="E802" i="4"/>
  <c r="F802" i="4"/>
  <c r="G802" i="4"/>
  <c r="H802" i="4"/>
  <c r="I802" i="4"/>
  <c r="J802" i="4"/>
  <c r="K802" i="4"/>
  <c r="L802" i="4"/>
  <c r="M802" i="4"/>
  <c r="N802" i="4"/>
  <c r="P802" i="4"/>
  <c r="Q802" i="4"/>
  <c r="R802" i="4"/>
  <c r="D803" i="4"/>
  <c r="E803" i="4"/>
  <c r="F803" i="4"/>
  <c r="G803" i="4"/>
  <c r="H803" i="4"/>
  <c r="I803" i="4"/>
  <c r="J803" i="4"/>
  <c r="K803" i="4"/>
  <c r="L803" i="4"/>
  <c r="M803" i="4"/>
  <c r="N803" i="4"/>
  <c r="P803" i="4"/>
  <c r="Q803" i="4"/>
  <c r="R803" i="4"/>
  <c r="D804" i="4"/>
  <c r="E804" i="4"/>
  <c r="F804" i="4"/>
  <c r="G804" i="4"/>
  <c r="H804" i="4"/>
  <c r="I804" i="4"/>
  <c r="J804" i="4"/>
  <c r="K804" i="4"/>
  <c r="L804" i="4"/>
  <c r="M804" i="4"/>
  <c r="N804" i="4"/>
  <c r="P804" i="4"/>
  <c r="Q804" i="4"/>
  <c r="R804" i="4"/>
  <c r="D805" i="4"/>
  <c r="E805" i="4"/>
  <c r="F805" i="4"/>
  <c r="G805" i="4"/>
  <c r="H805" i="4"/>
  <c r="I805" i="4"/>
  <c r="J805" i="4"/>
  <c r="K805" i="4"/>
  <c r="L805" i="4"/>
  <c r="M805" i="4"/>
  <c r="N805" i="4"/>
  <c r="P805" i="4"/>
  <c r="Q805" i="4"/>
  <c r="R805" i="4"/>
  <c r="D806" i="4"/>
  <c r="E806" i="4"/>
  <c r="F806" i="4"/>
  <c r="G806" i="4"/>
  <c r="H806" i="4"/>
  <c r="I806" i="4"/>
  <c r="J806" i="4"/>
  <c r="K806" i="4"/>
  <c r="L806" i="4"/>
  <c r="M806" i="4"/>
  <c r="N806" i="4"/>
  <c r="P806" i="4"/>
  <c r="Q806" i="4"/>
  <c r="R806" i="4"/>
  <c r="D807" i="4"/>
  <c r="E807" i="4"/>
  <c r="F807" i="4"/>
  <c r="G807" i="4"/>
  <c r="H807" i="4"/>
  <c r="I807" i="4"/>
  <c r="J807" i="4"/>
  <c r="K807" i="4"/>
  <c r="L807" i="4"/>
  <c r="M807" i="4"/>
  <c r="N807" i="4"/>
  <c r="P807" i="4"/>
  <c r="Q807" i="4"/>
  <c r="R807" i="4"/>
  <c r="D808" i="4"/>
  <c r="E808" i="4"/>
  <c r="F808" i="4"/>
  <c r="G808" i="4"/>
  <c r="H808" i="4"/>
  <c r="I808" i="4"/>
  <c r="J808" i="4"/>
  <c r="K808" i="4"/>
  <c r="L808" i="4"/>
  <c r="M808" i="4"/>
  <c r="N808" i="4"/>
  <c r="P808" i="4"/>
  <c r="Q808" i="4"/>
  <c r="R808" i="4"/>
  <c r="D809" i="4"/>
  <c r="E809" i="4"/>
  <c r="F809" i="4"/>
  <c r="G809" i="4"/>
  <c r="H809" i="4"/>
  <c r="I809" i="4"/>
  <c r="J809" i="4"/>
  <c r="K809" i="4"/>
  <c r="L809" i="4"/>
  <c r="M809" i="4"/>
  <c r="N809" i="4"/>
  <c r="P809" i="4"/>
  <c r="Q809" i="4"/>
  <c r="R809" i="4"/>
  <c r="D810" i="4"/>
  <c r="E810" i="4"/>
  <c r="F810" i="4"/>
  <c r="G810" i="4"/>
  <c r="H810" i="4"/>
  <c r="I810" i="4"/>
  <c r="J810" i="4"/>
  <c r="K810" i="4"/>
  <c r="L810" i="4"/>
  <c r="M810" i="4"/>
  <c r="N810" i="4"/>
  <c r="P810" i="4"/>
  <c r="Q810" i="4"/>
  <c r="R810" i="4"/>
  <c r="C800" i="4"/>
  <c r="C801" i="4"/>
  <c r="C802" i="4"/>
  <c r="C803" i="4"/>
  <c r="C804" i="4"/>
  <c r="C805" i="4"/>
  <c r="C806" i="4"/>
  <c r="C807" i="4"/>
  <c r="C808" i="4"/>
  <c r="C809" i="4"/>
  <c r="C810" i="4"/>
  <c r="D747" i="4"/>
  <c r="E747" i="4"/>
  <c r="F747" i="4"/>
  <c r="H747" i="4"/>
  <c r="I747" i="4"/>
  <c r="J747" i="4"/>
  <c r="K747" i="4"/>
  <c r="L747" i="4"/>
  <c r="M747" i="4"/>
  <c r="N747" i="4"/>
  <c r="O747" i="4"/>
  <c r="P747" i="4"/>
  <c r="Q747" i="4"/>
  <c r="R747" i="4"/>
  <c r="D748" i="4"/>
  <c r="E748" i="4"/>
  <c r="F748" i="4"/>
  <c r="G748" i="4"/>
  <c r="H748" i="4"/>
  <c r="I748" i="4"/>
  <c r="J748" i="4"/>
  <c r="K748" i="4"/>
  <c r="L748" i="4"/>
  <c r="M748" i="4"/>
  <c r="N748" i="4"/>
  <c r="O748" i="4"/>
  <c r="P748" i="4"/>
  <c r="Q748" i="4"/>
  <c r="R748" i="4"/>
  <c r="D749" i="4"/>
  <c r="E749" i="4"/>
  <c r="F749" i="4"/>
  <c r="G749" i="4"/>
  <c r="H749" i="4"/>
  <c r="I749" i="4"/>
  <c r="J749" i="4"/>
  <c r="K749" i="4"/>
  <c r="L749" i="4"/>
  <c r="M749" i="4"/>
  <c r="N749" i="4"/>
  <c r="O749" i="4"/>
  <c r="P749" i="4"/>
  <c r="Q749" i="4"/>
  <c r="R749" i="4"/>
  <c r="D750" i="4"/>
  <c r="E750" i="4"/>
  <c r="F750" i="4"/>
  <c r="G750" i="4"/>
  <c r="H750" i="4"/>
  <c r="I750" i="4"/>
  <c r="J750" i="4"/>
  <c r="K750" i="4"/>
  <c r="L750" i="4"/>
  <c r="M750" i="4"/>
  <c r="N750" i="4"/>
  <c r="O750" i="4"/>
  <c r="P750" i="4"/>
  <c r="Q750" i="4"/>
  <c r="R750" i="4"/>
  <c r="D751" i="4"/>
  <c r="E751" i="4"/>
  <c r="F751" i="4"/>
  <c r="G751" i="4"/>
  <c r="H751" i="4"/>
  <c r="I751" i="4"/>
  <c r="J751" i="4"/>
  <c r="K751" i="4"/>
  <c r="L751" i="4"/>
  <c r="M751" i="4"/>
  <c r="N751" i="4"/>
  <c r="O751" i="4"/>
  <c r="P751" i="4"/>
  <c r="Q751" i="4"/>
  <c r="R751" i="4"/>
  <c r="C748" i="4"/>
  <c r="C749" i="4"/>
  <c r="C750" i="4"/>
  <c r="C751" i="4"/>
  <c r="D760" i="4"/>
  <c r="E760" i="4"/>
  <c r="F760" i="4"/>
  <c r="G760" i="4"/>
  <c r="H760" i="4"/>
  <c r="I760" i="4"/>
  <c r="J760" i="4"/>
  <c r="K760" i="4"/>
  <c r="L760" i="4"/>
  <c r="M760" i="4"/>
  <c r="N760" i="4"/>
  <c r="O760" i="4"/>
  <c r="P760" i="4"/>
  <c r="Q760" i="4"/>
  <c r="R760" i="4"/>
  <c r="S760" i="4"/>
  <c r="T760" i="4"/>
  <c r="D761" i="4"/>
  <c r="E761" i="4"/>
  <c r="F761" i="4"/>
  <c r="G761" i="4"/>
  <c r="H761" i="4"/>
  <c r="I761" i="4"/>
  <c r="J761" i="4"/>
  <c r="K761" i="4"/>
  <c r="L761" i="4"/>
  <c r="M761" i="4"/>
  <c r="N761" i="4"/>
  <c r="O761" i="4"/>
  <c r="P761" i="4"/>
  <c r="Q761" i="4"/>
  <c r="R761" i="4"/>
  <c r="S761" i="4"/>
  <c r="T761" i="4"/>
  <c r="D762" i="4"/>
  <c r="E762" i="4"/>
  <c r="F762" i="4"/>
  <c r="G762" i="4"/>
  <c r="H762" i="4"/>
  <c r="I762" i="4"/>
  <c r="J762" i="4"/>
  <c r="K762" i="4"/>
  <c r="L762" i="4"/>
  <c r="M762" i="4"/>
  <c r="N762" i="4"/>
  <c r="O762" i="4"/>
  <c r="P762" i="4"/>
  <c r="Q762" i="4"/>
  <c r="R762" i="4"/>
  <c r="S762" i="4"/>
  <c r="T762" i="4"/>
  <c r="D763" i="4"/>
  <c r="E763" i="4"/>
  <c r="F763" i="4"/>
  <c r="G763" i="4"/>
  <c r="H763" i="4"/>
  <c r="I763" i="4"/>
  <c r="J763" i="4"/>
  <c r="K763" i="4"/>
  <c r="L763" i="4"/>
  <c r="M763" i="4"/>
  <c r="N763" i="4"/>
  <c r="O763" i="4"/>
  <c r="P763" i="4"/>
  <c r="Q763" i="4"/>
  <c r="R763" i="4"/>
  <c r="S763" i="4"/>
  <c r="T763" i="4"/>
  <c r="C760" i="4"/>
  <c r="C761" i="4"/>
  <c r="C762" i="4"/>
  <c r="C763" i="4"/>
  <c r="D712" i="4"/>
  <c r="E712" i="4"/>
  <c r="F712" i="4"/>
  <c r="G712" i="4"/>
  <c r="H712" i="4"/>
  <c r="I712" i="4"/>
  <c r="J712" i="4"/>
  <c r="K712" i="4"/>
  <c r="L712" i="4"/>
  <c r="M712" i="4"/>
  <c r="N712" i="4"/>
  <c r="O712" i="4"/>
  <c r="P712" i="4"/>
  <c r="Q712" i="4"/>
  <c r="R712" i="4"/>
  <c r="S712" i="4"/>
  <c r="T712" i="4"/>
  <c r="D713" i="4"/>
  <c r="E713" i="4"/>
  <c r="F713" i="4"/>
  <c r="G713" i="4"/>
  <c r="H713" i="4"/>
  <c r="I713" i="4"/>
  <c r="J713" i="4"/>
  <c r="K713" i="4"/>
  <c r="L713" i="4"/>
  <c r="M713" i="4"/>
  <c r="N713" i="4"/>
  <c r="O713" i="4"/>
  <c r="P713" i="4"/>
  <c r="Q713" i="4"/>
  <c r="R713" i="4"/>
  <c r="S713" i="4"/>
  <c r="T713" i="4"/>
  <c r="D714" i="4"/>
  <c r="E714" i="4"/>
  <c r="F714" i="4"/>
  <c r="G714" i="4"/>
  <c r="H714" i="4"/>
  <c r="I714" i="4"/>
  <c r="J714" i="4"/>
  <c r="K714" i="4"/>
  <c r="L714" i="4"/>
  <c r="M714" i="4"/>
  <c r="N714" i="4"/>
  <c r="O714" i="4"/>
  <c r="P714" i="4"/>
  <c r="Q714" i="4"/>
  <c r="R714" i="4"/>
  <c r="S714" i="4"/>
  <c r="T714" i="4"/>
  <c r="D715" i="4"/>
  <c r="E715" i="4"/>
  <c r="F715" i="4"/>
  <c r="G715" i="4"/>
  <c r="H715" i="4"/>
  <c r="I715" i="4"/>
  <c r="J715" i="4"/>
  <c r="K715" i="4"/>
  <c r="L715" i="4"/>
  <c r="M715" i="4"/>
  <c r="N715" i="4"/>
  <c r="O715" i="4"/>
  <c r="P715" i="4"/>
  <c r="Q715" i="4"/>
  <c r="R715" i="4"/>
  <c r="S715" i="4"/>
  <c r="T715" i="4"/>
  <c r="C712" i="4"/>
  <c r="C713" i="4"/>
  <c r="C714" i="4"/>
  <c r="C715" i="4"/>
  <c r="D699" i="4"/>
  <c r="E699" i="4"/>
  <c r="F699" i="4"/>
  <c r="H699" i="4"/>
  <c r="I699" i="4"/>
  <c r="J699" i="4"/>
  <c r="K699" i="4"/>
  <c r="L699" i="4"/>
  <c r="M699" i="4"/>
  <c r="N699" i="4"/>
  <c r="O699" i="4"/>
  <c r="P699" i="4"/>
  <c r="Q699" i="4"/>
  <c r="R699" i="4"/>
  <c r="D700" i="4"/>
  <c r="E700" i="4"/>
  <c r="F700" i="4"/>
  <c r="G700" i="4"/>
  <c r="H700" i="4"/>
  <c r="I700" i="4"/>
  <c r="J700" i="4"/>
  <c r="K700" i="4"/>
  <c r="L700" i="4"/>
  <c r="M700" i="4"/>
  <c r="N700" i="4"/>
  <c r="O700" i="4"/>
  <c r="P700" i="4"/>
  <c r="Q700" i="4"/>
  <c r="R700" i="4"/>
  <c r="D701" i="4"/>
  <c r="E701" i="4"/>
  <c r="F701" i="4"/>
  <c r="G701" i="4"/>
  <c r="H701" i="4"/>
  <c r="I701" i="4"/>
  <c r="J701" i="4"/>
  <c r="K701" i="4"/>
  <c r="L701" i="4"/>
  <c r="M701" i="4"/>
  <c r="N701" i="4"/>
  <c r="O701" i="4"/>
  <c r="P701" i="4"/>
  <c r="Q701" i="4"/>
  <c r="R701" i="4"/>
  <c r="D702" i="4"/>
  <c r="E702" i="4"/>
  <c r="F702" i="4"/>
  <c r="G702" i="4"/>
  <c r="H702" i="4"/>
  <c r="I702" i="4"/>
  <c r="J702" i="4"/>
  <c r="K702" i="4"/>
  <c r="L702" i="4"/>
  <c r="M702" i="4"/>
  <c r="N702" i="4"/>
  <c r="O702" i="4"/>
  <c r="P702" i="4"/>
  <c r="Q702" i="4"/>
  <c r="R702" i="4"/>
  <c r="D703" i="4"/>
  <c r="E703" i="4"/>
  <c r="F703" i="4"/>
  <c r="G703" i="4"/>
  <c r="H703" i="4"/>
  <c r="I703" i="4"/>
  <c r="J703" i="4"/>
  <c r="K703" i="4"/>
  <c r="L703" i="4"/>
  <c r="M703" i="4"/>
  <c r="N703" i="4"/>
  <c r="O703" i="4"/>
  <c r="P703" i="4"/>
  <c r="Q703" i="4"/>
  <c r="R703" i="4"/>
  <c r="C700" i="4"/>
  <c r="C701" i="4"/>
  <c r="C702" i="4"/>
  <c r="C703" i="4"/>
  <c r="D671" i="4"/>
  <c r="E671" i="4"/>
  <c r="F671" i="4"/>
  <c r="G671" i="4"/>
  <c r="H671" i="4"/>
  <c r="I671" i="4"/>
  <c r="J671" i="4"/>
  <c r="K671" i="4"/>
  <c r="L671" i="4"/>
  <c r="M671" i="4"/>
  <c r="N671" i="4"/>
  <c r="O671" i="4"/>
  <c r="P671" i="4"/>
  <c r="Q671" i="4"/>
  <c r="R671" i="4"/>
  <c r="S671" i="4"/>
  <c r="T671" i="4"/>
  <c r="D672" i="4"/>
  <c r="E672" i="4"/>
  <c r="F672" i="4"/>
  <c r="G672" i="4"/>
  <c r="H672" i="4"/>
  <c r="I672" i="4"/>
  <c r="J672" i="4"/>
  <c r="K672" i="4"/>
  <c r="L672" i="4"/>
  <c r="M672" i="4"/>
  <c r="N672" i="4"/>
  <c r="O672" i="4"/>
  <c r="P672" i="4"/>
  <c r="Q672" i="4"/>
  <c r="R672" i="4"/>
  <c r="S672" i="4"/>
  <c r="T672" i="4"/>
  <c r="D673" i="4"/>
  <c r="E673" i="4"/>
  <c r="F673" i="4"/>
  <c r="G673" i="4"/>
  <c r="H673" i="4"/>
  <c r="I673" i="4"/>
  <c r="J673" i="4"/>
  <c r="K673" i="4"/>
  <c r="L673" i="4"/>
  <c r="M673" i="4"/>
  <c r="N673" i="4"/>
  <c r="O673" i="4"/>
  <c r="P673" i="4"/>
  <c r="Q673" i="4"/>
  <c r="R673" i="4"/>
  <c r="S673" i="4"/>
  <c r="T673" i="4"/>
  <c r="D674" i="4"/>
  <c r="E674" i="4"/>
  <c r="F674" i="4"/>
  <c r="G674" i="4"/>
  <c r="H674" i="4"/>
  <c r="I674" i="4"/>
  <c r="J674" i="4"/>
  <c r="K674" i="4"/>
  <c r="L674" i="4"/>
  <c r="M674" i="4"/>
  <c r="N674" i="4"/>
  <c r="O674" i="4"/>
  <c r="P674" i="4"/>
  <c r="Q674" i="4"/>
  <c r="R674" i="4"/>
  <c r="S674" i="4"/>
  <c r="T674" i="4"/>
  <c r="D675" i="4"/>
  <c r="E675" i="4"/>
  <c r="F675" i="4"/>
  <c r="G675" i="4"/>
  <c r="H675" i="4"/>
  <c r="I675" i="4"/>
  <c r="J675" i="4"/>
  <c r="K675" i="4"/>
  <c r="L675" i="4"/>
  <c r="M675" i="4"/>
  <c r="N675" i="4"/>
  <c r="O675" i="4"/>
  <c r="P675" i="4"/>
  <c r="Q675" i="4"/>
  <c r="R675" i="4"/>
  <c r="S675" i="4"/>
  <c r="T675" i="4"/>
  <c r="D676" i="4"/>
  <c r="E676" i="4"/>
  <c r="F676" i="4"/>
  <c r="G676" i="4"/>
  <c r="H676" i="4"/>
  <c r="I676" i="4"/>
  <c r="J676" i="4"/>
  <c r="K676" i="4"/>
  <c r="L676" i="4"/>
  <c r="M676" i="4"/>
  <c r="N676" i="4"/>
  <c r="O676" i="4"/>
  <c r="P676" i="4"/>
  <c r="Q676" i="4"/>
  <c r="R676" i="4"/>
  <c r="S676" i="4"/>
  <c r="T676" i="4"/>
  <c r="D677" i="4"/>
  <c r="E677" i="4"/>
  <c r="F677" i="4"/>
  <c r="G677" i="4"/>
  <c r="H677" i="4"/>
  <c r="I677" i="4"/>
  <c r="J677" i="4"/>
  <c r="K677" i="4"/>
  <c r="L677" i="4"/>
  <c r="M677" i="4"/>
  <c r="N677" i="4"/>
  <c r="O677" i="4"/>
  <c r="P677" i="4"/>
  <c r="Q677" i="4"/>
  <c r="R677" i="4"/>
  <c r="S677" i="4"/>
  <c r="T677" i="4"/>
  <c r="D678" i="4"/>
  <c r="E678" i="4"/>
  <c r="F678" i="4"/>
  <c r="G678" i="4"/>
  <c r="H678" i="4"/>
  <c r="I678" i="4"/>
  <c r="J678" i="4"/>
  <c r="K678" i="4"/>
  <c r="L678" i="4"/>
  <c r="M678" i="4"/>
  <c r="N678" i="4"/>
  <c r="O678" i="4"/>
  <c r="P678" i="4"/>
  <c r="Q678" i="4"/>
  <c r="R678" i="4"/>
  <c r="S678" i="4"/>
  <c r="T678" i="4"/>
  <c r="D679" i="4"/>
  <c r="E679" i="4"/>
  <c r="F679" i="4"/>
  <c r="G679" i="4"/>
  <c r="H679" i="4"/>
  <c r="I679" i="4"/>
  <c r="J679" i="4"/>
  <c r="K679" i="4"/>
  <c r="L679" i="4"/>
  <c r="M679" i="4"/>
  <c r="N679" i="4"/>
  <c r="O679" i="4"/>
  <c r="P679" i="4"/>
  <c r="Q679" i="4"/>
  <c r="R679" i="4"/>
  <c r="S679" i="4"/>
  <c r="T679" i="4"/>
  <c r="D680" i="4"/>
  <c r="E680" i="4"/>
  <c r="F680" i="4"/>
  <c r="G680" i="4"/>
  <c r="H680" i="4"/>
  <c r="I680" i="4"/>
  <c r="J680" i="4"/>
  <c r="K680" i="4"/>
  <c r="L680" i="4"/>
  <c r="M680" i="4"/>
  <c r="N680" i="4"/>
  <c r="O680" i="4"/>
  <c r="P680" i="4"/>
  <c r="Q680" i="4"/>
  <c r="R680" i="4"/>
  <c r="S680" i="4"/>
  <c r="T680" i="4"/>
  <c r="C671" i="4"/>
  <c r="C672" i="4"/>
  <c r="C673" i="4"/>
  <c r="C674" i="4"/>
  <c r="C675" i="4"/>
  <c r="C676" i="4"/>
  <c r="C677" i="4"/>
  <c r="C678" i="4"/>
  <c r="C679" i="4"/>
  <c r="C680" i="4"/>
  <c r="D652" i="4"/>
  <c r="E652" i="4"/>
  <c r="F652" i="4"/>
  <c r="H652" i="4"/>
  <c r="I652" i="4"/>
  <c r="J652" i="4"/>
  <c r="K652" i="4"/>
  <c r="L652" i="4"/>
  <c r="M652" i="4"/>
  <c r="N652" i="4"/>
  <c r="O652" i="4"/>
  <c r="P652" i="4"/>
  <c r="Q652" i="4"/>
  <c r="R652" i="4"/>
  <c r="D653" i="4"/>
  <c r="E653" i="4"/>
  <c r="F653" i="4"/>
  <c r="G653" i="4"/>
  <c r="H653" i="4"/>
  <c r="I653" i="4"/>
  <c r="J653" i="4"/>
  <c r="K653" i="4"/>
  <c r="L653" i="4"/>
  <c r="M653" i="4"/>
  <c r="N653" i="4"/>
  <c r="O653" i="4"/>
  <c r="P653" i="4"/>
  <c r="Q653" i="4"/>
  <c r="R653" i="4"/>
  <c r="D654" i="4"/>
  <c r="E654" i="4"/>
  <c r="F654" i="4"/>
  <c r="G654" i="4"/>
  <c r="H654" i="4"/>
  <c r="I654" i="4"/>
  <c r="J654" i="4"/>
  <c r="K654" i="4"/>
  <c r="L654" i="4"/>
  <c r="M654" i="4"/>
  <c r="N654" i="4"/>
  <c r="O654" i="4"/>
  <c r="P654" i="4"/>
  <c r="Q654" i="4"/>
  <c r="R654" i="4"/>
  <c r="D655" i="4"/>
  <c r="E655" i="4"/>
  <c r="F655" i="4"/>
  <c r="G655" i="4"/>
  <c r="H655" i="4"/>
  <c r="I655" i="4"/>
  <c r="J655" i="4"/>
  <c r="K655" i="4"/>
  <c r="L655" i="4"/>
  <c r="M655" i="4"/>
  <c r="N655" i="4"/>
  <c r="O655" i="4"/>
  <c r="P655" i="4"/>
  <c r="Q655" i="4"/>
  <c r="R655" i="4"/>
  <c r="D656" i="4"/>
  <c r="E656" i="4"/>
  <c r="F656" i="4"/>
  <c r="G656" i="4"/>
  <c r="H656" i="4"/>
  <c r="I656" i="4"/>
  <c r="J656" i="4"/>
  <c r="K656" i="4"/>
  <c r="L656" i="4"/>
  <c r="M656" i="4"/>
  <c r="N656" i="4"/>
  <c r="O656" i="4"/>
  <c r="P656" i="4"/>
  <c r="Q656" i="4"/>
  <c r="R656" i="4"/>
  <c r="D657" i="4"/>
  <c r="E657" i="4"/>
  <c r="F657" i="4"/>
  <c r="G657" i="4"/>
  <c r="H657" i="4"/>
  <c r="I657" i="4"/>
  <c r="J657" i="4"/>
  <c r="K657" i="4"/>
  <c r="L657" i="4"/>
  <c r="M657" i="4"/>
  <c r="N657" i="4"/>
  <c r="O657" i="4"/>
  <c r="P657" i="4"/>
  <c r="Q657" i="4"/>
  <c r="R657" i="4"/>
  <c r="D658" i="4"/>
  <c r="E658" i="4"/>
  <c r="F658" i="4"/>
  <c r="G658" i="4"/>
  <c r="H658" i="4"/>
  <c r="I658" i="4"/>
  <c r="J658" i="4"/>
  <c r="K658" i="4"/>
  <c r="L658" i="4"/>
  <c r="M658" i="4"/>
  <c r="N658" i="4"/>
  <c r="O658" i="4"/>
  <c r="P658" i="4"/>
  <c r="Q658" i="4"/>
  <c r="R658" i="4"/>
  <c r="D659" i="4"/>
  <c r="E659" i="4"/>
  <c r="F659" i="4"/>
  <c r="G659" i="4"/>
  <c r="H659" i="4"/>
  <c r="I659" i="4"/>
  <c r="J659" i="4"/>
  <c r="K659" i="4"/>
  <c r="L659" i="4"/>
  <c r="M659" i="4"/>
  <c r="N659" i="4"/>
  <c r="O659" i="4"/>
  <c r="P659" i="4"/>
  <c r="Q659" i="4"/>
  <c r="R659" i="4"/>
  <c r="D660" i="4"/>
  <c r="E660" i="4"/>
  <c r="F660" i="4"/>
  <c r="G660" i="4"/>
  <c r="H660" i="4"/>
  <c r="I660" i="4"/>
  <c r="J660" i="4"/>
  <c r="K660" i="4"/>
  <c r="L660" i="4"/>
  <c r="M660" i="4"/>
  <c r="N660" i="4"/>
  <c r="O660" i="4"/>
  <c r="P660" i="4"/>
  <c r="Q660" i="4"/>
  <c r="R660" i="4"/>
  <c r="D661" i="4"/>
  <c r="E661" i="4"/>
  <c r="F661" i="4"/>
  <c r="G661" i="4"/>
  <c r="H661" i="4"/>
  <c r="I661" i="4"/>
  <c r="J661" i="4"/>
  <c r="K661" i="4"/>
  <c r="L661" i="4"/>
  <c r="M661" i="4"/>
  <c r="N661" i="4"/>
  <c r="O661" i="4"/>
  <c r="P661" i="4"/>
  <c r="Q661" i="4"/>
  <c r="R661" i="4"/>
  <c r="D662" i="4"/>
  <c r="E662" i="4"/>
  <c r="F662" i="4"/>
  <c r="G662" i="4"/>
  <c r="H662" i="4"/>
  <c r="I662" i="4"/>
  <c r="J662" i="4"/>
  <c r="K662" i="4"/>
  <c r="L662" i="4"/>
  <c r="M662" i="4"/>
  <c r="N662" i="4"/>
  <c r="O662" i="4"/>
  <c r="P662" i="4"/>
  <c r="Q662" i="4"/>
  <c r="R662" i="4"/>
  <c r="C653" i="4"/>
  <c r="C654" i="4"/>
  <c r="C655" i="4"/>
  <c r="C656" i="4"/>
  <c r="C657" i="4"/>
  <c r="C658" i="4"/>
  <c r="C659" i="4"/>
  <c r="C660" i="4"/>
  <c r="C661" i="4"/>
  <c r="C662" i="4"/>
  <c r="D628" i="4"/>
  <c r="E628" i="4"/>
  <c r="F628" i="4"/>
  <c r="G628" i="4"/>
  <c r="H628" i="4"/>
  <c r="I628" i="4"/>
  <c r="J628" i="4"/>
  <c r="K628" i="4"/>
  <c r="L628" i="4"/>
  <c r="M628" i="4"/>
  <c r="N628" i="4"/>
  <c r="O628" i="4"/>
  <c r="P628" i="4"/>
  <c r="Q628" i="4"/>
  <c r="R628" i="4"/>
  <c r="S628" i="4"/>
  <c r="T628" i="4"/>
  <c r="D629" i="4"/>
  <c r="E629" i="4"/>
  <c r="F629" i="4"/>
  <c r="G629" i="4"/>
  <c r="H629" i="4"/>
  <c r="I629" i="4"/>
  <c r="J629" i="4"/>
  <c r="K629" i="4"/>
  <c r="L629" i="4"/>
  <c r="M629" i="4"/>
  <c r="N629" i="4"/>
  <c r="O629" i="4"/>
  <c r="P629" i="4"/>
  <c r="Q629" i="4"/>
  <c r="R629" i="4"/>
  <c r="S629" i="4"/>
  <c r="T629" i="4"/>
  <c r="D630" i="4"/>
  <c r="E630" i="4"/>
  <c r="F630" i="4"/>
  <c r="G630" i="4"/>
  <c r="H630" i="4"/>
  <c r="I630" i="4"/>
  <c r="J630" i="4"/>
  <c r="K630" i="4"/>
  <c r="L630" i="4"/>
  <c r="M630" i="4"/>
  <c r="N630" i="4"/>
  <c r="O630" i="4"/>
  <c r="P630" i="4"/>
  <c r="Q630" i="4"/>
  <c r="R630" i="4"/>
  <c r="S630" i="4"/>
  <c r="T630" i="4"/>
  <c r="D631" i="4"/>
  <c r="E631" i="4"/>
  <c r="F631" i="4"/>
  <c r="G631" i="4"/>
  <c r="H631" i="4"/>
  <c r="I631" i="4"/>
  <c r="J631" i="4"/>
  <c r="K631" i="4"/>
  <c r="L631" i="4"/>
  <c r="M631" i="4"/>
  <c r="N631" i="4"/>
  <c r="O631" i="4"/>
  <c r="P631" i="4"/>
  <c r="Q631" i="4"/>
  <c r="R631" i="4"/>
  <c r="S631" i="4"/>
  <c r="T631" i="4"/>
  <c r="D632" i="4"/>
  <c r="E632" i="4"/>
  <c r="F632" i="4"/>
  <c r="G632" i="4"/>
  <c r="H632" i="4"/>
  <c r="I632" i="4"/>
  <c r="J632" i="4"/>
  <c r="K632" i="4"/>
  <c r="L632" i="4"/>
  <c r="M632" i="4"/>
  <c r="N632" i="4"/>
  <c r="O632" i="4"/>
  <c r="P632" i="4"/>
  <c r="Q632" i="4"/>
  <c r="R632" i="4"/>
  <c r="S632" i="4"/>
  <c r="T632" i="4"/>
  <c r="D633" i="4"/>
  <c r="E633" i="4"/>
  <c r="F633" i="4"/>
  <c r="G633" i="4"/>
  <c r="H633" i="4"/>
  <c r="I633" i="4"/>
  <c r="J633" i="4"/>
  <c r="K633" i="4"/>
  <c r="L633" i="4"/>
  <c r="M633" i="4"/>
  <c r="N633" i="4"/>
  <c r="O633" i="4"/>
  <c r="P633" i="4"/>
  <c r="Q633" i="4"/>
  <c r="R633" i="4"/>
  <c r="S633" i="4"/>
  <c r="T633" i="4"/>
  <c r="D634" i="4"/>
  <c r="E634" i="4"/>
  <c r="F634" i="4"/>
  <c r="G634" i="4"/>
  <c r="H634" i="4"/>
  <c r="I634" i="4"/>
  <c r="J634" i="4"/>
  <c r="K634" i="4"/>
  <c r="L634" i="4"/>
  <c r="M634" i="4"/>
  <c r="N634" i="4"/>
  <c r="O634" i="4"/>
  <c r="P634" i="4"/>
  <c r="Q634" i="4"/>
  <c r="R634" i="4"/>
  <c r="S634" i="4"/>
  <c r="T634" i="4"/>
  <c r="D635" i="4"/>
  <c r="E635" i="4"/>
  <c r="F635" i="4"/>
  <c r="G635" i="4"/>
  <c r="H635" i="4"/>
  <c r="I635" i="4"/>
  <c r="J635" i="4"/>
  <c r="K635" i="4"/>
  <c r="L635" i="4"/>
  <c r="M635" i="4"/>
  <c r="N635" i="4"/>
  <c r="O635" i="4"/>
  <c r="P635" i="4"/>
  <c r="Q635" i="4"/>
  <c r="R635" i="4"/>
  <c r="S635" i="4"/>
  <c r="T635" i="4"/>
  <c r="D636" i="4"/>
  <c r="E636" i="4"/>
  <c r="F636" i="4"/>
  <c r="G636" i="4"/>
  <c r="H636" i="4"/>
  <c r="I636" i="4"/>
  <c r="J636" i="4"/>
  <c r="K636" i="4"/>
  <c r="L636" i="4"/>
  <c r="M636" i="4"/>
  <c r="N636" i="4"/>
  <c r="O636" i="4"/>
  <c r="P636" i="4"/>
  <c r="Q636" i="4"/>
  <c r="R636" i="4"/>
  <c r="S636" i="4"/>
  <c r="T636" i="4"/>
  <c r="D637" i="4"/>
  <c r="E637" i="4"/>
  <c r="F637" i="4"/>
  <c r="G637" i="4"/>
  <c r="H637" i="4"/>
  <c r="I637" i="4"/>
  <c r="J637" i="4"/>
  <c r="K637" i="4"/>
  <c r="L637" i="4"/>
  <c r="M637" i="4"/>
  <c r="N637" i="4"/>
  <c r="O637" i="4"/>
  <c r="P637" i="4"/>
  <c r="Q637" i="4"/>
  <c r="R637" i="4"/>
  <c r="S637" i="4"/>
  <c r="T637" i="4"/>
  <c r="D638" i="4"/>
  <c r="E638" i="4"/>
  <c r="F638" i="4"/>
  <c r="G638" i="4"/>
  <c r="H638" i="4"/>
  <c r="I638" i="4"/>
  <c r="J638" i="4"/>
  <c r="K638" i="4"/>
  <c r="L638" i="4"/>
  <c r="M638" i="4"/>
  <c r="N638" i="4"/>
  <c r="O638" i="4"/>
  <c r="P638" i="4"/>
  <c r="Q638" i="4"/>
  <c r="R638" i="4"/>
  <c r="S638" i="4"/>
  <c r="T638" i="4"/>
  <c r="D639" i="4"/>
  <c r="E639" i="4"/>
  <c r="F639" i="4"/>
  <c r="G639" i="4"/>
  <c r="H639" i="4"/>
  <c r="I639" i="4"/>
  <c r="J639" i="4"/>
  <c r="K639" i="4"/>
  <c r="L639" i="4"/>
  <c r="M639" i="4"/>
  <c r="N639" i="4"/>
  <c r="O639" i="4"/>
  <c r="P639" i="4"/>
  <c r="Q639" i="4"/>
  <c r="R639" i="4"/>
  <c r="S639" i="4"/>
  <c r="T639" i="4"/>
  <c r="D640" i="4"/>
  <c r="E640" i="4"/>
  <c r="F640" i="4"/>
  <c r="G640" i="4"/>
  <c r="H640" i="4"/>
  <c r="I640" i="4"/>
  <c r="J640" i="4"/>
  <c r="K640" i="4"/>
  <c r="L640" i="4"/>
  <c r="M640" i="4"/>
  <c r="N640" i="4"/>
  <c r="O640" i="4"/>
  <c r="P640" i="4"/>
  <c r="Q640" i="4"/>
  <c r="R640" i="4"/>
  <c r="S640" i="4"/>
  <c r="T640" i="4"/>
  <c r="D641" i="4"/>
  <c r="E641" i="4"/>
  <c r="F641" i="4"/>
  <c r="G641" i="4"/>
  <c r="H641" i="4"/>
  <c r="I641" i="4"/>
  <c r="J641" i="4"/>
  <c r="K641" i="4"/>
  <c r="L641" i="4"/>
  <c r="M641" i="4"/>
  <c r="N641" i="4"/>
  <c r="O641" i="4"/>
  <c r="P641" i="4"/>
  <c r="Q641" i="4"/>
  <c r="R641" i="4"/>
  <c r="S641" i="4"/>
  <c r="T641" i="4"/>
  <c r="D642" i="4"/>
  <c r="E642" i="4"/>
  <c r="F642" i="4"/>
  <c r="G642" i="4"/>
  <c r="H642" i="4"/>
  <c r="I642" i="4"/>
  <c r="J642" i="4"/>
  <c r="K642" i="4"/>
  <c r="L642" i="4"/>
  <c r="M642" i="4"/>
  <c r="N642" i="4"/>
  <c r="O642" i="4"/>
  <c r="P642" i="4"/>
  <c r="Q642" i="4"/>
  <c r="R642" i="4"/>
  <c r="S642" i="4"/>
  <c r="T642" i="4"/>
  <c r="D643" i="4"/>
  <c r="E643" i="4"/>
  <c r="F643" i="4"/>
  <c r="G643" i="4"/>
  <c r="H643" i="4"/>
  <c r="I643" i="4"/>
  <c r="J643" i="4"/>
  <c r="K643" i="4"/>
  <c r="L643" i="4"/>
  <c r="M643" i="4"/>
  <c r="N643" i="4"/>
  <c r="O643" i="4"/>
  <c r="P643" i="4"/>
  <c r="Q643" i="4"/>
  <c r="R643" i="4"/>
  <c r="S643" i="4"/>
  <c r="T643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D603" i="4"/>
  <c r="E603" i="4"/>
  <c r="F603" i="4"/>
  <c r="H603" i="4"/>
  <c r="I603" i="4"/>
  <c r="J603" i="4"/>
  <c r="N603" i="4"/>
  <c r="P603" i="4"/>
  <c r="Q603" i="4"/>
  <c r="R603" i="4"/>
  <c r="D604" i="4"/>
  <c r="E604" i="4"/>
  <c r="F604" i="4"/>
  <c r="G604" i="4"/>
  <c r="H604" i="4"/>
  <c r="I604" i="4"/>
  <c r="J604" i="4"/>
  <c r="K604" i="4"/>
  <c r="L604" i="4"/>
  <c r="M604" i="4"/>
  <c r="N604" i="4"/>
  <c r="P604" i="4"/>
  <c r="Q604" i="4"/>
  <c r="R604" i="4"/>
  <c r="D605" i="4"/>
  <c r="E605" i="4"/>
  <c r="F605" i="4"/>
  <c r="G605" i="4"/>
  <c r="H605" i="4"/>
  <c r="I605" i="4"/>
  <c r="J605" i="4"/>
  <c r="K605" i="4"/>
  <c r="L605" i="4"/>
  <c r="M605" i="4"/>
  <c r="N605" i="4"/>
  <c r="P605" i="4"/>
  <c r="Q605" i="4"/>
  <c r="R605" i="4"/>
  <c r="D606" i="4"/>
  <c r="E606" i="4"/>
  <c r="F606" i="4"/>
  <c r="G606" i="4"/>
  <c r="H606" i="4"/>
  <c r="I606" i="4"/>
  <c r="J606" i="4"/>
  <c r="K606" i="4"/>
  <c r="L606" i="4"/>
  <c r="M606" i="4"/>
  <c r="N606" i="4"/>
  <c r="P606" i="4"/>
  <c r="Q606" i="4"/>
  <c r="R606" i="4"/>
  <c r="D607" i="4"/>
  <c r="E607" i="4"/>
  <c r="F607" i="4"/>
  <c r="G607" i="4"/>
  <c r="H607" i="4"/>
  <c r="I607" i="4"/>
  <c r="J607" i="4"/>
  <c r="K607" i="4"/>
  <c r="L607" i="4"/>
  <c r="M607" i="4"/>
  <c r="N607" i="4"/>
  <c r="P607" i="4"/>
  <c r="Q607" i="4"/>
  <c r="R607" i="4"/>
  <c r="D608" i="4"/>
  <c r="E608" i="4"/>
  <c r="F608" i="4"/>
  <c r="G608" i="4"/>
  <c r="H608" i="4"/>
  <c r="I608" i="4"/>
  <c r="J608" i="4"/>
  <c r="K608" i="4"/>
  <c r="L608" i="4"/>
  <c r="M608" i="4"/>
  <c r="N608" i="4"/>
  <c r="P608" i="4"/>
  <c r="Q608" i="4"/>
  <c r="R608" i="4"/>
  <c r="D609" i="4"/>
  <c r="E609" i="4"/>
  <c r="F609" i="4"/>
  <c r="G609" i="4"/>
  <c r="H609" i="4"/>
  <c r="I609" i="4"/>
  <c r="J609" i="4"/>
  <c r="K609" i="4"/>
  <c r="L609" i="4"/>
  <c r="M609" i="4"/>
  <c r="N609" i="4"/>
  <c r="P609" i="4"/>
  <c r="Q609" i="4"/>
  <c r="R609" i="4"/>
  <c r="D610" i="4"/>
  <c r="E610" i="4"/>
  <c r="F610" i="4"/>
  <c r="G610" i="4"/>
  <c r="H610" i="4"/>
  <c r="I610" i="4"/>
  <c r="J610" i="4"/>
  <c r="K610" i="4"/>
  <c r="L610" i="4"/>
  <c r="M610" i="4"/>
  <c r="N610" i="4"/>
  <c r="P610" i="4"/>
  <c r="Q610" i="4"/>
  <c r="R610" i="4"/>
  <c r="D611" i="4"/>
  <c r="E611" i="4"/>
  <c r="F611" i="4"/>
  <c r="G611" i="4"/>
  <c r="H611" i="4"/>
  <c r="I611" i="4"/>
  <c r="J611" i="4"/>
  <c r="K611" i="4"/>
  <c r="L611" i="4"/>
  <c r="M611" i="4"/>
  <c r="N611" i="4"/>
  <c r="P611" i="4"/>
  <c r="Q611" i="4"/>
  <c r="R611" i="4"/>
  <c r="D612" i="4"/>
  <c r="E612" i="4"/>
  <c r="F612" i="4"/>
  <c r="G612" i="4"/>
  <c r="H612" i="4"/>
  <c r="I612" i="4"/>
  <c r="J612" i="4"/>
  <c r="K612" i="4"/>
  <c r="L612" i="4"/>
  <c r="M612" i="4"/>
  <c r="N612" i="4"/>
  <c r="P612" i="4"/>
  <c r="Q612" i="4"/>
  <c r="R612" i="4"/>
  <c r="D613" i="4"/>
  <c r="E613" i="4"/>
  <c r="F613" i="4"/>
  <c r="G613" i="4"/>
  <c r="H613" i="4"/>
  <c r="I613" i="4"/>
  <c r="J613" i="4"/>
  <c r="K613" i="4"/>
  <c r="L613" i="4"/>
  <c r="M613" i="4"/>
  <c r="N613" i="4"/>
  <c r="P613" i="4"/>
  <c r="Q613" i="4"/>
  <c r="R613" i="4"/>
  <c r="D614" i="4"/>
  <c r="E614" i="4"/>
  <c r="F614" i="4"/>
  <c r="G614" i="4"/>
  <c r="H614" i="4"/>
  <c r="I614" i="4"/>
  <c r="J614" i="4"/>
  <c r="K614" i="4"/>
  <c r="L614" i="4"/>
  <c r="M614" i="4"/>
  <c r="N614" i="4"/>
  <c r="P614" i="4"/>
  <c r="Q614" i="4"/>
  <c r="R614" i="4"/>
  <c r="D615" i="4"/>
  <c r="E615" i="4"/>
  <c r="F615" i="4"/>
  <c r="G615" i="4"/>
  <c r="H615" i="4"/>
  <c r="I615" i="4"/>
  <c r="J615" i="4"/>
  <c r="K615" i="4"/>
  <c r="L615" i="4"/>
  <c r="M615" i="4"/>
  <c r="N615" i="4"/>
  <c r="P615" i="4"/>
  <c r="Q615" i="4"/>
  <c r="R615" i="4"/>
  <c r="D616" i="4"/>
  <c r="E616" i="4"/>
  <c r="F616" i="4"/>
  <c r="G616" i="4"/>
  <c r="H616" i="4"/>
  <c r="I616" i="4"/>
  <c r="J616" i="4"/>
  <c r="K616" i="4"/>
  <c r="L616" i="4"/>
  <c r="M616" i="4"/>
  <c r="N616" i="4"/>
  <c r="P616" i="4"/>
  <c r="Q616" i="4"/>
  <c r="R616" i="4"/>
  <c r="D617" i="4"/>
  <c r="E617" i="4"/>
  <c r="F617" i="4"/>
  <c r="G617" i="4"/>
  <c r="H617" i="4"/>
  <c r="I617" i="4"/>
  <c r="J617" i="4"/>
  <c r="K617" i="4"/>
  <c r="L617" i="4"/>
  <c r="M617" i="4"/>
  <c r="N617" i="4"/>
  <c r="P617" i="4"/>
  <c r="Q617" i="4"/>
  <c r="R617" i="4"/>
  <c r="D618" i="4"/>
  <c r="E618" i="4"/>
  <c r="F618" i="4"/>
  <c r="G618" i="4"/>
  <c r="H618" i="4"/>
  <c r="I618" i="4"/>
  <c r="J618" i="4"/>
  <c r="K618" i="4"/>
  <c r="L618" i="4"/>
  <c r="M618" i="4"/>
  <c r="N618" i="4"/>
  <c r="P618" i="4"/>
  <c r="Q618" i="4"/>
  <c r="R618" i="4"/>
  <c r="D619" i="4"/>
  <c r="E619" i="4"/>
  <c r="F619" i="4"/>
  <c r="G619" i="4"/>
  <c r="H619" i="4"/>
  <c r="I619" i="4"/>
  <c r="J619" i="4"/>
  <c r="K619" i="4"/>
  <c r="L619" i="4"/>
  <c r="M619" i="4"/>
  <c r="N619" i="4"/>
  <c r="P619" i="4"/>
  <c r="Q619" i="4"/>
  <c r="R619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D571" i="4"/>
  <c r="E571" i="4"/>
  <c r="F571" i="4"/>
  <c r="G571" i="4"/>
  <c r="H571" i="4"/>
  <c r="I571" i="4"/>
  <c r="J571" i="4"/>
  <c r="K571" i="4"/>
  <c r="L571" i="4"/>
  <c r="M571" i="4"/>
  <c r="N571" i="4"/>
  <c r="O571" i="4"/>
  <c r="P571" i="4"/>
  <c r="Q571" i="4"/>
  <c r="R571" i="4"/>
  <c r="S571" i="4"/>
  <c r="T571" i="4"/>
  <c r="D572" i="4"/>
  <c r="E572" i="4"/>
  <c r="F572" i="4"/>
  <c r="G572" i="4"/>
  <c r="H572" i="4"/>
  <c r="I572" i="4"/>
  <c r="J572" i="4"/>
  <c r="K572" i="4"/>
  <c r="L572" i="4"/>
  <c r="M572" i="4"/>
  <c r="N572" i="4"/>
  <c r="O572" i="4"/>
  <c r="P572" i="4"/>
  <c r="Q572" i="4"/>
  <c r="R572" i="4"/>
  <c r="S572" i="4"/>
  <c r="T572" i="4"/>
  <c r="D573" i="4"/>
  <c r="E573" i="4"/>
  <c r="F573" i="4"/>
  <c r="G573" i="4"/>
  <c r="H573" i="4"/>
  <c r="I573" i="4"/>
  <c r="J573" i="4"/>
  <c r="K573" i="4"/>
  <c r="L573" i="4"/>
  <c r="M573" i="4"/>
  <c r="N573" i="4"/>
  <c r="O573" i="4"/>
  <c r="P573" i="4"/>
  <c r="Q573" i="4"/>
  <c r="R573" i="4"/>
  <c r="S573" i="4"/>
  <c r="T573" i="4"/>
  <c r="D574" i="4"/>
  <c r="E574" i="4"/>
  <c r="F574" i="4"/>
  <c r="G574" i="4"/>
  <c r="H574" i="4"/>
  <c r="I574" i="4"/>
  <c r="J574" i="4"/>
  <c r="K574" i="4"/>
  <c r="L574" i="4"/>
  <c r="M574" i="4"/>
  <c r="N574" i="4"/>
  <c r="O574" i="4"/>
  <c r="P574" i="4"/>
  <c r="Q574" i="4"/>
  <c r="R574" i="4"/>
  <c r="S574" i="4"/>
  <c r="T574" i="4"/>
  <c r="D575" i="4"/>
  <c r="E575" i="4"/>
  <c r="F575" i="4"/>
  <c r="G575" i="4"/>
  <c r="H575" i="4"/>
  <c r="I575" i="4"/>
  <c r="J575" i="4"/>
  <c r="K575" i="4"/>
  <c r="L575" i="4"/>
  <c r="M575" i="4"/>
  <c r="N575" i="4"/>
  <c r="O575" i="4"/>
  <c r="P575" i="4"/>
  <c r="Q575" i="4"/>
  <c r="R575" i="4"/>
  <c r="S575" i="4"/>
  <c r="T575" i="4"/>
  <c r="C571" i="4"/>
  <c r="C572" i="4"/>
  <c r="C573" i="4"/>
  <c r="C574" i="4"/>
  <c r="C575" i="4"/>
  <c r="D557" i="4"/>
  <c r="E557" i="4"/>
  <c r="F557" i="4"/>
  <c r="H557" i="4"/>
  <c r="I557" i="4"/>
  <c r="J557" i="4"/>
  <c r="K557" i="4"/>
  <c r="L557" i="4"/>
  <c r="M557" i="4"/>
  <c r="N557" i="4"/>
  <c r="O557" i="4"/>
  <c r="P557" i="4"/>
  <c r="Q557" i="4"/>
  <c r="R557" i="4"/>
  <c r="D558" i="4"/>
  <c r="E558" i="4"/>
  <c r="F558" i="4"/>
  <c r="G558" i="4"/>
  <c r="H558" i="4"/>
  <c r="I558" i="4"/>
  <c r="J558" i="4"/>
  <c r="K558" i="4"/>
  <c r="L558" i="4"/>
  <c r="M558" i="4"/>
  <c r="N558" i="4"/>
  <c r="O558" i="4"/>
  <c r="P558" i="4"/>
  <c r="Q558" i="4"/>
  <c r="R558" i="4"/>
  <c r="D559" i="4"/>
  <c r="E559" i="4"/>
  <c r="F559" i="4"/>
  <c r="G559" i="4"/>
  <c r="H559" i="4"/>
  <c r="I559" i="4"/>
  <c r="J559" i="4"/>
  <c r="K559" i="4"/>
  <c r="L559" i="4"/>
  <c r="M559" i="4"/>
  <c r="N559" i="4"/>
  <c r="O559" i="4"/>
  <c r="P559" i="4"/>
  <c r="Q559" i="4"/>
  <c r="R559" i="4"/>
  <c r="D560" i="4"/>
  <c r="E560" i="4"/>
  <c r="F560" i="4"/>
  <c r="G560" i="4"/>
  <c r="H560" i="4"/>
  <c r="I560" i="4"/>
  <c r="J560" i="4"/>
  <c r="K560" i="4"/>
  <c r="L560" i="4"/>
  <c r="M560" i="4"/>
  <c r="N560" i="4"/>
  <c r="O560" i="4"/>
  <c r="P560" i="4"/>
  <c r="Q560" i="4"/>
  <c r="R560" i="4"/>
  <c r="D561" i="4"/>
  <c r="E561" i="4"/>
  <c r="F561" i="4"/>
  <c r="G561" i="4"/>
  <c r="H561" i="4"/>
  <c r="I561" i="4"/>
  <c r="J561" i="4"/>
  <c r="K561" i="4"/>
  <c r="L561" i="4"/>
  <c r="M561" i="4"/>
  <c r="N561" i="4"/>
  <c r="O561" i="4"/>
  <c r="P561" i="4"/>
  <c r="Q561" i="4"/>
  <c r="R561" i="4"/>
  <c r="D562" i="4"/>
  <c r="E562" i="4"/>
  <c r="F562" i="4"/>
  <c r="G562" i="4"/>
  <c r="H562" i="4"/>
  <c r="I562" i="4"/>
  <c r="J562" i="4"/>
  <c r="K562" i="4"/>
  <c r="L562" i="4"/>
  <c r="M562" i="4"/>
  <c r="N562" i="4"/>
  <c r="O562" i="4"/>
  <c r="P562" i="4"/>
  <c r="Q562" i="4"/>
  <c r="R562" i="4"/>
  <c r="C558" i="4"/>
  <c r="C559" i="4"/>
  <c r="C560" i="4"/>
  <c r="C561" i="4"/>
  <c r="C562" i="4"/>
  <c r="D519" i="4"/>
  <c r="E519" i="4"/>
  <c r="F519" i="4"/>
  <c r="G519" i="4"/>
  <c r="H519" i="4"/>
  <c r="I519" i="4"/>
  <c r="J519" i="4"/>
  <c r="K519" i="4"/>
  <c r="L519" i="4"/>
  <c r="M519" i="4"/>
  <c r="N519" i="4"/>
  <c r="O519" i="4"/>
  <c r="P519" i="4"/>
  <c r="Q519" i="4"/>
  <c r="R519" i="4"/>
  <c r="S519" i="4"/>
  <c r="T519" i="4"/>
  <c r="D520" i="4"/>
  <c r="E520" i="4"/>
  <c r="F520" i="4"/>
  <c r="G520" i="4"/>
  <c r="H520" i="4"/>
  <c r="I520" i="4"/>
  <c r="J520" i="4"/>
  <c r="K520" i="4"/>
  <c r="L520" i="4"/>
  <c r="M520" i="4"/>
  <c r="N520" i="4"/>
  <c r="O520" i="4"/>
  <c r="P520" i="4"/>
  <c r="Q520" i="4"/>
  <c r="R520" i="4"/>
  <c r="S520" i="4"/>
  <c r="T520" i="4"/>
  <c r="D521" i="4"/>
  <c r="E521" i="4"/>
  <c r="F521" i="4"/>
  <c r="G521" i="4"/>
  <c r="H521" i="4"/>
  <c r="I521" i="4"/>
  <c r="J521" i="4"/>
  <c r="K521" i="4"/>
  <c r="L521" i="4"/>
  <c r="M521" i="4"/>
  <c r="N521" i="4"/>
  <c r="O521" i="4"/>
  <c r="P521" i="4"/>
  <c r="Q521" i="4"/>
  <c r="R521" i="4"/>
  <c r="S521" i="4"/>
  <c r="T521" i="4"/>
  <c r="D522" i="4"/>
  <c r="E522" i="4"/>
  <c r="F522" i="4"/>
  <c r="G522" i="4"/>
  <c r="H522" i="4"/>
  <c r="I522" i="4"/>
  <c r="J522" i="4"/>
  <c r="K522" i="4"/>
  <c r="L522" i="4"/>
  <c r="M522" i="4"/>
  <c r="N522" i="4"/>
  <c r="O522" i="4"/>
  <c r="P522" i="4"/>
  <c r="Q522" i="4"/>
  <c r="R522" i="4"/>
  <c r="S522" i="4"/>
  <c r="T522" i="4"/>
  <c r="D523" i="4"/>
  <c r="E523" i="4"/>
  <c r="F523" i="4"/>
  <c r="G523" i="4"/>
  <c r="H523" i="4"/>
  <c r="I523" i="4"/>
  <c r="J523" i="4"/>
  <c r="K523" i="4"/>
  <c r="L523" i="4"/>
  <c r="M523" i="4"/>
  <c r="N523" i="4"/>
  <c r="O523" i="4"/>
  <c r="P523" i="4"/>
  <c r="Q523" i="4"/>
  <c r="R523" i="4"/>
  <c r="S523" i="4"/>
  <c r="T523" i="4"/>
  <c r="C519" i="4"/>
  <c r="C520" i="4"/>
  <c r="C521" i="4"/>
  <c r="C522" i="4"/>
  <c r="C523" i="4"/>
  <c r="D505" i="4"/>
  <c r="E505" i="4"/>
  <c r="F505" i="4"/>
  <c r="H505" i="4"/>
  <c r="I505" i="4"/>
  <c r="J505" i="4"/>
  <c r="K505" i="4"/>
  <c r="L505" i="4"/>
  <c r="M505" i="4"/>
  <c r="N505" i="4"/>
  <c r="O505" i="4"/>
  <c r="P505" i="4"/>
  <c r="Q505" i="4"/>
  <c r="R505" i="4"/>
  <c r="D506" i="4"/>
  <c r="E506" i="4"/>
  <c r="F506" i="4"/>
  <c r="G506" i="4"/>
  <c r="H506" i="4"/>
  <c r="I506" i="4"/>
  <c r="J506" i="4"/>
  <c r="K506" i="4"/>
  <c r="L506" i="4"/>
  <c r="M506" i="4"/>
  <c r="N506" i="4"/>
  <c r="O506" i="4"/>
  <c r="P506" i="4"/>
  <c r="Q506" i="4"/>
  <c r="R506" i="4"/>
  <c r="D507" i="4"/>
  <c r="E507" i="4"/>
  <c r="F507" i="4"/>
  <c r="G507" i="4"/>
  <c r="H507" i="4"/>
  <c r="I507" i="4"/>
  <c r="J507" i="4"/>
  <c r="K507" i="4"/>
  <c r="L507" i="4"/>
  <c r="M507" i="4"/>
  <c r="N507" i="4"/>
  <c r="O507" i="4"/>
  <c r="P507" i="4"/>
  <c r="Q507" i="4"/>
  <c r="R507" i="4"/>
  <c r="D508" i="4"/>
  <c r="E508" i="4"/>
  <c r="F508" i="4"/>
  <c r="G508" i="4"/>
  <c r="H508" i="4"/>
  <c r="I508" i="4"/>
  <c r="J508" i="4"/>
  <c r="K508" i="4"/>
  <c r="L508" i="4"/>
  <c r="M508" i="4"/>
  <c r="N508" i="4"/>
  <c r="O508" i="4"/>
  <c r="P508" i="4"/>
  <c r="Q508" i="4"/>
  <c r="R508" i="4"/>
  <c r="D509" i="4"/>
  <c r="E509" i="4"/>
  <c r="F509" i="4"/>
  <c r="G509" i="4"/>
  <c r="H509" i="4"/>
  <c r="I509" i="4"/>
  <c r="J509" i="4"/>
  <c r="K509" i="4"/>
  <c r="L509" i="4"/>
  <c r="M509" i="4"/>
  <c r="N509" i="4"/>
  <c r="O509" i="4"/>
  <c r="P509" i="4"/>
  <c r="Q509" i="4"/>
  <c r="R509" i="4"/>
  <c r="D510" i="4"/>
  <c r="E510" i="4"/>
  <c r="F510" i="4"/>
  <c r="G510" i="4"/>
  <c r="H510" i="4"/>
  <c r="I510" i="4"/>
  <c r="J510" i="4"/>
  <c r="K510" i="4"/>
  <c r="L510" i="4"/>
  <c r="M510" i="4"/>
  <c r="N510" i="4"/>
  <c r="O510" i="4"/>
  <c r="P510" i="4"/>
  <c r="Q510" i="4"/>
  <c r="R510" i="4"/>
  <c r="C506" i="4"/>
  <c r="C507" i="4"/>
  <c r="C508" i="4"/>
  <c r="C509" i="4"/>
  <c r="C510" i="4"/>
  <c r="D20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R20" i="10"/>
  <c r="S20" i="10"/>
  <c r="T20" i="10"/>
  <c r="C20" i="10"/>
  <c r="D469" i="4" l="1"/>
  <c r="E469" i="4"/>
  <c r="F469" i="4"/>
  <c r="G469" i="4"/>
  <c r="H469" i="4"/>
  <c r="I469" i="4"/>
  <c r="J469" i="4"/>
  <c r="K469" i="4"/>
  <c r="L469" i="4"/>
  <c r="M469" i="4"/>
  <c r="N469" i="4"/>
  <c r="O469" i="4"/>
  <c r="P469" i="4"/>
  <c r="Q469" i="4"/>
  <c r="R469" i="4"/>
  <c r="S469" i="4"/>
  <c r="T469" i="4"/>
  <c r="D470" i="4"/>
  <c r="E470" i="4"/>
  <c r="F470" i="4"/>
  <c r="G470" i="4"/>
  <c r="H470" i="4"/>
  <c r="I470" i="4"/>
  <c r="J470" i="4"/>
  <c r="K470" i="4"/>
  <c r="L470" i="4"/>
  <c r="M470" i="4"/>
  <c r="N470" i="4"/>
  <c r="O470" i="4"/>
  <c r="P470" i="4"/>
  <c r="Q470" i="4"/>
  <c r="R470" i="4"/>
  <c r="S470" i="4"/>
  <c r="T470" i="4"/>
  <c r="D471" i="4"/>
  <c r="E471" i="4"/>
  <c r="F471" i="4"/>
  <c r="G471" i="4"/>
  <c r="H471" i="4"/>
  <c r="I471" i="4"/>
  <c r="J471" i="4"/>
  <c r="K471" i="4"/>
  <c r="L471" i="4"/>
  <c r="M471" i="4"/>
  <c r="N471" i="4"/>
  <c r="O471" i="4"/>
  <c r="P471" i="4"/>
  <c r="Q471" i="4"/>
  <c r="R471" i="4"/>
  <c r="S471" i="4"/>
  <c r="T471" i="4"/>
  <c r="D472" i="4"/>
  <c r="E472" i="4"/>
  <c r="F472" i="4"/>
  <c r="G472" i="4"/>
  <c r="H472" i="4"/>
  <c r="I472" i="4"/>
  <c r="J472" i="4"/>
  <c r="K472" i="4"/>
  <c r="L472" i="4"/>
  <c r="M472" i="4"/>
  <c r="N472" i="4"/>
  <c r="O472" i="4"/>
  <c r="P472" i="4"/>
  <c r="Q472" i="4"/>
  <c r="R472" i="4"/>
  <c r="S472" i="4"/>
  <c r="T472" i="4"/>
  <c r="D473" i="4"/>
  <c r="E473" i="4"/>
  <c r="F473" i="4"/>
  <c r="G473" i="4"/>
  <c r="H473" i="4"/>
  <c r="I473" i="4"/>
  <c r="J473" i="4"/>
  <c r="K473" i="4"/>
  <c r="L473" i="4"/>
  <c r="M473" i="4"/>
  <c r="N473" i="4"/>
  <c r="O473" i="4"/>
  <c r="P473" i="4"/>
  <c r="Q473" i="4"/>
  <c r="R473" i="4"/>
  <c r="S473" i="4"/>
  <c r="T473" i="4"/>
  <c r="C469" i="4"/>
  <c r="C470" i="4"/>
  <c r="C471" i="4"/>
  <c r="C472" i="4"/>
  <c r="C473" i="4"/>
  <c r="D455" i="4"/>
  <c r="E455" i="4"/>
  <c r="F455" i="4"/>
  <c r="H455" i="4"/>
  <c r="I455" i="4"/>
  <c r="J455" i="4"/>
  <c r="K455" i="4"/>
  <c r="L455" i="4"/>
  <c r="M455" i="4"/>
  <c r="N455" i="4"/>
  <c r="O455" i="4"/>
  <c r="P455" i="4"/>
  <c r="Q455" i="4"/>
  <c r="R455" i="4"/>
  <c r="D456" i="4"/>
  <c r="E456" i="4"/>
  <c r="F456" i="4"/>
  <c r="G456" i="4"/>
  <c r="H456" i="4"/>
  <c r="I456" i="4"/>
  <c r="J456" i="4"/>
  <c r="K456" i="4"/>
  <c r="L456" i="4"/>
  <c r="M456" i="4"/>
  <c r="N456" i="4"/>
  <c r="O456" i="4"/>
  <c r="P456" i="4"/>
  <c r="Q456" i="4"/>
  <c r="R456" i="4"/>
  <c r="D457" i="4"/>
  <c r="E457" i="4"/>
  <c r="F457" i="4"/>
  <c r="G457" i="4"/>
  <c r="H457" i="4"/>
  <c r="I457" i="4"/>
  <c r="J457" i="4"/>
  <c r="K457" i="4"/>
  <c r="L457" i="4"/>
  <c r="M457" i="4"/>
  <c r="N457" i="4"/>
  <c r="O457" i="4"/>
  <c r="P457" i="4"/>
  <c r="Q457" i="4"/>
  <c r="R457" i="4"/>
  <c r="D458" i="4"/>
  <c r="E458" i="4"/>
  <c r="F458" i="4"/>
  <c r="G458" i="4"/>
  <c r="H458" i="4"/>
  <c r="I458" i="4"/>
  <c r="J458" i="4"/>
  <c r="K458" i="4"/>
  <c r="L458" i="4"/>
  <c r="M458" i="4"/>
  <c r="N458" i="4"/>
  <c r="O458" i="4"/>
  <c r="P458" i="4"/>
  <c r="Q458" i="4"/>
  <c r="R458" i="4"/>
  <c r="D459" i="4"/>
  <c r="E459" i="4"/>
  <c r="F459" i="4"/>
  <c r="G459" i="4"/>
  <c r="H459" i="4"/>
  <c r="I459" i="4"/>
  <c r="J459" i="4"/>
  <c r="K459" i="4"/>
  <c r="L459" i="4"/>
  <c r="M459" i="4"/>
  <c r="N459" i="4"/>
  <c r="O459" i="4"/>
  <c r="P459" i="4"/>
  <c r="Q459" i="4"/>
  <c r="R459" i="4"/>
  <c r="D460" i="4"/>
  <c r="E460" i="4"/>
  <c r="F460" i="4"/>
  <c r="G460" i="4"/>
  <c r="H460" i="4"/>
  <c r="I460" i="4"/>
  <c r="J460" i="4"/>
  <c r="K460" i="4"/>
  <c r="L460" i="4"/>
  <c r="M460" i="4"/>
  <c r="N460" i="4"/>
  <c r="O460" i="4"/>
  <c r="P460" i="4"/>
  <c r="Q460" i="4"/>
  <c r="R460" i="4"/>
  <c r="C456" i="4"/>
  <c r="C457" i="4"/>
  <c r="C458" i="4"/>
  <c r="C459" i="4"/>
  <c r="C460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R416" i="4"/>
  <c r="S416" i="4"/>
  <c r="T416" i="4"/>
  <c r="D417" i="4"/>
  <c r="E417" i="4"/>
  <c r="F417" i="4"/>
  <c r="G417" i="4"/>
  <c r="H417" i="4"/>
  <c r="I417" i="4"/>
  <c r="J417" i="4"/>
  <c r="K417" i="4"/>
  <c r="L417" i="4"/>
  <c r="M417" i="4"/>
  <c r="N417" i="4"/>
  <c r="O417" i="4"/>
  <c r="P417" i="4"/>
  <c r="Q417" i="4"/>
  <c r="R417" i="4"/>
  <c r="S417" i="4"/>
  <c r="T417" i="4"/>
  <c r="D418" i="4"/>
  <c r="E418" i="4"/>
  <c r="F418" i="4"/>
  <c r="G418" i="4"/>
  <c r="H418" i="4"/>
  <c r="I418" i="4"/>
  <c r="J418" i="4"/>
  <c r="K418" i="4"/>
  <c r="L418" i="4"/>
  <c r="M418" i="4"/>
  <c r="N418" i="4"/>
  <c r="O418" i="4"/>
  <c r="P418" i="4"/>
  <c r="Q418" i="4"/>
  <c r="R418" i="4"/>
  <c r="S418" i="4"/>
  <c r="T418" i="4"/>
  <c r="D419" i="4"/>
  <c r="E419" i="4"/>
  <c r="F419" i="4"/>
  <c r="G419" i="4"/>
  <c r="H419" i="4"/>
  <c r="I419" i="4"/>
  <c r="J419" i="4"/>
  <c r="K419" i="4"/>
  <c r="L419" i="4"/>
  <c r="M419" i="4"/>
  <c r="N419" i="4"/>
  <c r="O419" i="4"/>
  <c r="P419" i="4"/>
  <c r="Q419" i="4"/>
  <c r="R419" i="4"/>
  <c r="S419" i="4"/>
  <c r="T419" i="4"/>
  <c r="C416" i="4"/>
  <c r="C417" i="4"/>
  <c r="C418" i="4"/>
  <c r="C419" i="4"/>
  <c r="D403" i="4"/>
  <c r="E403" i="4"/>
  <c r="F403" i="4"/>
  <c r="H403" i="4"/>
  <c r="I403" i="4"/>
  <c r="J403" i="4"/>
  <c r="K403" i="4"/>
  <c r="L403" i="4"/>
  <c r="M403" i="4"/>
  <c r="N403" i="4"/>
  <c r="O403" i="4"/>
  <c r="P403" i="4"/>
  <c r="Q403" i="4"/>
  <c r="R403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P404" i="4"/>
  <c r="Q404" i="4"/>
  <c r="R404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P405" i="4"/>
  <c r="Q405" i="4"/>
  <c r="R405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P406" i="4"/>
  <c r="Q406" i="4"/>
  <c r="R406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P407" i="4"/>
  <c r="Q407" i="4"/>
  <c r="R407" i="4"/>
  <c r="C404" i="4"/>
  <c r="C405" i="4"/>
  <c r="C406" i="4"/>
  <c r="C40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P387" i="4"/>
  <c r="Q387" i="4"/>
  <c r="R387" i="4"/>
  <c r="S387" i="4"/>
  <c r="T387" i="4"/>
  <c r="C387" i="4"/>
  <c r="R375" i="4"/>
  <c r="D376" i="4"/>
  <c r="E376" i="4"/>
  <c r="F376" i="4"/>
  <c r="G376" i="4"/>
  <c r="H376" i="4"/>
  <c r="I376" i="4"/>
  <c r="J376" i="4"/>
  <c r="K376" i="4"/>
  <c r="L376" i="4"/>
  <c r="M376" i="4"/>
  <c r="N376" i="4"/>
  <c r="O376" i="4"/>
  <c r="P376" i="4"/>
  <c r="Q376" i="4"/>
  <c r="R376" i="4"/>
  <c r="S376" i="4"/>
  <c r="T376" i="4"/>
  <c r="D377" i="4"/>
  <c r="E377" i="4"/>
  <c r="F377" i="4"/>
  <c r="G377" i="4"/>
  <c r="H377" i="4"/>
  <c r="I377" i="4"/>
  <c r="J377" i="4"/>
  <c r="K377" i="4"/>
  <c r="L377" i="4"/>
  <c r="M377" i="4"/>
  <c r="N377" i="4"/>
  <c r="O377" i="4"/>
  <c r="P377" i="4"/>
  <c r="Q377" i="4"/>
  <c r="R377" i="4"/>
  <c r="S377" i="4"/>
  <c r="T377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P378" i="4"/>
  <c r="Q378" i="4"/>
  <c r="R378" i="4"/>
  <c r="S378" i="4"/>
  <c r="T378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P379" i="4"/>
  <c r="Q379" i="4"/>
  <c r="R379" i="4"/>
  <c r="S379" i="4"/>
  <c r="T379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P380" i="4"/>
  <c r="Q380" i="4"/>
  <c r="R380" i="4"/>
  <c r="S380" i="4"/>
  <c r="T380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P381" i="4"/>
  <c r="Q381" i="4"/>
  <c r="R381" i="4"/>
  <c r="S381" i="4"/>
  <c r="T381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P382" i="4"/>
  <c r="Q382" i="4"/>
  <c r="R382" i="4"/>
  <c r="S382" i="4"/>
  <c r="T382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P383" i="4"/>
  <c r="Q383" i="4"/>
  <c r="R383" i="4"/>
  <c r="S383" i="4"/>
  <c r="T383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P384" i="4"/>
  <c r="Q384" i="4"/>
  <c r="R384" i="4"/>
  <c r="S384" i="4"/>
  <c r="T384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P385" i="4"/>
  <c r="Q385" i="4"/>
  <c r="R385" i="4"/>
  <c r="S385" i="4"/>
  <c r="T385" i="4"/>
  <c r="C376" i="4"/>
  <c r="C377" i="4"/>
  <c r="C378" i="4"/>
  <c r="C379" i="4"/>
  <c r="C380" i="4"/>
  <c r="C381" i="4"/>
  <c r="C382" i="4"/>
  <c r="C383" i="4"/>
  <c r="C384" i="4"/>
  <c r="C385" i="4"/>
  <c r="D367" i="4"/>
  <c r="E367" i="4"/>
  <c r="F367" i="4"/>
  <c r="G367" i="4"/>
  <c r="H367" i="4"/>
  <c r="I367" i="4"/>
  <c r="J367" i="4"/>
  <c r="K367" i="4"/>
  <c r="L367" i="4"/>
  <c r="M367" i="4"/>
  <c r="N367" i="4"/>
  <c r="P367" i="4"/>
  <c r="Q367" i="4"/>
  <c r="R367" i="4"/>
  <c r="C367" i="4"/>
  <c r="D355" i="4"/>
  <c r="E355" i="4"/>
  <c r="F355" i="4"/>
  <c r="H355" i="4"/>
  <c r="I355" i="4"/>
  <c r="J355" i="4"/>
  <c r="N355" i="4"/>
  <c r="P355" i="4"/>
  <c r="Q355" i="4"/>
  <c r="R355" i="4"/>
  <c r="D356" i="4"/>
  <c r="E356" i="4"/>
  <c r="F356" i="4"/>
  <c r="G356" i="4"/>
  <c r="H356" i="4"/>
  <c r="I356" i="4"/>
  <c r="J356" i="4"/>
  <c r="K356" i="4"/>
  <c r="L356" i="4"/>
  <c r="M356" i="4"/>
  <c r="N356" i="4"/>
  <c r="P356" i="4"/>
  <c r="Q356" i="4"/>
  <c r="R356" i="4"/>
  <c r="D357" i="4"/>
  <c r="E357" i="4"/>
  <c r="F357" i="4"/>
  <c r="G357" i="4"/>
  <c r="H357" i="4"/>
  <c r="I357" i="4"/>
  <c r="J357" i="4"/>
  <c r="K357" i="4"/>
  <c r="L357" i="4"/>
  <c r="M357" i="4"/>
  <c r="N357" i="4"/>
  <c r="P357" i="4"/>
  <c r="Q357" i="4"/>
  <c r="R357" i="4"/>
  <c r="D358" i="4"/>
  <c r="E358" i="4"/>
  <c r="F358" i="4"/>
  <c r="G358" i="4"/>
  <c r="H358" i="4"/>
  <c r="I358" i="4"/>
  <c r="J358" i="4"/>
  <c r="K358" i="4"/>
  <c r="L358" i="4"/>
  <c r="M358" i="4"/>
  <c r="N358" i="4"/>
  <c r="P358" i="4"/>
  <c r="Q358" i="4"/>
  <c r="R358" i="4"/>
  <c r="D359" i="4"/>
  <c r="E359" i="4"/>
  <c r="F359" i="4"/>
  <c r="G359" i="4"/>
  <c r="H359" i="4"/>
  <c r="I359" i="4"/>
  <c r="J359" i="4"/>
  <c r="K359" i="4"/>
  <c r="L359" i="4"/>
  <c r="M359" i="4"/>
  <c r="N359" i="4"/>
  <c r="P359" i="4"/>
  <c r="Q359" i="4"/>
  <c r="R359" i="4"/>
  <c r="D360" i="4"/>
  <c r="E360" i="4"/>
  <c r="F360" i="4"/>
  <c r="G360" i="4"/>
  <c r="H360" i="4"/>
  <c r="I360" i="4"/>
  <c r="J360" i="4"/>
  <c r="K360" i="4"/>
  <c r="L360" i="4"/>
  <c r="M360" i="4"/>
  <c r="N360" i="4"/>
  <c r="P360" i="4"/>
  <c r="Q360" i="4"/>
  <c r="R360" i="4"/>
  <c r="D361" i="4"/>
  <c r="E361" i="4"/>
  <c r="F361" i="4"/>
  <c r="G361" i="4"/>
  <c r="H361" i="4"/>
  <c r="I361" i="4"/>
  <c r="J361" i="4"/>
  <c r="K361" i="4"/>
  <c r="L361" i="4"/>
  <c r="M361" i="4"/>
  <c r="N361" i="4"/>
  <c r="P361" i="4"/>
  <c r="Q361" i="4"/>
  <c r="R361" i="4"/>
  <c r="D362" i="4"/>
  <c r="E362" i="4"/>
  <c r="F362" i="4"/>
  <c r="G362" i="4"/>
  <c r="H362" i="4"/>
  <c r="I362" i="4"/>
  <c r="J362" i="4"/>
  <c r="K362" i="4"/>
  <c r="L362" i="4"/>
  <c r="M362" i="4"/>
  <c r="N362" i="4"/>
  <c r="P362" i="4"/>
  <c r="Q362" i="4"/>
  <c r="R362" i="4"/>
  <c r="D363" i="4"/>
  <c r="E363" i="4"/>
  <c r="F363" i="4"/>
  <c r="G363" i="4"/>
  <c r="H363" i="4"/>
  <c r="I363" i="4"/>
  <c r="J363" i="4"/>
  <c r="K363" i="4"/>
  <c r="L363" i="4"/>
  <c r="M363" i="4"/>
  <c r="N363" i="4"/>
  <c r="P363" i="4"/>
  <c r="Q363" i="4"/>
  <c r="R363" i="4"/>
  <c r="D364" i="4"/>
  <c r="E364" i="4"/>
  <c r="F364" i="4"/>
  <c r="G364" i="4"/>
  <c r="H364" i="4"/>
  <c r="I364" i="4"/>
  <c r="J364" i="4"/>
  <c r="K364" i="4"/>
  <c r="L364" i="4"/>
  <c r="M364" i="4"/>
  <c r="N364" i="4"/>
  <c r="P364" i="4"/>
  <c r="Q364" i="4"/>
  <c r="R364" i="4"/>
  <c r="D365" i="4"/>
  <c r="E365" i="4"/>
  <c r="F365" i="4"/>
  <c r="G365" i="4"/>
  <c r="H365" i="4"/>
  <c r="I365" i="4"/>
  <c r="J365" i="4"/>
  <c r="K365" i="4"/>
  <c r="L365" i="4"/>
  <c r="M365" i="4"/>
  <c r="N365" i="4"/>
  <c r="P365" i="4"/>
  <c r="Q365" i="4"/>
  <c r="R365" i="4"/>
  <c r="C356" i="4"/>
  <c r="C357" i="4"/>
  <c r="C358" i="4"/>
  <c r="C359" i="4"/>
  <c r="C360" i="4"/>
  <c r="C361" i="4"/>
  <c r="C362" i="4"/>
  <c r="C363" i="4"/>
  <c r="C364" i="4"/>
  <c r="C365" i="4"/>
  <c r="D325" i="4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R325" i="4"/>
  <c r="S325" i="4"/>
  <c r="T325" i="4"/>
  <c r="C325" i="4"/>
  <c r="D320" i="4"/>
  <c r="E320" i="4"/>
  <c r="F320" i="4"/>
  <c r="G320" i="4"/>
  <c r="H320" i="4"/>
  <c r="I320" i="4"/>
  <c r="J320" i="4"/>
  <c r="K320" i="4"/>
  <c r="L320" i="4"/>
  <c r="M320" i="4"/>
  <c r="N320" i="4"/>
  <c r="O320" i="4"/>
  <c r="P320" i="4"/>
  <c r="Q320" i="4"/>
  <c r="R320" i="4"/>
  <c r="S320" i="4"/>
  <c r="T320" i="4"/>
  <c r="D321" i="4"/>
  <c r="E321" i="4"/>
  <c r="F321" i="4"/>
  <c r="G321" i="4"/>
  <c r="H321" i="4"/>
  <c r="I321" i="4"/>
  <c r="J321" i="4"/>
  <c r="K321" i="4"/>
  <c r="L321" i="4"/>
  <c r="M321" i="4"/>
  <c r="N321" i="4"/>
  <c r="O321" i="4"/>
  <c r="P321" i="4"/>
  <c r="Q321" i="4"/>
  <c r="R321" i="4"/>
  <c r="S321" i="4"/>
  <c r="T321" i="4"/>
  <c r="D322" i="4"/>
  <c r="E322" i="4"/>
  <c r="F322" i="4"/>
  <c r="G322" i="4"/>
  <c r="H322" i="4"/>
  <c r="I322" i="4"/>
  <c r="J322" i="4"/>
  <c r="K322" i="4"/>
  <c r="L322" i="4"/>
  <c r="M322" i="4"/>
  <c r="N322" i="4"/>
  <c r="O322" i="4"/>
  <c r="P322" i="4"/>
  <c r="Q322" i="4"/>
  <c r="R322" i="4"/>
  <c r="S322" i="4"/>
  <c r="T322" i="4"/>
  <c r="D323" i="4"/>
  <c r="E323" i="4"/>
  <c r="F323" i="4"/>
  <c r="G323" i="4"/>
  <c r="H323" i="4"/>
  <c r="I323" i="4"/>
  <c r="J323" i="4"/>
  <c r="K323" i="4"/>
  <c r="L323" i="4"/>
  <c r="M323" i="4"/>
  <c r="N323" i="4"/>
  <c r="O323" i="4"/>
  <c r="P323" i="4"/>
  <c r="Q323" i="4"/>
  <c r="R323" i="4"/>
  <c r="S323" i="4"/>
  <c r="T323" i="4"/>
  <c r="C320" i="4"/>
  <c r="C321" i="4"/>
  <c r="C322" i="4"/>
  <c r="C323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C311" i="4"/>
  <c r="D305" i="4"/>
  <c r="E305" i="4"/>
  <c r="F305" i="4"/>
  <c r="H305" i="4"/>
  <c r="I305" i="4"/>
  <c r="J305" i="4"/>
  <c r="K305" i="4"/>
  <c r="L305" i="4"/>
  <c r="M305" i="4"/>
  <c r="N305" i="4"/>
  <c r="O305" i="4"/>
  <c r="P305" i="4"/>
  <c r="Q305" i="4"/>
  <c r="R305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P306" i="4"/>
  <c r="Q306" i="4"/>
  <c r="R306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D308" i="4"/>
  <c r="E308" i="4"/>
  <c r="F308" i="4"/>
  <c r="G308" i="4"/>
  <c r="H308" i="4"/>
  <c r="I308" i="4"/>
  <c r="J308" i="4"/>
  <c r="K308" i="4"/>
  <c r="L308" i="4"/>
  <c r="M308" i="4"/>
  <c r="N308" i="4"/>
  <c r="O308" i="4"/>
  <c r="P308" i="4"/>
  <c r="Q308" i="4"/>
  <c r="R308" i="4"/>
  <c r="D309" i="4"/>
  <c r="E309" i="4"/>
  <c r="F309" i="4"/>
  <c r="G309" i="4"/>
  <c r="H309" i="4"/>
  <c r="I309" i="4"/>
  <c r="J309" i="4"/>
  <c r="K309" i="4"/>
  <c r="L309" i="4"/>
  <c r="M309" i="4"/>
  <c r="N309" i="4"/>
  <c r="O309" i="4"/>
  <c r="P309" i="4"/>
  <c r="Q309" i="4"/>
  <c r="R309" i="4"/>
  <c r="C306" i="4"/>
  <c r="C307" i="4"/>
  <c r="C308" i="4"/>
  <c r="C309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P271" i="4"/>
  <c r="Q271" i="4"/>
  <c r="R271" i="4"/>
  <c r="S271" i="4"/>
  <c r="T271" i="4"/>
  <c r="C271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P266" i="4"/>
  <c r="Q266" i="4"/>
  <c r="R266" i="4"/>
  <c r="S266" i="4"/>
  <c r="T266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P267" i="4"/>
  <c r="Q267" i="4"/>
  <c r="R267" i="4"/>
  <c r="S267" i="4"/>
  <c r="T267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P268" i="4"/>
  <c r="Q268" i="4"/>
  <c r="R268" i="4"/>
  <c r="S268" i="4"/>
  <c r="T268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P269" i="4"/>
  <c r="Q269" i="4"/>
  <c r="R269" i="4"/>
  <c r="S269" i="4"/>
  <c r="T269" i="4"/>
  <c r="C267" i="4"/>
  <c r="C268" i="4"/>
  <c r="C269" i="4"/>
  <c r="C266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C258" i="4"/>
  <c r="D253" i="4"/>
  <c r="E253" i="4"/>
  <c r="F253" i="4"/>
  <c r="H253" i="4"/>
  <c r="I253" i="4"/>
  <c r="J253" i="4"/>
  <c r="K253" i="4"/>
  <c r="L253" i="4"/>
  <c r="M253" i="4"/>
  <c r="N253" i="4"/>
  <c r="O253" i="4"/>
  <c r="P253" i="4"/>
  <c r="Q253" i="4"/>
  <c r="R253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C254" i="4"/>
  <c r="C255" i="4"/>
  <c r="C256" i="4"/>
  <c r="D226" i="4" l="1"/>
  <c r="E226" i="4"/>
  <c r="F226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S226" i="4"/>
  <c r="T226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Q227" i="4"/>
  <c r="R227" i="4"/>
  <c r="S227" i="4"/>
  <c r="T227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Q228" i="4"/>
  <c r="R228" i="4"/>
  <c r="S228" i="4"/>
  <c r="T228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S229" i="4"/>
  <c r="T229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S230" i="4"/>
  <c r="T230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S231" i="4"/>
  <c r="T231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P232" i="4"/>
  <c r="Q232" i="4"/>
  <c r="R232" i="4"/>
  <c r="S232" i="4"/>
  <c r="T232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P233" i="4"/>
  <c r="Q233" i="4"/>
  <c r="R233" i="4"/>
  <c r="S233" i="4"/>
  <c r="T233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S234" i="4"/>
  <c r="T234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S235" i="4"/>
  <c r="T235" i="4"/>
  <c r="C226" i="4"/>
  <c r="C227" i="4"/>
  <c r="C228" i="4"/>
  <c r="C229" i="4"/>
  <c r="C230" i="4"/>
  <c r="C231" i="4"/>
  <c r="C232" i="4"/>
  <c r="C233" i="4"/>
  <c r="C234" i="4"/>
  <c r="C235" i="4"/>
  <c r="D207" i="4"/>
  <c r="E207" i="4"/>
  <c r="F207" i="4"/>
  <c r="H207" i="4"/>
  <c r="I207" i="4"/>
  <c r="J207" i="4"/>
  <c r="N207" i="4"/>
  <c r="P207" i="4"/>
  <c r="Q207" i="4"/>
  <c r="R207" i="4"/>
  <c r="D208" i="4"/>
  <c r="E208" i="4"/>
  <c r="F208" i="4"/>
  <c r="G208" i="4"/>
  <c r="H208" i="4"/>
  <c r="I208" i="4"/>
  <c r="J208" i="4"/>
  <c r="K208" i="4"/>
  <c r="L208" i="4"/>
  <c r="M208" i="4"/>
  <c r="N208" i="4"/>
  <c r="P208" i="4"/>
  <c r="Q208" i="4"/>
  <c r="R208" i="4"/>
  <c r="D209" i="4"/>
  <c r="E209" i="4"/>
  <c r="F209" i="4"/>
  <c r="G209" i="4"/>
  <c r="H209" i="4"/>
  <c r="I209" i="4"/>
  <c r="J209" i="4"/>
  <c r="K209" i="4"/>
  <c r="L209" i="4"/>
  <c r="M209" i="4"/>
  <c r="N209" i="4"/>
  <c r="P209" i="4"/>
  <c r="Q209" i="4"/>
  <c r="R209" i="4"/>
  <c r="D210" i="4"/>
  <c r="E210" i="4"/>
  <c r="F210" i="4"/>
  <c r="G210" i="4"/>
  <c r="H210" i="4"/>
  <c r="I210" i="4"/>
  <c r="J210" i="4"/>
  <c r="K210" i="4"/>
  <c r="L210" i="4"/>
  <c r="M210" i="4"/>
  <c r="N210" i="4"/>
  <c r="P210" i="4"/>
  <c r="Q210" i="4"/>
  <c r="R210" i="4"/>
  <c r="D211" i="4"/>
  <c r="E211" i="4"/>
  <c r="F211" i="4"/>
  <c r="G211" i="4"/>
  <c r="H211" i="4"/>
  <c r="I211" i="4"/>
  <c r="J211" i="4"/>
  <c r="K211" i="4"/>
  <c r="L211" i="4"/>
  <c r="M211" i="4"/>
  <c r="N211" i="4"/>
  <c r="P211" i="4"/>
  <c r="Q211" i="4"/>
  <c r="R211" i="4"/>
  <c r="D212" i="4"/>
  <c r="E212" i="4"/>
  <c r="F212" i="4"/>
  <c r="G212" i="4"/>
  <c r="H212" i="4"/>
  <c r="I212" i="4"/>
  <c r="J212" i="4"/>
  <c r="K212" i="4"/>
  <c r="L212" i="4"/>
  <c r="M212" i="4"/>
  <c r="N212" i="4"/>
  <c r="P212" i="4"/>
  <c r="Q212" i="4"/>
  <c r="R212" i="4"/>
  <c r="D213" i="4"/>
  <c r="E213" i="4"/>
  <c r="F213" i="4"/>
  <c r="G213" i="4"/>
  <c r="H213" i="4"/>
  <c r="I213" i="4"/>
  <c r="J213" i="4"/>
  <c r="K213" i="4"/>
  <c r="L213" i="4"/>
  <c r="M213" i="4"/>
  <c r="N213" i="4"/>
  <c r="P213" i="4"/>
  <c r="Q213" i="4"/>
  <c r="R213" i="4"/>
  <c r="D214" i="4"/>
  <c r="E214" i="4"/>
  <c r="F214" i="4"/>
  <c r="G214" i="4"/>
  <c r="H214" i="4"/>
  <c r="I214" i="4"/>
  <c r="J214" i="4"/>
  <c r="K214" i="4"/>
  <c r="L214" i="4"/>
  <c r="M214" i="4"/>
  <c r="N214" i="4"/>
  <c r="P214" i="4"/>
  <c r="Q214" i="4"/>
  <c r="R214" i="4"/>
  <c r="D215" i="4"/>
  <c r="E215" i="4"/>
  <c r="F215" i="4"/>
  <c r="G215" i="4"/>
  <c r="H215" i="4"/>
  <c r="I215" i="4"/>
  <c r="J215" i="4"/>
  <c r="K215" i="4"/>
  <c r="L215" i="4"/>
  <c r="M215" i="4"/>
  <c r="N215" i="4"/>
  <c r="P215" i="4"/>
  <c r="Q215" i="4"/>
  <c r="R215" i="4"/>
  <c r="D216" i="4"/>
  <c r="E216" i="4"/>
  <c r="F216" i="4"/>
  <c r="G216" i="4"/>
  <c r="H216" i="4"/>
  <c r="I216" i="4"/>
  <c r="J216" i="4"/>
  <c r="K216" i="4"/>
  <c r="L216" i="4"/>
  <c r="M216" i="4"/>
  <c r="N216" i="4"/>
  <c r="P216" i="4"/>
  <c r="Q216" i="4"/>
  <c r="R216" i="4"/>
  <c r="D217" i="4"/>
  <c r="E217" i="4"/>
  <c r="F217" i="4"/>
  <c r="G217" i="4"/>
  <c r="H217" i="4"/>
  <c r="I217" i="4"/>
  <c r="J217" i="4"/>
  <c r="K217" i="4"/>
  <c r="L217" i="4"/>
  <c r="M217" i="4"/>
  <c r="N217" i="4"/>
  <c r="P217" i="4"/>
  <c r="Q217" i="4"/>
  <c r="R217" i="4"/>
  <c r="C208" i="4"/>
  <c r="C209" i="4"/>
  <c r="C210" i="4"/>
  <c r="C211" i="4"/>
  <c r="C212" i="4"/>
  <c r="C213" i="4"/>
  <c r="C214" i="4"/>
  <c r="C215" i="4"/>
  <c r="C216" i="4"/>
  <c r="C217" i="4"/>
  <c r="D181" i="4" l="1"/>
  <c r="E181" i="4"/>
  <c r="F181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S181" i="4"/>
  <c r="T181" i="4"/>
  <c r="C181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S174" i="4"/>
  <c r="T174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Q175" i="4"/>
  <c r="R175" i="4"/>
  <c r="S175" i="4"/>
  <c r="T175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S176" i="4"/>
  <c r="T176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P177" i="4"/>
  <c r="Q177" i="4"/>
  <c r="R177" i="4"/>
  <c r="S177" i="4"/>
  <c r="T177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Q178" i="4"/>
  <c r="R178" i="4"/>
  <c r="S178" i="4"/>
  <c r="T178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S179" i="4"/>
  <c r="T179" i="4"/>
  <c r="C174" i="4"/>
  <c r="C175" i="4"/>
  <c r="C176" i="4"/>
  <c r="C177" i="4"/>
  <c r="C178" i="4"/>
  <c r="C179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C165" i="4"/>
  <c r="D157" i="4"/>
  <c r="E157" i="4"/>
  <c r="F157" i="4"/>
  <c r="H157" i="4"/>
  <c r="I157" i="4"/>
  <c r="J157" i="4"/>
  <c r="K157" i="4"/>
  <c r="L157" i="4"/>
  <c r="M157" i="4"/>
  <c r="N157" i="4"/>
  <c r="O157" i="4"/>
  <c r="P157" i="4"/>
  <c r="Q157" i="4"/>
  <c r="R157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C158" i="4"/>
  <c r="C159" i="4"/>
  <c r="C160" i="4"/>
  <c r="C161" i="4"/>
  <c r="C162" i="4"/>
  <c r="C163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S130" i="4"/>
  <c r="T130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S131" i="4"/>
  <c r="T131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S132" i="4"/>
  <c r="T132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S133" i="4"/>
  <c r="T133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S134" i="4"/>
  <c r="T134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S135" i="4"/>
  <c r="T135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S136" i="4"/>
  <c r="T136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S137" i="4"/>
  <c r="T137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S138" i="4"/>
  <c r="T138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S139" i="4"/>
  <c r="T139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S140" i="4"/>
  <c r="T140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S141" i="4"/>
  <c r="T141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S142" i="4"/>
  <c r="T142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D108" i="4"/>
  <c r="E108" i="4"/>
  <c r="F108" i="4"/>
  <c r="H108" i="4"/>
  <c r="I108" i="4"/>
  <c r="J108" i="4"/>
  <c r="K108" i="4"/>
  <c r="L108" i="4"/>
  <c r="M108" i="4"/>
  <c r="N108" i="4"/>
  <c r="O108" i="4"/>
  <c r="P108" i="4"/>
  <c r="Q108" i="4"/>
  <c r="R108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C74" i="4"/>
  <c r="C75" i="4"/>
  <c r="C76" i="4"/>
  <c r="C77" i="4"/>
  <c r="C78" i="4"/>
  <c r="C79" i="4"/>
  <c r="C80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D58" i="4"/>
  <c r="E58" i="4"/>
  <c r="F58" i="4"/>
  <c r="H58" i="4"/>
  <c r="I58" i="4"/>
  <c r="J58" i="4"/>
  <c r="L58" i="4"/>
  <c r="M58" i="4"/>
  <c r="N58" i="4"/>
  <c r="O58" i="4"/>
  <c r="P58" i="4"/>
  <c r="Q58" i="4"/>
  <c r="R58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C25" i="4"/>
  <c r="C26" i="4"/>
  <c r="C27" i="4"/>
  <c r="C28" i="4"/>
  <c r="C29" i="4"/>
  <c r="C30" i="4"/>
  <c r="C31" i="4"/>
  <c r="C32" i="4"/>
  <c r="C33" i="4"/>
  <c r="D7" i="4"/>
  <c r="E7" i="4"/>
  <c r="F7" i="4"/>
  <c r="H7" i="4"/>
  <c r="I7" i="4"/>
  <c r="J7" i="4"/>
  <c r="K7" i="4"/>
  <c r="L7" i="4"/>
  <c r="M7" i="4"/>
  <c r="N7" i="4"/>
  <c r="O7" i="4"/>
  <c r="P7" i="4"/>
  <c r="Q7" i="4"/>
  <c r="R7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C8" i="4"/>
  <c r="C9" i="4"/>
  <c r="C10" i="4"/>
  <c r="C11" i="4"/>
  <c r="C12" i="4"/>
  <c r="C13" i="4"/>
  <c r="C14" i="4"/>
  <c r="C15" i="4"/>
  <c r="C16" i="4"/>
  <c r="K4" i="46" l="1"/>
  <c r="K1" i="46" s="1"/>
  <c r="G4" i="46" l="1"/>
  <c r="G1997" i="4" s="1"/>
  <c r="C4" i="46"/>
  <c r="C1997" i="4" s="1"/>
  <c r="G7" i="45" l="1"/>
  <c r="G1947" i="4" s="1"/>
  <c r="C7" i="45"/>
  <c r="C1947" i="4" s="1"/>
  <c r="G7" i="44"/>
  <c r="G1900" i="4" s="1"/>
  <c r="C7" i="44"/>
  <c r="C1900" i="4" s="1"/>
  <c r="G7" i="43" l="1"/>
  <c r="G1851" i="4" s="1"/>
  <c r="C7" i="43"/>
  <c r="C1851" i="4" s="1"/>
  <c r="G7" i="42"/>
  <c r="G1799" i="4" s="1"/>
  <c r="C7" i="42"/>
  <c r="C1799" i="4" s="1"/>
  <c r="G7" i="41"/>
  <c r="G1756" i="4" s="1"/>
  <c r="C7" i="41"/>
  <c r="C1756" i="4" s="1"/>
  <c r="G7" i="40"/>
  <c r="G1705" i="4" s="1"/>
  <c r="C7" i="40"/>
  <c r="C1705" i="4" s="1"/>
  <c r="G7" i="39"/>
  <c r="G1657" i="4" s="1"/>
  <c r="C7" i="39"/>
  <c r="C1657" i="4" s="1"/>
  <c r="G7" i="38"/>
  <c r="G1606" i="4" s="1"/>
  <c r="C7" i="38"/>
  <c r="C1606" i="4" s="1"/>
  <c r="G7" i="37"/>
  <c r="G1565" i="4" s="1"/>
  <c r="C7" i="37"/>
  <c r="C1565" i="4" s="1"/>
  <c r="G7" i="36"/>
  <c r="G1515" i="4" s="1"/>
  <c r="C7" i="36"/>
  <c r="C1515" i="4" s="1"/>
  <c r="G5" i="35" l="1"/>
  <c r="G1464" i="4" s="1"/>
  <c r="C5" i="35"/>
  <c r="C1464" i="4" s="1"/>
  <c r="G7" i="34"/>
  <c r="G1414" i="4" s="1"/>
  <c r="C7" i="34"/>
  <c r="C1414" i="4" s="1"/>
  <c r="G7" i="33"/>
  <c r="G1362" i="4" s="1"/>
  <c r="C7" i="33"/>
  <c r="C1362" i="4" s="1"/>
  <c r="G7" i="32" l="1"/>
  <c r="G1319" i="4" s="1"/>
  <c r="C7" i="32"/>
  <c r="C1319" i="4" s="1"/>
  <c r="G7" i="31"/>
  <c r="G1270" i="4" s="1"/>
  <c r="C7" i="31"/>
  <c r="C1270" i="4" s="1"/>
  <c r="G7" i="30"/>
  <c r="G1228" i="4" s="1"/>
  <c r="C7" i="30"/>
  <c r="C1228" i="4" s="1"/>
  <c r="O9" i="29"/>
  <c r="G7" i="29" l="1"/>
  <c r="G1186" i="4" s="1"/>
  <c r="C7" i="29"/>
  <c r="C1186" i="4" s="1"/>
  <c r="K4" i="28" l="1"/>
  <c r="C4" i="28"/>
  <c r="C1135" i="4" s="1"/>
  <c r="G4" i="28"/>
  <c r="G1135" i="4" s="1"/>
  <c r="G7" i="27"/>
  <c r="G1085" i="4" s="1"/>
  <c r="C7" i="27"/>
  <c r="C1085" i="4" s="1"/>
  <c r="O19" i="26" l="1"/>
  <c r="O18" i="26"/>
  <c r="O16" i="26"/>
  <c r="O9" i="26"/>
  <c r="O10" i="26"/>
  <c r="O11" i="26"/>
  <c r="O12" i="26"/>
  <c r="O13" i="26"/>
  <c r="O14" i="26"/>
  <c r="O15" i="26"/>
  <c r="O8" i="26"/>
  <c r="G7" i="26"/>
  <c r="G1034" i="4" s="1"/>
  <c r="C7" i="26"/>
  <c r="C1034" i="4" s="1"/>
  <c r="G7" i="25" l="1"/>
  <c r="G983" i="4" s="1"/>
  <c r="C7" i="25"/>
  <c r="C983" i="4" s="1"/>
  <c r="G7" i="24"/>
  <c r="G935" i="4" s="1"/>
  <c r="C7" i="24"/>
  <c r="C935" i="4" s="1"/>
  <c r="O10" i="23"/>
  <c r="O9" i="23"/>
  <c r="O8" i="23"/>
  <c r="G7" i="23"/>
  <c r="G885" i="4" s="1"/>
  <c r="C7" i="23"/>
  <c r="C885" i="4" s="1"/>
  <c r="G7" i="22"/>
  <c r="G845" i="4" s="1"/>
  <c r="C7" i="22"/>
  <c r="C845" i="4" s="1"/>
  <c r="G7" i="21"/>
  <c r="G799" i="4" s="1"/>
  <c r="C7" i="21"/>
  <c r="C799" i="4" s="1"/>
  <c r="G7" i="20"/>
  <c r="G747" i="4" s="1"/>
  <c r="C7" i="20"/>
  <c r="C747" i="4" s="1"/>
  <c r="G7" i="19"/>
  <c r="G699" i="4" s="1"/>
  <c r="C7" i="19"/>
  <c r="C699" i="4" s="1"/>
  <c r="G7" i="18" l="1"/>
  <c r="G652" i="4" s="1"/>
  <c r="C7" i="18"/>
  <c r="C652" i="4" s="1"/>
  <c r="O7" i="17"/>
  <c r="O606" i="4" s="1"/>
  <c r="O17" i="17"/>
  <c r="O616" i="4" s="1"/>
  <c r="K4" i="17"/>
  <c r="K603" i="4" s="1"/>
  <c r="G4" i="17"/>
  <c r="G603" i="4" s="1"/>
  <c r="C4" i="17"/>
  <c r="C603" i="4" s="1"/>
  <c r="G7" i="16"/>
  <c r="G557" i="4" s="1"/>
  <c r="C7" i="16"/>
  <c r="C557" i="4" s="1"/>
  <c r="G7" i="15"/>
  <c r="G505" i="4" s="1"/>
  <c r="C7" i="15"/>
  <c r="C505" i="4" s="1"/>
  <c r="G7" i="14"/>
  <c r="G455" i="4" s="1"/>
  <c r="C7" i="14"/>
  <c r="C455" i="4" s="1"/>
  <c r="G7" i="13"/>
  <c r="G403" i="4" s="1"/>
  <c r="C7" i="13"/>
  <c r="C403" i="4" s="1"/>
  <c r="G7" i="12" l="1"/>
  <c r="G355" i="4" s="1"/>
  <c r="C7" i="12"/>
  <c r="C355" i="4" s="1"/>
  <c r="G7" i="11" l="1"/>
  <c r="G305" i="4" s="1"/>
  <c r="C7" i="11"/>
  <c r="C305" i="4" s="1"/>
  <c r="G7" i="10" l="1"/>
  <c r="G253" i="4" s="1"/>
  <c r="C7" i="10"/>
  <c r="C253" i="4" s="1"/>
  <c r="K7" i="9"/>
  <c r="K207" i="4" s="1"/>
  <c r="G7" i="9" l="1"/>
  <c r="G207" i="4" s="1"/>
  <c r="C7" i="9"/>
  <c r="C207" i="4" s="1"/>
  <c r="G7" i="8"/>
  <c r="G157" i="4" s="1"/>
  <c r="C7" i="8"/>
  <c r="C157" i="4" s="1"/>
  <c r="G7" i="7"/>
  <c r="G108" i="4" s="1"/>
  <c r="C7" i="7"/>
  <c r="C108" i="4" s="1"/>
  <c r="G7" i="6"/>
  <c r="G58" i="4" s="1"/>
  <c r="C7" i="6"/>
  <c r="C58" i="4" s="1"/>
  <c r="G7" i="5"/>
  <c r="G7" i="4" s="1"/>
  <c r="C7" i="5"/>
  <c r="C7" i="4" s="1"/>
  <c r="O8" i="5" l="1"/>
  <c r="O47" i="3" l="1"/>
  <c r="N47" i="3"/>
  <c r="M47" i="3"/>
  <c r="O46" i="3"/>
  <c r="N46" i="3"/>
  <c r="M46" i="3"/>
  <c r="O45" i="3"/>
  <c r="N45" i="3"/>
  <c r="M45" i="3"/>
  <c r="O44" i="3"/>
  <c r="N44" i="3"/>
  <c r="M44" i="3"/>
  <c r="O43" i="3"/>
  <c r="N43" i="3"/>
  <c r="M43" i="3"/>
  <c r="O42" i="3"/>
  <c r="N42" i="3"/>
  <c r="M42" i="3"/>
  <c r="O41" i="3"/>
  <c r="N41" i="3"/>
  <c r="M41" i="3"/>
  <c r="O40" i="3"/>
  <c r="N40" i="3"/>
  <c r="M40" i="3"/>
  <c r="O39" i="3"/>
  <c r="N39" i="3"/>
  <c r="M39" i="3"/>
  <c r="O38" i="3"/>
  <c r="N38" i="3"/>
  <c r="M38" i="3"/>
  <c r="O37" i="3"/>
  <c r="N37" i="3"/>
  <c r="M37" i="3"/>
  <c r="O36" i="3"/>
  <c r="N36" i="3"/>
  <c r="M36" i="3"/>
  <c r="O35" i="3"/>
  <c r="N35" i="3"/>
  <c r="M35" i="3"/>
  <c r="O34" i="3"/>
  <c r="N34" i="3"/>
  <c r="M34" i="3"/>
  <c r="O33" i="3"/>
  <c r="N33" i="3"/>
  <c r="M33" i="3"/>
  <c r="O32" i="3"/>
  <c r="N32" i="3"/>
  <c r="M32" i="3"/>
  <c r="O31" i="3"/>
  <c r="N31" i="3"/>
  <c r="M31" i="3"/>
  <c r="O30" i="3"/>
  <c r="N30" i="3"/>
  <c r="M30" i="3"/>
  <c r="O29" i="3"/>
  <c r="N29" i="3"/>
  <c r="M29" i="3"/>
  <c r="O28" i="3"/>
  <c r="N28" i="3"/>
  <c r="M28" i="3"/>
  <c r="O27" i="3"/>
  <c r="N27" i="3"/>
  <c r="M27" i="3"/>
  <c r="O26" i="3"/>
  <c r="N26" i="3"/>
  <c r="M26" i="3"/>
  <c r="O25" i="3"/>
  <c r="N25" i="3"/>
  <c r="M25" i="3"/>
  <c r="O24" i="3"/>
  <c r="N24" i="3"/>
  <c r="M24" i="3"/>
  <c r="O23" i="3"/>
  <c r="N23" i="3"/>
  <c r="M23" i="3"/>
  <c r="O22" i="3"/>
  <c r="N22" i="3"/>
  <c r="M22" i="3"/>
  <c r="O21" i="3"/>
  <c r="N21" i="3"/>
  <c r="M21" i="3"/>
  <c r="O20" i="3"/>
  <c r="N20" i="3"/>
  <c r="M20" i="3"/>
  <c r="O19" i="3"/>
  <c r="N19" i="3"/>
  <c r="M19" i="3"/>
  <c r="O18" i="3"/>
  <c r="N18" i="3"/>
  <c r="M18" i="3"/>
  <c r="O17" i="3"/>
  <c r="N17" i="3"/>
  <c r="M17" i="3"/>
  <c r="O16" i="3"/>
  <c r="N16" i="3"/>
  <c r="M16" i="3"/>
  <c r="O15" i="3"/>
  <c r="N15" i="3"/>
  <c r="M15" i="3"/>
  <c r="O14" i="3"/>
  <c r="N14" i="3"/>
  <c r="M14" i="3"/>
  <c r="O13" i="3"/>
  <c r="N13" i="3"/>
  <c r="M13" i="3"/>
  <c r="O12" i="3"/>
  <c r="N12" i="3"/>
  <c r="M12" i="3"/>
  <c r="O11" i="3"/>
  <c r="N11" i="3"/>
  <c r="M11" i="3"/>
  <c r="O10" i="3"/>
  <c r="N10" i="3"/>
  <c r="M10" i="3"/>
  <c r="O9" i="3"/>
  <c r="N9" i="3"/>
  <c r="M9" i="3"/>
  <c r="O8" i="3"/>
  <c r="N8" i="3"/>
  <c r="M8" i="3"/>
  <c r="O7" i="3"/>
  <c r="N7" i="3"/>
  <c r="M7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G47" i="3"/>
  <c r="F47" i="3"/>
  <c r="E47" i="3"/>
  <c r="G46" i="3"/>
  <c r="F46" i="3"/>
  <c r="E46" i="3"/>
  <c r="G45" i="3"/>
  <c r="F45" i="3"/>
  <c r="E45" i="3"/>
  <c r="G44" i="3"/>
  <c r="F44" i="3"/>
  <c r="E44" i="3"/>
  <c r="G43" i="3"/>
  <c r="F43" i="3"/>
  <c r="E43" i="3"/>
  <c r="G42" i="3"/>
  <c r="F42" i="3"/>
  <c r="E42" i="3"/>
  <c r="G41" i="3"/>
  <c r="F41" i="3"/>
  <c r="E41" i="3"/>
  <c r="G40" i="3"/>
  <c r="F40" i="3"/>
  <c r="E40" i="3"/>
  <c r="G39" i="3"/>
  <c r="F39" i="3"/>
  <c r="E39" i="3"/>
  <c r="G38" i="3"/>
  <c r="F38" i="3"/>
  <c r="E38" i="3"/>
  <c r="G37" i="3"/>
  <c r="F37" i="3"/>
  <c r="E37" i="3"/>
  <c r="G36" i="3"/>
  <c r="F36" i="3"/>
  <c r="E36" i="3"/>
  <c r="G35" i="3"/>
  <c r="F35" i="3"/>
  <c r="E35" i="3"/>
  <c r="G34" i="3"/>
  <c r="F34" i="3"/>
  <c r="E34" i="3"/>
  <c r="G33" i="3"/>
  <c r="F33" i="3"/>
  <c r="E33" i="3"/>
  <c r="G32" i="3"/>
  <c r="F32" i="3"/>
  <c r="E32" i="3"/>
  <c r="G31" i="3"/>
  <c r="F31" i="3"/>
  <c r="E31" i="3"/>
  <c r="G30" i="3"/>
  <c r="F30" i="3"/>
  <c r="E30" i="3"/>
  <c r="G29" i="3"/>
  <c r="F29" i="3"/>
  <c r="E29" i="3"/>
  <c r="G28" i="3"/>
  <c r="F28" i="3"/>
  <c r="E28" i="3"/>
  <c r="G27" i="3"/>
  <c r="F27" i="3"/>
  <c r="E27" i="3"/>
  <c r="G26" i="3"/>
  <c r="F26" i="3"/>
  <c r="E26" i="3"/>
  <c r="G25" i="3"/>
  <c r="F25" i="3"/>
  <c r="E25" i="3"/>
  <c r="G24" i="3"/>
  <c r="F24" i="3"/>
  <c r="E24" i="3"/>
  <c r="G23" i="3"/>
  <c r="F23" i="3"/>
  <c r="E23" i="3"/>
  <c r="G22" i="3"/>
  <c r="F22" i="3"/>
  <c r="E22" i="3"/>
  <c r="G21" i="3"/>
  <c r="F21" i="3"/>
  <c r="E21" i="3"/>
  <c r="G20" i="3"/>
  <c r="F20" i="3"/>
  <c r="E20" i="3"/>
  <c r="G19" i="3"/>
  <c r="F19" i="3"/>
  <c r="E19" i="3"/>
  <c r="G18" i="3"/>
  <c r="F18" i="3"/>
  <c r="E18" i="3"/>
  <c r="G17" i="3"/>
  <c r="F17" i="3"/>
  <c r="E17" i="3"/>
  <c r="G16" i="3"/>
  <c r="F16" i="3"/>
  <c r="E16" i="3"/>
  <c r="G15" i="3"/>
  <c r="F15" i="3"/>
  <c r="E15" i="3"/>
  <c r="G14" i="3"/>
  <c r="F14" i="3"/>
  <c r="E14" i="3"/>
  <c r="G13" i="3"/>
  <c r="F13" i="3"/>
  <c r="E13" i="3"/>
  <c r="G12" i="3"/>
  <c r="F12" i="3"/>
  <c r="E12" i="3"/>
  <c r="G11" i="3"/>
  <c r="F11" i="3"/>
  <c r="E11" i="3"/>
  <c r="G10" i="3"/>
  <c r="F10" i="3"/>
  <c r="E10" i="3"/>
  <c r="G9" i="3"/>
  <c r="F9" i="3"/>
  <c r="E9" i="3"/>
  <c r="G8" i="3"/>
  <c r="F8" i="3"/>
  <c r="E8" i="3"/>
  <c r="G7" i="3"/>
  <c r="F7" i="3"/>
  <c r="E7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L16" i="3"/>
  <c r="D16" i="3"/>
  <c r="L15" i="3"/>
  <c r="D15" i="3"/>
  <c r="L14" i="3"/>
  <c r="D14" i="3"/>
  <c r="L13" i="3"/>
  <c r="D13" i="3"/>
  <c r="L12" i="3"/>
  <c r="D12" i="3"/>
  <c r="L11" i="3"/>
  <c r="D11" i="3"/>
  <c r="L10" i="3"/>
  <c r="D10" i="3"/>
  <c r="L9" i="3"/>
  <c r="D9" i="3"/>
  <c r="L8" i="3"/>
  <c r="D8" i="3"/>
  <c r="L7" i="3"/>
  <c r="D7" i="3"/>
  <c r="M6" i="3"/>
  <c r="N6" i="3"/>
  <c r="O6" i="3"/>
  <c r="L6" i="3"/>
  <c r="E6" i="3"/>
  <c r="F6" i="3"/>
  <c r="G6" i="3"/>
  <c r="D6" i="3"/>
  <c r="D20" i="45" l="1"/>
  <c r="D1960" i="4" s="1"/>
  <c r="E20" i="45"/>
  <c r="E1960" i="4" s="1"/>
  <c r="F20" i="45"/>
  <c r="F1960" i="4" s="1"/>
  <c r="G20" i="45"/>
  <c r="G1960" i="4" s="1"/>
  <c r="H20" i="45"/>
  <c r="H1960" i="4" s="1"/>
  <c r="I20" i="45"/>
  <c r="I1960" i="4" s="1"/>
  <c r="J20" i="45"/>
  <c r="J1960" i="4" s="1"/>
  <c r="K20" i="45"/>
  <c r="K1960" i="4" s="1"/>
  <c r="L20" i="45"/>
  <c r="L1960" i="4" s="1"/>
  <c r="M20" i="45"/>
  <c r="M1960" i="4" s="1"/>
  <c r="N20" i="45"/>
  <c r="N1960" i="4" s="1"/>
  <c r="O20" i="45"/>
  <c r="O1960" i="4" s="1"/>
  <c r="P20" i="45"/>
  <c r="P1960" i="4" s="1"/>
  <c r="Q20" i="45"/>
  <c r="Q1960" i="4" s="1"/>
  <c r="R20" i="45"/>
  <c r="R1960" i="4" s="1"/>
  <c r="S20" i="45"/>
  <c r="S1960" i="4" s="1"/>
  <c r="T20" i="45"/>
  <c r="T1960" i="4" s="1"/>
  <c r="C20" i="45"/>
  <c r="C1960" i="4" s="1"/>
  <c r="M56" i="46"/>
  <c r="M2053" i="4" s="1"/>
  <c r="T20" i="34" l="1"/>
  <c r="T1427" i="4" s="1"/>
  <c r="S20" i="34"/>
  <c r="S1427" i="4" s="1"/>
  <c r="R20" i="34"/>
  <c r="R1427" i="4" s="1"/>
  <c r="Q20" i="34"/>
  <c r="Q1427" i="4" s="1"/>
  <c r="P20" i="34"/>
  <c r="P1427" i="4" s="1"/>
  <c r="O20" i="34"/>
  <c r="O1427" i="4" s="1"/>
  <c r="N20" i="34"/>
  <c r="N1427" i="4" s="1"/>
  <c r="M20" i="34"/>
  <c r="M1427" i="4" s="1"/>
  <c r="L20" i="34"/>
  <c r="L1427" i="4" s="1"/>
  <c r="K20" i="34"/>
  <c r="K1427" i="4" s="1"/>
  <c r="J20" i="34"/>
  <c r="J1427" i="4" s="1"/>
  <c r="I20" i="34"/>
  <c r="I1427" i="4" s="1"/>
  <c r="H20" i="34"/>
  <c r="H1427" i="4" s="1"/>
  <c r="G20" i="34"/>
  <c r="G1427" i="4" s="1"/>
  <c r="F20" i="34"/>
  <c r="F1427" i="4" s="1"/>
  <c r="E20" i="34"/>
  <c r="E1427" i="4" s="1"/>
  <c r="D20" i="34"/>
  <c r="D1427" i="4" s="1"/>
  <c r="C20" i="34"/>
  <c r="C1427" i="4" s="1"/>
  <c r="T22" i="33"/>
  <c r="T1377" i="4" s="1"/>
  <c r="S22" i="33"/>
  <c r="S1377" i="4" s="1"/>
  <c r="R22" i="33"/>
  <c r="R1377" i="4" s="1"/>
  <c r="Q22" i="33"/>
  <c r="Q1377" i="4" s="1"/>
  <c r="P22" i="33"/>
  <c r="P1377" i="4" s="1"/>
  <c r="O22" i="33"/>
  <c r="O1377" i="4" s="1"/>
  <c r="N22" i="33"/>
  <c r="N1377" i="4" s="1"/>
  <c r="M22" i="33"/>
  <c r="M1377" i="4" s="1"/>
  <c r="L22" i="33"/>
  <c r="L1377" i="4" s="1"/>
  <c r="K22" i="33"/>
  <c r="K1377" i="4" s="1"/>
  <c r="J22" i="33"/>
  <c r="J1377" i="4" s="1"/>
  <c r="I22" i="33"/>
  <c r="I1377" i="4" s="1"/>
  <c r="H22" i="33"/>
  <c r="H1377" i="4" s="1"/>
  <c r="G22" i="33"/>
  <c r="G1377" i="4" s="1"/>
  <c r="F22" i="33"/>
  <c r="F1377" i="4" s="1"/>
  <c r="E22" i="33"/>
  <c r="E1377" i="4" s="1"/>
  <c r="D22" i="33"/>
  <c r="D1377" i="4" s="1"/>
  <c r="C22" i="33"/>
  <c r="C1377" i="4" s="1"/>
  <c r="T19" i="19"/>
  <c r="T711" i="4" s="1"/>
  <c r="S19" i="19"/>
  <c r="S711" i="4" s="1"/>
  <c r="R19" i="19"/>
  <c r="R711" i="4" s="1"/>
  <c r="Q19" i="19"/>
  <c r="Q711" i="4" s="1"/>
  <c r="P19" i="19"/>
  <c r="P711" i="4" s="1"/>
  <c r="O19" i="19"/>
  <c r="O711" i="4" s="1"/>
  <c r="N19" i="19"/>
  <c r="N711" i="4" s="1"/>
  <c r="M19" i="19"/>
  <c r="M711" i="4" s="1"/>
  <c r="L19" i="19"/>
  <c r="L711" i="4" s="1"/>
  <c r="K19" i="19"/>
  <c r="K711" i="4" s="1"/>
  <c r="J19" i="19"/>
  <c r="J711" i="4" s="1"/>
  <c r="I19" i="19"/>
  <c r="I711" i="4" s="1"/>
  <c r="H19" i="19"/>
  <c r="H711" i="4" s="1"/>
  <c r="G19" i="19"/>
  <c r="G711" i="4" s="1"/>
  <c r="F19" i="19"/>
  <c r="F711" i="4" s="1"/>
  <c r="E19" i="19"/>
  <c r="E711" i="4" s="1"/>
  <c r="D19" i="19"/>
  <c r="D711" i="4" s="1"/>
  <c r="C19" i="19"/>
  <c r="C711" i="4" s="1"/>
  <c r="T20" i="16" l="1"/>
  <c r="T570" i="4" s="1"/>
  <c r="S20" i="16"/>
  <c r="S570" i="4" s="1"/>
  <c r="R20" i="16"/>
  <c r="R570" i="4" s="1"/>
  <c r="Q20" i="16"/>
  <c r="Q570" i="4" s="1"/>
  <c r="P20" i="16"/>
  <c r="P570" i="4" s="1"/>
  <c r="O20" i="16"/>
  <c r="O570" i="4" s="1"/>
  <c r="N20" i="16"/>
  <c r="N570" i="4" s="1"/>
  <c r="M20" i="16"/>
  <c r="M570" i="4" s="1"/>
  <c r="L20" i="16"/>
  <c r="L570" i="4" s="1"/>
  <c r="K20" i="16"/>
  <c r="K570" i="4" s="1"/>
  <c r="J20" i="16"/>
  <c r="J570" i="4" s="1"/>
  <c r="I20" i="16"/>
  <c r="I570" i="4" s="1"/>
  <c r="H20" i="16"/>
  <c r="H570" i="4" s="1"/>
  <c r="G20" i="16"/>
  <c r="G570" i="4" s="1"/>
  <c r="F20" i="16"/>
  <c r="F570" i="4" s="1"/>
  <c r="E20" i="16"/>
  <c r="E570" i="4" s="1"/>
  <c r="D20" i="16"/>
  <c r="D570" i="4" s="1"/>
  <c r="C20" i="16"/>
  <c r="C570" i="4" s="1"/>
  <c r="T20" i="15"/>
  <c r="T518" i="4" s="1"/>
  <c r="S20" i="15"/>
  <c r="S518" i="4" s="1"/>
  <c r="R20" i="15"/>
  <c r="R518" i="4" s="1"/>
  <c r="Q20" i="15"/>
  <c r="Q518" i="4" s="1"/>
  <c r="P20" i="15"/>
  <c r="P518" i="4" s="1"/>
  <c r="O20" i="15"/>
  <c r="O518" i="4" s="1"/>
  <c r="N20" i="15"/>
  <c r="N518" i="4" s="1"/>
  <c r="M20" i="15"/>
  <c r="M518" i="4" s="1"/>
  <c r="L20" i="15"/>
  <c r="L518" i="4" s="1"/>
  <c r="K20" i="15"/>
  <c r="K518" i="4" s="1"/>
  <c r="J20" i="15"/>
  <c r="J518" i="4" s="1"/>
  <c r="I20" i="15"/>
  <c r="I518" i="4" s="1"/>
  <c r="H20" i="15"/>
  <c r="H518" i="4" s="1"/>
  <c r="G20" i="15"/>
  <c r="G518" i="4" s="1"/>
  <c r="F20" i="15"/>
  <c r="F518" i="4" s="1"/>
  <c r="E20" i="15"/>
  <c r="E518" i="4" s="1"/>
  <c r="D20" i="15"/>
  <c r="D518" i="4" s="1"/>
  <c r="C20" i="15"/>
  <c r="C518" i="4" s="1"/>
  <c r="T20" i="14" l="1"/>
  <c r="T468" i="4" s="1"/>
  <c r="S20" i="14"/>
  <c r="S468" i="4" s="1"/>
  <c r="R20" i="14"/>
  <c r="R468" i="4" s="1"/>
  <c r="Q20" i="14"/>
  <c r="Q468" i="4" s="1"/>
  <c r="P20" i="14"/>
  <c r="P468" i="4" s="1"/>
  <c r="O20" i="14"/>
  <c r="O468" i="4" s="1"/>
  <c r="N20" i="14"/>
  <c r="N468" i="4" s="1"/>
  <c r="M20" i="14"/>
  <c r="M468" i="4" s="1"/>
  <c r="L20" i="14"/>
  <c r="L468" i="4" s="1"/>
  <c r="K20" i="14"/>
  <c r="K468" i="4" s="1"/>
  <c r="J20" i="14"/>
  <c r="J468" i="4" s="1"/>
  <c r="I20" i="14"/>
  <c r="I468" i="4" s="1"/>
  <c r="H20" i="14"/>
  <c r="H468" i="4" s="1"/>
  <c r="G20" i="14"/>
  <c r="G468" i="4" s="1"/>
  <c r="F20" i="14"/>
  <c r="F468" i="4" s="1"/>
  <c r="E20" i="14"/>
  <c r="E468" i="4" s="1"/>
  <c r="D20" i="14"/>
  <c r="D468" i="4" s="1"/>
  <c r="C20" i="14"/>
  <c r="C468" i="4" s="1"/>
  <c r="T23" i="8" l="1"/>
  <c r="T173" i="4" s="1"/>
  <c r="S23" i="8"/>
  <c r="S173" i="4" s="1"/>
  <c r="R23" i="8"/>
  <c r="R173" i="4" s="1"/>
  <c r="Q23" i="8"/>
  <c r="Q173" i="4" s="1"/>
  <c r="P23" i="8"/>
  <c r="P173" i="4" s="1"/>
  <c r="O23" i="8"/>
  <c r="O173" i="4" s="1"/>
  <c r="N23" i="8"/>
  <c r="N173" i="4" s="1"/>
  <c r="M23" i="8"/>
  <c r="M173" i="4" s="1"/>
  <c r="L23" i="8"/>
  <c r="L173" i="4" s="1"/>
  <c r="K23" i="8"/>
  <c r="K173" i="4" s="1"/>
  <c r="J23" i="8"/>
  <c r="J173" i="4" s="1"/>
  <c r="I23" i="8"/>
  <c r="I173" i="4" s="1"/>
  <c r="H23" i="8"/>
  <c r="H173" i="4" s="1"/>
  <c r="G23" i="8"/>
  <c r="G173" i="4" s="1"/>
  <c r="F23" i="8"/>
  <c r="F173" i="4" s="1"/>
  <c r="E23" i="8"/>
  <c r="E173" i="4" s="1"/>
  <c r="D23" i="8"/>
  <c r="D173" i="4" s="1"/>
  <c r="C23" i="8"/>
  <c r="C173" i="4" s="1"/>
  <c r="O23" i="35" l="1"/>
  <c r="O1482" i="4" s="1"/>
  <c r="O9" i="41" l="1"/>
  <c r="T28" i="41"/>
  <c r="T1777" i="4" s="1"/>
  <c r="S28" i="41"/>
  <c r="S1777" i="4" s="1"/>
  <c r="R28" i="41"/>
  <c r="R1777" i="4" s="1"/>
  <c r="Q28" i="41"/>
  <c r="Q1777" i="4" s="1"/>
  <c r="P28" i="41"/>
  <c r="P1777" i="4" s="1"/>
  <c r="O28" i="41"/>
  <c r="O1777" i="4" s="1"/>
  <c r="N28" i="41"/>
  <c r="N1777" i="4" s="1"/>
  <c r="M28" i="41"/>
  <c r="M1777" i="4" s="1"/>
  <c r="L28" i="41"/>
  <c r="L1777" i="4" s="1"/>
  <c r="K28" i="41"/>
  <c r="K1777" i="4" s="1"/>
  <c r="J28" i="41"/>
  <c r="J1777" i="4" s="1"/>
  <c r="I28" i="41"/>
  <c r="I1777" i="4" s="1"/>
  <c r="H28" i="41"/>
  <c r="H1777" i="4" s="1"/>
  <c r="G28" i="41"/>
  <c r="G1777" i="4" s="1"/>
  <c r="F28" i="41"/>
  <c r="F1777" i="4" s="1"/>
  <c r="E28" i="41"/>
  <c r="E1777" i="4" s="1"/>
  <c r="D28" i="41"/>
  <c r="D1777" i="4" s="1"/>
  <c r="C28" i="41"/>
  <c r="C1777" i="4" s="1"/>
  <c r="O20" i="41"/>
  <c r="O19" i="41"/>
  <c r="O18" i="41"/>
  <c r="O17" i="41"/>
  <c r="O16" i="41"/>
  <c r="O15" i="41"/>
  <c r="O14" i="41"/>
  <c r="O13" i="41"/>
  <c r="O12" i="41"/>
  <c r="O11" i="41"/>
  <c r="O10" i="41"/>
  <c r="O8" i="41"/>
  <c r="O7" i="41"/>
  <c r="M7" i="41"/>
  <c r="L7" i="41"/>
  <c r="K7" i="41"/>
  <c r="T18" i="42"/>
  <c r="T1810" i="4" s="1"/>
  <c r="S18" i="42"/>
  <c r="S1810" i="4" s="1"/>
  <c r="R18" i="42"/>
  <c r="R1810" i="4" s="1"/>
  <c r="Q18" i="42"/>
  <c r="Q1810" i="4" s="1"/>
  <c r="P18" i="42"/>
  <c r="P1810" i="4" s="1"/>
  <c r="O18" i="42"/>
  <c r="O1810" i="4" s="1"/>
  <c r="N18" i="42"/>
  <c r="N1810" i="4" s="1"/>
  <c r="M18" i="42"/>
  <c r="M1810" i="4" s="1"/>
  <c r="L18" i="42"/>
  <c r="L1810" i="4" s="1"/>
  <c r="K18" i="42"/>
  <c r="K1810" i="4" s="1"/>
  <c r="J18" i="42"/>
  <c r="J1810" i="4" s="1"/>
  <c r="I18" i="42"/>
  <c r="I1810" i="4" s="1"/>
  <c r="H18" i="42"/>
  <c r="H1810" i="4" s="1"/>
  <c r="G18" i="42"/>
  <c r="G1810" i="4" s="1"/>
  <c r="F18" i="42"/>
  <c r="F1810" i="4" s="1"/>
  <c r="E18" i="42"/>
  <c r="E1810" i="4" s="1"/>
  <c r="D18" i="42"/>
  <c r="D1810" i="4" s="1"/>
  <c r="C18" i="42"/>
  <c r="C1810" i="4" s="1"/>
  <c r="O10" i="42"/>
  <c r="O9" i="42"/>
  <c r="O8" i="42"/>
  <c r="O7" i="42"/>
  <c r="M7" i="42"/>
  <c r="L7" i="42"/>
  <c r="K7" i="42"/>
  <c r="T19" i="43"/>
  <c r="T1863" i="4" s="1"/>
  <c r="S19" i="43"/>
  <c r="S1863" i="4" s="1"/>
  <c r="R19" i="43"/>
  <c r="R1863" i="4" s="1"/>
  <c r="Q19" i="43"/>
  <c r="Q1863" i="4" s="1"/>
  <c r="P19" i="43"/>
  <c r="P1863" i="4" s="1"/>
  <c r="O19" i="43"/>
  <c r="O1863" i="4" s="1"/>
  <c r="N19" i="43"/>
  <c r="N1863" i="4" s="1"/>
  <c r="M19" i="43"/>
  <c r="M1863" i="4" s="1"/>
  <c r="L19" i="43"/>
  <c r="L1863" i="4" s="1"/>
  <c r="K19" i="43"/>
  <c r="K1863" i="4" s="1"/>
  <c r="J19" i="43"/>
  <c r="J1863" i="4" s="1"/>
  <c r="I19" i="43"/>
  <c r="I1863" i="4" s="1"/>
  <c r="H19" i="43"/>
  <c r="H1863" i="4" s="1"/>
  <c r="G19" i="43"/>
  <c r="G1863" i="4" s="1"/>
  <c r="F19" i="43"/>
  <c r="F1863" i="4" s="1"/>
  <c r="E19" i="43"/>
  <c r="E1863" i="4" s="1"/>
  <c r="D19" i="43"/>
  <c r="D1863" i="4" s="1"/>
  <c r="C19" i="43"/>
  <c r="C1863" i="4" s="1"/>
  <c r="O11" i="43"/>
  <c r="O10" i="43"/>
  <c r="O9" i="43"/>
  <c r="O8" i="43"/>
  <c r="O7" i="43"/>
  <c r="M7" i="43"/>
  <c r="L7" i="43"/>
  <c r="K7" i="43"/>
  <c r="T21" i="44"/>
  <c r="T1914" i="4" s="1"/>
  <c r="S21" i="44"/>
  <c r="S1914" i="4" s="1"/>
  <c r="R21" i="44"/>
  <c r="R1914" i="4" s="1"/>
  <c r="Q21" i="44"/>
  <c r="Q1914" i="4" s="1"/>
  <c r="P21" i="44"/>
  <c r="P1914" i="4" s="1"/>
  <c r="O21" i="44"/>
  <c r="O1914" i="4" s="1"/>
  <c r="N21" i="44"/>
  <c r="N1914" i="4" s="1"/>
  <c r="M21" i="44"/>
  <c r="M1914" i="4" s="1"/>
  <c r="L21" i="44"/>
  <c r="L1914" i="4" s="1"/>
  <c r="K21" i="44"/>
  <c r="K1914" i="4" s="1"/>
  <c r="J21" i="44"/>
  <c r="J1914" i="4" s="1"/>
  <c r="I21" i="44"/>
  <c r="I1914" i="4" s="1"/>
  <c r="H21" i="44"/>
  <c r="H1914" i="4" s="1"/>
  <c r="G21" i="44"/>
  <c r="G1914" i="4" s="1"/>
  <c r="F21" i="44"/>
  <c r="F1914" i="4" s="1"/>
  <c r="E21" i="44"/>
  <c r="E1914" i="4" s="1"/>
  <c r="D21" i="44"/>
  <c r="D1914" i="4" s="1"/>
  <c r="C21" i="44"/>
  <c r="C1914" i="4" s="1"/>
  <c r="O13" i="44"/>
  <c r="O12" i="44"/>
  <c r="O11" i="44"/>
  <c r="O10" i="44"/>
  <c r="O9" i="44"/>
  <c r="O8" i="44"/>
  <c r="O7" i="44"/>
  <c r="M7" i="44"/>
  <c r="L7" i="44"/>
  <c r="K7" i="44"/>
  <c r="O12" i="45"/>
  <c r="O11" i="45"/>
  <c r="O10" i="45"/>
  <c r="O9" i="45"/>
  <c r="O8" i="45"/>
  <c r="O7" i="45"/>
  <c r="M7" i="45"/>
  <c r="L7" i="45"/>
  <c r="K7" i="45"/>
  <c r="T56" i="46"/>
  <c r="T2053" i="4" s="1"/>
  <c r="S56" i="46"/>
  <c r="S2053" i="4" s="1"/>
  <c r="R56" i="46"/>
  <c r="R2053" i="4" s="1"/>
  <c r="Q56" i="46"/>
  <c r="Q2053" i="4" s="1"/>
  <c r="P56" i="46"/>
  <c r="P2053" i="4" s="1"/>
  <c r="O56" i="46"/>
  <c r="O2053" i="4" s="1"/>
  <c r="N56" i="46"/>
  <c r="N2053" i="4" s="1"/>
  <c r="L56" i="46"/>
  <c r="L2053" i="4" s="1"/>
  <c r="K56" i="46"/>
  <c r="K2053" i="4" s="1"/>
  <c r="J56" i="46"/>
  <c r="J2053" i="4" s="1"/>
  <c r="I56" i="46"/>
  <c r="I2053" i="4" s="1"/>
  <c r="H56" i="46"/>
  <c r="H2053" i="4" s="1"/>
  <c r="G56" i="46"/>
  <c r="G2053" i="4" s="1"/>
  <c r="F56" i="46"/>
  <c r="F2053" i="4" s="1"/>
  <c r="E56" i="46"/>
  <c r="E2053" i="4" s="1"/>
  <c r="D56" i="46"/>
  <c r="D2053" i="4" s="1"/>
  <c r="C56" i="46"/>
  <c r="C2053" i="4" s="1"/>
  <c r="O47" i="46"/>
  <c r="O46" i="46"/>
  <c r="O45" i="46"/>
  <c r="O44" i="46"/>
  <c r="O43" i="46"/>
  <c r="O42" i="46"/>
  <c r="O41" i="46"/>
  <c r="O40" i="46"/>
  <c r="O39" i="46"/>
  <c r="O38" i="46"/>
  <c r="O37" i="46"/>
  <c r="O36" i="46"/>
  <c r="O35" i="46"/>
  <c r="O34" i="46"/>
  <c r="O33" i="46"/>
  <c r="O32" i="46"/>
  <c r="O31" i="46"/>
  <c r="O30" i="46"/>
  <c r="O29" i="46"/>
  <c r="O28" i="46"/>
  <c r="O27" i="46"/>
  <c r="O26" i="46"/>
  <c r="O25" i="46"/>
  <c r="O24" i="46"/>
  <c r="O23" i="46"/>
  <c r="O22" i="46"/>
  <c r="O21" i="46"/>
  <c r="O20" i="46"/>
  <c r="O19" i="46"/>
  <c r="O18" i="46"/>
  <c r="O17" i="46"/>
  <c r="O16" i="46"/>
  <c r="O15" i="46"/>
  <c r="O14" i="46"/>
  <c r="O13" i="46"/>
  <c r="O12" i="46"/>
  <c r="O11" i="46"/>
  <c r="O10" i="46"/>
  <c r="O9" i="46"/>
  <c r="O8" i="46"/>
  <c r="O7" i="46"/>
  <c r="O6" i="46"/>
  <c r="O5" i="46"/>
  <c r="O4" i="46"/>
  <c r="M4" i="46"/>
  <c r="L4" i="46"/>
  <c r="T22" i="40"/>
  <c r="T1720" i="4" s="1"/>
  <c r="S22" i="40"/>
  <c r="S1720" i="4" s="1"/>
  <c r="R22" i="40"/>
  <c r="R1720" i="4" s="1"/>
  <c r="Q22" i="40"/>
  <c r="Q1720" i="4" s="1"/>
  <c r="P22" i="40"/>
  <c r="P1720" i="4" s="1"/>
  <c r="O22" i="40"/>
  <c r="O1720" i="4" s="1"/>
  <c r="N22" i="40"/>
  <c r="N1720" i="4" s="1"/>
  <c r="M22" i="40"/>
  <c r="M1720" i="4" s="1"/>
  <c r="L22" i="40"/>
  <c r="L1720" i="4" s="1"/>
  <c r="K22" i="40"/>
  <c r="K1720" i="4" s="1"/>
  <c r="J22" i="40"/>
  <c r="J1720" i="4" s="1"/>
  <c r="I22" i="40"/>
  <c r="I1720" i="4" s="1"/>
  <c r="H22" i="40"/>
  <c r="H1720" i="4" s="1"/>
  <c r="G22" i="40"/>
  <c r="G1720" i="4" s="1"/>
  <c r="F22" i="40"/>
  <c r="F1720" i="4" s="1"/>
  <c r="E22" i="40"/>
  <c r="E1720" i="4" s="1"/>
  <c r="D22" i="40"/>
  <c r="D1720" i="4" s="1"/>
  <c r="C22" i="40"/>
  <c r="C1720" i="4" s="1"/>
  <c r="O14" i="40"/>
  <c r="O13" i="40"/>
  <c r="O12" i="40"/>
  <c r="O11" i="40"/>
  <c r="O10" i="40"/>
  <c r="O9" i="40"/>
  <c r="O8" i="40"/>
  <c r="O7" i="40"/>
  <c r="M7" i="40"/>
  <c r="L7" i="40"/>
  <c r="K7" i="40"/>
  <c r="O20" i="35" l="1"/>
  <c r="O1479" i="4" s="1"/>
  <c r="T19" i="37"/>
  <c r="T1577" i="4" s="1"/>
  <c r="S19" i="37"/>
  <c r="S1577" i="4" s="1"/>
  <c r="R19" i="37"/>
  <c r="R1577" i="4" s="1"/>
  <c r="Q19" i="37"/>
  <c r="Q1577" i="4" s="1"/>
  <c r="P19" i="37"/>
  <c r="P1577" i="4" s="1"/>
  <c r="O19" i="37"/>
  <c r="O1577" i="4" s="1"/>
  <c r="N19" i="37"/>
  <c r="N1577" i="4" s="1"/>
  <c r="M19" i="37"/>
  <c r="M1577" i="4" s="1"/>
  <c r="L19" i="37"/>
  <c r="L1577" i="4" s="1"/>
  <c r="K19" i="37"/>
  <c r="K1577" i="4" s="1"/>
  <c r="J19" i="37"/>
  <c r="J1577" i="4" s="1"/>
  <c r="I19" i="37"/>
  <c r="I1577" i="4" s="1"/>
  <c r="H19" i="37"/>
  <c r="H1577" i="4" s="1"/>
  <c r="G19" i="37"/>
  <c r="G1577" i="4" s="1"/>
  <c r="F19" i="37"/>
  <c r="F1577" i="4" s="1"/>
  <c r="E19" i="37"/>
  <c r="E1577" i="4" s="1"/>
  <c r="D19" i="37"/>
  <c r="D1577" i="4" s="1"/>
  <c r="C19" i="37"/>
  <c r="C1577" i="4" s="1"/>
  <c r="O11" i="37"/>
  <c r="O10" i="37"/>
  <c r="O9" i="37"/>
  <c r="O8" i="37"/>
  <c r="O7" i="37"/>
  <c r="M7" i="37"/>
  <c r="L7" i="37"/>
  <c r="K7" i="37"/>
  <c r="T22" i="38"/>
  <c r="T1621" i="4" s="1"/>
  <c r="S22" i="38"/>
  <c r="S1621" i="4" s="1"/>
  <c r="R22" i="38"/>
  <c r="R1621" i="4" s="1"/>
  <c r="Q22" i="38"/>
  <c r="Q1621" i="4" s="1"/>
  <c r="P22" i="38"/>
  <c r="P1621" i="4" s="1"/>
  <c r="O22" i="38"/>
  <c r="O1621" i="4" s="1"/>
  <c r="N22" i="38"/>
  <c r="N1621" i="4" s="1"/>
  <c r="M22" i="38"/>
  <c r="M1621" i="4" s="1"/>
  <c r="L22" i="38"/>
  <c r="L1621" i="4" s="1"/>
  <c r="K22" i="38"/>
  <c r="K1621" i="4" s="1"/>
  <c r="J22" i="38"/>
  <c r="J1621" i="4" s="1"/>
  <c r="I22" i="38"/>
  <c r="I1621" i="4" s="1"/>
  <c r="H22" i="38"/>
  <c r="H1621" i="4" s="1"/>
  <c r="G22" i="38"/>
  <c r="G1621" i="4" s="1"/>
  <c r="F22" i="38"/>
  <c r="F1621" i="4" s="1"/>
  <c r="E22" i="38"/>
  <c r="E1621" i="4" s="1"/>
  <c r="D22" i="38"/>
  <c r="D1621" i="4" s="1"/>
  <c r="C22" i="38"/>
  <c r="C1621" i="4" s="1"/>
  <c r="O14" i="38"/>
  <c r="O13" i="38"/>
  <c r="O12" i="38"/>
  <c r="O11" i="38"/>
  <c r="O10" i="38"/>
  <c r="O9" i="38"/>
  <c r="O8" i="38"/>
  <c r="O7" i="38"/>
  <c r="M7" i="38"/>
  <c r="L7" i="38"/>
  <c r="K7" i="38"/>
  <c r="T24" i="39"/>
  <c r="T1674" i="4" s="1"/>
  <c r="S24" i="39"/>
  <c r="S1674" i="4" s="1"/>
  <c r="R24" i="39"/>
  <c r="R1674" i="4" s="1"/>
  <c r="Q24" i="39"/>
  <c r="Q1674" i="4" s="1"/>
  <c r="P24" i="39"/>
  <c r="P1674" i="4" s="1"/>
  <c r="O24" i="39"/>
  <c r="O1674" i="4" s="1"/>
  <c r="N24" i="39"/>
  <c r="N1674" i="4" s="1"/>
  <c r="M24" i="39"/>
  <c r="M1674" i="4" s="1"/>
  <c r="L24" i="39"/>
  <c r="L1674" i="4" s="1"/>
  <c r="K24" i="39"/>
  <c r="K1674" i="4" s="1"/>
  <c r="J24" i="39"/>
  <c r="J1674" i="4" s="1"/>
  <c r="I24" i="39"/>
  <c r="I1674" i="4" s="1"/>
  <c r="H24" i="39"/>
  <c r="H1674" i="4" s="1"/>
  <c r="G24" i="39"/>
  <c r="G1674" i="4" s="1"/>
  <c r="F24" i="39"/>
  <c r="F1674" i="4" s="1"/>
  <c r="E24" i="39"/>
  <c r="E1674" i="4" s="1"/>
  <c r="D24" i="39"/>
  <c r="D1674" i="4" s="1"/>
  <c r="C24" i="39"/>
  <c r="C1674" i="4" s="1"/>
  <c r="O16" i="39"/>
  <c r="O15" i="39"/>
  <c r="O14" i="39"/>
  <c r="O13" i="39"/>
  <c r="O12" i="39"/>
  <c r="O11" i="39"/>
  <c r="O10" i="39"/>
  <c r="O9" i="39"/>
  <c r="O8" i="39"/>
  <c r="O7" i="39"/>
  <c r="M7" i="39"/>
  <c r="L7" i="39"/>
  <c r="K7" i="39"/>
  <c r="T19" i="36"/>
  <c r="T1527" i="4" s="1"/>
  <c r="S19" i="36"/>
  <c r="S1527" i="4" s="1"/>
  <c r="R19" i="36"/>
  <c r="R1527" i="4" s="1"/>
  <c r="Q19" i="36"/>
  <c r="Q1527" i="4" s="1"/>
  <c r="P19" i="36"/>
  <c r="P1527" i="4" s="1"/>
  <c r="O19" i="36"/>
  <c r="O1527" i="4" s="1"/>
  <c r="N19" i="36"/>
  <c r="N1527" i="4" s="1"/>
  <c r="M19" i="36"/>
  <c r="M1527" i="4" s="1"/>
  <c r="L19" i="36"/>
  <c r="L1527" i="4" s="1"/>
  <c r="K19" i="36"/>
  <c r="K1527" i="4" s="1"/>
  <c r="J19" i="36"/>
  <c r="J1527" i="4" s="1"/>
  <c r="I19" i="36"/>
  <c r="I1527" i="4" s="1"/>
  <c r="H19" i="36"/>
  <c r="H1527" i="4" s="1"/>
  <c r="G19" i="36"/>
  <c r="G1527" i="4" s="1"/>
  <c r="F19" i="36"/>
  <c r="F1527" i="4" s="1"/>
  <c r="E19" i="36"/>
  <c r="E1527" i="4" s="1"/>
  <c r="D19" i="36"/>
  <c r="D1527" i="4" s="1"/>
  <c r="C19" i="36"/>
  <c r="C1527" i="4" s="1"/>
  <c r="O11" i="36"/>
  <c r="O1519" i="4" s="1"/>
  <c r="O10" i="36"/>
  <c r="O1518" i="4" s="1"/>
  <c r="O9" i="36"/>
  <c r="O1517" i="4" s="1"/>
  <c r="O8" i="36"/>
  <c r="O1516" i="4" s="1"/>
  <c r="O7" i="36"/>
  <c r="O1515" i="4" s="1"/>
  <c r="M7" i="36"/>
  <c r="M1515" i="4" s="1"/>
  <c r="L7" i="36"/>
  <c r="L1515" i="4" s="1"/>
  <c r="K7" i="36"/>
  <c r="K1515" i="4" s="1"/>
  <c r="O13" i="33"/>
  <c r="L7" i="33"/>
  <c r="M7" i="33"/>
  <c r="K7" i="33"/>
  <c r="T23" i="30"/>
  <c r="T1244" i="4" s="1"/>
  <c r="S23" i="30"/>
  <c r="S1244" i="4" s="1"/>
  <c r="R23" i="30"/>
  <c r="R1244" i="4" s="1"/>
  <c r="Q23" i="30"/>
  <c r="Q1244" i="4" s="1"/>
  <c r="P23" i="30"/>
  <c r="P1244" i="4" s="1"/>
  <c r="O23" i="30"/>
  <c r="O1244" i="4" s="1"/>
  <c r="N23" i="30"/>
  <c r="N1244" i="4" s="1"/>
  <c r="M23" i="30"/>
  <c r="M1244" i="4" s="1"/>
  <c r="L23" i="30"/>
  <c r="L1244" i="4" s="1"/>
  <c r="K23" i="30"/>
  <c r="K1244" i="4" s="1"/>
  <c r="J23" i="30"/>
  <c r="J1244" i="4" s="1"/>
  <c r="I23" i="30"/>
  <c r="I1244" i="4" s="1"/>
  <c r="H23" i="30"/>
  <c r="H1244" i="4" s="1"/>
  <c r="G23" i="30"/>
  <c r="G1244" i="4" s="1"/>
  <c r="F23" i="30"/>
  <c r="F1244" i="4" s="1"/>
  <c r="E23" i="30"/>
  <c r="E1244" i="4" s="1"/>
  <c r="D23" i="30"/>
  <c r="D1244" i="4" s="1"/>
  <c r="C23" i="30"/>
  <c r="C1244" i="4" s="1"/>
  <c r="O15" i="30"/>
  <c r="O14" i="30"/>
  <c r="O13" i="30"/>
  <c r="O12" i="30"/>
  <c r="O11" i="30"/>
  <c r="O10" i="30"/>
  <c r="O9" i="30"/>
  <c r="O8" i="30"/>
  <c r="O7" i="30"/>
  <c r="M7" i="30"/>
  <c r="L7" i="30"/>
  <c r="K7" i="30"/>
  <c r="T18" i="31"/>
  <c r="T1281" i="4" s="1"/>
  <c r="S18" i="31"/>
  <c r="S1281" i="4" s="1"/>
  <c r="R18" i="31"/>
  <c r="R1281" i="4" s="1"/>
  <c r="Q18" i="31"/>
  <c r="Q1281" i="4" s="1"/>
  <c r="P18" i="31"/>
  <c r="P1281" i="4" s="1"/>
  <c r="O18" i="31"/>
  <c r="O1281" i="4" s="1"/>
  <c r="N18" i="31"/>
  <c r="N1281" i="4" s="1"/>
  <c r="M18" i="31"/>
  <c r="M1281" i="4" s="1"/>
  <c r="L18" i="31"/>
  <c r="L1281" i="4" s="1"/>
  <c r="K18" i="31"/>
  <c r="K1281" i="4" s="1"/>
  <c r="J18" i="31"/>
  <c r="J1281" i="4" s="1"/>
  <c r="I18" i="31"/>
  <c r="I1281" i="4" s="1"/>
  <c r="H18" i="31"/>
  <c r="H1281" i="4" s="1"/>
  <c r="G18" i="31"/>
  <c r="G1281" i="4" s="1"/>
  <c r="F18" i="31"/>
  <c r="F1281" i="4" s="1"/>
  <c r="E18" i="31"/>
  <c r="E1281" i="4" s="1"/>
  <c r="D18" i="31"/>
  <c r="D1281" i="4" s="1"/>
  <c r="C18" i="31"/>
  <c r="C1281" i="4" s="1"/>
  <c r="O10" i="31"/>
  <c r="O1273" i="4" s="1"/>
  <c r="O9" i="31"/>
  <c r="O1272" i="4" s="1"/>
  <c r="O8" i="31"/>
  <c r="O1271" i="4" s="1"/>
  <c r="O7" i="31"/>
  <c r="O1270" i="4" s="1"/>
  <c r="M7" i="31"/>
  <c r="M1270" i="4" s="1"/>
  <c r="L7" i="31"/>
  <c r="L1270" i="4" s="1"/>
  <c r="K7" i="31"/>
  <c r="K1270" i="4" s="1"/>
  <c r="T24" i="32"/>
  <c r="T1336" i="4" s="1"/>
  <c r="S24" i="32"/>
  <c r="S1336" i="4" s="1"/>
  <c r="R24" i="32"/>
  <c r="R1336" i="4" s="1"/>
  <c r="Q24" i="32"/>
  <c r="Q1336" i="4" s="1"/>
  <c r="P24" i="32"/>
  <c r="P1336" i="4" s="1"/>
  <c r="O24" i="32"/>
  <c r="O1336" i="4" s="1"/>
  <c r="N24" i="32"/>
  <c r="N1336" i="4" s="1"/>
  <c r="M24" i="32"/>
  <c r="M1336" i="4" s="1"/>
  <c r="L24" i="32"/>
  <c r="L1336" i="4" s="1"/>
  <c r="K24" i="32"/>
  <c r="K1336" i="4" s="1"/>
  <c r="J24" i="32"/>
  <c r="J1336" i="4" s="1"/>
  <c r="I24" i="32"/>
  <c r="I1336" i="4" s="1"/>
  <c r="H24" i="32"/>
  <c r="H1336" i="4" s="1"/>
  <c r="G24" i="32"/>
  <c r="G1336" i="4" s="1"/>
  <c r="F24" i="32"/>
  <c r="F1336" i="4" s="1"/>
  <c r="E24" i="32"/>
  <c r="E1336" i="4" s="1"/>
  <c r="D24" i="32"/>
  <c r="D1336" i="4" s="1"/>
  <c r="C24" i="32"/>
  <c r="C1336" i="4" s="1"/>
  <c r="O16" i="32"/>
  <c r="O15" i="32"/>
  <c r="O14" i="32"/>
  <c r="O13" i="32"/>
  <c r="O12" i="32"/>
  <c r="O11" i="32"/>
  <c r="O10" i="32"/>
  <c r="O9" i="32"/>
  <c r="O8" i="32"/>
  <c r="O7" i="32"/>
  <c r="M7" i="32"/>
  <c r="L7" i="32"/>
  <c r="K7" i="32"/>
  <c r="O12" i="33"/>
  <c r="O11" i="33"/>
  <c r="O10" i="33"/>
  <c r="O9" i="33"/>
  <c r="O8" i="33"/>
  <c r="O7" i="33"/>
  <c r="O12" i="34"/>
  <c r="O11" i="34"/>
  <c r="O10" i="34"/>
  <c r="O9" i="34"/>
  <c r="O8" i="34"/>
  <c r="O7" i="34"/>
  <c r="M7" i="34"/>
  <c r="L7" i="34"/>
  <c r="K7" i="34"/>
  <c r="T31" i="35"/>
  <c r="T1490" i="4" s="1"/>
  <c r="S31" i="35"/>
  <c r="S1490" i="4" s="1"/>
  <c r="R31" i="35"/>
  <c r="R1490" i="4" s="1"/>
  <c r="Q31" i="35"/>
  <c r="Q1490" i="4" s="1"/>
  <c r="P31" i="35"/>
  <c r="P1490" i="4" s="1"/>
  <c r="O31" i="35"/>
  <c r="O1490" i="4" s="1"/>
  <c r="N31" i="35"/>
  <c r="N1490" i="4" s="1"/>
  <c r="M31" i="35"/>
  <c r="M1490" i="4" s="1"/>
  <c r="L31" i="35"/>
  <c r="L1490" i="4" s="1"/>
  <c r="K31" i="35"/>
  <c r="K1490" i="4" s="1"/>
  <c r="J31" i="35"/>
  <c r="J1490" i="4" s="1"/>
  <c r="I31" i="35"/>
  <c r="I1490" i="4" s="1"/>
  <c r="H31" i="35"/>
  <c r="H1490" i="4" s="1"/>
  <c r="G31" i="35"/>
  <c r="G1490" i="4" s="1"/>
  <c r="F31" i="35"/>
  <c r="F1490" i="4" s="1"/>
  <c r="E31" i="35"/>
  <c r="E1490" i="4" s="1"/>
  <c r="D31" i="35"/>
  <c r="D1490" i="4" s="1"/>
  <c r="C31" i="35"/>
  <c r="C1490" i="4" s="1"/>
  <c r="O22" i="35"/>
  <c r="O1481" i="4" s="1"/>
  <c r="O19" i="35"/>
  <c r="O1478" i="4" s="1"/>
  <c r="O18" i="35"/>
  <c r="O1477" i="4" s="1"/>
  <c r="O17" i="35"/>
  <c r="O1476" i="4" s="1"/>
  <c r="O16" i="35"/>
  <c r="O1475" i="4" s="1"/>
  <c r="O15" i="35"/>
  <c r="O1474" i="4" s="1"/>
  <c r="O14" i="35"/>
  <c r="O1473" i="4" s="1"/>
  <c r="O13" i="35"/>
  <c r="O1472" i="4" s="1"/>
  <c r="O12" i="35"/>
  <c r="O1471" i="4" s="1"/>
  <c r="O11" i="35"/>
  <c r="O1470" i="4" s="1"/>
  <c r="O10" i="35"/>
  <c r="O1469" i="4" s="1"/>
  <c r="O9" i="35"/>
  <c r="O1468" i="4" s="1"/>
  <c r="O8" i="35"/>
  <c r="O1467" i="4" s="1"/>
  <c r="O7" i="35"/>
  <c r="O1466" i="4" s="1"/>
  <c r="O6" i="35"/>
  <c r="O1465" i="4" s="1"/>
  <c r="O5" i="35"/>
  <c r="O1464" i="4" s="1"/>
  <c r="M5" i="35"/>
  <c r="M1464" i="4" s="1"/>
  <c r="L5" i="35"/>
  <c r="L1464" i="4" s="1"/>
  <c r="K5" i="35"/>
  <c r="K1464" i="4" s="1"/>
  <c r="T19" i="29"/>
  <c r="T1198" i="4" s="1"/>
  <c r="S19" i="29"/>
  <c r="S1198" i="4" s="1"/>
  <c r="R19" i="29"/>
  <c r="R1198" i="4" s="1"/>
  <c r="Q19" i="29"/>
  <c r="Q1198" i="4" s="1"/>
  <c r="P19" i="29"/>
  <c r="P1198" i="4" s="1"/>
  <c r="O19" i="29"/>
  <c r="O1198" i="4" s="1"/>
  <c r="N19" i="29"/>
  <c r="N1198" i="4" s="1"/>
  <c r="M19" i="29"/>
  <c r="M1198" i="4" s="1"/>
  <c r="L19" i="29"/>
  <c r="L1198" i="4" s="1"/>
  <c r="K19" i="29"/>
  <c r="K1198" i="4" s="1"/>
  <c r="J19" i="29"/>
  <c r="J1198" i="4" s="1"/>
  <c r="I19" i="29"/>
  <c r="I1198" i="4" s="1"/>
  <c r="H19" i="29"/>
  <c r="H1198" i="4" s="1"/>
  <c r="G19" i="29"/>
  <c r="G1198" i="4" s="1"/>
  <c r="F19" i="29"/>
  <c r="F1198" i="4" s="1"/>
  <c r="E19" i="29"/>
  <c r="E1198" i="4" s="1"/>
  <c r="D19" i="29"/>
  <c r="D1198" i="4" s="1"/>
  <c r="C19" i="29"/>
  <c r="C1198" i="4" s="1"/>
  <c r="O11" i="29"/>
  <c r="O10" i="29"/>
  <c r="O8" i="29"/>
  <c r="O7" i="29"/>
  <c r="M7" i="29"/>
  <c r="L7" i="29"/>
  <c r="K7" i="29"/>
  <c r="O30" i="28"/>
  <c r="O1160" i="4" s="1"/>
  <c r="N30" i="28"/>
  <c r="N1160" i="4" s="1"/>
  <c r="K30" i="28"/>
  <c r="K1160" i="4" s="1"/>
  <c r="C30" i="28"/>
  <c r="C1160" i="4" s="1"/>
  <c r="T30" i="28"/>
  <c r="T1160" i="4" s="1"/>
  <c r="S30" i="28"/>
  <c r="S1160" i="4" s="1"/>
  <c r="R30" i="28"/>
  <c r="R1160" i="4" s="1"/>
  <c r="Q30" i="28"/>
  <c r="Q1160" i="4" s="1"/>
  <c r="P30" i="28"/>
  <c r="P1160" i="4" s="1"/>
  <c r="M30" i="28"/>
  <c r="M1160" i="4" s="1"/>
  <c r="L30" i="28"/>
  <c r="L1160" i="4" s="1"/>
  <c r="J30" i="28"/>
  <c r="J1160" i="4" s="1"/>
  <c r="I30" i="28"/>
  <c r="I1160" i="4" s="1"/>
  <c r="H30" i="28"/>
  <c r="H1160" i="4" s="1"/>
  <c r="G30" i="28"/>
  <c r="G1160" i="4" s="1"/>
  <c r="F30" i="28"/>
  <c r="F1160" i="4" s="1"/>
  <c r="E30" i="28"/>
  <c r="E1160" i="4" s="1"/>
  <c r="D30" i="28"/>
  <c r="D1160" i="4" s="1"/>
  <c r="O22" i="28"/>
  <c r="O20" i="28"/>
  <c r="O18" i="28"/>
  <c r="O17" i="28"/>
  <c r="O16" i="28"/>
  <c r="O15" i="28"/>
  <c r="O14" i="28"/>
  <c r="O13" i="28"/>
  <c r="O12" i="28"/>
  <c r="O11" i="28"/>
  <c r="O10" i="28"/>
  <c r="O9" i="28"/>
  <c r="O8" i="28"/>
  <c r="O7" i="28"/>
  <c r="O6" i="28"/>
  <c r="O5" i="28"/>
  <c r="O4" i="28"/>
  <c r="M4" i="28"/>
  <c r="L4" i="28"/>
  <c r="T19" i="27"/>
  <c r="T1097" i="4" s="1"/>
  <c r="S19" i="27"/>
  <c r="S1097" i="4" s="1"/>
  <c r="R19" i="27"/>
  <c r="R1097" i="4" s="1"/>
  <c r="Q19" i="27"/>
  <c r="Q1097" i="4" s="1"/>
  <c r="P19" i="27"/>
  <c r="P1097" i="4" s="1"/>
  <c r="O19" i="27"/>
  <c r="O1097" i="4" s="1"/>
  <c r="N19" i="27"/>
  <c r="N1097" i="4" s="1"/>
  <c r="M19" i="27"/>
  <c r="M1097" i="4" s="1"/>
  <c r="L19" i="27"/>
  <c r="L1097" i="4" s="1"/>
  <c r="K19" i="27"/>
  <c r="K1097" i="4" s="1"/>
  <c r="J19" i="27"/>
  <c r="J1097" i="4" s="1"/>
  <c r="I19" i="27"/>
  <c r="I1097" i="4" s="1"/>
  <c r="H19" i="27"/>
  <c r="H1097" i="4" s="1"/>
  <c r="G19" i="27"/>
  <c r="G1097" i="4" s="1"/>
  <c r="F19" i="27"/>
  <c r="F1097" i="4" s="1"/>
  <c r="E19" i="27"/>
  <c r="E1097" i="4" s="1"/>
  <c r="D19" i="27"/>
  <c r="D1097" i="4" s="1"/>
  <c r="C19" i="27"/>
  <c r="C1097" i="4" s="1"/>
  <c r="O11" i="27"/>
  <c r="O10" i="27"/>
  <c r="O9" i="27"/>
  <c r="O8" i="27"/>
  <c r="O7" i="27"/>
  <c r="M7" i="27"/>
  <c r="L7" i="27"/>
  <c r="K7" i="27"/>
  <c r="O19" i="12" l="1"/>
  <c r="O367" i="4" s="1"/>
  <c r="O13" i="11"/>
  <c r="T27" i="26" l="1"/>
  <c r="T1054" i="4" s="1"/>
  <c r="S27" i="26"/>
  <c r="S1054" i="4" s="1"/>
  <c r="R27" i="26"/>
  <c r="R1054" i="4" s="1"/>
  <c r="Q27" i="26"/>
  <c r="Q1054" i="4" s="1"/>
  <c r="P27" i="26"/>
  <c r="P1054" i="4" s="1"/>
  <c r="O27" i="26"/>
  <c r="O1054" i="4" s="1"/>
  <c r="N27" i="26"/>
  <c r="N1054" i="4" s="1"/>
  <c r="M27" i="26"/>
  <c r="M1054" i="4" s="1"/>
  <c r="L27" i="26"/>
  <c r="L1054" i="4" s="1"/>
  <c r="K27" i="26"/>
  <c r="K1054" i="4" s="1"/>
  <c r="J27" i="26"/>
  <c r="J1054" i="4" s="1"/>
  <c r="I27" i="26"/>
  <c r="I1054" i="4" s="1"/>
  <c r="H27" i="26"/>
  <c r="H1054" i="4" s="1"/>
  <c r="G27" i="26"/>
  <c r="G1054" i="4" s="1"/>
  <c r="F27" i="26"/>
  <c r="F1054" i="4" s="1"/>
  <c r="E27" i="26"/>
  <c r="E1054" i="4" s="1"/>
  <c r="D27" i="26"/>
  <c r="D1054" i="4" s="1"/>
  <c r="C27" i="26"/>
  <c r="C1054" i="4" s="1"/>
  <c r="O7" i="26"/>
  <c r="M7" i="26"/>
  <c r="L7" i="26"/>
  <c r="K7" i="26"/>
  <c r="T20" i="25"/>
  <c r="T996" i="4" s="1"/>
  <c r="S20" i="25"/>
  <c r="S996" i="4" s="1"/>
  <c r="R20" i="25"/>
  <c r="R996" i="4" s="1"/>
  <c r="Q20" i="25"/>
  <c r="Q996" i="4" s="1"/>
  <c r="P20" i="25"/>
  <c r="P996" i="4" s="1"/>
  <c r="O20" i="25"/>
  <c r="O996" i="4" s="1"/>
  <c r="N20" i="25"/>
  <c r="N996" i="4" s="1"/>
  <c r="M20" i="25"/>
  <c r="M996" i="4" s="1"/>
  <c r="L20" i="25"/>
  <c r="L996" i="4" s="1"/>
  <c r="K20" i="25"/>
  <c r="K996" i="4" s="1"/>
  <c r="J20" i="25"/>
  <c r="J996" i="4" s="1"/>
  <c r="I20" i="25"/>
  <c r="I996" i="4" s="1"/>
  <c r="H20" i="25"/>
  <c r="H996" i="4" s="1"/>
  <c r="G20" i="25"/>
  <c r="G996" i="4" s="1"/>
  <c r="F20" i="25"/>
  <c r="F996" i="4" s="1"/>
  <c r="E20" i="25"/>
  <c r="E996" i="4" s="1"/>
  <c r="D20" i="25"/>
  <c r="D996" i="4" s="1"/>
  <c r="C20" i="25"/>
  <c r="C996" i="4" s="1"/>
  <c r="O12" i="25"/>
  <c r="O11" i="25"/>
  <c r="O10" i="25"/>
  <c r="O9" i="25"/>
  <c r="O8" i="25"/>
  <c r="O7" i="25"/>
  <c r="M7" i="25"/>
  <c r="L7" i="25"/>
  <c r="K7" i="25"/>
  <c r="O14" i="22"/>
  <c r="O852" i="4" s="1"/>
  <c r="T23" i="24"/>
  <c r="T951" i="4" s="1"/>
  <c r="S23" i="24"/>
  <c r="S951" i="4" s="1"/>
  <c r="R23" i="24"/>
  <c r="R951" i="4" s="1"/>
  <c r="Q23" i="24"/>
  <c r="Q951" i="4" s="1"/>
  <c r="P23" i="24"/>
  <c r="P951" i="4" s="1"/>
  <c r="O23" i="24"/>
  <c r="O951" i="4" s="1"/>
  <c r="N23" i="24"/>
  <c r="N951" i="4" s="1"/>
  <c r="M23" i="24"/>
  <c r="M951" i="4" s="1"/>
  <c r="L23" i="24"/>
  <c r="L951" i="4" s="1"/>
  <c r="K23" i="24"/>
  <c r="K951" i="4" s="1"/>
  <c r="J23" i="24"/>
  <c r="J951" i="4" s="1"/>
  <c r="I23" i="24"/>
  <c r="I951" i="4" s="1"/>
  <c r="H23" i="24"/>
  <c r="H951" i="4" s="1"/>
  <c r="G23" i="24"/>
  <c r="G951" i="4" s="1"/>
  <c r="F23" i="24"/>
  <c r="F951" i="4" s="1"/>
  <c r="E23" i="24"/>
  <c r="E951" i="4" s="1"/>
  <c r="D23" i="24"/>
  <c r="D951" i="4" s="1"/>
  <c r="C23" i="24"/>
  <c r="C951" i="4" s="1"/>
  <c r="O15" i="24"/>
  <c r="O14" i="24"/>
  <c r="O13" i="24"/>
  <c r="O12" i="24"/>
  <c r="O11" i="24"/>
  <c r="O10" i="24"/>
  <c r="O9" i="24"/>
  <c r="O8" i="24"/>
  <c r="O7" i="24"/>
  <c r="M7" i="24"/>
  <c r="L7" i="24"/>
  <c r="K7" i="24"/>
  <c r="T18" i="23"/>
  <c r="T896" i="4" s="1"/>
  <c r="S18" i="23"/>
  <c r="S896" i="4" s="1"/>
  <c r="R18" i="23"/>
  <c r="R896" i="4" s="1"/>
  <c r="Q18" i="23"/>
  <c r="Q896" i="4" s="1"/>
  <c r="P18" i="23"/>
  <c r="P896" i="4" s="1"/>
  <c r="O18" i="23"/>
  <c r="O896" i="4" s="1"/>
  <c r="N18" i="23"/>
  <c r="N896" i="4" s="1"/>
  <c r="M18" i="23"/>
  <c r="M896" i="4" s="1"/>
  <c r="L18" i="23"/>
  <c r="L896" i="4" s="1"/>
  <c r="K18" i="23"/>
  <c r="K896" i="4" s="1"/>
  <c r="J18" i="23"/>
  <c r="J896" i="4" s="1"/>
  <c r="I18" i="23"/>
  <c r="I896" i="4" s="1"/>
  <c r="H18" i="23"/>
  <c r="H896" i="4" s="1"/>
  <c r="G18" i="23"/>
  <c r="G896" i="4" s="1"/>
  <c r="F18" i="23"/>
  <c r="F896" i="4" s="1"/>
  <c r="E18" i="23"/>
  <c r="E896" i="4" s="1"/>
  <c r="D18" i="23"/>
  <c r="D896" i="4" s="1"/>
  <c r="C18" i="23"/>
  <c r="C896" i="4" s="1"/>
  <c r="O7" i="23"/>
  <c r="M7" i="23"/>
  <c r="L7" i="23"/>
  <c r="K7" i="23"/>
  <c r="T23" i="22"/>
  <c r="T861" i="4" s="1"/>
  <c r="S23" i="22"/>
  <c r="S861" i="4" s="1"/>
  <c r="R23" i="22"/>
  <c r="R861" i="4" s="1"/>
  <c r="Q23" i="22"/>
  <c r="Q861" i="4" s="1"/>
  <c r="P23" i="22"/>
  <c r="P861" i="4" s="1"/>
  <c r="O23" i="22"/>
  <c r="O861" i="4" s="1"/>
  <c r="N23" i="22"/>
  <c r="N861" i="4" s="1"/>
  <c r="M23" i="22"/>
  <c r="M861" i="4" s="1"/>
  <c r="L23" i="22"/>
  <c r="L861" i="4" s="1"/>
  <c r="K23" i="22"/>
  <c r="K861" i="4" s="1"/>
  <c r="J23" i="22"/>
  <c r="J861" i="4" s="1"/>
  <c r="I23" i="22"/>
  <c r="I861" i="4" s="1"/>
  <c r="H23" i="22"/>
  <c r="H861" i="4" s="1"/>
  <c r="G23" i="22"/>
  <c r="G861" i="4" s="1"/>
  <c r="F23" i="22"/>
  <c r="F861" i="4" s="1"/>
  <c r="E23" i="22"/>
  <c r="E861" i="4" s="1"/>
  <c r="D23" i="22"/>
  <c r="D861" i="4" s="1"/>
  <c r="C23" i="22"/>
  <c r="C861" i="4" s="1"/>
  <c r="O15" i="22"/>
  <c r="O853" i="4" s="1"/>
  <c r="O13" i="22"/>
  <c r="O851" i="4" s="1"/>
  <c r="O12" i="22"/>
  <c r="O850" i="4" s="1"/>
  <c r="O11" i="22"/>
  <c r="O849" i="4" s="1"/>
  <c r="O10" i="22"/>
  <c r="O848" i="4" s="1"/>
  <c r="O9" i="22"/>
  <c r="O847" i="4" s="1"/>
  <c r="O8" i="22"/>
  <c r="O846" i="4" s="1"/>
  <c r="O7" i="22"/>
  <c r="O845" i="4" s="1"/>
  <c r="M7" i="22"/>
  <c r="M845" i="4" s="1"/>
  <c r="L7" i="22"/>
  <c r="L845" i="4" s="1"/>
  <c r="K7" i="22"/>
  <c r="K845" i="4" s="1"/>
  <c r="T26" i="21"/>
  <c r="T818" i="4" s="1"/>
  <c r="S26" i="21"/>
  <c r="S818" i="4" s="1"/>
  <c r="R26" i="21"/>
  <c r="R818" i="4" s="1"/>
  <c r="Q26" i="21"/>
  <c r="Q818" i="4" s="1"/>
  <c r="P26" i="21"/>
  <c r="P818" i="4" s="1"/>
  <c r="O26" i="21"/>
  <c r="O818" i="4" s="1"/>
  <c r="N26" i="21"/>
  <c r="N818" i="4" s="1"/>
  <c r="M26" i="21"/>
  <c r="M818" i="4" s="1"/>
  <c r="L26" i="21"/>
  <c r="L818" i="4" s="1"/>
  <c r="K26" i="21"/>
  <c r="K818" i="4" s="1"/>
  <c r="J26" i="21"/>
  <c r="J818" i="4" s="1"/>
  <c r="I26" i="21"/>
  <c r="I818" i="4" s="1"/>
  <c r="H26" i="21"/>
  <c r="H818" i="4" s="1"/>
  <c r="G26" i="21"/>
  <c r="G818" i="4" s="1"/>
  <c r="F26" i="21"/>
  <c r="F818" i="4" s="1"/>
  <c r="E26" i="21"/>
  <c r="E818" i="4" s="1"/>
  <c r="D26" i="21"/>
  <c r="D818" i="4" s="1"/>
  <c r="C26" i="21"/>
  <c r="C818" i="4" s="1"/>
  <c r="O18" i="21"/>
  <c r="O810" i="4" s="1"/>
  <c r="O17" i="21"/>
  <c r="O809" i="4" s="1"/>
  <c r="O16" i="21"/>
  <c r="O808" i="4" s="1"/>
  <c r="O15" i="21"/>
  <c r="O807" i="4" s="1"/>
  <c r="O14" i="21"/>
  <c r="O806" i="4" s="1"/>
  <c r="O13" i="21"/>
  <c r="O805" i="4" s="1"/>
  <c r="O12" i="21"/>
  <c r="O804" i="4" s="1"/>
  <c r="O11" i="21"/>
  <c r="O803" i="4" s="1"/>
  <c r="O10" i="21"/>
  <c r="O802" i="4" s="1"/>
  <c r="O9" i="21"/>
  <c r="O801" i="4" s="1"/>
  <c r="O8" i="21"/>
  <c r="O800" i="4" s="1"/>
  <c r="O7" i="21"/>
  <c r="O799" i="4" s="1"/>
  <c r="M7" i="21"/>
  <c r="M799" i="4" s="1"/>
  <c r="L7" i="21"/>
  <c r="L799" i="4" s="1"/>
  <c r="K7" i="21"/>
  <c r="K799" i="4" s="1"/>
  <c r="T19" i="20"/>
  <c r="T759" i="4" s="1"/>
  <c r="S19" i="20"/>
  <c r="S759" i="4" s="1"/>
  <c r="R19" i="20"/>
  <c r="R759" i="4" s="1"/>
  <c r="Q19" i="20"/>
  <c r="Q759" i="4" s="1"/>
  <c r="P19" i="20"/>
  <c r="P759" i="4" s="1"/>
  <c r="O19" i="20"/>
  <c r="O759" i="4" s="1"/>
  <c r="N19" i="20"/>
  <c r="N759" i="4" s="1"/>
  <c r="M19" i="20"/>
  <c r="M759" i="4" s="1"/>
  <c r="L19" i="20"/>
  <c r="L759" i="4" s="1"/>
  <c r="K19" i="20"/>
  <c r="K759" i="4" s="1"/>
  <c r="J19" i="20"/>
  <c r="J759" i="4" s="1"/>
  <c r="I19" i="20"/>
  <c r="I759" i="4" s="1"/>
  <c r="H19" i="20"/>
  <c r="H759" i="4" s="1"/>
  <c r="G19" i="20"/>
  <c r="G759" i="4" s="1"/>
  <c r="F19" i="20"/>
  <c r="F759" i="4" s="1"/>
  <c r="E19" i="20"/>
  <c r="E759" i="4" s="1"/>
  <c r="D19" i="20"/>
  <c r="D759" i="4" s="1"/>
  <c r="C19" i="20"/>
  <c r="C759" i="4" s="1"/>
  <c r="O11" i="20"/>
  <c r="O10" i="20"/>
  <c r="O9" i="20"/>
  <c r="O8" i="20"/>
  <c r="O7" i="20"/>
  <c r="M7" i="20"/>
  <c r="L7" i="20"/>
  <c r="K7" i="20"/>
  <c r="T19" i="13" l="1"/>
  <c r="T415" i="4" s="1"/>
  <c r="S19" i="13"/>
  <c r="S415" i="4" s="1"/>
  <c r="R19" i="13"/>
  <c r="R415" i="4" s="1"/>
  <c r="Q19" i="13"/>
  <c r="Q415" i="4" s="1"/>
  <c r="P19" i="13"/>
  <c r="P415" i="4" s="1"/>
  <c r="O19" i="13"/>
  <c r="O415" i="4" s="1"/>
  <c r="N19" i="13"/>
  <c r="N415" i="4" s="1"/>
  <c r="M19" i="13"/>
  <c r="M415" i="4" s="1"/>
  <c r="O12" i="16"/>
  <c r="O11" i="16"/>
  <c r="O10" i="16"/>
  <c r="O9" i="16"/>
  <c r="O8" i="16"/>
  <c r="O7" i="16"/>
  <c r="M7" i="16"/>
  <c r="L7" i="16"/>
  <c r="K7" i="16"/>
  <c r="T28" i="17"/>
  <c r="T627" i="4" s="1"/>
  <c r="S28" i="17"/>
  <c r="S627" i="4" s="1"/>
  <c r="R28" i="17"/>
  <c r="R627" i="4" s="1"/>
  <c r="Q28" i="17"/>
  <c r="Q627" i="4" s="1"/>
  <c r="P28" i="17"/>
  <c r="P627" i="4" s="1"/>
  <c r="O28" i="17"/>
  <c r="O627" i="4" s="1"/>
  <c r="N28" i="17"/>
  <c r="N627" i="4" s="1"/>
  <c r="M28" i="17"/>
  <c r="M627" i="4" s="1"/>
  <c r="L28" i="17"/>
  <c r="L627" i="4" s="1"/>
  <c r="K28" i="17"/>
  <c r="K627" i="4" s="1"/>
  <c r="J28" i="17"/>
  <c r="J627" i="4" s="1"/>
  <c r="I28" i="17"/>
  <c r="I627" i="4" s="1"/>
  <c r="H28" i="17"/>
  <c r="H627" i="4" s="1"/>
  <c r="G28" i="17"/>
  <c r="G627" i="4" s="1"/>
  <c r="F28" i="17"/>
  <c r="F627" i="4" s="1"/>
  <c r="E28" i="17"/>
  <c r="E627" i="4" s="1"/>
  <c r="D28" i="17"/>
  <c r="D627" i="4" s="1"/>
  <c r="C28" i="17"/>
  <c r="C627" i="4" s="1"/>
  <c r="O20" i="17"/>
  <c r="O619" i="4" s="1"/>
  <c r="O19" i="17"/>
  <c r="O618" i="4" s="1"/>
  <c r="O18" i="17"/>
  <c r="O617" i="4" s="1"/>
  <c r="O16" i="17"/>
  <c r="O615" i="4" s="1"/>
  <c r="O15" i="17"/>
  <c r="O614" i="4" s="1"/>
  <c r="O14" i="17"/>
  <c r="O613" i="4" s="1"/>
  <c r="O13" i="17"/>
  <c r="O612" i="4" s="1"/>
  <c r="O12" i="17"/>
  <c r="O611" i="4" s="1"/>
  <c r="O11" i="17"/>
  <c r="O610" i="4" s="1"/>
  <c r="O10" i="17"/>
  <c r="O609" i="4" s="1"/>
  <c r="O9" i="17"/>
  <c r="O608" i="4" s="1"/>
  <c r="O8" i="17"/>
  <c r="O607" i="4" s="1"/>
  <c r="O6" i="17"/>
  <c r="O605" i="4" s="1"/>
  <c r="O5" i="17"/>
  <c r="O604" i="4" s="1"/>
  <c r="O4" i="17"/>
  <c r="O603" i="4" s="1"/>
  <c r="M4" i="17"/>
  <c r="M603" i="4" s="1"/>
  <c r="L4" i="17"/>
  <c r="L603" i="4" s="1"/>
  <c r="T25" i="18"/>
  <c r="T670" i="4" s="1"/>
  <c r="S25" i="18"/>
  <c r="S670" i="4" s="1"/>
  <c r="R25" i="18"/>
  <c r="R670" i="4" s="1"/>
  <c r="Q25" i="18"/>
  <c r="Q670" i="4" s="1"/>
  <c r="P25" i="18"/>
  <c r="P670" i="4" s="1"/>
  <c r="O25" i="18"/>
  <c r="O670" i="4" s="1"/>
  <c r="N25" i="18"/>
  <c r="N670" i="4" s="1"/>
  <c r="M25" i="18"/>
  <c r="M670" i="4" s="1"/>
  <c r="L25" i="18"/>
  <c r="L670" i="4" s="1"/>
  <c r="K25" i="18"/>
  <c r="K670" i="4" s="1"/>
  <c r="J25" i="18"/>
  <c r="J670" i="4" s="1"/>
  <c r="I25" i="18"/>
  <c r="I670" i="4" s="1"/>
  <c r="H25" i="18"/>
  <c r="H670" i="4" s="1"/>
  <c r="G25" i="18"/>
  <c r="G670" i="4" s="1"/>
  <c r="F25" i="18"/>
  <c r="F670" i="4" s="1"/>
  <c r="E25" i="18"/>
  <c r="E670" i="4" s="1"/>
  <c r="D25" i="18"/>
  <c r="D670" i="4" s="1"/>
  <c r="C25" i="18"/>
  <c r="C670" i="4" s="1"/>
  <c r="O17" i="18"/>
  <c r="O16" i="18"/>
  <c r="O15" i="18"/>
  <c r="O14" i="18"/>
  <c r="O13" i="18"/>
  <c r="O12" i="18"/>
  <c r="O11" i="18"/>
  <c r="O10" i="18"/>
  <c r="O9" i="18"/>
  <c r="O8" i="18"/>
  <c r="O7" i="18"/>
  <c r="M7" i="18"/>
  <c r="L7" i="18"/>
  <c r="K7" i="18"/>
  <c r="O11" i="19"/>
  <c r="O10" i="19"/>
  <c r="O9" i="19"/>
  <c r="O8" i="19"/>
  <c r="O7" i="19"/>
  <c r="M7" i="19"/>
  <c r="L7" i="19"/>
  <c r="K7" i="19"/>
  <c r="O12" i="15"/>
  <c r="O11" i="15"/>
  <c r="O10" i="15"/>
  <c r="O9" i="15"/>
  <c r="O8" i="15"/>
  <c r="O7" i="15"/>
  <c r="M7" i="15"/>
  <c r="L7" i="15"/>
  <c r="K7" i="15"/>
  <c r="T25" i="9" l="1"/>
  <c r="T225" i="4" s="1"/>
  <c r="S25" i="9"/>
  <c r="S225" i="4" s="1"/>
  <c r="R25" i="9"/>
  <c r="R225" i="4" s="1"/>
  <c r="Q25" i="9"/>
  <c r="Q225" i="4" s="1"/>
  <c r="P25" i="9"/>
  <c r="P225" i="4" s="1"/>
  <c r="O25" i="9"/>
  <c r="O225" i="4" s="1"/>
  <c r="N25" i="9"/>
  <c r="N225" i="4" s="1"/>
  <c r="M25" i="9"/>
  <c r="M225" i="4" s="1"/>
  <c r="L25" i="9"/>
  <c r="L225" i="4" s="1"/>
  <c r="K25" i="9"/>
  <c r="K225" i="4" s="1"/>
  <c r="J25" i="9"/>
  <c r="J225" i="4" s="1"/>
  <c r="I25" i="9"/>
  <c r="I225" i="4" s="1"/>
  <c r="H25" i="9"/>
  <c r="H225" i="4" s="1"/>
  <c r="G25" i="9"/>
  <c r="G225" i="4" s="1"/>
  <c r="F25" i="9"/>
  <c r="F225" i="4" s="1"/>
  <c r="E25" i="9"/>
  <c r="E225" i="4" s="1"/>
  <c r="D25" i="9"/>
  <c r="D225" i="4" s="1"/>
  <c r="C25" i="9"/>
  <c r="C225" i="4" s="1"/>
  <c r="O17" i="9"/>
  <c r="O217" i="4" s="1"/>
  <c r="O16" i="9"/>
  <c r="O216" i="4" s="1"/>
  <c r="O15" i="9"/>
  <c r="O215" i="4" s="1"/>
  <c r="O14" i="9"/>
  <c r="O214" i="4" s="1"/>
  <c r="O13" i="9"/>
  <c r="O213" i="4" s="1"/>
  <c r="O12" i="9"/>
  <c r="O212" i="4" s="1"/>
  <c r="O11" i="9"/>
  <c r="O211" i="4" s="1"/>
  <c r="O10" i="9"/>
  <c r="O210" i="4" s="1"/>
  <c r="O9" i="9"/>
  <c r="O209" i="4" s="1"/>
  <c r="O8" i="9"/>
  <c r="O208" i="4" s="1"/>
  <c r="O7" i="9"/>
  <c r="O207" i="4" s="1"/>
  <c r="M7" i="9"/>
  <c r="M207" i="4" s="1"/>
  <c r="L7" i="9"/>
  <c r="L207" i="4" s="1"/>
  <c r="O12" i="10"/>
  <c r="O10" i="10"/>
  <c r="O9" i="10"/>
  <c r="O8" i="10"/>
  <c r="O7" i="10"/>
  <c r="M7" i="10"/>
  <c r="L7" i="10"/>
  <c r="K7" i="10"/>
  <c r="C21" i="11"/>
  <c r="C319" i="4" s="1"/>
  <c r="T21" i="11"/>
  <c r="T319" i="4" s="1"/>
  <c r="S21" i="11"/>
  <c r="S319" i="4" s="1"/>
  <c r="R21" i="11"/>
  <c r="R319" i="4" s="1"/>
  <c r="Q21" i="11"/>
  <c r="Q319" i="4" s="1"/>
  <c r="P21" i="11"/>
  <c r="P319" i="4" s="1"/>
  <c r="O21" i="11"/>
  <c r="O319" i="4" s="1"/>
  <c r="N21" i="11"/>
  <c r="N319" i="4" s="1"/>
  <c r="M21" i="11"/>
  <c r="M319" i="4" s="1"/>
  <c r="L21" i="11"/>
  <c r="L319" i="4" s="1"/>
  <c r="K21" i="11"/>
  <c r="K319" i="4" s="1"/>
  <c r="J21" i="11"/>
  <c r="J319" i="4" s="1"/>
  <c r="I21" i="11"/>
  <c r="I319" i="4" s="1"/>
  <c r="H21" i="11"/>
  <c r="H319" i="4" s="1"/>
  <c r="G21" i="11"/>
  <c r="G319" i="4" s="1"/>
  <c r="F21" i="11"/>
  <c r="F319" i="4" s="1"/>
  <c r="E21" i="11"/>
  <c r="E319" i="4" s="1"/>
  <c r="D21" i="11"/>
  <c r="D319" i="4" s="1"/>
  <c r="O11" i="11"/>
  <c r="O10" i="11"/>
  <c r="O9" i="11"/>
  <c r="O8" i="11"/>
  <c r="O7" i="11"/>
  <c r="M7" i="11"/>
  <c r="L7" i="11"/>
  <c r="K7" i="11"/>
  <c r="N27" i="12"/>
  <c r="N375" i="4" s="1"/>
  <c r="C27" i="12"/>
  <c r="C375" i="4" s="1"/>
  <c r="T27" i="12"/>
  <c r="T375" i="4" s="1"/>
  <c r="S27" i="12"/>
  <c r="S375" i="4" s="1"/>
  <c r="Q27" i="12"/>
  <c r="Q375" i="4" s="1"/>
  <c r="P27" i="12"/>
  <c r="P375" i="4" s="1"/>
  <c r="O27" i="12"/>
  <c r="O375" i="4" s="1"/>
  <c r="M27" i="12"/>
  <c r="M375" i="4" s="1"/>
  <c r="L27" i="12"/>
  <c r="L375" i="4" s="1"/>
  <c r="K27" i="12"/>
  <c r="K375" i="4" s="1"/>
  <c r="J27" i="12"/>
  <c r="J375" i="4" s="1"/>
  <c r="I27" i="12"/>
  <c r="I375" i="4" s="1"/>
  <c r="H27" i="12"/>
  <c r="H375" i="4" s="1"/>
  <c r="G27" i="12"/>
  <c r="G375" i="4" s="1"/>
  <c r="F27" i="12"/>
  <c r="F375" i="4" s="1"/>
  <c r="E27" i="12"/>
  <c r="E375" i="4" s="1"/>
  <c r="D27" i="12"/>
  <c r="D375" i="4" s="1"/>
  <c r="O17" i="12"/>
  <c r="O365" i="4" s="1"/>
  <c r="O16" i="12"/>
  <c r="O364" i="4" s="1"/>
  <c r="O15" i="12"/>
  <c r="O363" i="4" s="1"/>
  <c r="O14" i="12"/>
  <c r="O362" i="4" s="1"/>
  <c r="O13" i="12"/>
  <c r="O361" i="4" s="1"/>
  <c r="O12" i="12"/>
  <c r="O360" i="4" s="1"/>
  <c r="O11" i="12"/>
  <c r="O359" i="4" s="1"/>
  <c r="O10" i="12"/>
  <c r="O358" i="4" s="1"/>
  <c r="O9" i="12"/>
  <c r="O357" i="4" s="1"/>
  <c r="O8" i="12"/>
  <c r="O356" i="4" s="1"/>
  <c r="O7" i="12"/>
  <c r="O355" i="4" s="1"/>
  <c r="M7" i="12"/>
  <c r="M355" i="4" s="1"/>
  <c r="L7" i="12"/>
  <c r="L355" i="4" s="1"/>
  <c r="K7" i="12"/>
  <c r="K355" i="4" s="1"/>
  <c r="L19" i="13"/>
  <c r="L415" i="4" s="1"/>
  <c r="K19" i="13"/>
  <c r="K415" i="4" s="1"/>
  <c r="J19" i="13"/>
  <c r="J415" i="4" s="1"/>
  <c r="I19" i="13"/>
  <c r="I415" i="4" s="1"/>
  <c r="H19" i="13"/>
  <c r="H415" i="4" s="1"/>
  <c r="G19" i="13"/>
  <c r="G415" i="4" s="1"/>
  <c r="F19" i="13"/>
  <c r="F415" i="4" s="1"/>
  <c r="E19" i="13"/>
  <c r="E415" i="4" s="1"/>
  <c r="D19" i="13"/>
  <c r="D415" i="4" s="1"/>
  <c r="C19" i="13"/>
  <c r="C415" i="4" s="1"/>
  <c r="O11" i="13"/>
  <c r="O10" i="13"/>
  <c r="O9" i="13"/>
  <c r="O8" i="13"/>
  <c r="O7" i="13"/>
  <c r="M7" i="13"/>
  <c r="L7" i="13"/>
  <c r="K7" i="13"/>
  <c r="O12" i="14"/>
  <c r="O11" i="14"/>
  <c r="O10" i="14"/>
  <c r="O9" i="14"/>
  <c r="O8" i="14"/>
  <c r="O7" i="14"/>
  <c r="M7" i="14"/>
  <c r="L7" i="14"/>
  <c r="K7" i="14"/>
  <c r="O15" i="8"/>
  <c r="O13" i="8"/>
  <c r="O12" i="8"/>
  <c r="O11" i="8"/>
  <c r="O10" i="8"/>
  <c r="O9" i="8"/>
  <c r="O8" i="8"/>
  <c r="O7" i="8"/>
  <c r="M7" i="8"/>
  <c r="L7" i="8"/>
  <c r="K7" i="8"/>
  <c r="K7" i="5"/>
  <c r="O13" i="5" l="1"/>
  <c r="K7" i="7"/>
  <c r="L7" i="7"/>
  <c r="M7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D28" i="7"/>
  <c r="D129" i="4" s="1"/>
  <c r="E28" i="7"/>
  <c r="E129" i="4" s="1"/>
  <c r="F28" i="7"/>
  <c r="F129" i="4" s="1"/>
  <c r="G28" i="7"/>
  <c r="G129" i="4" s="1"/>
  <c r="H28" i="7"/>
  <c r="H129" i="4" s="1"/>
  <c r="I28" i="7"/>
  <c r="I129" i="4" s="1"/>
  <c r="J28" i="7"/>
  <c r="J129" i="4" s="1"/>
  <c r="K28" i="7"/>
  <c r="K129" i="4" s="1"/>
  <c r="L28" i="7"/>
  <c r="L129" i="4" s="1"/>
  <c r="M28" i="7"/>
  <c r="M129" i="4" s="1"/>
  <c r="N28" i="7"/>
  <c r="N129" i="4" s="1"/>
  <c r="O28" i="7"/>
  <c r="O129" i="4" s="1"/>
  <c r="P28" i="7"/>
  <c r="P129" i="4" s="1"/>
  <c r="Q28" i="7"/>
  <c r="Q129" i="4" s="1"/>
  <c r="R28" i="7"/>
  <c r="R129" i="4" s="1"/>
  <c r="S28" i="7"/>
  <c r="S129" i="4" s="1"/>
  <c r="T28" i="7"/>
  <c r="T129" i="4" s="1"/>
  <c r="K7" i="6"/>
  <c r="K58" i="4" s="1"/>
  <c r="L7" i="6"/>
  <c r="M7" i="6"/>
  <c r="O7" i="6"/>
  <c r="O8" i="6"/>
  <c r="O9" i="6"/>
  <c r="O10" i="6"/>
  <c r="O11" i="6"/>
  <c r="O12" i="6"/>
  <c r="O13" i="6"/>
  <c r="O14" i="6"/>
  <c r="C22" i="6"/>
  <c r="C73" i="4" s="1"/>
  <c r="D22" i="6"/>
  <c r="D73" i="4" s="1"/>
  <c r="E22" i="6"/>
  <c r="E73" i="4" s="1"/>
  <c r="F22" i="6"/>
  <c r="F73" i="4" s="1"/>
  <c r="G22" i="6"/>
  <c r="G73" i="4" s="1"/>
  <c r="H22" i="6"/>
  <c r="H73" i="4" s="1"/>
  <c r="I22" i="6"/>
  <c r="I73" i="4" s="1"/>
  <c r="J22" i="6"/>
  <c r="J73" i="4" s="1"/>
  <c r="K22" i="6"/>
  <c r="K73" i="4" s="1"/>
  <c r="L22" i="6"/>
  <c r="L73" i="4" s="1"/>
  <c r="M22" i="6"/>
  <c r="M73" i="4" s="1"/>
  <c r="N22" i="6"/>
  <c r="N73" i="4" s="1"/>
  <c r="O22" i="6"/>
  <c r="O73" i="4" s="1"/>
  <c r="P22" i="6"/>
  <c r="P73" i="4" s="1"/>
  <c r="Q22" i="6"/>
  <c r="Q73" i="4" s="1"/>
  <c r="R22" i="6"/>
  <c r="R73" i="4" s="1"/>
  <c r="S22" i="6"/>
  <c r="S73" i="4" s="1"/>
  <c r="T22" i="6"/>
  <c r="T73" i="4" s="1"/>
  <c r="T24" i="5"/>
  <c r="T24" i="4" s="1"/>
  <c r="S24" i="5"/>
  <c r="S24" i="4" s="1"/>
  <c r="R24" i="5"/>
  <c r="R24" i="4" s="1"/>
  <c r="Q24" i="5"/>
  <c r="Q24" i="4" s="1"/>
  <c r="P24" i="5"/>
  <c r="P24" i="4" s="1"/>
  <c r="O24" i="5"/>
  <c r="O24" i="4" s="1"/>
  <c r="N24" i="5"/>
  <c r="N24" i="4" s="1"/>
  <c r="M24" i="5"/>
  <c r="M24" i="4" s="1"/>
  <c r="L24" i="5"/>
  <c r="L24" i="4" s="1"/>
  <c r="K24" i="5"/>
  <c r="K24" i="4" s="1"/>
  <c r="J24" i="5"/>
  <c r="J24" i="4" s="1"/>
  <c r="I24" i="5"/>
  <c r="I24" i="4" s="1"/>
  <c r="H24" i="5"/>
  <c r="H24" i="4" s="1"/>
  <c r="G24" i="5"/>
  <c r="G24" i="4" s="1"/>
  <c r="F24" i="5"/>
  <c r="F24" i="4" s="1"/>
  <c r="E24" i="5"/>
  <c r="E24" i="4" s="1"/>
  <c r="D24" i="5"/>
  <c r="D24" i="4" s="1"/>
  <c r="C24" i="5"/>
  <c r="C24" i="4" s="1"/>
  <c r="O16" i="5"/>
  <c r="O15" i="5"/>
  <c r="O14" i="5"/>
  <c r="O12" i="5"/>
  <c r="O11" i="5"/>
  <c r="O10" i="5"/>
  <c r="O9" i="5"/>
  <c r="O7" i="5"/>
  <c r="M7" i="5"/>
  <c r="L7" i="5"/>
  <c r="C28" i="7" l="1"/>
  <c r="C129" i="4" s="1"/>
  <c r="D5" i="3" l="1"/>
  <c r="L5" i="3" l="1"/>
</calcChain>
</file>

<file path=xl/sharedStrings.xml><?xml version="1.0" encoding="utf-8"?>
<sst xmlns="http://schemas.openxmlformats.org/spreadsheetml/2006/main" count="7761" uniqueCount="1071">
  <si>
    <t>Total cheltuieli pe spital</t>
  </si>
  <si>
    <t>Total cheltuieli pentru medicamente in spital</t>
  </si>
  <si>
    <t>un pat</t>
  </si>
  <si>
    <t>un bolnav</t>
  </si>
  <si>
    <t>o zi spitalizare</t>
  </si>
  <si>
    <t>SPITALUL JUDETEAN DE URGENTA ALBA-IULIA</t>
  </si>
  <si>
    <t>SPITALUL MUNICIPAL BLAJ</t>
  </si>
  <si>
    <t>SPITALUL MUNICIPAL AIUD</t>
  </si>
  <si>
    <t>SPITALUL ORASENESC ABRUD</t>
  </si>
  <si>
    <t>SPITALUL ORASENESC CAMPENI</t>
  </si>
  <si>
    <t>SPITALUL MUNICIPAL SEBES</t>
  </si>
  <si>
    <t>SPITALUL ORASENESC CUGIR</t>
  </si>
  <si>
    <t>SPITALUL DE PNEUMOFTIZIOLOGIE AIUD</t>
  </si>
  <si>
    <t>SPITALUL DE BOLI CRONICE CAMPENI</t>
  </si>
  <si>
    <t>SPITALUL CLINIC JUDETEAN DE URGENTA ARAD</t>
  </si>
  <si>
    <t>SPITALUL DE PSIHIATRIE MOCREA</t>
  </si>
  <si>
    <t>SPITALUL DE PSIHIATRIE CAPALNAS</t>
  </si>
  <si>
    <t>SPITALUL ORASENESC LIPOVA</t>
  </si>
  <si>
    <t>SPITALUL DE BOLI CRONICE SEBIS</t>
  </si>
  <si>
    <t>SPITALUL ORASENESC INEU</t>
  </si>
  <si>
    <t>SPITALUL DE RECUPERARE NEURO-PSIHO-MOTORIE "DR. C. BARSAN" DEZNA</t>
  </si>
  <si>
    <t>SPITALUL JUDETEAN DE URGENTA PITESTI</t>
  </si>
  <si>
    <t>SPITALUL DE PEDIATRIE PITESTI</t>
  </si>
  <si>
    <t>SPITALUL MUNICIPAL CAMPULUNG</t>
  </si>
  <si>
    <t>SPITALUL MUNICIPAL CURTEA DE ARGES</t>
  </si>
  <si>
    <t>SPITALUL DE PNEUMOFTIZIOLOGIE "SF. ANDREI" VALEA IASULUI</t>
  </si>
  <si>
    <t>SPITALUL DE RECUPERARE BRADET</t>
  </si>
  <si>
    <t>SPITALUL DE GERIATRIE SI BOLI CRONICE "C-TIN BALACEANU STOLNICI" STEFANESTI</t>
  </si>
  <si>
    <t>SPITALUL DE BOLI CRONICE CALINESTI</t>
  </si>
  <si>
    <t>SPITALUL JUDETEAN DE URGENTA BACAU</t>
  </si>
  <si>
    <t>SPITALUL DE PNEUMOFTIZIOLOGIE BACAU</t>
  </si>
  <si>
    <t>SPITALUL MUNICIPAL ONESTI</t>
  </si>
  <si>
    <t>SPITALUL MUNICIPAL DE URGENTA MOINESTI</t>
  </si>
  <si>
    <t>SPITALUL ORASENESC BUHUSI</t>
  </si>
  <si>
    <t>SPITALUL ORASENESC "IOAN LASCAR" COMANESTI</t>
  </si>
  <si>
    <t>SPITALUL CLINIC JUDETEAN DE URGENTA ORADEA</t>
  </si>
  <si>
    <t>SPITALUL CLINIC MUNICIPAL "DR. GAVRIL CURTEANU" ORADEA</t>
  </si>
  <si>
    <t>SPITALUL MUNICIPAL SALONTA</t>
  </si>
  <si>
    <t>SPITALUL MUNICIPAL "DR. POP MIRCEA" MARGHITA</t>
  </si>
  <si>
    <t>SPITALUL ORASENESC ALESD</t>
  </si>
  <si>
    <t>SPITALUL MUNICIPAL "EPISCOP N. POPOVICI" BEIUS</t>
  </si>
  <si>
    <t>SPITALUL DE PSIHIATRIE NUCET</t>
  </si>
  <si>
    <t>SPITALUL DE PSIHIATRIE SI MASURI DE SIGURANTA STEI</t>
  </si>
  <si>
    <t>SPITALUL CLINIC DE RECUPERARE MEDICALA BAILE FELIX</t>
  </si>
  <si>
    <t>SPITALUL ORASENESC STEI</t>
  </si>
  <si>
    <t>SPITALUL JUDETEAN DE URGENTA BISTRITA</t>
  </si>
  <si>
    <t>SPITALUL ORASENESC BECLEAN</t>
  </si>
  <si>
    <t>SPITALUL ORASENESC "DR. GEORGE TRIFON" NASAUD</t>
  </si>
  <si>
    <t>SPITALUL JUDETEAN DE URGENTA "MAVROMATI" BOTOSANI</t>
  </si>
  <si>
    <t>SPITALUL DE RECUPERARE "SF. GHEORGHE" BOTOSANI</t>
  </si>
  <si>
    <t>SPITALUL DE PNEUMOFTIZIOLOGIE BOTOSANI</t>
  </si>
  <si>
    <t>SPITALUL MUNICIPAL DOROHOI</t>
  </si>
  <si>
    <t>SPITALUL CLINIC JUDETEAN DE URGENTA BRASOV</t>
  </si>
  <si>
    <t>SPITALUL CLINIC DE COPII BRASOV</t>
  </si>
  <si>
    <t>SPITALUL CLINIC DE OBSTETRICA-GINECOLOGIE "DR. I. A. SBARCEA" BRASOV</t>
  </si>
  <si>
    <t>SPITALUL DE BOLI INFECTIOASE BRASOV</t>
  </si>
  <si>
    <t>SPITALUL DE PSIHIATRIE SI NEUROLOGIE BRASOV</t>
  </si>
  <si>
    <t>SPITALUL DE PNEUMOFTIZIOLOGIE BRASOV</t>
  </si>
  <si>
    <t>SPITALUL MUNICIPAL "DR. AUREL TULBURE" FAGARAS</t>
  </si>
  <si>
    <t>SPITALUL ORASENESC "DR. CAIUS TIBERIU SPARCHEZ" ZARNESTI</t>
  </si>
  <si>
    <t>SPITALUL ORASENESC RUPEA</t>
  </si>
  <si>
    <t>SPITALUL MUNICIPAL CODLEA</t>
  </si>
  <si>
    <t>SPITALUL JUDETEAN DE URGENTA BRAILA</t>
  </si>
  <si>
    <t>SPITALUL ORASENESC FAUREI</t>
  </si>
  <si>
    <t>SPITALUL DE PNEUMOFTIZIOLOGIE BRAILA</t>
  </si>
  <si>
    <t>SPITALUL DE PSIHIATRIE "SF. PANTELIMON" BRAILA</t>
  </si>
  <si>
    <t>SPITALUL JUDETEAN DE URGENTA BUZAU</t>
  </si>
  <si>
    <t>SPITALUL MUNICIPAL RAMNICU-SARAT</t>
  </si>
  <si>
    <t>SPITALUL ORASENESC NEHOIU</t>
  </si>
  <si>
    <t>SPITALUL DE BOLI CRONICE SMEENI</t>
  </si>
  <si>
    <t>SPITALUL JUDETEAN DE URGENTA RESITA</t>
  </si>
  <si>
    <t>SPITALUL MUNICIPAL DE URGENTA CARANSEBES</t>
  </si>
  <si>
    <t>SPITALUL ORASENESC OTELUL ROSU</t>
  </si>
  <si>
    <t>SPITALUL ORASENESC ORAVITA</t>
  </si>
  <si>
    <t>SPITALUL ORASENESC MOLDOVA NOUA</t>
  </si>
  <si>
    <t>SPITALUL JUDETEAN DE URGENTA CALARASI</t>
  </si>
  <si>
    <t>SPITALUL ORASENESC LEHLIU-GARA</t>
  </si>
  <si>
    <t>SPITALUL DE PSIHIATRIE SAPUNARI</t>
  </si>
  <si>
    <t>SPITALUL MUNICIPAL OLTENITA</t>
  </si>
  <si>
    <t>SPITALUL DE PNEUMOFTIZIOLOGIE CALARASI</t>
  </si>
  <si>
    <t>SPITALUL CLINIC JUDETEAN DE URGENTA CLUJ-NAPOCA</t>
  </si>
  <si>
    <t>SPITALUL CLINIC DE URGENTA PENTRU COPII CLUJ-NAPOCA</t>
  </si>
  <si>
    <t>SPITALUL CLINIC DE PNEUMOFTIZIOLOGIE "LEON DANIELLO" CLUJ-NAPOCA</t>
  </si>
  <si>
    <t>SPITALUL CLINIC DE BOLI INFECTIOASE CLUJ-NAPOCA</t>
  </si>
  <si>
    <t>SPITALUL CLINIC DE RECUPERARE CLUJ-NAPOCA</t>
  </si>
  <si>
    <t>SPITALUL CLINIC MUNICIPAL CLUJ-NAPOCA</t>
  </si>
  <si>
    <t>SPITALUL DE BOLI PSIHICE CRONICE BORSA</t>
  </si>
  <si>
    <t>SPITALUL MUNICIPAL DEJ</t>
  </si>
  <si>
    <t>SPITALUL MUNICIPAL TURDA</t>
  </si>
  <si>
    <t>SPITALUL MUNICIPAL CAMPIA TURZII</t>
  </si>
  <si>
    <t>SPITALUL MUNICIPAL GHERLA</t>
  </si>
  <si>
    <t>SPITALUL ORASENESC HUEDIN</t>
  </si>
  <si>
    <t>INSTITUTUL CLINIC DE UROLOGIE SI TRANSPLANT RENAL CLUJ-NAPOCA</t>
  </si>
  <si>
    <t>INSTITUTUL INIMII DE URGENTA PENTRU BOLI CARDIOVASCULARE "NICULAE STANCIOIU" CLUJ-NAPOCA</t>
  </si>
  <si>
    <t>INSTITUTUL ONCOLOGIC "PROF. DR. I. CHIRICUTA"</t>
  </si>
  <si>
    <t>INSTITUTUL REGIONAL DE GASTROENTEROLOGIE-HEPATOLOGIE PROF. DR. OCTAVIAN FODOR CLUJ-NAPOCA</t>
  </si>
  <si>
    <t>SPITALUL CLINIC JUDETEAN DE URGENTA CONSTANTA</t>
  </si>
  <si>
    <t>SPITALUL CLINIC DE PNEUMOFTIZIOLOGIE CONSTANTA</t>
  </si>
  <si>
    <t>SPITALUL CLINIC DE BOLI INFECTIOASE CONSTANTA</t>
  </si>
  <si>
    <t>SPITALUL MUNICIPAL MANGALIA</t>
  </si>
  <si>
    <t>SPITAL MUNICIPAL MEDGIDIA</t>
  </si>
  <si>
    <t>SPITAL ORASENESC CERNAVODA</t>
  </si>
  <si>
    <t>SPITAL ORASENESC HARSOVA</t>
  </si>
  <si>
    <t>SPITAL CLINIC DE RECUPERARE, MEDICINA FIZICA SI BALNEOLOGIE EFORIE NORD</t>
  </si>
  <si>
    <t>SECTIE SP. RECUP. - SANATORIUL BALNEAR SI DE RECUPERARE MANGALIA</t>
  </si>
  <si>
    <t>SECTIE SP. RECUP. - SANATORIUL BALNEAR SI DE RECUPERARE TECHIRGHIOL</t>
  </si>
  <si>
    <t>SPITALUL JUDETEAN DE URGENTA 'DR.FOGOLYAN KRISTOF "SF.GHEORGHE"</t>
  </si>
  <si>
    <t>SPITALUL MUNICIPALTG.SECUIESC</t>
  </si>
  <si>
    <t>SPITALUL ORASENESC BARAOLT</t>
  </si>
  <si>
    <t>SPITALUL DE RECUPERARE CARDIOVASCULARA 'DR.BENEDEK GEZA' COVASNA</t>
  </si>
  <si>
    <t>SPITALUL JUDETEAN DE URGENTA TARGOVISTE</t>
  </si>
  <si>
    <t>SPITALUL ORASENESC GAESTI</t>
  </si>
  <si>
    <t>SPITALUL ORASENESC PUCIOASA</t>
  </si>
  <si>
    <t>SPITALUL MUNICIPAL MORENI</t>
  </si>
  <si>
    <t>SPITALUL CLINIC JUDETEAN DE URGENTA CRAIOVA</t>
  </si>
  <si>
    <t>SPITALUL MUNICIPAL CLINIC "'FILANTROPIA" CRAIOVA</t>
  </si>
  <si>
    <t>SPITALUL CLINIC DE BOLI INFECTIOASE SI PNEUMOFTIZIOLOGIE 'VICTOR BABES' CRAIOVA</t>
  </si>
  <si>
    <t>SPITALUL CLINIC DE NEUROPSIHIATRIE CRAIOVA</t>
  </si>
  <si>
    <t>SPITALUL DE PNEUMOFTIZIOLOGIE LEAMNA</t>
  </si>
  <si>
    <t>SPITALUL FILISANILOR - FILIASI</t>
  </si>
  <si>
    <t>SPITALUL MUNICIPAL BAILESTI</t>
  </si>
  <si>
    <t>SPITALUL MUNICIPAL CALAFAT</t>
  </si>
  <si>
    <t>SPITALUL ORASENESC SEGARCEA</t>
  </si>
  <si>
    <t>SPITALUL ORASENESC'ASEZAMINTELE BRANCOVENESTI' DABULENI</t>
  </si>
  <si>
    <t>SPITALUL DE PSIHIATRIE POIANA MARE</t>
  </si>
  <si>
    <t>SPITALUL JUDETEAN DE URGENTA"SF.APOSTOL ANDREI"GALATI</t>
  </si>
  <si>
    <t>SPITALUL DE PNEUMOFTIZIOLOGIE GALATI</t>
  </si>
  <si>
    <t>SPITALUL DE BOLI INFECTIOASE "SF. CUVIOASA PARASCHEVA"GALATI</t>
  </si>
  <si>
    <t>SPITALUL CLINIC DE URGENTA PENTRU COPII ''SF. IOAN'' GALATI</t>
  </si>
  <si>
    <t>SPITALUL DE OBSETRICA-GINECOLOGIE ''BUNA VESTIRE'' GALATI</t>
  </si>
  <si>
    <t>SPITALUL DE PSIHIATRIE "ELISABETA DOAMNA" GALATI</t>
  </si>
  <si>
    <t>SPITALUL MUNICIPAL"ANTON CINCU"TECUCI</t>
  </si>
  <si>
    <t>SPITALUL ORASENESC TG. BUJOR</t>
  </si>
  <si>
    <t>SPITALUL JUDETEAN DE URGENTA GIURGIU</t>
  </si>
  <si>
    <t>SPITALUL ORASENESC BOLINTIN VALE</t>
  </si>
  <si>
    <t>SPITALUL DE PNEUMOFTIZIOLOGIE IZVORU</t>
  </si>
  <si>
    <t>SPITALUL JUDETEAN DE URGENTA TG. JIU</t>
  </si>
  <si>
    <t>SPITALUL MUNICIPAL MOTRU</t>
  </si>
  <si>
    <t>SPITALUL ORASENESC NOVACI</t>
  </si>
  <si>
    <t>SPITALUL ORASENESC 'SF. STEFAN' ROVINARI</t>
  </si>
  <si>
    <t>SPITALUL ORASENESC TG. CARBUNESTI</t>
  </si>
  <si>
    <t>SPITALUL ORASENESC TURCENI</t>
  </si>
  <si>
    <t>SPITALUL DE PNEUMOFTIZIOLOGIE 'TUDOR VLADIMIRESCU' RUNCU</t>
  </si>
  <si>
    <t>SPITALUL ORASENESC BUMBESTI JIU</t>
  </si>
  <si>
    <t>SPITALUL JUDETEAN DE URGENTA MIERCUREA CIUC</t>
  </si>
  <si>
    <t>SPITALUL DE PSIHIATRIE TULGHES</t>
  </si>
  <si>
    <t>SPITALUL MUNICIPAL ODORHEIU SECUIESC</t>
  </si>
  <si>
    <t>SPITALUL MUNICIPAL GHEORGHIENI</t>
  </si>
  <si>
    <t>SPITALUL MUNICIPAL TOPLITA</t>
  </si>
  <si>
    <t>SPITALUL JUDETEAN DE URGENTA DEVA</t>
  </si>
  <si>
    <t>SPITALUL MUNICIPAL'DR.A.SIMIONESCU 'HUNEDOARA</t>
  </si>
  <si>
    <t>SPITALUL DE URGENTA PETROSANI</t>
  </si>
  <si>
    <t>SPITALUL MUNICIPAL ORASTIE</t>
  </si>
  <si>
    <t>SPITALUL MUNICIPAL BRAD</t>
  </si>
  <si>
    <t>SPITALUL ORASENESC HATEG</t>
  </si>
  <si>
    <t>SPITALUL MUNICIPAL LUPENI</t>
  </si>
  <si>
    <t>SPITALUL MUNICIPAL VULCAN</t>
  </si>
  <si>
    <t>SPITALUL DE PSIHIATRIE ZAM</t>
  </si>
  <si>
    <t>SPITALUL JUDETEAN DE URGENTA SLOBOZIA</t>
  </si>
  <si>
    <t>SPITALUL MUNICIPAL FETESTI</t>
  </si>
  <si>
    <t>SPITALUL MUNICIPAL URZICENI</t>
  </si>
  <si>
    <t>SPITALUL ORASENESC TANDAREI</t>
  </si>
  <si>
    <t>SPITALUL CLINIC JUDETEAN DE URGENTA "SF. SPIRIDON"IASI</t>
  </si>
  <si>
    <t>SPITALUL CLINIC DE URGENTA "DR. NICOLAE OBLU" IASI</t>
  </si>
  <si>
    <t>SPITALUL CLINIC DE BOLI INFECTIOASE "SFANTA PARASCHEVA "IASI</t>
  </si>
  <si>
    <t>SPITALUL CLINIC DE PNEUMOFTIZIOLOGIE IASI</t>
  </si>
  <si>
    <t>SPITALUL CLINIC "DR. C.I.PARHON"IASI</t>
  </si>
  <si>
    <t>SPITALUL CLINIC DE RECUPERARE IASI</t>
  </si>
  <si>
    <t>SPITALUL MUNICIPAL PASCANI</t>
  </si>
  <si>
    <t>SPITALUL ORASENESC HARLAU</t>
  </si>
  <si>
    <t>SPITALUL DE PSIHIATRIE SI PENTRU MASURI DE SIGURANTA PADURENI-GRAJDURI</t>
  </si>
  <si>
    <t>SPITALUL CLINIC DE PSIHIATRIE SOCOLA IASI</t>
  </si>
  <si>
    <t>INSTITUTUL REGIONAL DE ONCOLOGIE IASI</t>
  </si>
  <si>
    <t>SPITALUL CLINIC JUDETEAN DE URGENTA ILFOV</t>
  </si>
  <si>
    <t>SPITALUL OBSTETRICA-GINECOLOGIE BUFTEA</t>
  </si>
  <si>
    <t>SPITALUL DE PSIHIATRIE EFTIMIE DIAMANDESCU BALACEANCA</t>
  </si>
  <si>
    <t xml:space="preserve">SECŢIE EXT. OTOPENI - INSTITUTUL NATIONAL DE GERIATRIE ŞI GERONTOLOGIE "ANA ASLAN" - </t>
  </si>
  <si>
    <t>SPITALUL JUDETEAN DE URGENTA 'DR CONSTANTIN OPRIS' BAIA MARE</t>
  </si>
  <si>
    <t>SPITALUL DE BOLI INFECTIOASE SI PSIHIATRIE BAIA MARE</t>
  </si>
  <si>
    <t>SPITALUL DE PNEUMOFTIZIOLOGIE BAIA MARA</t>
  </si>
  <si>
    <t>SPITALUL MUNICIPAL SIGHETUL MARMATIEI</t>
  </si>
  <si>
    <t>SPITALUL ORASENESC VISEUL DE SUS</t>
  </si>
  <si>
    <t>SPITALUL ORASENESC TARGU LAPUS</t>
  </si>
  <si>
    <t>SPITALUL DE PSIHIATRIE CAVNIC</t>
  </si>
  <si>
    <t>SPITALUL DE RECUPERARE BORSA</t>
  </si>
  <si>
    <t>SPITALUL JUDETEAN DE URGENȚĂ DROBETA TURNU - SEVERIN</t>
  </si>
  <si>
    <t>SPITALUL MUNICIPAL ORSOVA</t>
  </si>
  <si>
    <t>SPITALUL ORASENESC BAIA DE ARAMA</t>
  </si>
  <si>
    <t>SPITALUL CLINIC JUDETEAN DE URGENTA TG. MURES</t>
  </si>
  <si>
    <t>SPITALUL CLINIC JUDETEAN MURES</t>
  </si>
  <si>
    <t>SPITALUL MUNICIPAL "DR.EUGEN NICOARA"REGHIN</t>
  </si>
  <si>
    <t>SPITALUL MUNICIPAL SIGHISOARA</t>
  </si>
  <si>
    <t>SPITALUL ORASENESC"DR. VALER RUSSU"LUDUS</t>
  </si>
  <si>
    <t>SPITALUL SOVATA-NIRAJ</t>
  </si>
  <si>
    <t>SPITALUL ORASENESC SANGEORGIU DE PADURE</t>
  </si>
  <si>
    <t>INSTITUTUL DE URGENȚĂ PENTRU BOLI CARDIOVASCULARE ȘI TRANSPLANT TÂRGU MUREȘ</t>
  </si>
  <si>
    <t>SPITALUL JUDETEAN DE URGENTA PIATRA NEAMT</t>
  </si>
  <si>
    <t>SPITALUL MUNICIPAL DE URGENTA ROMAN</t>
  </si>
  <si>
    <t>SPITALUL DE PSIHIATRIE 'SF. NICOLAE' ROMAN</t>
  </si>
  <si>
    <t>SPITALUL ORASENESC SF. DIMITRIE' TG. NEAMT</t>
  </si>
  <si>
    <t>SPITALUL DE PNEUMOFTIZIOLOGIE BISERICANI</t>
  </si>
  <si>
    <t>SPITALUL JUDETEAN DE URGENTA SLATINA</t>
  </si>
  <si>
    <t>SPITALUL DE PSIHIATRIE CRONICI SHITU GRECI</t>
  </si>
  <si>
    <t>SPITALUL MUNICIPAL CARACAL</t>
  </si>
  <si>
    <t>SPITALUL ORASENESC BALS</t>
  </si>
  <si>
    <t>SPITALUL ORASENESC CORABIA</t>
  </si>
  <si>
    <t>SPITALUL JUDETEAN DE URGENTA PLOIESTI</t>
  </si>
  <si>
    <t>SPITALUL DE OBSTETRICA-GINECOLOGIE PLOIESTI</t>
  </si>
  <si>
    <t>SPITALUL MUNICIPAL PLOIESTI</t>
  </si>
  <si>
    <t>SPITALUL DE PEDIATRIE PLOIESTI</t>
  </si>
  <si>
    <t>SPITALUL DE PSIHIATRIE VOILA</t>
  </si>
  <si>
    <t>SPITALUL MUNICIPAL CAMPINA</t>
  </si>
  <si>
    <t>SPITALUL ORASENESC VALENII DE MUNTE</t>
  </si>
  <si>
    <t>SPITALUL DE ORTOPEDIE SI TRAUMATOLOGIE AZUGA</t>
  </si>
  <si>
    <t>SPITALUL ORASENESC BAICOI</t>
  </si>
  <si>
    <t>SPITALUL ORASENESC"SF. FILOFTEIA" MIZIL</t>
  </si>
  <si>
    <t>SPITALUL ORASENESC SINAIA</t>
  </si>
  <si>
    <t>SPITALUL DE BOLI PULMONARE BREAZA</t>
  </si>
  <si>
    <t>SPITALUL DE PNEUMOFTIZIOLOGIE DRAJNA</t>
  </si>
  <si>
    <t>SPITALUL DE PNEUMOFTIZIOLOGIE FLORESTI</t>
  </si>
  <si>
    <t>SPITALUL JUDETEAN DE URGENTA SATU MARE</t>
  </si>
  <si>
    <t>SPITALUL DE PNEUMOFTIZIOLOGIE SATU MARE</t>
  </si>
  <si>
    <t>SPITALUL MUNICIPAL CAREI</t>
  </si>
  <si>
    <t>SPITALUL ORASENESC NEGRESTI - OAS</t>
  </si>
  <si>
    <t>SPITALUL JUDETEAN DE URGENTA ZALAU</t>
  </si>
  <si>
    <t>SPITALUL DE BOLI CRONICE CRASNA</t>
  </si>
  <si>
    <t>SPITALUL ORASENESC JIBOU</t>
  </si>
  <si>
    <t>SPITALUL ORASENESC 'PROF.DR.IOAN PUSCAS' SIMLEU SILVANIEI</t>
  </si>
  <si>
    <t>SPITALUL JUDETEAN CLINIC DE URGENTA SIBIU</t>
  </si>
  <si>
    <t>SPITALUL DE PSIHIATRIE DR.GH.PREDA</t>
  </si>
  <si>
    <t>SPITALUL CLINIC DE PNEUMOFTIZIOLOGIE SIBIU</t>
  </si>
  <si>
    <t>SPITALUL CLINIC DE PEDIATRIE SIBIU</t>
  </si>
  <si>
    <t>SPITALUL MUNICIPAL MEDIAS</t>
  </si>
  <si>
    <t>SPITALUL ORASENESC AGNITA</t>
  </si>
  <si>
    <t>SPITALUL ORASENESC CISNADIE</t>
  </si>
  <si>
    <t>SPITALUL JUDETEAN DE URGENTA SF.IOAN CEL NOU SUCEAVA</t>
  </si>
  <si>
    <t>SPITALUL MUNICIPAL CAMPULUNG MOLDOVENESC</t>
  </si>
  <si>
    <t>SPITALUL MUNICIPAL FALTICENI</t>
  </si>
  <si>
    <t>SPITALUL MUNICIPAL 'SF.DOCTORI COSMA SI DAMIAN' RADAUTI</t>
  </si>
  <si>
    <t>SPITALUL MUNICIPAL VATRA DORNEI</t>
  </si>
  <si>
    <t>SPITALUL DE PSIHIATRIE CAMPULUNG MOLDOVENESC</t>
  </si>
  <si>
    <t>SPITALUL ORASENESC GURA HUMORULUI</t>
  </si>
  <si>
    <t>SPITALUL DE BOLI CRONICE SIRET</t>
  </si>
  <si>
    <t>SPITALUL DE PSIHIATRIE CRONICI SIRET</t>
  </si>
  <si>
    <t>SPITALUL JUDETEAN DE URGENTA ALEXANDRIA</t>
  </si>
  <si>
    <t>SPITALUL DE PNEUMOFTIZIOLOGIE ROSIORI DE VEDE</t>
  </si>
  <si>
    <t>SPITALUL DE PSIHIATRIE POROSHIA</t>
  </si>
  <si>
    <t>SPITALUL MUNICIPAL "CARITAS"ROSIORI DE VEDE</t>
  </si>
  <si>
    <t>SPITALUL MUNICIPAL TURNU MAGURELE</t>
  </si>
  <si>
    <t>SPITALUL ORASENESC ZIMNICEA</t>
  </si>
  <si>
    <t>S.C.SPITALUL ORASENESC S.R.L.VIDELE</t>
  </si>
  <si>
    <t>SPITALUL CLINIC MUNICIPAL DE URGENTA TIMISOARA</t>
  </si>
  <si>
    <t>SPITALUL CLINIC DE URGENTA PENTRU COPII "LOUIS TURCANU"TIMISOARA</t>
  </si>
  <si>
    <t>SPITALUL DE BOLI INFECTIOASE SI PNEUMOFTIZIOLOGIE"DR.V.BABES"TIMISOARA</t>
  </si>
  <si>
    <t>SPITALUL MUNICIPAL LUGOJ</t>
  </si>
  <si>
    <t>SPITALUL ORASENESC DETA</t>
  </si>
  <si>
    <t>SPITALUL ORASENESC FAGET</t>
  </si>
  <si>
    <t>SPITALUL ORASENESC SANNICOLAU MARE</t>
  </si>
  <si>
    <t>SPITALUL 'DR.KARL DIEL"JIMBOLIA</t>
  </si>
  <si>
    <t>SPITALUL DE PSIHIATRIE SI PENTRU MASURI DE SIGURANTA JEBEL</t>
  </si>
  <si>
    <t>SPITALUL DE PSIHIATRIE GATAIA</t>
  </si>
  <si>
    <t>CENTRUL MEDICAL CLINIC DE EVALUARE SI RECUPERARE PENTRU COPII SI TINERI "C.SERBAN" BUZIAS</t>
  </si>
  <si>
    <t>INSTITUTUL DE BOLI CARDIOVASCULARE TIMISOARA</t>
  </si>
  <si>
    <t>SPITALUL JUDETEAN DE URGENTA TULCEA</t>
  </si>
  <si>
    <t>SPITALUL ORASENESC MACIN</t>
  </si>
  <si>
    <t>SPITALUL (LEPROZERIE) TICHILESTI</t>
  </si>
  <si>
    <t>SPITALUL JUDETEAN DE URGENTA VASLUI</t>
  </si>
  <si>
    <t>SPITALUL MUNICIPAL DE URGENTA "ELENA BELDIMAN''- BARLAD</t>
  </si>
  <si>
    <t>SPITALUL DE PSIHIATRIE MURGENI</t>
  </si>
  <si>
    <t>SPITALUL MUNICIPAL"DIMITRIE CASTROIAN" HUSI</t>
  </si>
  <si>
    <t>SPITALUL JUDETEAN DE URGENTA RM. VALCEA</t>
  </si>
  <si>
    <t>SPITALUL DE PSIHIATRIE DRAGOIESTI</t>
  </si>
  <si>
    <t>SPITALUL DE PNEUMOFTIZIOLOGIE "C.ANASTASATU" MIHAESTI</t>
  </si>
  <si>
    <t>SPITALUL MUNICIPAL"COSTACHE NICOLESCU" DRAGASANI</t>
  </si>
  <si>
    <t>SPITALUL ORASENESC HOREZU</t>
  </si>
  <si>
    <t>SPITALUL ORASENESC BREZOI</t>
  </si>
  <si>
    <t>SPITALUL JUDETEAN DE URGENTA "SF. PANTELIMON" FOCSANI</t>
  </si>
  <si>
    <t>SPITALUL MUNICIPAL ADJUD</t>
  </si>
  <si>
    <t>SPITALUL ORASENESC PANCIU</t>
  </si>
  <si>
    <t>SPITALUL DE PSIHIATRIE CRONICI DUMBRAVENI</t>
  </si>
  <si>
    <t>SPITALUL "N.N.SĂVEANU" VIDRA</t>
  </si>
  <si>
    <t>SPITALUL UNIVERSITAR DE URGENTA ELIAS</t>
  </si>
  <si>
    <t>CENTRUL DE SANATATE RATB</t>
  </si>
  <si>
    <t>SPITALUL CLINIC "SF.MARIA"</t>
  </si>
  <si>
    <t>SPITALUL DE PNEUMOFTIZIOLOGIE "SF.STEFAN"</t>
  </si>
  <si>
    <t>SPITALUL CLINIC "PROF.DR.THEODOR BURGHELE"</t>
  </si>
  <si>
    <t>SPITALUL CLINIC COLENTINA</t>
  </si>
  <si>
    <t>SPITALUL CLINIC DE ORTOPEDIE-TRAUMATOLOGIE SI TBC OSTEOARTICULAR"FOISOR</t>
  </si>
  <si>
    <t>SPITALUL CLINIC COLTEA</t>
  </si>
  <si>
    <t>SPITALUL CLINIC"DR.I.CANTACUZINO"</t>
  </si>
  <si>
    <t>SPITALUL CLINIC DE URGENTE OFTALMOLOGICE</t>
  </si>
  <si>
    <t>SPITALUL CLINIC DE URGENTA FLOREASCA</t>
  </si>
  <si>
    <t>SPITALUL CLINIC DE URGENTA CHIRURGIE PLASTICA REPARATORIE SI ARSURI</t>
  </si>
  <si>
    <t>INSTITUTUL NATIONAL DE RECUPERARE,MEDICINA FIZICA SI BALNEOCLIMATOLOGIE</t>
  </si>
  <si>
    <t>I.O.M.C.-"PROF.DR.ALFRED RUSESCU"</t>
  </si>
  <si>
    <t>SPITALUL UNIVERSITAR DE URGENTA BUCURESTI</t>
  </si>
  <si>
    <t>INSTITUTUL CLINIC FUNDENI</t>
  </si>
  <si>
    <t>INSTITUTUL DE FONOAUDIOLOGIE SI GHIRURGIE FUNCTIONALA-ORL"PROF.DR.DORIN HOCIOTA"</t>
  </si>
  <si>
    <t>Cheltuieli realizate în spital raportate la:</t>
  </si>
  <si>
    <t>Cheltuieli pentru medicamente realizate în spital raportate la:</t>
  </si>
  <si>
    <t>Nr. Crt.</t>
  </si>
  <si>
    <t xml:space="preserve">UNITATEA </t>
  </si>
  <si>
    <t>TOTAL ALBA</t>
  </si>
  <si>
    <t>TOTAL ARAD</t>
  </si>
  <si>
    <t>TOTAL BACĂU</t>
  </si>
  <si>
    <t>TOTAL BIHOR</t>
  </si>
  <si>
    <t>TOTAL BISTRIȚA NĂSĂUD</t>
  </si>
  <si>
    <t>TOTAL BOTOȘANI</t>
  </si>
  <si>
    <t>TOTAL BRAȘOV</t>
  </si>
  <si>
    <t>TOTAL BUZĂU</t>
  </si>
  <si>
    <t>TOTAL CARAȘ SEVERIN</t>
  </si>
  <si>
    <t>TOTAL CĂLĂRAȘI</t>
  </si>
  <si>
    <t>TOTAL CLUJ</t>
  </si>
  <si>
    <t>TOTAL CONSTANȚA</t>
  </si>
  <si>
    <t>TOTAL COVASNA</t>
  </si>
  <si>
    <t>TOTAL DÂMBOVIȚA</t>
  </si>
  <si>
    <t>TOTAL DOLJ</t>
  </si>
  <si>
    <t>TOTAL GALAȚI</t>
  </si>
  <si>
    <t>TOTAL GIURGIU</t>
  </si>
  <si>
    <t>TOTAL HARGHITA</t>
  </si>
  <si>
    <t>TOTAL HUNEDOARA</t>
  </si>
  <si>
    <t>TOTAL IAȘI</t>
  </si>
  <si>
    <t>INSTITUTUL DE BOLI CARDIOVASCULARE "PROF.DR.GEORGE I.M.GEORGESCU</t>
  </si>
  <si>
    <t>TOTAL MARAMUREȘ</t>
  </si>
  <si>
    <t>TOTAL MEHEDINȚI</t>
  </si>
  <si>
    <t>SPITALUL MUNICIPAL"DR.GHEORGHE MARINESCU" TARNAVENI</t>
  </si>
  <si>
    <t>TOTAL MUREȘ</t>
  </si>
  <si>
    <t>TOTAL ILFOV</t>
  </si>
  <si>
    <t>TOTAL NEAMȚ</t>
  </si>
  <si>
    <t>TOTAL OLT</t>
  </si>
  <si>
    <t>TOTAL PRAHOVA</t>
  </si>
  <si>
    <t>TOTAL SATU-MARE</t>
  </si>
  <si>
    <t>TOTAL SĂLAJ</t>
  </si>
  <si>
    <t>TOTAL SIBIU</t>
  </si>
  <si>
    <t>TOTAL SUCEAVA</t>
  </si>
  <si>
    <t>TOTAL TELEORMAN</t>
  </si>
  <si>
    <t>TOTAL TIMIȘ</t>
  </si>
  <si>
    <t>TOTAL TULCEA</t>
  </si>
  <si>
    <t>TOTAL VASLUI</t>
  </si>
  <si>
    <t>TOTAL VÂLCEA</t>
  </si>
  <si>
    <t>TOTAL VRANCEA</t>
  </si>
  <si>
    <t>TOTAL BUCUREȘTI</t>
  </si>
  <si>
    <t>INSTITUTUL NATIONAL DE DIABET,NUTRITIE SI BOLI METABOLICE "DR.N.C.PAULESCU"</t>
  </si>
  <si>
    <t>SPITALUL CLINIC DE PSIHIATRIE "PROF.DR.AL.OBREGIA"</t>
  </si>
  <si>
    <t>SPITALUL CLINIC DE COPII "DR.V.GOMOIU"</t>
  </si>
  <si>
    <t>SPITALUL CLINIC DE BOLI INFECTIOASE SI TROPICALE "DR.VICTOR BABES"</t>
  </si>
  <si>
    <t>SPITALUL CLINIC DE NEFROLOGIE "DR.CAROL DAVILA"</t>
  </si>
  <si>
    <t>SPITALUL CLINIC DE CHIRURGIE ORO-MAXILO-FACIALA "PROF.DR.DAN THEODORESCU</t>
  </si>
  <si>
    <t>SPITALUL CLINIC DE OBSTETRICA-GINECOLOGIE "FILANTROPIA"</t>
  </si>
  <si>
    <t>SPITALUL CLINIC DE OBSTETRICA-GINECOLOGIE "PROF.DR.PANAIT SARBU"</t>
  </si>
  <si>
    <t>CENTRUL DE BOLI REUMATISMALE "DR.ION STOIA"</t>
  </si>
  <si>
    <t>SPITALUL DE BOLI CRONICE "SF.LUCA"</t>
  </si>
  <si>
    <t>CENTRUL DE EVALUARE SI TRATAMENT A TOXIDEPENDENTELOR PENTRU TINERI "SF.STELIAN"</t>
  </si>
  <si>
    <t>SPITALUL CLINIC "NICOLAE MALAXA"</t>
  </si>
  <si>
    <t>INSTITUTUL NATIONAL DE GERIATRIE SI GERONTOLOGIE "DR.ANA ASLAN"</t>
  </si>
  <si>
    <t>INSTITUTUL ONCOLOGIC "PROF.DR.ALEX.TRESTIOREANU"</t>
  </si>
  <si>
    <t>SPITALUL CLINIC DE URGENTA "SF.PANTELIMON"</t>
  </si>
  <si>
    <t>SPITALUL CLINIC DE URGENTA "SF.IOAN"</t>
  </si>
  <si>
    <t>SPITALUL CLINIC DE URGENTA "DR.D.BAGDASAR-ARSENI"</t>
  </si>
  <si>
    <t>INSTITUTUL NATIONAL DE BOLI INFECTIOASE "PROF.DR.MATEI BALS"</t>
  </si>
  <si>
    <t>INSTITUTUL NATIONAL DE ENDOCRINOLOGIE "DR.C.I.PARHON"</t>
  </si>
  <si>
    <t>INSTITUTUL DE URGENTA PENTRU BOLI CARDIOVASCULARE "PROF. DR. C.C.C.ILIESCU"</t>
  </si>
  <si>
    <t>CENTRUL MEDICAL CLINIC DE RECUPERARE NEUROPSIHOMOTORIE PTR.COPII "DR.N.ROBANESCU"</t>
  </si>
  <si>
    <t>ALBA</t>
  </si>
  <si>
    <t>ARAD</t>
  </si>
  <si>
    <t>ARGEŞ</t>
  </si>
  <si>
    <t>BACĂU</t>
  </si>
  <si>
    <t>BIHOR</t>
  </si>
  <si>
    <t>BISTRIŢA</t>
  </si>
  <si>
    <t>BOTOŞANI</t>
  </si>
  <si>
    <t>BRAŞOV</t>
  </si>
  <si>
    <t>BRĂILA</t>
  </si>
  <si>
    <t>BUZĂU</t>
  </si>
  <si>
    <t>CARAŞ</t>
  </si>
  <si>
    <t>CĂLĂRAŞI</t>
  </si>
  <si>
    <t>CLUJ</t>
  </si>
  <si>
    <t>CONSTANŢA</t>
  </si>
  <si>
    <t>COVASNA</t>
  </si>
  <si>
    <t>DAMBOVIŢA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</si>
  <si>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</si>
  <si>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</si>
  <si>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</si>
  <si>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</si>
  <si>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</si>
  <si>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</si>
  <si>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</si>
  <si>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</si>
  <si>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</si>
  <si>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</si>
  <si>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</si>
  <si>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</si>
  <si>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</si>
  <si>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</si>
  <si>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</si>
  <si>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-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</si>
  <si>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</si>
  <si>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</si>
  <si>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</si>
  <si>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</si>
  <si>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</si>
  <si>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</si>
  <si>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</si>
  <si>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</si>
  <si>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</si>
  <si>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BUCUREŞTI</t>
  </si>
  <si>
    <t>TOTAL ȚARĂ</t>
  </si>
  <si>
    <t>TOTAL BRĂILA</t>
  </si>
  <si>
    <t>TOTAL IALOMIȚA</t>
  </si>
  <si>
    <t>Total cheltuieli pentru medicamente               în spital</t>
  </si>
  <si>
    <t>Medici</t>
  </si>
  <si>
    <t>Dentişti</t>
  </si>
  <si>
    <t>Farmacişti</t>
  </si>
  <si>
    <t>Alt personal sanitar cu studii superioare</t>
  </si>
  <si>
    <t>Alt personal cu studii superioare</t>
  </si>
  <si>
    <t>Personal cu studii superioare</t>
  </si>
  <si>
    <t>Total</t>
  </si>
  <si>
    <t>din care:</t>
  </si>
  <si>
    <t xml:space="preserve">Asistenţi medicali cu studii superioare, din care: </t>
  </si>
  <si>
    <t xml:space="preserve">Fiziokinetoterapeuţi, din care: </t>
  </si>
  <si>
    <t>fizio-terapeuţi</t>
  </si>
  <si>
    <t>Personal sanitar mediu</t>
  </si>
  <si>
    <t>Asistenţi medicali, din care:</t>
  </si>
  <si>
    <t>Asistenţi medicali o.g. (moaşe)</t>
  </si>
  <si>
    <t>Personal sanitar auxiliar</t>
  </si>
  <si>
    <t>Alt personal mediu angajat</t>
  </si>
  <si>
    <t>Personal mediu sanitar, personal auxiliar sanitar şi alt personal</t>
  </si>
  <si>
    <t>SPITALUL DE PSIHIATRIE SI PT.MASURI DE SIGURANTA SAPOCA</t>
  </si>
  <si>
    <t>TOTAL GORJ</t>
  </si>
  <si>
    <t>SPITALUL CLINIC DE OBSTETRICA-GINECOLOGIE "ELENA DOAMNA" IASI</t>
  </si>
  <si>
    <t>SPITALUL CLINIC DE OBSTETRICA-GINECOLOGIE  "CUZA VODA" IASI</t>
  </si>
  <si>
    <t>INSTITUTUL DE BOLI CARDIOVASCULARE "PROF.DR.GEORGE I.M. GEORGESCU</t>
  </si>
  <si>
    <t>INSTITUTUL CLINIC DE PNEUMOFTIZIOLOGIE "DR.MARIUS NASTA"</t>
  </si>
  <si>
    <t>SPITALUL CLINIC DE URGENTA PENTRU COPII "MARIA SKLODOWSKA CURIE"</t>
  </si>
  <si>
    <t>INSTITUTUL NATIONAL DE NEUROLOGIE SI BOLI NEUROVASCULARE "V.VOICULESCU"</t>
  </si>
  <si>
    <t>SPITALUL CLINIC DE URGENTA PENTRU COPII "GRIGORE ALEXANDRESCU"</t>
  </si>
  <si>
    <t>SECTIE SANATORIALA RECUP.MED.FIZ. SI BALNEOLOGIE SLANIC MOLDOVA (INRMFB)</t>
  </si>
  <si>
    <t>PREVENTORIUL TBC DE COPII ILISUA</t>
  </si>
  <si>
    <t>SANATORIUL DE NEUROPSIHIATRIE PODRIGA</t>
  </si>
  <si>
    <t>SANATORIUL DE NEVROZE PREDEAL</t>
  </si>
  <si>
    <t>SANATORIUL DE PNEUMOFTIZIOLOGIE GEOAGIU</t>
  </si>
  <si>
    <t>SANATORIUL DE PNEUMOFTIZIOLOGIE BRAD</t>
  </si>
  <si>
    <t>PREVENTORIU TBC COPII DELENI</t>
  </si>
  <si>
    <t>SANATORIUL BALNEOCLIMATERIC DE COPII BUSTENI</t>
  </si>
  <si>
    <t xml:space="preserve">Fiziokineto-terapeuţi, din care: </t>
  </si>
  <si>
    <t>Total cheltuieli pentru medica-mente in spital</t>
  </si>
  <si>
    <t>o zi spita-lizare</t>
  </si>
  <si>
    <t>Farma-cişti</t>
  </si>
  <si>
    <t>TOTAL ARGEŞ</t>
  </si>
  <si>
    <t>SPITALUL DE PNEUMOFTIZ. LEORDENI</t>
  </si>
  <si>
    <t>SPITALUL DE PNEUMOFTIZ.LEORDENI</t>
  </si>
  <si>
    <t>SPITALUL DE PNEUMOFTIZ.CAMPULUNG</t>
  </si>
  <si>
    <t>SPITALUL DE PSIHIATRIE "SF.MARIA"VEDEA</t>
  </si>
  <si>
    <t>SPITALUL ORASENESC"SF.SPIRIDON"MIOVENI</t>
  </si>
  <si>
    <t>SPITALUL DE PNEUMOFTIZ. CAMPULUNG</t>
  </si>
  <si>
    <t>SPITALUL DE GERIATRIE SI BOLI CRONICE      "C-TIN BALACEANU STOLNICI" STEFANESTI</t>
  </si>
  <si>
    <t>SPITALUL ORAS."REGELE CAROL I"  COSTESTI</t>
  </si>
  <si>
    <t>SPITALUL ORAS."REGELE CAROL I" COSTESTI</t>
  </si>
  <si>
    <t>SPITALUL DE PNEUMOFTIZ. "SF. ANDREI" VALEA IASULUI</t>
  </si>
  <si>
    <t>SPITALUL DE PSIHIATRIE "SF.MARIA" VEDEA</t>
  </si>
  <si>
    <t xml:space="preserve">Asistenţi medicali cu studii sup., din care: </t>
  </si>
  <si>
    <t xml:space="preserve">Fiziokinetot., din care: </t>
  </si>
  <si>
    <t>Om zile spitalizare</t>
  </si>
  <si>
    <t>Utilizarea paturilor</t>
  </si>
  <si>
    <t>Rata de ocupare a paturilor</t>
  </si>
  <si>
    <t>Durata medie de spitalizare</t>
  </si>
  <si>
    <t>Morta-litatea în spital</t>
  </si>
  <si>
    <t>Internați</t>
  </si>
  <si>
    <t>Externați</t>
  </si>
  <si>
    <t>SPITALUL DE BOLI INFECTIOASE SI PSIHIATRIE        BAIA MARE</t>
  </si>
  <si>
    <t>Rulajul (bolnav/ pat)</t>
  </si>
  <si>
    <t xml:space="preserve"> - autosanitare .............…………………..</t>
  </si>
  <si>
    <t>SPITALUL ORASENESC "SF. STEFAN" ROVINARI</t>
  </si>
  <si>
    <t>SPITALUL ORĂȘENESC  BICAZ</t>
  </si>
  <si>
    <t>SPITALUL ORASENESC URLAŢI</t>
  </si>
  <si>
    <t>SECTIA EXTERIOARA SANATORIALA NEUROPSIHIATRIE INFANTILA VOILA-CAMPINA</t>
  </si>
  <si>
    <t>SPITALUL DE BOLI CRONICE TG. FRUMOS</t>
  </si>
  <si>
    <t>SPITALUL CLINIC JUDETEAN DE URGENTA "SF. SPIRIDON" IASI</t>
  </si>
  <si>
    <t>Durata medie de spita-lizare</t>
  </si>
  <si>
    <t>SPITALUL CLINIC DE URGENTA PENTRU COPII "SF.MARIA"IASI</t>
  </si>
  <si>
    <t>SPITALUL CLINIC DE BOLI INFECTIOASE "SF.PARASCHEVA "IASI</t>
  </si>
  <si>
    <t>SPITALUL DE PSIHIATRIE TITAN  "DR.CONST.GORGOS"</t>
  </si>
  <si>
    <t>SPITALUL CLINIC DE URG."DR.D.BAGDASAR-ARSENI"</t>
  </si>
  <si>
    <t>SPITALUL DE PSIHIATRIE TITAN  "DR.CTIN.GORGOS"</t>
  </si>
  <si>
    <t>INSTITUTUL NATIONAL DE ENDOC"DR.C.I.PARHON"</t>
  </si>
  <si>
    <t>CENTRUL MEDICAL CLINIC DE RECUP. NEURO-PSIHOMOTORIE PT.COPII "DR.N.ROBANESCU"</t>
  </si>
  <si>
    <t>SPITALUL CL.NEFROLOGIE "DR.CAROL DAVILA"</t>
  </si>
  <si>
    <t>CENTRUL DE EV.SI TRAT.A TOXIDEPENDENTELOR PENTRU TINERI "SF.STELIAN"</t>
  </si>
  <si>
    <t>INSTITUTUL ONCOL."PROF.DR. A.TRESTIOREANU"</t>
  </si>
  <si>
    <t>SPITALUL CLINIC DE OBS.-GINE."FILANTROPIA"</t>
  </si>
  <si>
    <t>Utili-zarea paturilor</t>
  </si>
  <si>
    <t>SPITALUL CL.DE O.-GINEC."PROF.DR.P.SARBU"</t>
  </si>
  <si>
    <t>Alt personal sanitar cu studii supe-rioare</t>
  </si>
  <si>
    <t>INSTITUTUL CLINIC DE PNEUMOFTIZIO."DR.M.NASTA"</t>
  </si>
  <si>
    <t>SPITALUL CL.DE URGENTA PT.COPII "G.ALEXANDRESCU"</t>
  </si>
  <si>
    <t>SPITALUL CL.BOLI INFECT.SI TROPICALE "DR.V.BABES"</t>
  </si>
  <si>
    <t>SPITALUL CL.DE URGENTA PENTRU COPII "M.S.CURIE"</t>
  </si>
  <si>
    <t>INSTITUTUL NAT.RECUP.,MED.FIZ.SI BALNEOCLIMAT.</t>
  </si>
  <si>
    <t>INSTITUTUL NAT.GERIATRIE SI GERONT."DR.A.ASLAN"</t>
  </si>
  <si>
    <t>Județul  ALBA</t>
  </si>
  <si>
    <t>Județul ARAD</t>
  </si>
  <si>
    <t>Județul ARGEȘ</t>
  </si>
  <si>
    <t>Județul BACĂU</t>
  </si>
  <si>
    <t>Județul BIHOR</t>
  </si>
  <si>
    <t>Județul BISTRIȚA NĂSĂUD</t>
  </si>
  <si>
    <t>Județul BOTOȘANI</t>
  </si>
  <si>
    <t>Județul BRAȘOV</t>
  </si>
  <si>
    <t>Județul BRĂILA</t>
  </si>
  <si>
    <t>Județul BUZĂU</t>
  </si>
  <si>
    <t>Județul CARAȘ SEVERIN</t>
  </si>
  <si>
    <t>Județul CĂLĂRAȘI</t>
  </si>
  <si>
    <t>Județul CLUJ</t>
  </si>
  <si>
    <t>SP. CL. DE URGENTA PENTRU COPII CLUJ-NAPOCA</t>
  </si>
  <si>
    <t>SP. CL. JUDETEAN DE URGENTA CLUJ-NAPOCA</t>
  </si>
  <si>
    <t>SPITALUL CLINIC DE BOLI INFECTIOASE CLUJ-N.</t>
  </si>
  <si>
    <t>SP. CL. DE PNEUMOFTIZ."LEON DANIELLO" CLUJ-N.</t>
  </si>
  <si>
    <t>INST. CL. DE UROLOGIE SI TRANSPL.RENAL CLUJ-N.</t>
  </si>
  <si>
    <t>INST. INIMII DE URG. PTR. BOLI CARDIOVASCULARE "NICULAE STANCIOIU" CLUJ-N.</t>
  </si>
  <si>
    <t>Județul CONSTANȚA</t>
  </si>
  <si>
    <t>Județul COVASNA</t>
  </si>
  <si>
    <t>Județul DÂMBOVIȚA</t>
  </si>
  <si>
    <t>Județul DOLJ</t>
  </si>
  <si>
    <t>Județul GALAȚI</t>
  </si>
  <si>
    <t>Județul GIURGIU</t>
  </si>
  <si>
    <t>Județul GORJ</t>
  </si>
  <si>
    <t>Județul HARGHITA</t>
  </si>
  <si>
    <t>Județul HUNEDOARA</t>
  </si>
  <si>
    <t>Județul IALOMIȚA</t>
  </si>
  <si>
    <t>SP. CL. DE URG. PTR. COPII "SF.MARIA"IASI</t>
  </si>
  <si>
    <t>SP. CL. DE OBST.-GINEC."ELENA DOAMNA" IASI</t>
  </si>
  <si>
    <t>SP.CL. DE BOLI INF."SF.PARASCHEVA "IASI</t>
  </si>
  <si>
    <t>SP. CL. OBST.-GINEC. "CUZA VODA" IASI</t>
  </si>
  <si>
    <t>SP. CL. DE URGENTA "DR. NICOLAE OBLU" IASI</t>
  </si>
  <si>
    <t>SP. CL. JUD. DE URGENTA "SF. SPIRIDON" IASI</t>
  </si>
  <si>
    <t>Județul IAȘI</t>
  </si>
  <si>
    <t>Județul ILFOV</t>
  </si>
  <si>
    <t>Județul MARAMUREȘ</t>
  </si>
  <si>
    <t>Județul MEHEDINȚI</t>
  </si>
  <si>
    <t>Județul MUREȘ</t>
  </si>
  <si>
    <t>Județul NEAMȚ</t>
  </si>
  <si>
    <t>Județul OLT</t>
  </si>
  <si>
    <t>Județul PRAHOVA</t>
  </si>
  <si>
    <t>SPITALUL DE ORTOP. SI TRAUMATOLOGIE AZUGA</t>
  </si>
  <si>
    <t>SECT. EXT. SANAT. NEUROPSIHIATRIE INF. VOILA-CAMPINA</t>
  </si>
  <si>
    <t>Județul SATU MARE</t>
  </si>
  <si>
    <t>Județul SĂLAJ</t>
  </si>
  <si>
    <t>Județul SIBIU</t>
  </si>
  <si>
    <t>Județul SUCEAVA</t>
  </si>
  <si>
    <t>Județul TELEORMAN</t>
  </si>
  <si>
    <t>Județul TIMIȘ</t>
  </si>
  <si>
    <t>SP. CL. JUD. DE URGENTA TIMISOARA</t>
  </si>
  <si>
    <t>SP. CL. MUNICIPAL DE URGENTA TIMISOARA</t>
  </si>
  <si>
    <t>SPITALUL CLINIC JUDETEAN DE URGENTA TIMISOARA</t>
  </si>
  <si>
    <t>Județul TULCEA</t>
  </si>
  <si>
    <t>Județul VASLUI</t>
  </si>
  <si>
    <t>Județul VÂLCEA</t>
  </si>
  <si>
    <t>Județul VRANCEA</t>
  </si>
  <si>
    <t>Municipiul BUCUREȘTI</t>
  </si>
  <si>
    <t>JUDEȚUL</t>
  </si>
  <si>
    <t>SPITALUL CL. JUDETEAN DE URGENTA CONSTANTA</t>
  </si>
  <si>
    <t>SPITALUL CL. DE PNEUMOFTIZIOLOGIE CONSTANTA</t>
  </si>
  <si>
    <t>SPITALUL JUD. DE URG. DROBETA TURNU - SEVERIN</t>
  </si>
  <si>
    <t>SPITALUL JUD. DE URG. "SF. PANTELIMON" FOCSANI</t>
  </si>
  <si>
    <t>CHELTUIELI BUGETARE ÎN UNITĂŢILE CU PATURI ÎN ANUL 2015</t>
  </si>
  <si>
    <t>5CHELTUIELI BUGETARE ÎN UNITĂŢILE CU PATURI ÎN ANUL 2015</t>
  </si>
  <si>
    <t>SPITALUL DE BOLI CRONICE "Sf. Ioan"TG. FRUMOS</t>
  </si>
  <si>
    <t>SITUAŢIA PERSONALULUI CU STUDII SUPERIOARE, PERSONALULUI CU STUDII MEDII, PERSONALULUI AUXILIAR SANITAR ŞI ALT PERSONAL ÎN UNITĂŢILE SANITARE CU PATURI ÎN ANUL 2015</t>
  </si>
  <si>
    <t>INSTITUTUL REGIONAL DE GASTROENTEROLOGIE-HEPATOLOGIE PROF. DR. OCTAVIAN FODOR CLUJ-N.</t>
  </si>
  <si>
    <t>Total cheltuieli pt. medicamente in spital</t>
  </si>
  <si>
    <t>INST.DE BOLI CARDIOVASC ."P.DR.G.I.M.GEORGESCU</t>
  </si>
  <si>
    <t>CENTRUL MEDICAL CLINIC DE EVALUARE SI RECUPERARE PT.COPII SI TINERI "C.SERBAN" BUZIAS</t>
  </si>
  <si>
    <t>INSTITUTUL NATIONAL DE RECUPERARE, MEDICINA FIZICA SI BALNEOCLIMATOLOGIE</t>
  </si>
  <si>
    <t>AB01A00US.xlsm</t>
  </si>
  <si>
    <t>AB02A00US.xlsm</t>
  </si>
  <si>
    <t>AB03A00US.xlsm</t>
  </si>
  <si>
    <t>AB04A00US.xlsm</t>
  </si>
  <si>
    <t>AB05A00US.xlsm</t>
  </si>
  <si>
    <t>AB06A00US.xlsm</t>
  </si>
  <si>
    <t>AB07A00US.xlsm</t>
  </si>
  <si>
    <t>AB08A00US.xlsm</t>
  </si>
  <si>
    <t>AB09A00US.xlsm</t>
  </si>
  <si>
    <t>Nr crt</t>
  </si>
  <si>
    <t>Judet</t>
  </si>
  <si>
    <t>FISIER</t>
  </si>
  <si>
    <t>01</t>
  </si>
  <si>
    <t>AB</t>
  </si>
  <si>
    <t>02</t>
  </si>
  <si>
    <t>AR</t>
  </si>
  <si>
    <t>AR01A00RS.xlsm</t>
  </si>
  <si>
    <t>AR01A00US.xlsm</t>
  </si>
  <si>
    <t>AR01B01RS.xlsm</t>
  </si>
  <si>
    <t>AR02A00US.xlsm</t>
  </si>
  <si>
    <t>AR03A00RS.xlsm</t>
  </si>
  <si>
    <t>AR04A00US.xlsm</t>
  </si>
  <si>
    <t>AR05A00US.xlsm</t>
  </si>
  <si>
    <t>AR06A00US.xlsm</t>
  </si>
  <si>
    <t>AR07A00RS.xlsm</t>
  </si>
  <si>
    <t>03</t>
  </si>
  <si>
    <t>AG</t>
  </si>
  <si>
    <t>AG01A00US.xlsm</t>
  </si>
  <si>
    <t>AG02A00US.xlsm</t>
  </si>
  <si>
    <t>AG03A00US.xlsm</t>
  </si>
  <si>
    <t>AG04A00US.xlsm</t>
  </si>
  <si>
    <t>AG05A00RS.xlsm</t>
  </si>
  <si>
    <t>AG06A00RS.xlsm</t>
  </si>
  <si>
    <t>AG07A00US.xlsm</t>
  </si>
  <si>
    <t>AG08A00RS.xlsm</t>
  </si>
  <si>
    <t>AG09A00RS.xlsm</t>
  </si>
  <si>
    <t>AG10A00US.xlsm</t>
  </si>
  <si>
    <t>AG11A00US.xlsm</t>
  </si>
  <si>
    <t>AG12A00US.xlsm</t>
  </si>
  <si>
    <t>AG18A00RS.xlsm</t>
  </si>
  <si>
    <t>04</t>
  </si>
  <si>
    <t>BC</t>
  </si>
  <si>
    <t>BC01A00US.xlsm</t>
  </si>
  <si>
    <t>BC03A00US.xlsm</t>
  </si>
  <si>
    <t>BC04A00US.xlsm</t>
  </si>
  <si>
    <t>BC05A00US.xlsm</t>
  </si>
  <si>
    <t>BC06A00US.xlsm</t>
  </si>
  <si>
    <t>BC08F00US.xlsm</t>
  </si>
  <si>
    <t>BC09A00US.xlsm</t>
  </si>
  <si>
    <t>05</t>
  </si>
  <si>
    <t>BH</t>
  </si>
  <si>
    <t>BH01A00US.xlsm</t>
  </si>
  <si>
    <t>BH02A00US.xlsm</t>
  </si>
  <si>
    <t>BH03A00US.xlsm</t>
  </si>
  <si>
    <t>BH04A00US.xlsm</t>
  </si>
  <si>
    <t>BH05A00US.xlsm</t>
  </si>
  <si>
    <t>BH06A00US.xlsm</t>
  </si>
  <si>
    <t>BH07A00US.xlsm</t>
  </si>
  <si>
    <t>BH08A00US.xlsm</t>
  </si>
  <si>
    <t>BH09A00RS.xlsm</t>
  </si>
  <si>
    <t>BH14A00US.xlsm</t>
  </si>
  <si>
    <t>06</t>
  </si>
  <si>
    <t>BN</t>
  </si>
  <si>
    <t>BN01A00US.xlsm</t>
  </si>
  <si>
    <t>BN02A00US.xlsm</t>
  </si>
  <si>
    <t>BN03A00US.xlsm</t>
  </si>
  <si>
    <t>BN04G00RS.xlsm</t>
  </si>
  <si>
    <t>07</t>
  </si>
  <si>
    <t>BT</t>
  </si>
  <si>
    <t>BT01A00US.xlsm</t>
  </si>
  <si>
    <t>BT02A00US.xlsm</t>
  </si>
  <si>
    <t>BT03A00US.xlsm</t>
  </si>
  <si>
    <t>BT04A00US.xlsm</t>
  </si>
  <si>
    <t>BT05E00US.xlsm</t>
  </si>
  <si>
    <t>08</t>
  </si>
  <si>
    <t>BV</t>
  </si>
  <si>
    <t>BV01A00US.xlsm</t>
  </si>
  <si>
    <t>BV02A00US.xlsm</t>
  </si>
  <si>
    <t>BV03A00US.xlsm</t>
  </si>
  <si>
    <t>BV04A00US.xlsm</t>
  </si>
  <si>
    <t>BV05A00US.xlsm</t>
  </si>
  <si>
    <t>BV06A00US.xlsm</t>
  </si>
  <si>
    <t>BV07A00US.xlsm</t>
  </si>
  <si>
    <t>BV08A00US.xlsm</t>
  </si>
  <si>
    <t>BV09A00US.xlsm</t>
  </si>
  <si>
    <t>BV10A00US.xlsm</t>
  </si>
  <si>
    <t>BV11E00US.xlsm</t>
  </si>
  <si>
    <t>09</t>
  </si>
  <si>
    <t>BR</t>
  </si>
  <si>
    <t>BR01A00US.xlsm</t>
  </si>
  <si>
    <t>BR02A00US.xlsm</t>
  </si>
  <si>
    <t>BR03A00US.xlsm</t>
  </si>
  <si>
    <t>BR04A00US.xlsm</t>
  </si>
  <si>
    <t>10</t>
  </si>
  <si>
    <t>BZ</t>
  </si>
  <si>
    <t>BZ01A00US.xlsm</t>
  </si>
  <si>
    <t>BZ02A00US.xlsm</t>
  </si>
  <si>
    <t>BZ03A00US.xlsm</t>
  </si>
  <si>
    <t>BZ04A00RS.xlsm</t>
  </si>
  <si>
    <t>BZ05A00RS.xlsm</t>
  </si>
  <si>
    <t>11</t>
  </si>
  <si>
    <t>CS</t>
  </si>
  <si>
    <t>CS01A00US.xlsm</t>
  </si>
  <si>
    <t>CS02A00US.xlsm</t>
  </si>
  <si>
    <t>CS03A00US.xlsm</t>
  </si>
  <si>
    <t>CS04A00US.xlsm</t>
  </si>
  <si>
    <t>CS05A00US.xlsm</t>
  </si>
  <si>
    <t>12</t>
  </si>
  <si>
    <t>CL</t>
  </si>
  <si>
    <t>CL01A00US.xlsm</t>
  </si>
  <si>
    <t>CL02A00US.xlsm</t>
  </si>
  <si>
    <t>CL03A00RS.xlsm</t>
  </si>
  <si>
    <t>CL04A00US.xlsm</t>
  </si>
  <si>
    <t>CL05A00US.xlsm</t>
  </si>
  <si>
    <t>13</t>
  </si>
  <si>
    <t>CJ</t>
  </si>
  <si>
    <t>CJ01A00US.xlsm</t>
  </si>
  <si>
    <t>CJ02A00US.xlsm</t>
  </si>
  <si>
    <t>CJ03A00US.xlsm</t>
  </si>
  <si>
    <t>CJ04A00US.xlsm</t>
  </si>
  <si>
    <t>CJ05A00US.xlsm</t>
  </si>
  <si>
    <t>CJ06A00US.xlsm</t>
  </si>
  <si>
    <t>CJ07A00RS.xlsm</t>
  </si>
  <si>
    <t>CJ08A00US.xlsm</t>
  </si>
  <si>
    <t>CJ09A00US.xlsm</t>
  </si>
  <si>
    <t>CJ10A00US.xlsm</t>
  </si>
  <si>
    <t>CJ11A00US.xlsm</t>
  </si>
  <si>
    <t>CJ12A00US.xlsm</t>
  </si>
  <si>
    <t>CJ13A00US.xlsm</t>
  </si>
  <si>
    <t>CJ14A00US.xlsm</t>
  </si>
  <si>
    <t>CJ15A00US.xlsm</t>
  </si>
  <si>
    <t>CJ16A00US.xlsm</t>
  </si>
  <si>
    <t>14</t>
  </si>
  <si>
    <t>CT</t>
  </si>
  <si>
    <t>CT01A00US.xlsm</t>
  </si>
  <si>
    <t>CT02A00US.xlsm</t>
  </si>
  <si>
    <t>CT03A00US.xlsm</t>
  </si>
  <si>
    <t>CT05A00US.xlsm</t>
  </si>
  <si>
    <t>CT06A00US.xlsm</t>
  </si>
  <si>
    <t>CT07A00US.xlsm</t>
  </si>
  <si>
    <t>CT08A00US.xlsm</t>
  </si>
  <si>
    <t>CT09A00US.xlsm</t>
  </si>
  <si>
    <t>CT10F00US.xlsm</t>
  </si>
  <si>
    <t>CT11F00US.xlsm</t>
  </si>
  <si>
    <t>15</t>
  </si>
  <si>
    <t>CV</t>
  </si>
  <si>
    <t>CV01A00US.xlsm</t>
  </si>
  <si>
    <t>CV02A00US.xlsm</t>
  </si>
  <si>
    <t>CV03A00US.xlsm</t>
  </si>
  <si>
    <t>CV04A00US.xlsm</t>
  </si>
  <si>
    <t>CV04B01US.xlsm</t>
  </si>
  <si>
    <t>CV04B02US.xlsm</t>
  </si>
  <si>
    <t>16</t>
  </si>
  <si>
    <t>DB</t>
  </si>
  <si>
    <t>DB01A00US.xlsm</t>
  </si>
  <si>
    <t>DB02A00US.xlsm</t>
  </si>
  <si>
    <t>DB03A00US.xlsm</t>
  </si>
  <si>
    <t>DB04A00US.xlsm</t>
  </si>
  <si>
    <t>17</t>
  </si>
  <si>
    <t>DJ</t>
  </si>
  <si>
    <t>DJ01A00US.xlsm</t>
  </si>
  <si>
    <t>DJ02A00US.xlsm</t>
  </si>
  <si>
    <t>DJ03A00US.xlsm</t>
  </si>
  <si>
    <t>DJ04A00US.xlsm</t>
  </si>
  <si>
    <t>DJ05A00RS.xlsm</t>
  </si>
  <si>
    <t>DJ06A00US.xlsm</t>
  </si>
  <si>
    <t>DJ07A00US.xlsm</t>
  </si>
  <si>
    <t>DJ08A00US.xlsm</t>
  </si>
  <si>
    <t>DJ09A00US.xlsm</t>
  </si>
  <si>
    <t>DJ10A00US.xlsm</t>
  </si>
  <si>
    <t>DJ11A00RS.xlsm</t>
  </si>
  <si>
    <t>18</t>
  </si>
  <si>
    <t>GL</t>
  </si>
  <si>
    <t>GL01A00US.xlsm</t>
  </si>
  <si>
    <t>GL02A00US.xlsm</t>
  </si>
  <si>
    <t>GL03A00US.xlsm</t>
  </si>
  <si>
    <t>GL04A00US.xlsm</t>
  </si>
  <si>
    <t>GL05A00US.xlsm</t>
  </si>
  <si>
    <t>GL06A00US.xlsm</t>
  </si>
  <si>
    <t>GL07A00US.xlsm</t>
  </si>
  <si>
    <t>GL08A00US.xlsm</t>
  </si>
  <si>
    <t>19</t>
  </si>
  <si>
    <t>GR</t>
  </si>
  <si>
    <t>GR01A00US.xlsm</t>
  </si>
  <si>
    <t>GR02A00RS.xlsm</t>
  </si>
  <si>
    <t>GR02A00US.xlsm</t>
  </si>
  <si>
    <t>GR03A00RS.xlsm</t>
  </si>
  <si>
    <t>20</t>
  </si>
  <si>
    <t>GJ</t>
  </si>
  <si>
    <t>GJ01A00US.xlsm</t>
  </si>
  <si>
    <t>GJ02A00US.xlsm</t>
  </si>
  <si>
    <t>GJ03A00US.xlsm</t>
  </si>
  <si>
    <t>GJ04A00US.xlsm</t>
  </si>
  <si>
    <t>GJ05A00US.xlsm</t>
  </si>
  <si>
    <t>GJ06A00US.xlsm</t>
  </si>
  <si>
    <t>GJ07A00RS.xlsm</t>
  </si>
  <si>
    <t>GJ14A00US.xlsm</t>
  </si>
  <si>
    <t>21</t>
  </si>
  <si>
    <t>HR</t>
  </si>
  <si>
    <t>HR01A00US.xlsm</t>
  </si>
  <si>
    <t>HR02A00RS.xlsm</t>
  </si>
  <si>
    <t>HR03A00US.xlsm</t>
  </si>
  <si>
    <t>HR04A00US.xlsm</t>
  </si>
  <si>
    <t>HR05A00US.xlsm</t>
  </si>
  <si>
    <t>22</t>
  </si>
  <si>
    <t>HD</t>
  </si>
  <si>
    <t>HD01A00US.xlsm</t>
  </si>
  <si>
    <t>HD02A00US.xlsm</t>
  </si>
  <si>
    <t>HD03A00US.xlsm</t>
  </si>
  <si>
    <t>HD04A00US.xlsm</t>
  </si>
  <si>
    <t>HD05A00US.xlsm</t>
  </si>
  <si>
    <t>HD06A00US.xlsm</t>
  </si>
  <si>
    <t>HD07A00US.xlsm</t>
  </si>
  <si>
    <t>HD08A00US.xlsm</t>
  </si>
  <si>
    <t>HD09D00US.xlsm</t>
  </si>
  <si>
    <t>HD10D00US.xlsm</t>
  </si>
  <si>
    <t>HD11A00RS.xlsm</t>
  </si>
  <si>
    <t>23</t>
  </si>
  <si>
    <t>IL</t>
  </si>
  <si>
    <t>IL01A00US.xlsm</t>
  </si>
  <si>
    <t>IL02A00US.xlsm</t>
  </si>
  <si>
    <t>IL03A00US.xlsm</t>
  </si>
  <si>
    <t>IL10A00US.xlsm</t>
  </si>
  <si>
    <t>24</t>
  </si>
  <si>
    <t>IS</t>
  </si>
  <si>
    <t>IS01A00US.xlsm</t>
  </si>
  <si>
    <t>IS02A00US.xlsm</t>
  </si>
  <si>
    <t>IS03A00US.xlsm</t>
  </si>
  <si>
    <t>IS04A00US.xlsm</t>
  </si>
  <si>
    <t>IS05A00US.xlsm</t>
  </si>
  <si>
    <t>IS06A00US.xlsm</t>
  </si>
  <si>
    <t>IS07A00US.xlsm</t>
  </si>
  <si>
    <t>IS08A00US.xlsm</t>
  </si>
  <si>
    <t>IS09A00US.xlsm</t>
  </si>
  <si>
    <t>IS10A00US.xlsm</t>
  </si>
  <si>
    <t>IS11A00US.xlsm</t>
  </si>
  <si>
    <t>IS13A00US.xlsm</t>
  </si>
  <si>
    <t>IS14A00RS.xlsm</t>
  </si>
  <si>
    <t>IS15A00US.xlsm</t>
  </si>
  <si>
    <t>IS16A00US.xlsm</t>
  </si>
  <si>
    <t>IS24A00US.xlsm</t>
  </si>
  <si>
    <t>25</t>
  </si>
  <si>
    <t>IF</t>
  </si>
  <si>
    <t>IF01A00US.xlsm</t>
  </si>
  <si>
    <t>IF02A00US.xlsm</t>
  </si>
  <si>
    <t>IF03A00RS.xlsm</t>
  </si>
  <si>
    <t>IF04A00US.xlsm</t>
  </si>
  <si>
    <t>26</t>
  </si>
  <si>
    <t>MM</t>
  </si>
  <si>
    <t>MM01A00US.xlsm</t>
  </si>
  <si>
    <t>MM02A00US.xlsm</t>
  </si>
  <si>
    <t>MM03A00US.xlsm</t>
  </si>
  <si>
    <t>MM04A00US.xlsm</t>
  </si>
  <si>
    <t>MM05A00US.xlsm</t>
  </si>
  <si>
    <t>MM06A00US.xlsm</t>
  </si>
  <si>
    <t>MM07A00US.xlsm</t>
  </si>
  <si>
    <t>MM08A00US.xlsm</t>
  </si>
  <si>
    <t>27</t>
  </si>
  <si>
    <t>MH</t>
  </si>
  <si>
    <t>MH01A00US.xlsm</t>
  </si>
  <si>
    <t>MH02A00US.xlsm</t>
  </si>
  <si>
    <t>MH03A00US.xlsm</t>
  </si>
  <si>
    <t>28</t>
  </si>
  <si>
    <t>MS</t>
  </si>
  <si>
    <t>MS01A00US.xlsm</t>
  </si>
  <si>
    <t>MS02A00US.xlsm</t>
  </si>
  <si>
    <t>MS03A00US.xlsm</t>
  </si>
  <si>
    <t>MS04A00US.xlsm</t>
  </si>
  <si>
    <t>MS05A00US.xlsm</t>
  </si>
  <si>
    <t>MS06A00US.xlsm</t>
  </si>
  <si>
    <t>MS07A00US.xlsm</t>
  </si>
  <si>
    <t>MS08A00US.xlsm</t>
  </si>
  <si>
    <t>MS18A00US.xlsm</t>
  </si>
  <si>
    <t>29</t>
  </si>
  <si>
    <t>NT</t>
  </si>
  <si>
    <t>NT01A00US.xlsm</t>
  </si>
  <si>
    <t>NT02A00US.xlsm</t>
  </si>
  <si>
    <t>NT03A00US.xlsm</t>
  </si>
  <si>
    <t>NT04A00US.xlsm</t>
  </si>
  <si>
    <t>NT05A00RS.xlsm</t>
  </si>
  <si>
    <t>NT11A00US.xlsm</t>
  </si>
  <si>
    <t>30</t>
  </si>
  <si>
    <t>OT</t>
  </si>
  <si>
    <t>OT01A00US.xlsm</t>
  </si>
  <si>
    <t>OT02A00RS.xlsm</t>
  </si>
  <si>
    <t>OT03A00US.xlsm</t>
  </si>
  <si>
    <t>OT04A00US.xlsm</t>
  </si>
  <si>
    <t>OT05A00US.xlsm</t>
  </si>
  <si>
    <t>31</t>
  </si>
  <si>
    <t>PH</t>
  </si>
  <si>
    <t>PH01A00US.xlsm</t>
  </si>
  <si>
    <t>PH02A00US.xlsm</t>
  </si>
  <si>
    <t>PH03A00US.xlsm</t>
  </si>
  <si>
    <t>PH04A00US.xlsm</t>
  </si>
  <si>
    <t>PH06A00US.xlsm</t>
  </si>
  <si>
    <t>PH06R01US.xlsm</t>
  </si>
  <si>
    <t>PH07A00US.xlsm</t>
  </si>
  <si>
    <t>PH08A00US.xlsm</t>
  </si>
  <si>
    <t>PH09A00US.xlsm</t>
  </si>
  <si>
    <t>PH10A00US.xlsm</t>
  </si>
  <si>
    <t>PH11A00US.xlsm</t>
  </si>
  <si>
    <t>PH12A00US.xlsm</t>
  </si>
  <si>
    <t>PH13A00US.xlsm</t>
  </si>
  <si>
    <t>PH14A00RS.xlsm</t>
  </si>
  <si>
    <t>PH15A00RS.xlsm</t>
  </si>
  <si>
    <t>PH16F00US.xlsm</t>
  </si>
  <si>
    <t>PH24A00US.xlsm</t>
  </si>
  <si>
    <t>32</t>
  </si>
  <si>
    <t>SM</t>
  </si>
  <si>
    <t>SM01A00US.xlsm</t>
  </si>
  <si>
    <t>SM02A00US.xlsm</t>
  </si>
  <si>
    <t>SM03A00US.xlsm</t>
  </si>
  <si>
    <t>SM04A00US.xlsm</t>
  </si>
  <si>
    <t>33</t>
  </si>
  <si>
    <t>SJ</t>
  </si>
  <si>
    <t>SJ01A00US.xlsm</t>
  </si>
  <si>
    <t>SJ02A00RS.xlsm</t>
  </si>
  <si>
    <t>SJ03A00US.xlsm</t>
  </si>
  <si>
    <t>SJ04A00US.xlsm</t>
  </si>
  <si>
    <t>34</t>
  </si>
  <si>
    <t>SB</t>
  </si>
  <si>
    <t>SB01A00US.xlsm</t>
  </si>
  <si>
    <t>SB02A00US.xlsm</t>
  </si>
  <si>
    <t>SB03A00US.xlsm</t>
  </si>
  <si>
    <t>SB04A00US.xlsm</t>
  </si>
  <si>
    <t>SB05A00US.xlsm</t>
  </si>
  <si>
    <t>SB06A00US.xlsm</t>
  </si>
  <si>
    <t>SB07A00US.xlsm</t>
  </si>
  <si>
    <t>35</t>
  </si>
  <si>
    <t>SV</t>
  </si>
  <si>
    <t>SV01A00US.xlsm</t>
  </si>
  <si>
    <t>SV02A00US.xlsm</t>
  </si>
  <si>
    <t>SV03A00US.xlsm</t>
  </si>
  <si>
    <t>SV04A00US.xlsm</t>
  </si>
  <si>
    <t>SV05A00US.xlsm</t>
  </si>
  <si>
    <t>SV06A00US.xlsm</t>
  </si>
  <si>
    <t>SV07A00US.xlsm</t>
  </si>
  <si>
    <t>SV08A00US.xlsm</t>
  </si>
  <si>
    <t>SV09A00US.xlsm</t>
  </si>
  <si>
    <t>36</t>
  </si>
  <si>
    <t>TR</t>
  </si>
  <si>
    <t>TR01A00US.xlsm</t>
  </si>
  <si>
    <t>TR03A00US.xlsm</t>
  </si>
  <si>
    <t>TR04A00RS.xlsm</t>
  </si>
  <si>
    <t>TR05A00US.xlsm</t>
  </si>
  <si>
    <t>TR06A00US.xlsm</t>
  </si>
  <si>
    <t>TR07A00US.xlsm</t>
  </si>
  <si>
    <t>TR08A00US.xlsm</t>
  </si>
  <si>
    <t>37</t>
  </si>
  <si>
    <t>TM</t>
  </si>
  <si>
    <t>TM01A00US.xlsm</t>
  </si>
  <si>
    <t>TM02A00US.xlsm</t>
  </si>
  <si>
    <t>TM03A00US.xlsm</t>
  </si>
  <si>
    <t>TM04A00US.xlsm</t>
  </si>
  <si>
    <t>TM05A00US.xlsm</t>
  </si>
  <si>
    <t>TM06A00US.xlsm</t>
  </si>
  <si>
    <t>TM07A00US.xlsm</t>
  </si>
  <si>
    <t>TM08A00US.xlsm</t>
  </si>
  <si>
    <t>TM09A00US.xlsm</t>
  </si>
  <si>
    <t>TM10A00RS.xlsm</t>
  </si>
  <si>
    <t>TM11A00US.xlsm</t>
  </si>
  <si>
    <t>TM12A00US.xlsm</t>
  </si>
  <si>
    <t>TM13A00US.xlsm</t>
  </si>
  <si>
    <t>38</t>
  </si>
  <si>
    <t>TL</t>
  </si>
  <si>
    <t>TL01A00US.xlsm</t>
  </si>
  <si>
    <t>TL02A00US.xlsm</t>
  </si>
  <si>
    <t>TL03A00US.xlsm</t>
  </si>
  <si>
    <t>39</t>
  </si>
  <si>
    <t>VS</t>
  </si>
  <si>
    <t>VS01A00US.xlsm</t>
  </si>
  <si>
    <t>VS02A00RS.xlsm</t>
  </si>
  <si>
    <t>VS02A00US.xlsm</t>
  </si>
  <si>
    <t>VS03A00US.xlsm</t>
  </si>
  <si>
    <t>VS04A00US.xlsm</t>
  </si>
  <si>
    <t>40</t>
  </si>
  <si>
    <t>VL</t>
  </si>
  <si>
    <t>VL01A00US.xlsm</t>
  </si>
  <si>
    <t>VL02A00RS.xlsm</t>
  </si>
  <si>
    <t>VL03A00RS.xlsm</t>
  </si>
  <si>
    <t>VL04A00US.xlsm</t>
  </si>
  <si>
    <t>VL05A00US.xlsm</t>
  </si>
  <si>
    <t>VL06A00US.xlsm</t>
  </si>
  <si>
    <t>41</t>
  </si>
  <si>
    <t>VN</t>
  </si>
  <si>
    <t>VN01A00US.xlsm</t>
  </si>
  <si>
    <t>VN02A00US.xlsm</t>
  </si>
  <si>
    <t>VN03A00US.xlsm</t>
  </si>
  <si>
    <t>VN04A00RS.xlsm</t>
  </si>
  <si>
    <t>VN05A00RS.xlsm</t>
  </si>
  <si>
    <t>42</t>
  </si>
  <si>
    <t>OB</t>
  </si>
  <si>
    <t>OB01A00US.xlsm</t>
  </si>
  <si>
    <t>OB02A00US.xlsm</t>
  </si>
  <si>
    <t>OB03C00US.xlsm</t>
  </si>
  <si>
    <t>OB04A00US.xlsm</t>
  </si>
  <si>
    <t>OB05A00US.xlsm</t>
  </si>
  <si>
    <t>OB06A00US.xlsm</t>
  </si>
  <si>
    <t>OB07A00US.xlsm</t>
  </si>
  <si>
    <t>OB08A00US.xlsm</t>
  </si>
  <si>
    <t>OB09A00US.xlsm</t>
  </si>
  <si>
    <t>OB10A00US.xlsm</t>
  </si>
  <si>
    <t>OB11A00US.xlsm</t>
  </si>
  <si>
    <t>OB12A00US.xlsm</t>
  </si>
  <si>
    <t>OB13A00US.xlsm</t>
  </si>
  <si>
    <t>OB14A00US.xlsm</t>
  </si>
  <si>
    <t>OB15A00US.xlsm</t>
  </si>
  <si>
    <t>OB16A00US.xlsm</t>
  </si>
  <si>
    <t>OB17A00US.xlsm</t>
  </si>
  <si>
    <t>OB18A00US.xlsm</t>
  </si>
  <si>
    <t>OB19A00US.xlsm</t>
  </si>
  <si>
    <t>OB20A00US.xlsm</t>
  </si>
  <si>
    <t>OB21A00US.xlsm</t>
  </si>
  <si>
    <t>OB22A00US.xlsm</t>
  </si>
  <si>
    <t>OB23A00US.xlsm</t>
  </si>
  <si>
    <t>OB24A00US.xlsm</t>
  </si>
  <si>
    <t>OB25A00US.xlsm</t>
  </si>
  <si>
    <t>OB26A00US.xlsm</t>
  </si>
  <si>
    <t>OB27A00US.xlsm</t>
  </si>
  <si>
    <t>OB28A00US.xlsm</t>
  </si>
  <si>
    <t>OB29A00US.xlsm</t>
  </si>
  <si>
    <t>OB30A00US.xlsm</t>
  </si>
  <si>
    <t>OB31A00US.xlsm</t>
  </si>
  <si>
    <t>OB32A00US.xlsm</t>
  </si>
  <si>
    <t>OB33A00US.xlsm</t>
  </si>
  <si>
    <t>OB34A00US.xlsm</t>
  </si>
  <si>
    <t>OB35A00US.xlsm</t>
  </si>
  <si>
    <t>OB36A00US.xlsm</t>
  </si>
  <si>
    <t>OB37A00US.xlsm</t>
  </si>
  <si>
    <t>OB38A00US.xlsm</t>
  </si>
  <si>
    <t>OB39A00US.xlsm</t>
  </si>
  <si>
    <t>OB40A00US.xlsm</t>
  </si>
  <si>
    <t>OB41A00US.xlsm</t>
  </si>
  <si>
    <t>OB42A00US.xlsm</t>
  </si>
  <si>
    <t>OB43A00US.xlsm</t>
  </si>
  <si>
    <t>SPITALUL CLINIC JUDETEAN DE URGENTA ARAD - GHIOROC</t>
  </si>
  <si>
    <t>SECTIA EXTERIOARA PNEUMOFTIZIOLOGIE GURAHONT</t>
  </si>
  <si>
    <t>SPITALUL DE PNEUMOFTIZIOLOGIE LEORDENI</t>
  </si>
  <si>
    <t>SPITALUL DE PNEUMOFTIZIOLOGIE CAMPULUNG</t>
  </si>
  <si>
    <t>SPITALUL DE PSIHIATRIE "SF. MARIA" VEDEA</t>
  </si>
  <si>
    <t>SPITALUL ORASENESC "SF. SPIRIDON" MIOVENI</t>
  </si>
  <si>
    <t>SPITALUL ORASENESC "REGELE CAROL I" COSTESTI</t>
  </si>
  <si>
    <t>SECTIE SANATORIALA SLANIC-MOLDOVA - INSTITUTUL NAT. DE RECUPERARE ,  MEDICINA FIZICA SI BALNEOLOGIE BUCURESTI</t>
  </si>
  <si>
    <t>SPITALUL DE PSIHIATRIE SI PENTRU MASURI DE SIGURANTA SAPOCA</t>
  </si>
  <si>
    <t>BZ05B01RS.xlsm</t>
  </si>
  <si>
    <t>SECTIA EXTERIOARA PSIHIATRIE NIFON</t>
  </si>
  <si>
    <t>BZ05B02RS.xlsm</t>
  </si>
  <si>
    <t>SECTIA EXTERIOARA PSIHIATRIE OJASCA</t>
  </si>
  <si>
    <t>BZ05B03US.xlsm</t>
  </si>
  <si>
    <t>SECTIA EXTERIOARA NEUROPSIHIATRIE INFANTILA BUZAU</t>
  </si>
  <si>
    <t xml:space="preserve"> SANATORIUL BALNEAR SI DE RECUPERARE MANGALIA</t>
  </si>
  <si>
    <t xml:space="preserve"> SANATORIUL BALNEAR SI DE RECUPERARE TECHIRGHIOL</t>
  </si>
  <si>
    <t>SECTIE EXTERIOARA COVASNA - SPITALUL DE RECUPERARE CARDIOVASCULARA 'DR.BENEDEK GEZA' COVASNA</t>
  </si>
  <si>
    <t xml:space="preserve">SECTIE EXTERIOARA INTORSURA BUZAULUI - SPITALUL DE RECUPERARE CARDIOVASCULARA 'DR.BENEDEK GEZA' COVASNA - </t>
  </si>
  <si>
    <t>SPITALUL ORASENESC BOLINTIN-VALE - BOLINTIN DEAL</t>
  </si>
  <si>
    <t>SPITALUL CLINIC DE URGENTA PENTRU COPII "SFANTA MARIA"IASI</t>
  </si>
  <si>
    <t>SPITALUL CLINIC DE OBSTETRICA-GINECOLOGIE"ELENA DOAMNA" IASI</t>
  </si>
  <si>
    <t>SPITALUL CLINIC DE OBSTETRICA-GINECOLOGIE"CUZA VODA" IASI</t>
  </si>
  <si>
    <t>SPITALUL MUNICIPAL DE URGENTA PASCANI</t>
  </si>
  <si>
    <t>IS12G00RS.xlsm</t>
  </si>
  <si>
    <t>INSTITUTUL DE BOLI CARDIOVASCULARE"PROF.DR.GEORGE I.M.GEORGESCU</t>
  </si>
  <si>
    <t>SPITALUL DE PNEUMOFTIZIOLOGIE BAIA MARE</t>
  </si>
  <si>
    <t>SPITALUL MUNICIPAL"DR.GHEORGHE MARINESCU"TARNAVENI</t>
  </si>
  <si>
    <t>SPITALUL ORASENESC BICAZ</t>
  </si>
  <si>
    <t>SPITALUL ORASENESC URLATI</t>
  </si>
  <si>
    <t>SPITALUL CLINIC DE BOLI INFECTIOASE SI TROPICALE"DR.VICTOR BABES"</t>
  </si>
  <si>
    <t>SPITALUL CLINIC DE NEFROLOGIE"DR.CAROL DAVILA"</t>
  </si>
  <si>
    <t>SPITALUL CLINIC DE CHIRURGIE ORO-MAXILO-FACIALA"PROF.DR.DAN THEODORESCU</t>
  </si>
  <si>
    <t>SPITALUL CLINIC DE OBSTETRICA-GINECOLOGIE"FILANTROPIA"</t>
  </si>
  <si>
    <t>SPITALUL CLINIC DE OBSTETRICA-GINECOLOGIE"PROF.DR.PANAIT SARBU"</t>
  </si>
  <si>
    <t>CENTRUL DE BOLI REUMATISMALE"DR.ION STOIA"</t>
  </si>
  <si>
    <t>SPITALUL DE BOLI CRONICE"SF.LUCA"</t>
  </si>
  <si>
    <t>SPITALUL CLINIC DE COPII"DR.V.GOMOIU"</t>
  </si>
  <si>
    <t>SPITALUL CLINIC DE PSIHIATRIE"PROF.DR.AL.OBREGIA"</t>
  </si>
  <si>
    <t>SPITALUL DE PSIHIATRIE TITAN"DR.CONSTANTIN GORGOS"</t>
  </si>
  <si>
    <t>CENTRUL DE EVALUARE SI TRATAMENT A TOXIDEPENDENTELOR PENTRU TINERI"SF.STELIAN"</t>
  </si>
  <si>
    <t>SPITALUL CLINIC"NICOLAE MALAXA"</t>
  </si>
  <si>
    <t>SPITALUL CLINIC DE URGENTA PENTRU COPII"GRIGORE ALEXANDRESCU"</t>
  </si>
  <si>
    <t>INSTITUTUL NATIONAL DE GERIATRIE SI GERONTOLOGIE"DR.ANA ASLAN"</t>
  </si>
  <si>
    <t>INSTITUTUL ONCOLOGIC"PROF.DR.ALEX.TRESTIOREANU"</t>
  </si>
  <si>
    <t>SPITALUL CLINIC DE URGENTA"SF.PANTELIMON"</t>
  </si>
  <si>
    <t>INSTITUTUL NATIONAL DE DIABET,NUTRITIE SI BOLI METABOLICE"DR.N.C.PAULESCU"</t>
  </si>
  <si>
    <t>SPITALUL CLINIC DE URGENTA"SF.IOAN"</t>
  </si>
  <si>
    <t>SPITALUL CLINIC DE URGENTA"DR.D.BAGDASAR-ARSENI"</t>
  </si>
  <si>
    <t>INSTITUTUL NATIONAL DE BOLI INFECTIOASE"PROF.DR.MATEI BALS"</t>
  </si>
  <si>
    <t>INSTITUTUL NATIONAL DE ENDOCRINOLOGIE"DR.C.I.PARHON"</t>
  </si>
  <si>
    <t>INSTITUTUL DE URGENTA PENTRU BOLI CARDIOVASCULARE"PROF. DR. C.C.C.ILIESCU"</t>
  </si>
  <si>
    <t>CENTRUL MEDICAL CLINIC DE RECUPERARE NEUROPSIHOMOTORIE PTR.COPII"DR.N.ROBANESCU"</t>
  </si>
  <si>
    <t>INSTITUTUL CLINIC DE PNEUMOFTIZIOLOGIE"DR.MARIUS NASTA"</t>
  </si>
  <si>
    <t>SPITALUL CLINIC DE URGENTA PENTRU COPII"MARIA SKLODOWSKA CURIE"</t>
  </si>
  <si>
    <t>INSTITUTUL NATIONAL DE NEUROLOGIE SI BOLI NEUROVASCULARE"V.VOICULESCU"</t>
  </si>
  <si>
    <t>TOTAL CHLETUIELI PE SPITAL ÎN ANUL 2015</t>
  </si>
  <si>
    <t>TOTAL CHLETUIELI PENTRU MEDICAMENTE                                         ÎN SPITAL ÎN ANUL 2015</t>
  </si>
  <si>
    <t>5SITUAŢIA PERSONALULUI CU STUDII SUPERIOARE, PERSONALULUI CU STUDII MEDII, PERSONALULUI AUXILIAR SANITAR ŞI ALT PERSONAL ÎN UNITĂŢILE SANITARE CU PATURI ÎN ANUL 2015</t>
  </si>
  <si>
    <t>OK</t>
  </si>
  <si>
    <t>SITUAŢIA PERSONALULUI CU STUDII SUPERIOARE, PERSONALULUI CU STUDII MEDII, PERSONALULUI AUXILIAR SANITAR ŞI ALT PERSONAL ÎN UNITĂŢILE SANITARE CU PATURI ÎN ANUL 201</t>
  </si>
  <si>
    <t>DB01B02RS.xlsm</t>
  </si>
  <si>
    <t>DB01B03RS.xlsm</t>
  </si>
  <si>
    <t>DB01B04RS.xlsm</t>
  </si>
  <si>
    <t>DB01B05RS.xlsm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</si>
</sst>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65" formatCode="0.0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(WE)"/>
      <family val="1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0"/>
      <name val="Times New (W1)"/>
      <family val="1"/>
    </font>
    <font>
      <sz val="10"/>
      <name val="Arial"/>
      <family val="2"/>
    </font>
    <font>
      <b/>
      <sz val="10"/>
      <name val="Times New (WE)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name val="Times New Roman"/>
      <family val="1"/>
    </font>
    <font>
      <b/>
      <sz val="9"/>
      <color theme="3"/>
      <name val="Calibri"/>
      <family val="2"/>
      <scheme val="minor"/>
    </font>
    <font>
      <sz val="9"/>
      <name val="Times New Roman"/>
      <family val="1"/>
    </font>
    <font>
      <sz val="11"/>
      <name val="Calibri"/>
      <family val="2"/>
      <scheme val="minor"/>
    </font>
    <font>
      <b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9" fillId="0" borderId="81" applyNumberFormat="0" applyFill="0" applyAlignment="0" applyProtection="0"/>
    <xf numFmtId="0" fontId="18" fillId="0" borderId="3">
      <alignment horizontal="center" vertical="center" wrapText="1"/>
    </xf>
  </cellStyleXfs>
  <cellXfs count="700">
    <xf numFmtId="0" fontId="0" fillId="0" borderId="0" xfId="0"/>
    <xf numFmtId="0" fontId="0" fillId="0" borderId="0" xfId="0" applyFill="1"/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64" fontId="6" fillId="0" borderId="0" xfId="0" applyNumberFormat="1" applyFont="1" applyFill="1" applyAlignment="1" applyProtection="1">
      <alignment horizontal="left"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 wrapText="1"/>
    </xf>
    <xf numFmtId="37" fontId="5" fillId="0" borderId="8" xfId="0" applyNumberFormat="1" applyFont="1" applyFill="1" applyBorder="1" applyAlignment="1" applyProtection="1">
      <alignment horizontal="center" vertical="center" wrapText="1"/>
    </xf>
    <xf numFmtId="37" fontId="5" fillId="0" borderId="13" xfId="0" applyNumberFormat="1" applyFont="1" applyFill="1" applyBorder="1" applyAlignment="1" applyProtection="1">
      <alignment horizontal="center" vertical="center" wrapText="1"/>
    </xf>
    <xf numFmtId="4" fontId="5" fillId="0" borderId="13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37" fontId="5" fillId="0" borderId="18" xfId="0" applyNumberFormat="1" applyFont="1" applyFill="1" applyBorder="1" applyAlignment="1" applyProtection="1">
      <alignment horizontal="center" vertical="center" wrapText="1"/>
    </xf>
    <xf numFmtId="37" fontId="5" fillId="0" borderId="19" xfId="0" applyNumberFormat="1" applyFont="1" applyFill="1" applyBorder="1" applyAlignment="1" applyProtection="1">
      <alignment horizontal="center" vertical="center" wrapText="1"/>
    </xf>
    <xf numFmtId="37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/>
    <xf numFmtId="3" fontId="4" fillId="0" borderId="3" xfId="0" applyNumberFormat="1" applyFont="1" applyBorder="1"/>
    <xf numFmtId="0" fontId="3" fillId="0" borderId="3" xfId="0" applyFont="1" applyBorder="1"/>
    <xf numFmtId="3" fontId="3" fillId="0" borderId="3" xfId="0" applyNumberFormat="1" applyFont="1" applyBorder="1"/>
    <xf numFmtId="4" fontId="4" fillId="0" borderId="3" xfId="0" applyNumberFormat="1" applyFont="1" applyBorder="1"/>
    <xf numFmtId="0" fontId="7" fillId="0" borderId="0" xfId="0" applyFont="1" applyFill="1" applyBorder="1"/>
    <xf numFmtId="0" fontId="7" fillId="0" borderId="3" xfId="0" applyFont="1" applyFill="1" applyBorder="1"/>
    <xf numFmtId="3" fontId="7" fillId="0" borderId="3" xfId="0" applyNumberFormat="1" applyFont="1" applyFill="1" applyBorder="1"/>
    <xf numFmtId="4" fontId="7" fillId="0" borderId="3" xfId="0" applyNumberFormat="1" applyFont="1" applyFill="1" applyBorder="1"/>
    <xf numFmtId="4" fontId="7" fillId="0" borderId="13" xfId="0" applyNumberFormat="1" applyFont="1" applyFill="1" applyBorder="1"/>
    <xf numFmtId="3" fontId="7" fillId="0" borderId="3" xfId="0" applyNumberFormat="1" applyFont="1" applyFill="1" applyBorder="1" applyAlignment="1">
      <alignment horizontal="right" vertical="center" wrapText="1"/>
    </xf>
    <xf numFmtId="4" fontId="7" fillId="0" borderId="8" xfId="0" applyNumberFormat="1" applyFont="1" applyFill="1" applyBorder="1"/>
    <xf numFmtId="0" fontId="8" fillId="0" borderId="9" xfId="0" applyFont="1" applyFill="1" applyBorder="1" applyAlignment="1">
      <alignment horizontal="center" vertical="center"/>
    </xf>
    <xf numFmtId="3" fontId="7" fillId="0" borderId="10" xfId="0" applyNumberFormat="1" applyFont="1" applyFill="1" applyBorder="1"/>
    <xf numFmtId="4" fontId="7" fillId="0" borderId="10" xfId="0" applyNumberFormat="1" applyFont="1" applyFill="1" applyBorder="1"/>
    <xf numFmtId="4" fontId="7" fillId="0" borderId="14" xfId="0" applyNumberFormat="1" applyFont="1" applyFill="1" applyBorder="1"/>
    <xf numFmtId="3" fontId="7" fillId="0" borderId="10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/>
    <xf numFmtId="0" fontId="8" fillId="0" borderId="0" xfId="0" applyFont="1" applyFill="1" applyBorder="1"/>
    <xf numFmtId="0" fontId="6" fillId="0" borderId="0" xfId="0" applyFont="1" applyFill="1"/>
    <xf numFmtId="0" fontId="7" fillId="0" borderId="0" xfId="0" applyNumberFormat="1" applyFont="1" applyFill="1" applyBorder="1"/>
    <xf numFmtId="4" fontId="7" fillId="0" borderId="0" xfId="0" applyNumberFormat="1" applyFont="1" applyFill="1"/>
    <xf numFmtId="4" fontId="7" fillId="0" borderId="0" xfId="0" applyNumberFormat="1" applyFont="1" applyFill="1" applyBorder="1"/>
    <xf numFmtId="0" fontId="8" fillId="0" borderId="3" xfId="0" applyNumberFormat="1" applyFont="1" applyFill="1" applyBorder="1" applyAlignment="1">
      <alignment horizontal="center" vertical="center" wrapText="1"/>
    </xf>
    <xf numFmtId="1" fontId="8" fillId="0" borderId="36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8" fillId="0" borderId="24" xfId="0" applyNumberFormat="1" applyFont="1" applyFill="1" applyBorder="1" applyAlignment="1">
      <alignment horizontal="center" vertical="center" wrapText="1"/>
    </xf>
    <xf numFmtId="1" fontId="8" fillId="0" borderId="3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 wrapText="1"/>
    </xf>
    <xf numFmtId="1" fontId="7" fillId="0" borderId="34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7" fillId="0" borderId="8" xfId="0" applyNumberFormat="1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1" fontId="7" fillId="0" borderId="35" xfId="0" applyNumberFormat="1" applyFont="1" applyFill="1" applyBorder="1" applyAlignment="1">
      <alignment horizontal="center"/>
    </xf>
    <xf numFmtId="1" fontId="7" fillId="0" borderId="9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3" fontId="8" fillId="0" borderId="3" xfId="0" applyNumberFormat="1" applyFont="1" applyFill="1" applyBorder="1"/>
    <xf numFmtId="4" fontId="8" fillId="0" borderId="3" xfId="0" applyNumberFormat="1" applyFont="1" applyFill="1" applyBorder="1"/>
    <xf numFmtId="4" fontId="8" fillId="0" borderId="13" xfId="0" applyNumberFormat="1" applyFont="1" applyFill="1" applyBorder="1"/>
    <xf numFmtId="4" fontId="8" fillId="0" borderId="8" xfId="0" applyNumberFormat="1" applyFont="1" applyFill="1" applyBorder="1"/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4" xfId="0" applyNumberFormat="1" applyFont="1" applyFill="1" applyBorder="1" applyAlignment="1">
      <alignment horizontal="right" vertical="center"/>
    </xf>
    <xf numFmtId="0" fontId="7" fillId="0" borderId="0" xfId="0" applyFont="1" applyFill="1"/>
    <xf numFmtId="1" fontId="7" fillId="0" borderId="35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/>
    </xf>
    <xf numFmtId="3" fontId="7" fillId="0" borderId="0" xfId="0" applyNumberFormat="1" applyFont="1" applyFill="1" applyBorder="1"/>
    <xf numFmtId="0" fontId="7" fillId="0" borderId="10" xfId="0" applyFont="1" applyFill="1" applyBorder="1"/>
    <xf numFmtId="1" fontId="7" fillId="0" borderId="7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vertical="center"/>
    </xf>
    <xf numFmtId="4" fontId="7" fillId="0" borderId="8" xfId="0" applyNumberFormat="1" applyFont="1" applyFill="1" applyBorder="1" applyAlignment="1">
      <alignment vertical="center"/>
    </xf>
    <xf numFmtId="1" fontId="7" fillId="0" borderId="21" xfId="0" applyNumberFormat="1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 wrapText="1"/>
    </xf>
    <xf numFmtId="1" fontId="7" fillId="0" borderId="3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vertical="center" wrapText="1"/>
    </xf>
    <xf numFmtId="3" fontId="7" fillId="0" borderId="3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" fontId="7" fillId="0" borderId="48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" fontId="7" fillId="0" borderId="42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vertical="center"/>
    </xf>
    <xf numFmtId="4" fontId="8" fillId="0" borderId="3" xfId="0" applyNumberFormat="1" applyFont="1" applyFill="1" applyBorder="1" applyAlignment="1">
      <alignment vertical="center"/>
    </xf>
    <xf numFmtId="4" fontId="8" fillId="0" borderId="13" xfId="0" applyNumberFormat="1" applyFont="1" applyFill="1" applyBorder="1" applyAlignment="1">
      <alignment vertical="center"/>
    </xf>
    <xf numFmtId="4" fontId="8" fillId="0" borderId="8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wrapText="1"/>
    </xf>
    <xf numFmtId="4" fontId="7" fillId="0" borderId="13" xfId="0" applyNumberFormat="1" applyFont="1" applyFill="1" applyBorder="1" applyAlignment="1">
      <alignment vertical="center"/>
    </xf>
    <xf numFmtId="4" fontId="7" fillId="0" borderId="14" xfId="0" applyNumberFormat="1" applyFont="1" applyFill="1" applyBorder="1" applyAlignment="1">
      <alignment vertical="center"/>
    </xf>
    <xf numFmtId="1" fontId="7" fillId="0" borderId="11" xfId="0" applyNumberFormat="1" applyFont="1" applyFill="1" applyBorder="1" applyAlignment="1">
      <alignment horizontal="center"/>
    </xf>
    <xf numFmtId="0" fontId="7" fillId="0" borderId="0" xfId="0" applyNumberFormat="1" applyFont="1" applyFill="1"/>
    <xf numFmtId="1" fontId="8" fillId="0" borderId="40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/>
    <xf numFmtId="1" fontId="7" fillId="0" borderId="49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wrapText="1"/>
    </xf>
    <xf numFmtId="1" fontId="7" fillId="0" borderId="49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vertical="center"/>
    </xf>
    <xf numFmtId="4" fontId="7" fillId="0" borderId="19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34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/>
    </xf>
    <xf numFmtId="0" fontId="7" fillId="0" borderId="11" xfId="0" applyFont="1" applyFill="1" applyBorder="1"/>
    <xf numFmtId="1" fontId="7" fillId="0" borderId="14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7" fillId="0" borderId="26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34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27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/>
    <xf numFmtId="4" fontId="8" fillId="0" borderId="5" xfId="0" applyNumberFormat="1" applyFont="1" applyFill="1" applyBorder="1"/>
    <xf numFmtId="4" fontId="8" fillId="0" borderId="6" xfId="0" applyNumberFormat="1" applyFont="1" applyFill="1" applyBorder="1"/>
    <xf numFmtId="3" fontId="7" fillId="0" borderId="5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0" fontId="7" fillId="0" borderId="3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8" fillId="0" borderId="7" xfId="0" applyFont="1" applyFill="1" applyBorder="1"/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/>
    <xf numFmtId="0" fontId="7" fillId="0" borderId="0" xfId="0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3" fontId="7" fillId="0" borderId="48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right" vertical="center"/>
    </xf>
    <xf numFmtId="4" fontId="7" fillId="0" borderId="8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wrapText="1"/>
    </xf>
    <xf numFmtId="0" fontId="7" fillId="0" borderId="24" xfId="0" applyFont="1" applyFill="1" applyBorder="1" applyAlignment="1">
      <alignment wrapText="1"/>
    </xf>
    <xf numFmtId="0" fontId="7" fillId="0" borderId="8" xfId="0" applyFont="1" applyFill="1" applyBorder="1" applyAlignment="1">
      <alignment vertical="center" wrapText="1"/>
    </xf>
    <xf numFmtId="3" fontId="7" fillId="0" borderId="17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4" fontId="7" fillId="0" borderId="24" xfId="0" applyNumberFormat="1" applyFont="1" applyFill="1" applyBorder="1" applyAlignment="1">
      <alignment vertical="center"/>
    </xf>
    <xf numFmtId="4" fontId="7" fillId="0" borderId="30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horizontal="center" vertical="center"/>
    </xf>
    <xf numFmtId="1" fontId="7" fillId="0" borderId="36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/>
    </xf>
    <xf numFmtId="3" fontId="7" fillId="0" borderId="61" xfId="0" applyNumberFormat="1" applyFont="1" applyFill="1" applyBorder="1" applyAlignment="1">
      <alignment vertical="center"/>
    </xf>
    <xf numFmtId="4" fontId="7" fillId="0" borderId="61" xfId="0" applyNumberFormat="1" applyFont="1" applyFill="1" applyBorder="1" applyAlignment="1">
      <alignment vertical="center"/>
    </xf>
    <xf numFmtId="4" fontId="7" fillId="0" borderId="62" xfId="0" applyNumberFormat="1" applyFont="1" applyFill="1" applyBorder="1" applyAlignment="1">
      <alignment vertical="center"/>
    </xf>
    <xf numFmtId="0" fontId="7" fillId="0" borderId="59" xfId="0" applyNumberFormat="1" applyFont="1" applyFill="1" applyBorder="1" applyAlignment="1">
      <alignment horizontal="center" vertical="center"/>
    </xf>
    <xf numFmtId="3" fontId="7" fillId="0" borderId="60" xfId="0" applyNumberFormat="1" applyFont="1" applyFill="1" applyBorder="1" applyAlignment="1">
      <alignment horizontal="center" vertical="center"/>
    </xf>
    <xf numFmtId="3" fontId="7" fillId="0" borderId="64" xfId="0" applyNumberFormat="1" applyFont="1" applyFill="1" applyBorder="1" applyAlignment="1">
      <alignment horizontal="center" vertical="center"/>
    </xf>
    <xf numFmtId="3" fontId="7" fillId="0" borderId="61" xfId="0" applyNumberFormat="1" applyFont="1" applyFill="1" applyBorder="1" applyAlignment="1">
      <alignment horizontal="center" vertical="center"/>
    </xf>
    <xf numFmtId="3" fontId="7" fillId="0" borderId="62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/>
    </xf>
    <xf numFmtId="0" fontId="7" fillId="0" borderId="65" xfId="0" applyFont="1" applyBorder="1" applyAlignment="1">
      <alignment vertical="center" wrapText="1"/>
    </xf>
    <xf numFmtId="1" fontId="7" fillId="0" borderId="48" xfId="0" applyNumberFormat="1" applyFont="1" applyFill="1" applyBorder="1" applyAlignment="1">
      <alignment horizontal="center" vertical="center"/>
    </xf>
    <xf numFmtId="1" fontId="7" fillId="0" borderId="42" xfId="0" applyNumberFormat="1" applyFont="1" applyFill="1" applyBorder="1" applyAlignment="1">
      <alignment horizontal="center" vertical="center"/>
    </xf>
    <xf numFmtId="1" fontId="7" fillId="0" borderId="59" xfId="0" applyNumberFormat="1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1" fontId="7" fillId="0" borderId="61" xfId="0" applyNumberFormat="1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>
      <alignment horizontal="center" vertical="center"/>
    </xf>
    <xf numFmtId="0" fontId="7" fillId="0" borderId="62" xfId="0" applyFont="1" applyBorder="1"/>
    <xf numFmtId="1" fontId="7" fillId="0" borderId="54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4" fontId="7" fillId="0" borderId="66" xfId="0" applyNumberFormat="1" applyFont="1" applyFill="1" applyBorder="1"/>
    <xf numFmtId="4" fontId="7" fillId="0" borderId="67" xfId="0" applyNumberFormat="1" applyFont="1" applyFill="1" applyBorder="1"/>
    <xf numFmtId="0" fontId="8" fillId="0" borderId="55" xfId="0" applyFont="1" applyFill="1" applyBorder="1" applyAlignment="1">
      <alignment horizontal="center"/>
    </xf>
    <xf numFmtId="0" fontId="7" fillId="0" borderId="66" xfId="0" applyFont="1" applyBorder="1" applyAlignment="1">
      <alignment vertical="center" wrapText="1"/>
    </xf>
    <xf numFmtId="0" fontId="7" fillId="0" borderId="67" xfId="0" applyFont="1" applyBorder="1" applyAlignment="1">
      <alignment vertical="center" wrapText="1"/>
    </xf>
    <xf numFmtId="1" fontId="7" fillId="0" borderId="68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3" fontId="7" fillId="0" borderId="66" xfId="0" applyNumberFormat="1" applyFont="1" applyFill="1" applyBorder="1"/>
    <xf numFmtId="0" fontId="7" fillId="0" borderId="0" xfId="0" applyFont="1" applyFill="1" applyBorder="1" applyAlignment="1">
      <alignment wrapText="1"/>
    </xf>
    <xf numFmtId="1" fontId="7" fillId="0" borderId="69" xfId="0" applyNumberFormat="1" applyFont="1" applyFill="1" applyBorder="1" applyAlignment="1">
      <alignment horizontal="center"/>
    </xf>
    <xf numFmtId="1" fontId="7" fillId="0" borderId="70" xfId="0" applyNumberFormat="1" applyFont="1" applyFill="1" applyBorder="1" applyAlignment="1">
      <alignment horizontal="center"/>
    </xf>
    <xf numFmtId="1" fontId="7" fillId="0" borderId="71" xfId="0" applyNumberFormat="1" applyFont="1" applyFill="1" applyBorder="1" applyAlignment="1">
      <alignment horizontal="center"/>
    </xf>
    <xf numFmtId="1" fontId="7" fillId="0" borderId="72" xfId="0" applyNumberFormat="1" applyFont="1" applyFill="1" applyBorder="1" applyAlignment="1">
      <alignment horizontal="center"/>
    </xf>
    <xf numFmtId="1" fontId="7" fillId="0" borderId="73" xfId="0" applyNumberFormat="1" applyFont="1" applyFill="1" applyBorder="1" applyAlignment="1">
      <alignment horizontal="center" vertical="center"/>
    </xf>
    <xf numFmtId="1" fontId="7" fillId="0" borderId="70" xfId="0" applyNumberFormat="1" applyFont="1" applyFill="1" applyBorder="1" applyAlignment="1">
      <alignment horizontal="center" vertical="center"/>
    </xf>
    <xf numFmtId="1" fontId="7" fillId="0" borderId="71" xfId="0" applyNumberFormat="1" applyFont="1" applyFill="1" applyBorder="1" applyAlignment="1">
      <alignment horizontal="center" vertical="center"/>
    </xf>
    <xf numFmtId="1" fontId="7" fillId="0" borderId="74" xfId="0" applyNumberFormat="1" applyFont="1" applyFill="1" applyBorder="1" applyAlignment="1">
      <alignment horizontal="center" vertical="center"/>
    </xf>
    <xf numFmtId="3" fontId="7" fillId="0" borderId="61" xfId="0" applyNumberFormat="1" applyFont="1" applyFill="1" applyBorder="1"/>
    <xf numFmtId="4" fontId="7" fillId="0" borderId="61" xfId="0" applyNumberFormat="1" applyFont="1" applyFill="1" applyBorder="1"/>
    <xf numFmtId="3" fontId="7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/>
    <xf numFmtId="0" fontId="6" fillId="0" borderId="14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1" fillId="0" borderId="0" xfId="0" applyFont="1" applyFill="1"/>
    <xf numFmtId="0" fontId="8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0" fillId="0" borderId="0" xfId="0" applyFont="1" applyFill="1"/>
    <xf numFmtId="4" fontId="5" fillId="0" borderId="13" xfId="0" applyNumberFormat="1" applyFont="1" applyFill="1" applyBorder="1" applyAlignment="1" applyProtection="1">
      <alignment horizontal="right" vertical="center" wrapText="1"/>
    </xf>
    <xf numFmtId="4" fontId="7" fillId="0" borderId="3" xfId="0" applyNumberFormat="1" applyFont="1" applyFill="1" applyBorder="1" applyAlignment="1">
      <alignment horizontal="right"/>
    </xf>
    <xf numFmtId="4" fontId="7" fillId="0" borderId="8" xfId="0" applyNumberFormat="1" applyFont="1" applyFill="1" applyBorder="1" applyAlignment="1">
      <alignment horizontal="right"/>
    </xf>
    <xf numFmtId="4" fontId="7" fillId="0" borderId="3" xfId="0" applyNumberFormat="1" applyFont="1" applyFill="1" applyBorder="1" applyAlignment="1"/>
    <xf numFmtId="4" fontId="7" fillId="0" borderId="8" xfId="0" applyNumberFormat="1" applyFont="1" applyFill="1" applyBorder="1" applyAlignment="1"/>
    <xf numFmtId="3" fontId="8" fillId="0" borderId="7" xfId="0" applyNumberFormat="1" applyFont="1" applyFill="1" applyBorder="1"/>
    <xf numFmtId="3" fontId="7" fillId="0" borderId="7" xfId="0" applyNumberFormat="1" applyFont="1" applyFill="1" applyBorder="1"/>
    <xf numFmtId="3" fontId="7" fillId="0" borderId="9" xfId="0" applyNumberFormat="1" applyFont="1" applyFill="1" applyBorder="1"/>
    <xf numFmtId="3" fontId="7" fillId="0" borderId="7" xfId="0" applyNumberFormat="1" applyFont="1" applyFill="1" applyBorder="1" applyAlignment="1"/>
    <xf numFmtId="3" fontId="7" fillId="0" borderId="3" xfId="0" applyNumberFormat="1" applyFont="1" applyFill="1" applyBorder="1" applyAlignment="1"/>
    <xf numFmtId="3" fontId="7" fillId="0" borderId="7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4" fontId="7" fillId="0" borderId="63" xfId="0" applyNumberFormat="1" applyFont="1" applyFill="1" applyBorder="1" applyAlignment="1">
      <alignment vertical="center"/>
    </xf>
    <xf numFmtId="0" fontId="7" fillId="0" borderId="60" xfId="0" applyFont="1" applyFill="1" applyBorder="1"/>
    <xf numFmtId="0" fontId="7" fillId="0" borderId="61" xfId="0" applyFont="1" applyFill="1" applyBorder="1"/>
    <xf numFmtId="3" fontId="7" fillId="0" borderId="60" xfId="0" applyNumberFormat="1" applyFont="1" applyFill="1" applyBorder="1"/>
    <xf numFmtId="2" fontId="7" fillId="0" borderId="61" xfId="0" applyNumberFormat="1" applyFont="1" applyFill="1" applyBorder="1"/>
    <xf numFmtId="2" fontId="7" fillId="0" borderId="62" xfId="0" applyNumberFormat="1" applyFont="1" applyFill="1" applyBorder="1"/>
    <xf numFmtId="3" fontId="8" fillId="0" borderId="4" xfId="0" applyNumberFormat="1" applyFont="1" applyFill="1" applyBorder="1"/>
    <xf numFmtId="3" fontId="8" fillId="0" borderId="15" xfId="0" applyNumberFormat="1" applyFont="1" applyFill="1" applyBorder="1"/>
    <xf numFmtId="4" fontId="7" fillId="0" borderId="75" xfId="0" applyNumberFormat="1" applyFont="1" applyFill="1" applyBorder="1"/>
    <xf numFmtId="4" fontId="7" fillId="0" borderId="76" xfId="0" applyNumberFormat="1" applyFont="1" applyFill="1" applyBorder="1"/>
    <xf numFmtId="3" fontId="7" fillId="0" borderId="77" xfId="0" applyNumberFormat="1" applyFont="1" applyFill="1" applyBorder="1"/>
    <xf numFmtId="3" fontId="7" fillId="0" borderId="5" xfId="0" applyNumberFormat="1" applyFont="1" applyFill="1" applyBorder="1"/>
    <xf numFmtId="3" fontId="7" fillId="0" borderId="25" xfId="0" applyNumberFormat="1" applyFont="1" applyFill="1" applyBorder="1"/>
    <xf numFmtId="4" fontId="7" fillId="0" borderId="5" xfId="0" applyNumberFormat="1" applyFont="1" applyFill="1" applyBorder="1"/>
    <xf numFmtId="4" fontId="7" fillId="0" borderId="6" xfId="0" applyNumberFormat="1" applyFont="1" applyFill="1" applyBorder="1"/>
    <xf numFmtId="3" fontId="7" fillId="0" borderId="55" xfId="0" applyNumberFormat="1" applyFont="1" applyFill="1" applyBorder="1"/>
    <xf numFmtId="3" fontId="7" fillId="0" borderId="26" xfId="0" applyNumberFormat="1" applyFont="1" applyFill="1" applyBorder="1"/>
    <xf numFmtId="4" fontId="7" fillId="0" borderId="13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/>
    <xf numFmtId="4" fontId="7" fillId="0" borderId="18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37" fontId="12" fillId="0" borderId="0" xfId="0" quotePrefix="1" applyNumberFormat="1" applyFont="1" applyFill="1" applyAlignment="1" applyProtection="1">
      <alignment horizontal="left"/>
    </xf>
    <xf numFmtId="0" fontId="12" fillId="0" borderId="0" xfId="0" applyFont="1" applyFill="1"/>
    <xf numFmtId="1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/>
    <xf numFmtId="37" fontId="12" fillId="0" borderId="0" xfId="0" applyNumberFormat="1" applyFont="1" applyFill="1" applyBorder="1" applyAlignment="1" applyProtection="1">
      <alignment horizontal="left"/>
    </xf>
    <xf numFmtId="164" fontId="12" fillId="0" borderId="0" xfId="0" applyNumberFormat="1" applyFont="1" applyFill="1" applyBorder="1"/>
    <xf numFmtId="164" fontId="12" fillId="0" borderId="0" xfId="0" applyNumberFormat="1" applyFont="1" applyFill="1" applyProtection="1"/>
    <xf numFmtId="164" fontId="12" fillId="0" borderId="0" xfId="0" applyNumberFormat="1" applyFont="1" applyFill="1" applyProtection="1">
      <protection locked="0"/>
    </xf>
    <xf numFmtId="164" fontId="12" fillId="0" borderId="0" xfId="0" applyNumberFormat="1" applyFont="1" applyFill="1" applyAlignment="1" applyProtection="1">
      <alignment horizontal="right"/>
      <protection locked="0"/>
    </xf>
    <xf numFmtId="37" fontId="2" fillId="0" borderId="0" xfId="0" applyNumberFormat="1" applyFont="1" applyFill="1" applyAlignment="1" applyProtection="1">
      <alignment horizontal="left"/>
    </xf>
    <xf numFmtId="37" fontId="2" fillId="0" borderId="0" xfId="0" quotePrefix="1" applyNumberFormat="1" applyFont="1" applyFill="1" applyAlignment="1" applyProtection="1">
      <alignment horizontal="left"/>
    </xf>
    <xf numFmtId="0" fontId="2" fillId="0" borderId="0" xfId="0" applyFont="1" applyFill="1"/>
    <xf numFmtId="0" fontId="2" fillId="0" borderId="0" xfId="0" applyFont="1" applyFill="1" applyBorder="1"/>
    <xf numFmtId="1" fontId="2" fillId="0" borderId="0" xfId="0" applyNumberFormat="1" applyFont="1" applyFill="1" applyBorder="1" applyAlignment="1" applyProtection="1"/>
    <xf numFmtId="1" fontId="2" fillId="0" borderId="0" xfId="0" applyNumberFormat="1" applyFont="1" applyFill="1" applyBorder="1"/>
    <xf numFmtId="1" fontId="2" fillId="0" borderId="0" xfId="0" applyNumberFormat="1" applyFont="1" applyFill="1" applyBorder="1" applyAlignment="1" applyProtection="1">
      <alignment horizontal="right"/>
    </xf>
    <xf numFmtId="37" fontId="2" fillId="0" borderId="0" xfId="0" quotePrefix="1" applyNumberFormat="1" applyFont="1" applyFill="1" applyBorder="1" applyAlignment="1" applyProtection="1">
      <alignment horizontal="left"/>
    </xf>
    <xf numFmtId="37" fontId="2" fillId="0" borderId="0" xfId="0" applyNumberFormat="1" applyFont="1" applyFill="1" applyBorder="1" applyProtection="1">
      <protection locked="0"/>
    </xf>
    <xf numFmtId="164" fontId="2" fillId="0" borderId="0" xfId="0" applyNumberFormat="1" applyFont="1" applyFill="1" applyProtection="1"/>
    <xf numFmtId="164" fontId="2" fillId="0" borderId="0" xfId="0" applyNumberFormat="1" applyFont="1" applyFill="1" applyBorder="1"/>
    <xf numFmtId="37" fontId="2" fillId="0" borderId="0" xfId="0" applyNumberFormat="1" applyFont="1" applyFill="1" applyBorder="1" applyAlignment="1" applyProtection="1">
      <alignment horizontal="left"/>
    </xf>
    <xf numFmtId="1" fontId="2" fillId="0" borderId="0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>
      <alignment horizontal="left"/>
    </xf>
    <xf numFmtId="0" fontId="14" fillId="0" borderId="0" xfId="0" applyFont="1" applyFill="1" applyBorder="1"/>
    <xf numFmtId="0" fontId="8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37" fontId="2" fillId="0" borderId="0" xfId="0" applyNumberFormat="1" applyFont="1" applyFill="1" applyBorder="1" applyAlignment="1" applyProtection="1">
      <alignment horizontal="right"/>
    </xf>
    <xf numFmtId="3" fontId="0" fillId="0" borderId="0" xfId="0" applyNumberFormat="1"/>
    <xf numFmtId="4" fontId="7" fillId="0" borderId="19" xfId="0" applyNumberFormat="1" applyFont="1" applyFill="1" applyBorder="1"/>
    <xf numFmtId="0" fontId="0" fillId="0" borderId="0" xfId="0" applyBorder="1"/>
    <xf numFmtId="0" fontId="8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Protection="1"/>
    <xf numFmtId="37" fontId="2" fillId="0" borderId="0" xfId="0" quotePrefix="1" applyNumberFormat="1" applyFont="1" applyFill="1" applyBorder="1" applyAlignment="1" applyProtection="1">
      <alignment horizontal="right"/>
    </xf>
    <xf numFmtId="0" fontId="8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3" fillId="0" borderId="0" xfId="0" applyFont="1" applyFill="1"/>
    <xf numFmtId="164" fontId="2" fillId="0" borderId="0" xfId="0" applyNumberFormat="1" applyFont="1" applyFill="1" applyAlignment="1" applyProtection="1">
      <alignment horizontal="right"/>
      <protection locked="0"/>
    </xf>
    <xf numFmtId="0" fontId="8" fillId="0" borderId="1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vertical="center" wrapText="1"/>
    </xf>
    <xf numFmtId="3" fontId="8" fillId="0" borderId="7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wrapText="1"/>
    </xf>
    <xf numFmtId="1" fontId="7" fillId="0" borderId="54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3" fontId="7" fillId="0" borderId="4" xfId="0" applyNumberFormat="1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1" fontId="7" fillId="0" borderId="68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2" fontId="7" fillId="0" borderId="0" xfId="0" applyNumberFormat="1" applyFont="1" applyFill="1" applyBorder="1"/>
    <xf numFmtId="165" fontId="0" fillId="0" borderId="0" xfId="0" applyNumberFormat="1"/>
    <xf numFmtId="0" fontId="8" fillId="0" borderId="3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3" fontId="7" fillId="0" borderId="9" xfId="0" applyNumberFormat="1" applyFont="1" applyFill="1" applyBorder="1" applyAlignment="1">
      <alignment horizontal="right" vertical="center"/>
    </xf>
    <xf numFmtId="4" fontId="7" fillId="0" borderId="29" xfId="0" applyNumberFormat="1" applyFont="1" applyFill="1" applyBorder="1" applyAlignment="1">
      <alignment vertical="center"/>
    </xf>
    <xf numFmtId="0" fontId="0" fillId="0" borderId="0" xfId="0" applyNumberFormat="1"/>
    <xf numFmtId="1" fontId="7" fillId="0" borderId="0" xfId="0" applyNumberFormat="1" applyFont="1" applyFill="1" applyBorder="1"/>
    <xf numFmtId="0" fontId="0" fillId="0" borderId="0" xfId="0" applyNumberFormat="1" applyFill="1"/>
    <xf numFmtId="0" fontId="17" fillId="0" borderId="0" xfId="0" applyFont="1" applyFill="1" applyBorder="1"/>
    <xf numFmtId="0" fontId="17" fillId="0" borderId="3" xfId="0" applyFont="1" applyFill="1" applyBorder="1" applyAlignment="1">
      <alignment wrapText="1"/>
    </xf>
    <xf numFmtId="0" fontId="17" fillId="0" borderId="3" xfId="0" applyFont="1" applyFill="1" applyBorder="1"/>
    <xf numFmtId="0" fontId="16" fillId="0" borderId="0" xfId="0" applyFont="1" applyFill="1" applyBorder="1"/>
    <xf numFmtId="0" fontId="17" fillId="0" borderId="0" xfId="0" applyFont="1" applyFill="1"/>
    <xf numFmtId="0" fontId="17" fillId="0" borderId="0" xfId="0" applyNumberFormat="1" applyFont="1" applyFill="1" applyBorder="1"/>
    <xf numFmtId="4" fontId="17" fillId="0" borderId="0" xfId="0" applyNumberFormat="1" applyFont="1" applyFill="1"/>
    <xf numFmtId="4" fontId="17" fillId="0" borderId="0" xfId="0" applyNumberFormat="1" applyFont="1" applyFill="1" applyBorder="1"/>
    <xf numFmtId="0" fontId="16" fillId="0" borderId="3" xfId="0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 wrapText="1"/>
    </xf>
    <xf numFmtId="1" fontId="16" fillId="0" borderId="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Border="1"/>
    <xf numFmtId="4" fontId="7" fillId="0" borderId="62" xfId="0" applyNumberFormat="1" applyFont="1" applyFill="1" applyBorder="1"/>
    <xf numFmtId="4" fontId="8" fillId="0" borderId="5" xfId="0" applyNumberFormat="1" applyFont="1" applyFill="1" applyBorder="1" applyAlignment="1">
      <alignment vertical="center"/>
    </xf>
    <xf numFmtId="4" fontId="8" fillId="0" borderId="6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7" fillId="0" borderId="60" xfId="0" applyNumberFormat="1" applyFont="1" applyFill="1" applyBorder="1" applyAlignment="1">
      <alignment vertical="center"/>
    </xf>
    <xf numFmtId="2" fontId="0" fillId="0" borderId="3" xfId="0" applyNumberFormat="1" applyFill="1" applyBorder="1"/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/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7" fillId="0" borderId="3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3" xfId="2">
      <alignment horizontal="center" vertical="center" wrapText="1"/>
    </xf>
    <xf numFmtId="0" fontId="18" fillId="0" borderId="3" xfId="2" applyBorder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18" fillId="0" borderId="3" xfId="2" applyBorder="1">
      <alignment horizontal="center" vertical="center" wrapText="1"/>
    </xf>
    <xf numFmtId="0" fontId="7" fillId="0" borderId="3" xfId="0" applyFont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7" fillId="0" borderId="3" xfId="0" applyFont="1" applyBorder="1"/>
    <xf numFmtId="37" fontId="18" fillId="0" borderId="3" xfId="0" applyNumberFormat="1" applyFont="1" applyFill="1" applyBorder="1" applyAlignment="1" applyProtection="1">
      <alignment horizontal="center" vertical="center" wrapText="1"/>
    </xf>
    <xf numFmtId="3" fontId="16" fillId="0" borderId="3" xfId="0" applyNumberFormat="1" applyFont="1" applyFill="1" applyBorder="1" applyAlignment="1">
      <alignment horizontal="center"/>
    </xf>
    <xf numFmtId="4" fontId="16" fillId="0" borderId="3" xfId="0" applyNumberFormat="1" applyFont="1" applyFill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4" fontId="17" fillId="0" borderId="3" xfId="0" applyNumberFormat="1" applyFont="1" applyFill="1" applyBorder="1" applyAlignment="1">
      <alignment horizontal="center"/>
    </xf>
    <xf numFmtId="1" fontId="17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/>
    <xf numFmtId="3" fontId="17" fillId="0" borderId="3" xfId="0" applyNumberFormat="1" applyFont="1" applyFill="1" applyBorder="1" applyAlignment="1">
      <alignment horizontal="center" vertical="center"/>
    </xf>
    <xf numFmtId="4" fontId="17" fillId="0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wrapText="1"/>
    </xf>
    <xf numFmtId="0" fontId="7" fillId="0" borderId="0" xfId="0" applyFont="1" applyBorder="1" applyAlignment="1">
      <alignment vertical="center" wrapText="1"/>
    </xf>
    <xf numFmtId="164" fontId="6" fillId="0" borderId="3" xfId="0" applyNumberFormat="1" applyFont="1" applyFill="1" applyBorder="1" applyAlignment="1" applyProtection="1">
      <alignment horizontal="left" wrapText="1"/>
    </xf>
    <xf numFmtId="4" fontId="7" fillId="0" borderId="0" xfId="0" applyNumberFormat="1" applyFont="1" applyFill="1" applyBorder="1" applyAlignment="1">
      <alignment horizontal="center" vertical="center"/>
    </xf>
    <xf numFmtId="37" fontId="2" fillId="0" borderId="3" xfId="0" applyNumberFormat="1" applyFont="1" applyFill="1" applyBorder="1" applyAlignment="1" applyProtection="1">
      <alignment horizontal="left"/>
    </xf>
    <xf numFmtId="0" fontId="8" fillId="0" borderId="82" xfId="0" applyFont="1" applyFill="1" applyBorder="1"/>
    <xf numFmtId="0" fontId="7" fillId="0" borderId="82" xfId="0" applyFont="1" applyFill="1" applyBorder="1"/>
    <xf numFmtId="0" fontId="7" fillId="0" borderId="82" xfId="0" applyNumberFormat="1" applyFont="1" applyFill="1" applyBorder="1"/>
    <xf numFmtId="4" fontId="7" fillId="0" borderId="82" xfId="0" applyNumberFormat="1" applyFont="1" applyFill="1" applyBorder="1"/>
    <xf numFmtId="4" fontId="9" fillId="0" borderId="82" xfId="0" applyNumberFormat="1" applyFont="1" applyFill="1" applyBorder="1"/>
    <xf numFmtId="4" fontId="7" fillId="0" borderId="0" xfId="0" applyNumberFormat="1" applyFont="1" applyFill="1" applyAlignment="1">
      <alignment horizontal="center" vertical="center"/>
    </xf>
    <xf numFmtId="0" fontId="15" fillId="0" borderId="3" xfId="0" applyFont="1" applyFill="1" applyBorder="1" applyAlignment="1">
      <alignment wrapText="1"/>
    </xf>
    <xf numFmtId="3" fontId="18" fillId="0" borderId="3" xfId="2" applyNumberFormat="1" applyBorder="1">
      <alignment horizontal="center" vertical="center" wrapText="1"/>
    </xf>
    <xf numFmtId="4" fontId="18" fillId="0" borderId="3" xfId="2" applyNumberFormat="1" applyBorder="1">
      <alignment horizontal="center" vertical="center" wrapText="1"/>
    </xf>
    <xf numFmtId="3" fontId="20" fillId="0" borderId="3" xfId="2" applyNumberFormat="1" applyFont="1" applyBorder="1">
      <alignment horizontal="center" vertical="center" wrapText="1"/>
    </xf>
    <xf numFmtId="4" fontId="20" fillId="0" borderId="3" xfId="2" applyNumberFormat="1" applyFont="1" applyBorder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/>
    </xf>
    <xf numFmtId="0" fontId="21" fillId="0" borderId="0" xfId="0" applyFont="1"/>
    <xf numFmtId="0" fontId="21" fillId="0" borderId="0" xfId="0" applyFont="1" applyFill="1"/>
    <xf numFmtId="0" fontId="1" fillId="2" borderId="83" xfId="0" applyFont="1" applyFill="1" applyBorder="1"/>
    <xf numFmtId="0" fontId="1" fillId="0" borderId="0" xfId="0" applyFont="1"/>
    <xf numFmtId="0" fontId="1" fillId="0" borderId="83" xfId="0" applyFont="1" applyBorder="1"/>
    <xf numFmtId="0" fontId="21" fillId="0" borderId="0" xfId="0" applyFont="1" applyFill="1" applyAlignment="1">
      <alignment horizontal="center"/>
    </xf>
    <xf numFmtId="0" fontId="21" fillId="3" borderId="0" xfId="0" applyFont="1" applyFill="1"/>
    <xf numFmtId="0" fontId="1" fillId="4" borderId="0" xfId="0" applyFont="1" applyFill="1"/>
    <xf numFmtId="0" fontId="0" fillId="4" borderId="0" xfId="0" applyFill="1"/>
    <xf numFmtId="0" fontId="0" fillId="4" borderId="0" xfId="0" applyNumberFormat="1" applyFill="1"/>
    <xf numFmtId="0" fontId="21" fillId="4" borderId="0" xfId="0" applyFont="1" applyFill="1" applyAlignment="1">
      <alignment horizontal="center"/>
    </xf>
    <xf numFmtId="0" fontId="21" fillId="4" borderId="0" xfId="0" applyFont="1" applyFill="1"/>
    <xf numFmtId="0" fontId="21" fillId="3" borderId="0" xfId="0" applyFont="1" applyFill="1" applyAlignment="1">
      <alignment horizontal="left"/>
    </xf>
    <xf numFmtId="0" fontId="21" fillId="3" borderId="0" xfId="0" applyFont="1" applyFill="1" applyAlignment="1"/>
    <xf numFmtId="0" fontId="21" fillId="0" borderId="0" xfId="0" applyFont="1" applyFill="1" applyAlignment="1"/>
    <xf numFmtId="0" fontId="21" fillId="0" borderId="0" xfId="0" applyFont="1" applyFill="1" applyAlignment="1">
      <alignment horizontal="left"/>
    </xf>
    <xf numFmtId="164" fontId="2" fillId="0" borderId="0" xfId="0" applyNumberFormat="1" applyFont="1" applyFill="1" applyAlignment="1" applyProtection="1">
      <alignment horizontal="left"/>
    </xf>
    <xf numFmtId="0" fontId="8" fillId="0" borderId="15" xfId="0" applyFont="1" applyFill="1" applyBorder="1" applyAlignment="1">
      <alignment horizontal="center" vertical="center"/>
    </xf>
    <xf numFmtId="3" fontId="22" fillId="0" borderId="3" xfId="0" applyNumberFormat="1" applyFont="1" applyFill="1" applyBorder="1"/>
    <xf numFmtId="4" fontId="22" fillId="0" borderId="3" xfId="0" applyNumberFormat="1" applyFont="1" applyFill="1" applyBorder="1"/>
    <xf numFmtId="4" fontId="22" fillId="0" borderId="13" xfId="0" applyNumberFormat="1" applyFont="1" applyFill="1" applyBorder="1"/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18" fillId="0" borderId="3" xfId="2" applyBorder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 vertical="center"/>
    </xf>
    <xf numFmtId="3" fontId="7" fillId="0" borderId="2" xfId="0" applyNumberFormat="1" applyFont="1" applyFill="1" applyBorder="1"/>
    <xf numFmtId="0" fontId="7" fillId="0" borderId="34" xfId="0" applyFont="1" applyFill="1" applyBorder="1"/>
    <xf numFmtId="0" fontId="7" fillId="0" borderId="35" xfId="0" applyFont="1" applyFill="1" applyBorder="1"/>
    <xf numFmtId="0" fontId="8" fillId="0" borderId="3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/>
    </xf>
    <xf numFmtId="0" fontId="7" fillId="0" borderId="62" xfId="0" applyFont="1" applyBorder="1" applyAlignment="1">
      <alignment wrapText="1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wrapText="1"/>
    </xf>
    <xf numFmtId="0" fontId="7" fillId="0" borderId="60" xfId="0" applyFont="1" applyFill="1" applyBorder="1" applyAlignment="1">
      <alignment vertical="center"/>
    </xf>
    <xf numFmtId="0" fontId="7" fillId="0" borderId="61" xfId="0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4" xfId="0" applyFont="1" applyFill="1" applyBorder="1" applyAlignment="1">
      <alignment wrapText="1"/>
    </xf>
    <xf numFmtId="0" fontId="7" fillId="0" borderId="35" xfId="0" applyFont="1" applyFill="1" applyBorder="1" applyAlignment="1">
      <alignment wrapText="1"/>
    </xf>
    <xf numFmtId="3" fontId="7" fillId="0" borderId="35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8" fillId="0" borderId="13" xfId="2" applyBorder="1">
      <alignment horizontal="center" vertical="center" wrapText="1"/>
    </xf>
    <xf numFmtId="3" fontId="8" fillId="0" borderId="47" xfId="0" applyNumberFormat="1" applyFont="1" applyFill="1" applyBorder="1"/>
    <xf numFmtId="4" fontId="8" fillId="0" borderId="24" xfId="0" applyNumberFormat="1" applyFont="1" applyFill="1" applyBorder="1"/>
    <xf numFmtId="4" fontId="8" fillId="0" borderId="29" xfId="0" applyNumberFormat="1" applyFont="1" applyFill="1" applyBorder="1"/>
    <xf numFmtId="3" fontId="8" fillId="0" borderId="24" xfId="0" applyNumberFormat="1" applyFont="1" applyFill="1" applyBorder="1"/>
    <xf numFmtId="0" fontId="7" fillId="0" borderId="35" xfId="0" applyFont="1" applyFill="1" applyBorder="1" applyAlignment="1">
      <alignment vertical="center" wrapText="1"/>
    </xf>
    <xf numFmtId="3" fontId="7" fillId="0" borderId="55" xfId="0" applyNumberFormat="1" applyFont="1" applyFill="1" applyBorder="1" applyAlignment="1">
      <alignment horizontal="center" vertical="center"/>
    </xf>
    <xf numFmtId="1" fontId="7" fillId="0" borderId="56" xfId="0" applyNumberFormat="1" applyFont="1" applyFill="1" applyBorder="1" applyAlignment="1">
      <alignment horizontal="center" vertical="center"/>
    </xf>
    <xf numFmtId="0" fontId="8" fillId="0" borderId="15" xfId="0" applyFont="1" applyFill="1" applyBorder="1"/>
    <xf numFmtId="0" fontId="8" fillId="0" borderId="55" xfId="0" applyFont="1" applyFill="1" applyBorder="1"/>
    <xf numFmtId="0" fontId="7" fillId="0" borderId="34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3" fontId="7" fillId="0" borderId="54" xfId="0" applyNumberFormat="1" applyFont="1" applyFill="1" applyBorder="1" applyAlignment="1">
      <alignment vertical="center"/>
    </xf>
    <xf numFmtId="0" fontId="7" fillId="0" borderId="48" xfId="0" applyFont="1" applyFill="1" applyBorder="1" applyAlignment="1">
      <alignment wrapText="1"/>
    </xf>
    <xf numFmtId="3" fontId="7" fillId="0" borderId="2" xfId="0" applyNumberFormat="1" applyFont="1" applyFill="1" applyBorder="1" applyAlignment="1">
      <alignment horizontal="right" vertical="center"/>
    </xf>
    <xf numFmtId="3" fontId="7" fillId="0" borderId="26" xfId="0" applyNumberFormat="1" applyFont="1" applyFill="1" applyBorder="1" applyAlignment="1">
      <alignment horizontal="right" vertical="center"/>
    </xf>
    <xf numFmtId="164" fontId="6" fillId="0" borderId="35" xfId="0" applyNumberFormat="1" applyFont="1" applyFill="1" applyBorder="1" applyAlignment="1" applyProtection="1">
      <alignment horizontal="left" wrapText="1"/>
    </xf>
    <xf numFmtId="3" fontId="8" fillId="0" borderId="2" xfId="0" applyNumberFormat="1" applyFont="1" applyFill="1" applyBorder="1" applyAlignment="1">
      <alignment vertical="center"/>
    </xf>
    <xf numFmtId="0" fontId="17" fillId="0" borderId="34" xfId="0" applyFont="1" applyFill="1" applyBorder="1" applyAlignment="1">
      <alignment wrapText="1"/>
    </xf>
    <xf numFmtId="0" fontId="7" fillId="0" borderId="35" xfId="0" applyFont="1" applyFill="1" applyBorder="1" applyAlignment="1">
      <alignment horizontal="left" wrapText="1"/>
    </xf>
    <xf numFmtId="37" fontId="2" fillId="0" borderId="35" xfId="0" applyNumberFormat="1" applyFont="1" applyFill="1" applyBorder="1" applyAlignment="1" applyProtection="1">
      <alignment horizontal="left"/>
    </xf>
    <xf numFmtId="37" fontId="2" fillId="0" borderId="87" xfId="0" applyNumberFormat="1" applyFont="1" applyFill="1" applyBorder="1" applyAlignment="1" applyProtection="1">
      <alignment horizontal="left"/>
    </xf>
    <xf numFmtId="0" fontId="8" fillId="0" borderId="77" xfId="0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vertical="center"/>
    </xf>
    <xf numFmtId="0" fontId="7" fillId="0" borderId="68" xfId="0" applyFont="1" applyBorder="1"/>
    <xf numFmtId="37" fontId="2" fillId="0" borderId="36" xfId="0" applyNumberFormat="1" applyFont="1" applyFill="1" applyBorder="1" applyAlignment="1" applyProtection="1">
      <alignment horizontal="left"/>
    </xf>
    <xf numFmtId="0" fontId="7" fillId="0" borderId="58" xfId="0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18" fillId="0" borderId="3" xfId="2" applyBorder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8" fillId="0" borderId="3" xfId="2">
      <alignment horizontal="center" vertical="center" wrapText="1"/>
    </xf>
    <xf numFmtId="0" fontId="8" fillId="0" borderId="3" xfId="0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/>
    </xf>
    <xf numFmtId="0" fontId="16" fillId="0" borderId="3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6" fillId="0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wrapText="1"/>
    </xf>
    <xf numFmtId="0" fontId="8" fillId="0" borderId="58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/>
    </xf>
    <xf numFmtId="0" fontId="8" fillId="0" borderId="32" xfId="0" applyNumberFormat="1" applyFont="1" applyFill="1" applyBorder="1" applyAlignment="1">
      <alignment horizontal="center"/>
    </xf>
    <xf numFmtId="0" fontId="8" fillId="0" borderId="33" xfId="0" applyNumberFormat="1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 wrapText="1"/>
    </xf>
    <xf numFmtId="4" fontId="8" fillId="0" borderId="25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center" vertical="center" wrapText="1"/>
    </xf>
    <xf numFmtId="4" fontId="8" fillId="0" borderId="45" xfId="0" applyNumberFormat="1" applyFont="1" applyFill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horizontal="center" vertical="center" wrapText="1"/>
    </xf>
    <xf numFmtId="4" fontId="8" fillId="0" borderId="37" xfId="0" applyNumberFormat="1" applyFont="1" applyFill="1" applyBorder="1" applyAlignment="1">
      <alignment horizontal="center" vertical="center" wrapText="1"/>
    </xf>
    <xf numFmtId="4" fontId="8" fillId="0" borderId="46" xfId="0" applyNumberFormat="1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4" fontId="8" fillId="0" borderId="28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8" fillId="0" borderId="29" xfId="0" applyNumberFormat="1" applyFont="1" applyFill="1" applyBorder="1" applyAlignment="1">
      <alignment horizontal="center" vertical="center" wrapText="1"/>
    </xf>
    <xf numFmtId="4" fontId="8" fillId="0" borderId="47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0" fontId="8" fillId="0" borderId="57" xfId="0" applyFont="1" applyFill="1" applyBorder="1" applyAlignment="1">
      <alignment horizontal="center" wrapText="1"/>
    </xf>
    <xf numFmtId="0" fontId="8" fillId="0" borderId="49" xfId="0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0" fontId="8" fillId="0" borderId="47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60" xfId="0" applyNumberFormat="1" applyFont="1" applyFill="1" applyBorder="1" applyAlignment="1">
      <alignment horizontal="center"/>
    </xf>
    <xf numFmtId="0" fontId="8" fillId="0" borderId="61" xfId="0" applyNumberFormat="1" applyFont="1" applyFill="1" applyBorder="1" applyAlignment="1">
      <alignment horizontal="center"/>
    </xf>
    <xf numFmtId="0" fontId="8" fillId="0" borderId="62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8" fillId="0" borderId="37" xfId="0" applyNumberFormat="1" applyFont="1" applyFill="1" applyBorder="1" applyAlignment="1">
      <alignment horizontal="center"/>
    </xf>
    <xf numFmtId="0" fontId="8" fillId="0" borderId="68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18" fillId="0" borderId="24" xfId="2" applyBorder="1">
      <alignment horizontal="center" vertical="center" wrapText="1"/>
    </xf>
    <xf numFmtId="0" fontId="18" fillId="0" borderId="4" xfId="2" applyBorder="1">
      <alignment horizontal="center" vertical="center" wrapText="1"/>
    </xf>
    <xf numFmtId="0" fontId="18" fillId="0" borderId="7" xfId="2" applyBorder="1">
      <alignment horizontal="center" vertical="center" wrapText="1"/>
    </xf>
    <xf numFmtId="0" fontId="18" fillId="0" borderId="5" xfId="2" applyBorder="1">
      <alignment horizontal="center" vertical="center" wrapText="1"/>
    </xf>
    <xf numFmtId="0" fontId="18" fillId="0" borderId="60" xfId="2" applyBorder="1">
      <alignment horizontal="center" vertical="center" wrapText="1"/>
    </xf>
    <xf numFmtId="0" fontId="18" fillId="0" borderId="61" xfId="2" applyBorder="1">
      <alignment horizontal="center" vertical="center" wrapText="1"/>
    </xf>
    <xf numFmtId="0" fontId="18" fillId="0" borderId="62" xfId="2" applyBorder="1">
      <alignment horizontal="center" vertical="center" wrapText="1"/>
    </xf>
    <xf numFmtId="0" fontId="18" fillId="0" borderId="68" xfId="2" applyBorder="1">
      <alignment horizontal="center" vertical="center" wrapText="1"/>
    </xf>
    <xf numFmtId="0" fontId="18" fillId="0" borderId="34" xfId="2" applyBorder="1">
      <alignment horizontal="center" vertical="center" wrapText="1"/>
    </xf>
    <xf numFmtId="0" fontId="18" fillId="0" borderId="30" xfId="2" applyBorder="1">
      <alignment horizontal="center" vertical="center" wrapText="1"/>
    </xf>
    <xf numFmtId="0" fontId="18" fillId="0" borderId="8" xfId="2" applyBorder="1">
      <alignment horizontal="center" vertical="center" wrapText="1"/>
    </xf>
    <xf numFmtId="0" fontId="18" fillId="0" borderId="6" xfId="2" applyBorder="1">
      <alignment horizontal="center" vertical="center" wrapText="1"/>
    </xf>
    <xf numFmtId="0" fontId="18" fillId="0" borderId="47" xfId="2" applyBorder="1">
      <alignment horizontal="center" vertical="center" wrapText="1"/>
    </xf>
    <xf numFmtId="0" fontId="18" fillId="0" borderId="2" xfId="2" applyBorder="1">
      <alignment horizontal="center" vertical="center" wrapText="1"/>
    </xf>
    <xf numFmtId="0" fontId="18" fillId="0" borderId="54" xfId="2" applyBorder="1">
      <alignment horizontal="center" vertical="center" wrapText="1"/>
    </xf>
    <xf numFmtId="0" fontId="18" fillId="0" borderId="17" xfId="2" applyBorder="1">
      <alignment horizontal="center" vertical="center" wrapText="1"/>
    </xf>
    <xf numFmtId="0" fontId="18" fillId="0" borderId="13" xfId="2" applyBorder="1">
      <alignment horizontal="center" vertical="center" wrapText="1"/>
    </xf>
    <xf numFmtId="0" fontId="8" fillId="0" borderId="53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1" xfId="0" applyNumberFormat="1" applyFont="1" applyFill="1" applyBorder="1" applyAlignment="1">
      <alignment horizontal="center" wrapText="1"/>
    </xf>
    <xf numFmtId="0" fontId="8" fillId="0" borderId="32" xfId="0" applyNumberFormat="1" applyFont="1" applyFill="1" applyBorder="1" applyAlignment="1">
      <alignment horizontal="center" wrapText="1"/>
    </xf>
    <xf numFmtId="0" fontId="8" fillId="0" borderId="33" xfId="0" applyNumberFormat="1" applyFont="1" applyFill="1" applyBorder="1" applyAlignment="1">
      <alignment horizontal="center" wrapText="1"/>
    </xf>
    <xf numFmtId="0" fontId="8" fillId="0" borderId="31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51" xfId="0" applyFont="1" applyFill="1" applyBorder="1" applyAlignment="1">
      <alignment horizontal="center" wrapText="1"/>
    </xf>
    <xf numFmtId="0" fontId="8" fillId="0" borderId="52" xfId="0" applyFont="1" applyFill="1" applyBorder="1" applyAlignment="1">
      <alignment horizontal="center" wrapText="1"/>
    </xf>
    <xf numFmtId="0" fontId="8" fillId="0" borderId="53" xfId="0" applyFont="1" applyFill="1" applyBorder="1" applyAlignment="1">
      <alignment horizontal="center" wrapText="1"/>
    </xf>
    <xf numFmtId="0" fontId="8" fillId="0" borderId="77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</cellXfs>
  <cellStyles count="3">
    <cellStyle name="Heading 1" xfId="1" builtinId="16" customBuiltin="1"/>
    <cellStyle name="Normal" xfId="0" builtinId="0"/>
    <cellStyle name="Style katy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7"/>
  <sheetViews>
    <sheetView workbookViewId="0"/>
  </sheetViews>
  <sheetFormatPr defaultRowHeight="15"/>
  <cols>
    <col min="1" max="1" width="6.42578125" style="15" customWidth="1"/>
    <col min="2" max="2" width="6" style="15" customWidth="1"/>
    <col min="3" max="3" width="17.7109375" style="15" customWidth="1"/>
    <col min="4" max="4" width="17.42578125" style="15" customWidth="1"/>
    <col min="5" max="5" width="10.7109375" style="15" customWidth="1"/>
    <col min="6" max="9" width="9.140625" style="15"/>
    <col min="10" max="10" width="5.85546875" style="15" customWidth="1"/>
    <col min="11" max="11" width="14.85546875" style="15" bestFit="1" customWidth="1"/>
    <col min="12" max="12" width="17.42578125" style="15" customWidth="1"/>
    <col min="13" max="13" width="10.28515625" style="15" customWidth="1"/>
    <col min="14" max="16384" width="9.140625" style="15"/>
  </cols>
  <sheetData>
    <row r="1" spans="2:15" ht="27.75" customHeight="1">
      <c r="B1" s="519" t="s">
        <v>1062</v>
      </c>
      <c r="C1" s="519"/>
      <c r="D1" s="519"/>
      <c r="E1" s="519"/>
      <c r="F1" s="519"/>
      <c r="G1" s="519"/>
      <c r="J1" s="520" t="s">
        <v>1063</v>
      </c>
      <c r="K1" s="520"/>
      <c r="L1" s="520"/>
      <c r="M1" s="520"/>
      <c r="N1" s="520"/>
      <c r="O1" s="520"/>
    </row>
    <row r="2" spans="2:15" ht="15.75" thickBot="1"/>
    <row r="3" spans="2:15" ht="30" customHeight="1">
      <c r="B3" s="521" t="s">
        <v>300</v>
      </c>
      <c r="C3" s="522" t="s">
        <v>557</v>
      </c>
      <c r="D3" s="521" t="s">
        <v>0</v>
      </c>
      <c r="E3" s="526" t="s">
        <v>298</v>
      </c>
      <c r="F3" s="526"/>
      <c r="G3" s="526"/>
      <c r="J3" s="521" t="s">
        <v>300</v>
      </c>
      <c r="K3" s="522" t="s">
        <v>557</v>
      </c>
      <c r="L3" s="523" t="s">
        <v>408</v>
      </c>
      <c r="M3" s="524" t="s">
        <v>299</v>
      </c>
      <c r="N3" s="524"/>
      <c r="O3" s="525"/>
    </row>
    <row r="4" spans="2:15" ht="24.75" customHeight="1">
      <c r="B4" s="521"/>
      <c r="C4" s="522"/>
      <c r="D4" s="521"/>
      <c r="E4" s="3" t="s">
        <v>2</v>
      </c>
      <c r="F4" s="2" t="s">
        <v>3</v>
      </c>
      <c r="G4" s="14" t="s">
        <v>4</v>
      </c>
      <c r="J4" s="521"/>
      <c r="K4" s="522"/>
      <c r="L4" s="521"/>
      <c r="M4" s="3" t="s">
        <v>2</v>
      </c>
      <c r="N4" s="2" t="s">
        <v>3</v>
      </c>
      <c r="O4" s="7" t="s">
        <v>4</v>
      </c>
    </row>
    <row r="5" spans="2:15">
      <c r="B5" s="518" t="s">
        <v>405</v>
      </c>
      <c r="C5" s="518"/>
      <c r="D5" s="16">
        <f>SUM(D6:D47)</f>
        <v>9884989191.4500008</v>
      </c>
      <c r="E5" s="19">
        <v>86202.88937673792</v>
      </c>
      <c r="F5" s="19">
        <v>2576.4894198764814</v>
      </c>
      <c r="G5" s="19">
        <v>341.24925698955445</v>
      </c>
      <c r="J5" s="518" t="s">
        <v>405</v>
      </c>
      <c r="K5" s="518"/>
      <c r="L5" s="16">
        <f>SUM(L6:L47)</f>
        <v>1333202533.6100001</v>
      </c>
      <c r="M5" s="19">
        <v>10766.227485654246</v>
      </c>
      <c r="N5" s="19">
        <v>321.78818377585611</v>
      </c>
      <c r="O5" s="19">
        <v>42.619999823943957</v>
      </c>
    </row>
    <row r="6" spans="2:15">
      <c r="B6" s="17">
        <v>1</v>
      </c>
      <c r="C6" s="17" t="s">
        <v>363</v>
      </c>
      <c r="D6" s="18">
        <f>+'Chelt+personal'!C7</f>
        <v>130311696.40000001</v>
      </c>
      <c r="E6" s="18">
        <f>+'Chelt+personal'!D7</f>
        <v>66869.375958948003</v>
      </c>
      <c r="F6" s="18">
        <f>+'Chelt+personal'!E7</f>
        <v>2130.4596736749199</v>
      </c>
      <c r="G6" s="18">
        <f>+'Chelt+personal'!F7</f>
        <v>304.494326352168</v>
      </c>
      <c r="J6" s="17">
        <v>1</v>
      </c>
      <c r="K6" s="17" t="s">
        <v>363</v>
      </c>
      <c r="L6" s="18">
        <f>+Alba!G7</f>
        <v>16080423.050000001</v>
      </c>
      <c r="M6" s="18">
        <f>+Alba!H7</f>
        <v>8251.6603207184107</v>
      </c>
      <c r="N6" s="18">
        <f>+Alba!I7</f>
        <v>262.89806510152698</v>
      </c>
      <c r="O6" s="18">
        <f>+Alba!J7</f>
        <v>37.574505737672403</v>
      </c>
    </row>
    <row r="7" spans="2:15">
      <c r="B7" s="17">
        <v>2</v>
      </c>
      <c r="C7" s="17" t="s">
        <v>364</v>
      </c>
      <c r="D7" s="18">
        <f>+'Chelt+personal'!C58</f>
        <v>153893983.84</v>
      </c>
      <c r="E7" s="18">
        <f>+'Chelt+personal'!D58</f>
        <v>78118.773522842603</v>
      </c>
      <c r="F7" s="18">
        <f>+'Chelt+personal'!E58</f>
        <v>2709.9259335434699</v>
      </c>
      <c r="G7" s="18">
        <f>+'Chelt+personal'!F58</f>
        <v>288.108433051953</v>
      </c>
      <c r="J7" s="17">
        <v>2</v>
      </c>
      <c r="K7" s="17" t="s">
        <v>364</v>
      </c>
      <c r="L7" s="18">
        <f>+'Chelt+personal'!G58</f>
        <v>19231712.079999998</v>
      </c>
      <c r="M7" s="18">
        <f>+'Chelt+personal'!H58</f>
        <v>9762.2903959390896</v>
      </c>
      <c r="N7" s="18">
        <f>+'Chelt+personal'!I58</f>
        <v>338.652064308229</v>
      </c>
      <c r="O7" s="18">
        <f>+'Chelt+personal'!J58</f>
        <v>36.004126308379803</v>
      </c>
    </row>
    <row r="8" spans="2:15">
      <c r="B8" s="17">
        <v>3</v>
      </c>
      <c r="C8" s="17" t="s">
        <v>365</v>
      </c>
      <c r="D8" s="18">
        <f>+'Chelt+personal'!C108</f>
        <v>209933270.71000001</v>
      </c>
      <c r="E8" s="18">
        <f>+'Chelt+personal'!D108</f>
        <v>71043.408023688695</v>
      </c>
      <c r="F8" s="18">
        <f>+'Chelt+personal'!E108</f>
        <v>2290.3726934616402</v>
      </c>
      <c r="G8" s="18">
        <f>+'Chelt+personal'!F108</f>
        <v>282.15548040815298</v>
      </c>
      <c r="J8" s="17">
        <v>3</v>
      </c>
      <c r="K8" s="17" t="s">
        <v>365</v>
      </c>
      <c r="L8" s="18">
        <f>+'Chelt+personal'!G108</f>
        <v>13371278.230000002</v>
      </c>
      <c r="M8" s="18">
        <f>+'Chelt+personal'!H108</f>
        <v>4524.9672521150596</v>
      </c>
      <c r="N8" s="18">
        <f>+'Chelt+personal'!I108</f>
        <v>145.88069071231399</v>
      </c>
      <c r="O8" s="18">
        <f>+'Chelt+personal'!J108</f>
        <v>17.9713268882874</v>
      </c>
    </row>
    <row r="9" spans="2:15">
      <c r="B9" s="17">
        <v>4</v>
      </c>
      <c r="C9" s="17" t="s">
        <v>366</v>
      </c>
      <c r="D9" s="18">
        <f>+'Chelt+personal'!C157</f>
        <v>213076444.78000003</v>
      </c>
      <c r="E9" s="18">
        <f>+'Chelt+personal'!D157</f>
        <v>80497.334635436302</v>
      </c>
      <c r="F9" s="18">
        <f>+'Chelt+personal'!E157</f>
        <v>2225.4809155665098</v>
      </c>
      <c r="G9" s="18">
        <f>+'Chelt+personal'!F157</f>
        <v>326.21497475420199</v>
      </c>
      <c r="J9" s="17">
        <v>4</v>
      </c>
      <c r="K9" s="17" t="s">
        <v>366</v>
      </c>
      <c r="L9" s="18">
        <f>+'Chelt+personal'!G157</f>
        <v>45217109.980000004</v>
      </c>
      <c r="M9" s="18">
        <f>+'Chelt+personal'!H157</f>
        <v>17082.398934642999</v>
      </c>
      <c r="N9" s="18">
        <f>+'Chelt+personal'!I157</f>
        <v>472.27095149565503</v>
      </c>
      <c r="O9" s="18">
        <f>+'Chelt+personal'!J157</f>
        <v>69.226321125328795</v>
      </c>
    </row>
    <row r="10" spans="2:15">
      <c r="B10" s="17">
        <v>5</v>
      </c>
      <c r="C10" s="17" t="s">
        <v>367</v>
      </c>
      <c r="D10" s="18">
        <f>+'Chelt+personal'!C207</f>
        <v>273823270</v>
      </c>
      <c r="E10" s="18">
        <f>+'Chelt+personal'!D207</f>
        <v>79669.266802444006</v>
      </c>
      <c r="F10" s="18">
        <f>+'Chelt+personal'!E207</f>
        <v>2484.4690329722198</v>
      </c>
      <c r="G10" s="18">
        <f>+'Chelt+personal'!F207</f>
        <v>280.78102376899602</v>
      </c>
      <c r="J10" s="17">
        <v>5</v>
      </c>
      <c r="K10" s="17" t="s">
        <v>367</v>
      </c>
      <c r="L10" s="18">
        <f>+'Chelt+personal'!G207</f>
        <v>28117390</v>
      </c>
      <c r="M10" s="18">
        <f>+'Chelt+personal'!H207</f>
        <v>8180.7942973523404</v>
      </c>
      <c r="N10" s="18">
        <f>+'Chelt+personal'!I207</f>
        <v>255.11631916090499</v>
      </c>
      <c r="O10" s="18">
        <f>+'Chelt+personal'!J207</f>
        <v>28.831843071306999</v>
      </c>
    </row>
    <row r="11" spans="2:15">
      <c r="B11" s="17">
        <v>6</v>
      </c>
      <c r="C11" s="17" t="s">
        <v>368</v>
      </c>
      <c r="D11" s="18">
        <f>+'Chelt+personal'!C253</f>
        <v>88178766</v>
      </c>
      <c r="E11" s="18">
        <f>+'Chelt+personal'!D253</f>
        <v>64694.6192223037</v>
      </c>
      <c r="F11" s="18">
        <f>+'Chelt+personal'!E253</f>
        <v>2270.5419198681602</v>
      </c>
      <c r="G11" s="18">
        <f>+'Chelt+personal'!F253</f>
        <v>283.50839637716302</v>
      </c>
      <c r="J11" s="17">
        <v>6</v>
      </c>
      <c r="K11" s="17" t="s">
        <v>368</v>
      </c>
      <c r="L11" s="18">
        <f>+'Chelt+personal'!G253</f>
        <v>10891398</v>
      </c>
      <c r="M11" s="18">
        <f>+'Chelt+personal'!H253</f>
        <v>7990.7542186353603</v>
      </c>
      <c r="N11" s="18">
        <f>+'Chelt+personal'!I253</f>
        <v>280.44592645998603</v>
      </c>
      <c r="O11" s="18">
        <f>+'Chelt+personal'!J253</f>
        <v>35.0175322399663</v>
      </c>
    </row>
    <row r="12" spans="2:15">
      <c r="B12" s="17">
        <v>7</v>
      </c>
      <c r="C12" s="17" t="s">
        <v>369</v>
      </c>
      <c r="D12" s="18">
        <f>+'Chelt+personal'!C305</f>
        <v>134290499.81</v>
      </c>
      <c r="E12" s="18">
        <f>+'Chelt+personal'!D305</f>
        <v>62056.608045286499</v>
      </c>
      <c r="F12" s="18">
        <f>+'Chelt+personal'!E305</f>
        <v>1872.40138606545</v>
      </c>
      <c r="G12" s="18">
        <f>+'Chelt+personal'!F305</f>
        <v>251.60708261277699</v>
      </c>
      <c r="J12" s="17">
        <v>7</v>
      </c>
      <c r="K12" s="17" t="s">
        <v>369</v>
      </c>
      <c r="L12" s="18">
        <f>+'Chelt+personal'!G305</f>
        <v>13957531.120000001</v>
      </c>
      <c r="M12" s="18">
        <f>+'Chelt+personal'!H305</f>
        <v>6449.8757486136801</v>
      </c>
      <c r="N12" s="18">
        <f>+'Chelt+personal'!I305</f>
        <v>194.608707630959</v>
      </c>
      <c r="O12" s="18">
        <f>+'Chelt+personal'!J305</f>
        <v>26.150872105986</v>
      </c>
    </row>
    <row r="13" spans="2:15">
      <c r="B13" s="17">
        <v>8</v>
      </c>
      <c r="C13" s="17" t="s">
        <v>370</v>
      </c>
      <c r="D13" s="18">
        <f>+'Chelt+personal'!C355</f>
        <v>219471219.24000001</v>
      </c>
      <c r="E13" s="18">
        <f>+'Chelt+personal'!D355</f>
        <v>80186.780869565206</v>
      </c>
      <c r="F13" s="18">
        <f>+'Chelt+personal'!E355</f>
        <v>2514.16156024469</v>
      </c>
      <c r="G13" s="18">
        <f>+'Chelt+personal'!F355</f>
        <v>314.37823621424599</v>
      </c>
      <c r="J13" s="17">
        <v>8</v>
      </c>
      <c r="K13" s="17" t="s">
        <v>370</v>
      </c>
      <c r="L13" s="18">
        <f>+'Chelt+personal'!G355</f>
        <v>24573408.52</v>
      </c>
      <c r="M13" s="18">
        <f>+'Chelt+personal'!H355</f>
        <v>8978.22744610888</v>
      </c>
      <c r="N13" s="18">
        <f>+'Chelt+personal'!I355</f>
        <v>281.50168992141499</v>
      </c>
      <c r="O13" s="18">
        <f>+'Chelt+personal'!J355</f>
        <v>35.199808225614198</v>
      </c>
    </row>
    <row r="14" spans="2:15">
      <c r="B14" s="17">
        <v>9</v>
      </c>
      <c r="C14" s="17" t="s">
        <v>371</v>
      </c>
      <c r="D14" s="18">
        <f>+'Chelt+personal'!C403</f>
        <v>133340338.03</v>
      </c>
      <c r="E14" s="18">
        <f>+'Chelt+personal'!D403</f>
        <v>72665.034348773799</v>
      </c>
      <c r="F14" s="18">
        <f>+'Chelt+personal'!E403</f>
        <v>2584.41559154165</v>
      </c>
      <c r="G14" s="18">
        <f>+'Chelt+personal'!F403</f>
        <v>278.40834936881203</v>
      </c>
      <c r="J14" s="17">
        <v>9</v>
      </c>
      <c r="K14" s="17" t="s">
        <v>371</v>
      </c>
      <c r="L14" s="18">
        <f>+'Chelt+personal'!G403</f>
        <v>23806700.93</v>
      </c>
      <c r="M14" s="18">
        <f>+'Chelt+personal'!H403</f>
        <v>12973.678980926399</v>
      </c>
      <c r="N14" s="18">
        <f>+'Chelt+personal'!I403</f>
        <v>461.423826995387</v>
      </c>
      <c r="O14" s="18">
        <f>+'Chelt+personal'!J403</f>
        <v>49.707270941123902</v>
      </c>
    </row>
    <row r="15" spans="2:15">
      <c r="B15" s="17">
        <v>10</v>
      </c>
      <c r="C15" s="17" t="s">
        <v>372</v>
      </c>
      <c r="D15" s="18">
        <f>+'Chelt+personal'!C455</f>
        <v>132076221.93000001</v>
      </c>
      <c r="E15" s="18">
        <f>+'Chelt+personal'!D455</f>
        <v>57549.552039215698</v>
      </c>
      <c r="F15" s="18">
        <f>+'Chelt+personal'!E455</f>
        <v>2194.83219107285</v>
      </c>
      <c r="G15" s="18">
        <f>+'Chelt+personal'!F455</f>
        <v>232.24887974692501</v>
      </c>
      <c r="J15" s="17">
        <v>10</v>
      </c>
      <c r="K15" s="17" t="s">
        <v>372</v>
      </c>
      <c r="L15" s="18">
        <f>+'Chelt+personal'!G455</f>
        <v>6524903.79</v>
      </c>
      <c r="M15" s="18">
        <f>+'Chelt+personal'!H455</f>
        <v>2843.0957690631799</v>
      </c>
      <c r="N15" s="18">
        <f>+'Chelt+personal'!I455</f>
        <v>108.430350804307</v>
      </c>
      <c r="O15" s="18">
        <f>+'Chelt+personal'!J455</f>
        <v>11.473691522884399</v>
      </c>
    </row>
    <row r="16" spans="2:15">
      <c r="B16" s="17">
        <v>11</v>
      </c>
      <c r="C16" s="17" t="s">
        <v>373</v>
      </c>
      <c r="D16" s="18">
        <f>+'Chelt+personal'!C505</f>
        <v>104835673.97</v>
      </c>
      <c r="E16" s="18">
        <f>+'Chelt+personal'!D505</f>
        <v>60319.720350978103</v>
      </c>
      <c r="F16" s="18">
        <f>+'Chelt+personal'!E505</f>
        <v>1985.82501079709</v>
      </c>
      <c r="G16" s="18">
        <f>+'Chelt+personal'!F505</f>
        <v>278.71672813363199</v>
      </c>
      <c r="J16" s="17">
        <v>11</v>
      </c>
      <c r="K16" s="17" t="s">
        <v>373</v>
      </c>
      <c r="L16" s="18">
        <f>+'Chelt+personal'!G505</f>
        <v>13833493.4</v>
      </c>
      <c r="M16" s="18">
        <f>+'Chelt+personal'!H505</f>
        <v>7959.4323360184098</v>
      </c>
      <c r="N16" s="18">
        <f>+'Chelt+personal'!I505</f>
        <v>262.03768373996098</v>
      </c>
      <c r="O16" s="18">
        <f>+'Chelt+personal'!J505</f>
        <v>36.777805427277798</v>
      </c>
    </row>
    <row r="17" spans="2:15">
      <c r="B17" s="17">
        <v>12</v>
      </c>
      <c r="C17" s="17" t="s">
        <v>374</v>
      </c>
      <c r="D17" s="18">
        <f>+'Chelt+personal'!C557</f>
        <v>63854664</v>
      </c>
      <c r="E17" s="18">
        <f>+'Chelt+personal'!D557</f>
        <v>57944.341197822097</v>
      </c>
      <c r="F17" s="18">
        <f>+'Chelt+personal'!E557</f>
        <v>1777.74058297837</v>
      </c>
      <c r="G17" s="18">
        <f>+'Chelt+personal'!F557</f>
        <v>246.426075647472</v>
      </c>
      <c r="J17" s="17">
        <v>12</v>
      </c>
      <c r="K17" s="17" t="s">
        <v>374</v>
      </c>
      <c r="L17" s="18">
        <f>+'Chelt+personal'!G557</f>
        <v>4316724</v>
      </c>
      <c r="M17" s="18">
        <f>+'Chelt+personal'!H557</f>
        <v>3917.1724137931001</v>
      </c>
      <c r="N17" s="18">
        <f>+'Chelt+personal'!I557</f>
        <v>120.179403658231</v>
      </c>
      <c r="O17" s="18">
        <f>+'Chelt+personal'!J557</f>
        <v>16.658976625000498</v>
      </c>
    </row>
    <row r="18" spans="2:15">
      <c r="B18" s="17">
        <v>13</v>
      </c>
      <c r="C18" s="17" t="s">
        <v>375</v>
      </c>
      <c r="D18" s="18">
        <f>+'Chelt+personal'!C603</f>
        <v>558417507.1500001</v>
      </c>
      <c r="E18" s="18">
        <f>+'Chelt+personal'!D603</f>
        <v>103143.24106945</v>
      </c>
      <c r="F18" s="18">
        <f>+'Chelt+personal'!E603</f>
        <v>2740.9684737152102</v>
      </c>
      <c r="G18" s="18">
        <f>+'Chelt+personal'!F603</f>
        <v>375.95011758171501</v>
      </c>
      <c r="J18" s="17">
        <v>13</v>
      </c>
      <c r="K18" s="17" t="s">
        <v>375</v>
      </c>
      <c r="L18" s="18">
        <f>+'Chelt+personal'!G603</f>
        <v>69386482.75</v>
      </c>
      <c r="M18" s="18">
        <f>+'Chelt+personal'!H603</f>
        <v>12816.1216752863</v>
      </c>
      <c r="N18" s="18">
        <f>+'Chelt+personal'!I603</f>
        <v>340.58058582437502</v>
      </c>
      <c r="O18" s="18">
        <f>+'Chelt+personal'!J603</f>
        <v>46.713894200020199</v>
      </c>
    </row>
    <row r="19" spans="2:15">
      <c r="B19" s="17">
        <v>14</v>
      </c>
      <c r="C19" s="17" t="s">
        <v>376</v>
      </c>
      <c r="D19" s="18">
        <f>+'Chelt+personal'!C652</f>
        <v>257191501</v>
      </c>
      <c r="E19" s="18">
        <f>+'Chelt+personal'!D652</f>
        <v>78208.3904761905</v>
      </c>
      <c r="F19" s="18">
        <f>+'Chelt+personal'!E652</f>
        <v>2171.3856429053399</v>
      </c>
      <c r="G19" s="18">
        <f>+'Chelt+personal'!F652</f>
        <v>291.28337512384297</v>
      </c>
      <c r="J19" s="17">
        <v>14</v>
      </c>
      <c r="K19" s="17" t="s">
        <v>376</v>
      </c>
      <c r="L19" s="18">
        <f>+'Chelt+personal'!G652</f>
        <v>16715533</v>
      </c>
      <c r="M19" s="18">
        <f>+'Chelt+personal'!H652</f>
        <v>5483.1540229885104</v>
      </c>
      <c r="N19" s="18">
        <f>+'Chelt+personal'!I652</f>
        <v>152.23484143917401</v>
      </c>
      <c r="O19" s="18">
        <f>+'Chelt+personal'!J652</f>
        <v>20.421742480766198</v>
      </c>
    </row>
    <row r="20" spans="2:15">
      <c r="B20" s="17">
        <v>15</v>
      </c>
      <c r="C20" s="17" t="s">
        <v>377</v>
      </c>
      <c r="D20" s="18">
        <f>+'Chelt+personal'!C699</f>
        <v>83699366.710000008</v>
      </c>
      <c r="E20" s="18">
        <f>+'Chelt+personal'!D699</f>
        <v>46422.277709373302</v>
      </c>
      <c r="F20" s="18">
        <f>+'Chelt+personal'!E699</f>
        <v>1808.9728913527399</v>
      </c>
      <c r="G20" s="18">
        <f>+'Chelt+personal'!F699</f>
        <v>207.00090445488101</v>
      </c>
      <c r="J20" s="17">
        <v>15</v>
      </c>
      <c r="K20" s="17" t="s">
        <v>377</v>
      </c>
      <c r="L20" s="18">
        <f>+'Chelt+personal'!G699</f>
        <v>7490343.2800000003</v>
      </c>
      <c r="M20" s="18">
        <f>+'Chelt+personal'!H699</f>
        <v>4154.3778591236796</v>
      </c>
      <c r="N20" s="18">
        <f>+'Chelt+personal'!I699</f>
        <v>161.88686334262701</v>
      </c>
      <c r="O20" s="18">
        <f>+'Chelt+personal'!J699</f>
        <v>18.524725987589701</v>
      </c>
    </row>
    <row r="21" spans="2:15">
      <c r="B21" s="17">
        <v>16</v>
      </c>
      <c r="C21" s="17" t="s">
        <v>378</v>
      </c>
      <c r="D21" s="18">
        <f>+'Chelt+personal'!C747</f>
        <v>133354708</v>
      </c>
      <c r="E21" s="18">
        <f>+'Chelt+personal'!D747</f>
        <v>56220.365935919101</v>
      </c>
      <c r="F21" s="18">
        <f>+'Chelt+personal'!E747</f>
        <v>2181.4222992867899</v>
      </c>
      <c r="G21" s="18">
        <f>+'Chelt+personal'!F747</f>
        <v>253.715624030882</v>
      </c>
      <c r="J21" s="17">
        <v>16</v>
      </c>
      <c r="K21" s="17" t="s">
        <v>378</v>
      </c>
      <c r="L21" s="18">
        <f>+'Chelt+personal'!G747</f>
        <v>107245369</v>
      </c>
      <c r="M21" s="18">
        <f>+'Chelt+personal'!H747</f>
        <v>2638.95151770658</v>
      </c>
      <c r="N21" s="18">
        <f>+'Chelt+personal'!I747</f>
        <v>102.394703265066</v>
      </c>
      <c r="O21" s="18">
        <f>+'Chelt+personal'!J747</f>
        <v>11.9092649070503</v>
      </c>
    </row>
    <row r="22" spans="2:15">
      <c r="B22" s="17">
        <v>17</v>
      </c>
      <c r="C22" s="17" t="s">
        <v>379</v>
      </c>
      <c r="D22" s="18">
        <f>+'Chelt+personal'!C799</f>
        <v>298244486.30000001</v>
      </c>
      <c r="E22" s="18">
        <f>+'Chelt+personal'!D799</f>
        <v>71831.523675337201</v>
      </c>
      <c r="F22" s="18">
        <f>+'Chelt+personal'!E799</f>
        <v>2107.0796805233699</v>
      </c>
      <c r="G22" s="18">
        <f>+'Chelt+personal'!F799</f>
        <v>264.62588466090898</v>
      </c>
      <c r="J22" s="17">
        <v>17</v>
      </c>
      <c r="K22" s="17" t="s">
        <v>379</v>
      </c>
      <c r="L22" s="18">
        <f>+'Chelt+personal'!G799</f>
        <v>31485050.059999999</v>
      </c>
      <c r="M22" s="18">
        <f>+'Chelt+personal'!H799</f>
        <v>7583.1045423892101</v>
      </c>
      <c r="N22" s="18">
        <f>+'Chelt+personal'!I799</f>
        <v>222.44001907534101</v>
      </c>
      <c r="O22" s="18">
        <f>+'Chelt+personal'!J799</f>
        <v>27.936004212797702</v>
      </c>
    </row>
    <row r="23" spans="2:15">
      <c r="B23" s="17">
        <v>18</v>
      </c>
      <c r="C23" s="17" t="s">
        <v>380</v>
      </c>
      <c r="D23" s="18">
        <f>+'Chelt+personal'!C845</f>
        <v>193128360.52999997</v>
      </c>
      <c r="E23" s="18">
        <f>+'Chelt+personal'!D845</f>
        <v>72906.138365420906</v>
      </c>
      <c r="F23" s="18">
        <f>+'Chelt+personal'!E845</f>
        <v>2150.9373249209202</v>
      </c>
      <c r="G23" s="18">
        <f>+'Chelt+personal'!F845</f>
        <v>300.86891851092503</v>
      </c>
      <c r="J23" s="17">
        <v>18</v>
      </c>
      <c r="K23" s="17" t="s">
        <v>380</v>
      </c>
      <c r="L23" s="18">
        <f>+'Chelt+personal'!G845</f>
        <v>15725156.069999998</v>
      </c>
      <c r="M23" s="18">
        <f>+'Chelt+personal'!H845</f>
        <v>5936.2612570781403</v>
      </c>
      <c r="N23" s="18">
        <f>+'Chelt+personal'!I845</f>
        <v>175.136500089099</v>
      </c>
      <c r="O23" s="18">
        <f>+'Chelt+personal'!J845</f>
        <v>24.4977521023458</v>
      </c>
    </row>
    <row r="24" spans="2:15">
      <c r="B24" s="17">
        <v>19</v>
      </c>
      <c r="C24" s="17" t="s">
        <v>381</v>
      </c>
      <c r="D24" s="18">
        <f>+'Chelt+personal'!C885</f>
        <v>48080552</v>
      </c>
      <c r="E24" s="18">
        <f>+'Chelt+personal'!D885</f>
        <v>63851.994687915001</v>
      </c>
      <c r="F24" s="18">
        <f>+'Chelt+personal'!E885</f>
        <v>2210.1936195642202</v>
      </c>
      <c r="G24" s="18">
        <f>+'Chelt+personal'!F885</f>
        <v>278.81026854316298</v>
      </c>
      <c r="J24" s="17">
        <v>19</v>
      </c>
      <c r="K24" s="17" t="s">
        <v>381</v>
      </c>
      <c r="L24" s="18">
        <f>+'Chelt+personal'!G885</f>
        <v>2495501</v>
      </c>
      <c r="M24" s="18">
        <f>+'Chelt+personal'!H885</f>
        <v>3314.0783532536502</v>
      </c>
      <c r="N24" s="18">
        <f>+'Chelt+personal'!I885</f>
        <v>114.714581226441</v>
      </c>
      <c r="O24" s="18">
        <f>+'Chelt+personal'!J885</f>
        <v>14.470950831840099</v>
      </c>
    </row>
    <row r="25" spans="2:15">
      <c r="B25" s="17">
        <v>20</v>
      </c>
      <c r="C25" s="17" t="s">
        <v>382</v>
      </c>
      <c r="D25" s="18">
        <f>+'Chelt+personal'!C935</f>
        <v>128766934.78999999</v>
      </c>
      <c r="E25" s="18">
        <f>+'Chelt+personal'!D935</f>
        <v>55670.9618633809</v>
      </c>
      <c r="F25" s="18">
        <f>+'Chelt+personal'!E935</f>
        <v>1811.0170570448099</v>
      </c>
      <c r="G25" s="18">
        <f>+'Chelt+personal'!F935</f>
        <v>250.64465071056901</v>
      </c>
      <c r="J25" s="17">
        <v>20</v>
      </c>
      <c r="K25" s="17" t="s">
        <v>382</v>
      </c>
      <c r="L25" s="18">
        <f>+'Chelt+personal'!G935</f>
        <v>11753146.479999999</v>
      </c>
      <c r="M25" s="18">
        <f>+'Chelt+personal'!H935</f>
        <v>5081.34305231301</v>
      </c>
      <c r="N25" s="18">
        <f>+'Chelt+personal'!I935</f>
        <v>165.29980141205601</v>
      </c>
      <c r="O25" s="18">
        <f>+'Chelt+personal'!J935</f>
        <v>22.8774824766469</v>
      </c>
    </row>
    <row r="26" spans="2:15">
      <c r="B26" s="17">
        <v>21</v>
      </c>
      <c r="C26" s="17" t="s">
        <v>383</v>
      </c>
      <c r="D26" s="18">
        <f>+'Chelt+personal'!C983</f>
        <v>110749324.66</v>
      </c>
      <c r="E26" s="18">
        <f>+'Chelt+personal'!D983</f>
        <v>57116.722362042303</v>
      </c>
      <c r="F26" s="18">
        <f>+'Chelt+personal'!E983</f>
        <v>2073.6467319502699</v>
      </c>
      <c r="G26" s="18">
        <f>+'Chelt+personal'!F983</f>
        <v>270.333273920674</v>
      </c>
      <c r="J26" s="17">
        <v>21</v>
      </c>
      <c r="K26" s="17" t="s">
        <v>383</v>
      </c>
      <c r="L26" s="18">
        <f>+'Chelt+personal'!G983</f>
        <v>7777563.2199999997</v>
      </c>
      <c r="M26" s="18">
        <f>+'Chelt+personal'!H983</f>
        <v>4011.1207942238302</v>
      </c>
      <c r="N26" s="18">
        <f>+'Chelt+personal'!I983</f>
        <v>145.625434766327</v>
      </c>
      <c r="O26" s="18">
        <f>+'Chelt+personal'!J983</f>
        <v>18.984622568511298</v>
      </c>
    </row>
    <row r="27" spans="2:15">
      <c r="B27" s="17">
        <v>22</v>
      </c>
      <c r="C27" s="17" t="s">
        <v>384</v>
      </c>
      <c r="D27" s="18">
        <f>+'Chelt+personal'!C1034</f>
        <v>203915146.41</v>
      </c>
      <c r="E27" s="18">
        <f>+'Chelt+personal'!D1034</f>
        <v>69382.492824089801</v>
      </c>
      <c r="F27" s="18">
        <f>+'Chelt+personal'!E1034</f>
        <v>2431.6719503207801</v>
      </c>
      <c r="G27" s="18">
        <f>+'Chelt+personal'!F1034</f>
        <v>295.41103328233902</v>
      </c>
      <c r="J27" s="17">
        <v>22</v>
      </c>
      <c r="K27" s="17" t="s">
        <v>384</v>
      </c>
      <c r="L27" s="18">
        <f>+'Chelt+personal'!G1034</f>
        <v>22436987.469999999</v>
      </c>
      <c r="M27" s="18">
        <f>+'Chelt+personal'!H1034</f>
        <v>7634.2250663491004</v>
      </c>
      <c r="N27" s="18">
        <f>+'Chelt+personal'!I1034</f>
        <v>267.55929631043</v>
      </c>
      <c r="O27" s="18">
        <f>+'Chelt+personal'!J1034</f>
        <v>32.504371396369002</v>
      </c>
    </row>
    <row r="28" spans="2:15">
      <c r="B28" s="17">
        <v>23</v>
      </c>
      <c r="C28" s="17" t="s">
        <v>385</v>
      </c>
      <c r="D28" s="18">
        <f>+'Chelt+personal'!C1085</f>
        <v>59530483.270000003</v>
      </c>
      <c r="E28" s="18">
        <f>+'Chelt+personal'!D1085</f>
        <v>71551.0616225962</v>
      </c>
      <c r="F28" s="18">
        <f>+'Chelt+personal'!E1085</f>
        <v>1895.3320153459199</v>
      </c>
      <c r="G28" s="18">
        <f>+'Chelt+personal'!F1085</f>
        <v>353.91625260842397</v>
      </c>
      <c r="J28" s="17">
        <v>23</v>
      </c>
      <c r="K28" s="17" t="s">
        <v>385</v>
      </c>
      <c r="L28" s="18">
        <f>+'Chelt+personal'!G1085</f>
        <v>3485245.54</v>
      </c>
      <c r="M28" s="18">
        <f>+'Chelt+personal'!H1085</f>
        <v>4188.9970432692298</v>
      </c>
      <c r="N28" s="18">
        <f>+'Chelt+personal'!I1085</f>
        <v>110.96327613104501</v>
      </c>
      <c r="O28" s="18">
        <f>+'Chelt+personal'!J1085</f>
        <v>20.7202255580988</v>
      </c>
    </row>
    <row r="29" spans="2:15">
      <c r="B29" s="17">
        <v>24</v>
      </c>
      <c r="C29" s="17" t="s">
        <v>386</v>
      </c>
      <c r="D29" s="18">
        <f>+'Chelt+personal'!C1135</f>
        <v>603768603.99000001</v>
      </c>
      <c r="E29" s="18">
        <f>+'Chelt+personal'!D1135</f>
        <v>102839.14222279</v>
      </c>
      <c r="F29" s="18">
        <f>+'Chelt+personal'!E1135</f>
        <v>2977.9556883489699</v>
      </c>
      <c r="G29" s="18">
        <f>+'Chelt+personal'!F1135</f>
        <v>351.82743825072401</v>
      </c>
      <c r="J29" s="17">
        <v>24</v>
      </c>
      <c r="K29" s="17" t="s">
        <v>386</v>
      </c>
      <c r="L29" s="18">
        <f>+'Chelt+personal'!G1135</f>
        <v>59353869.759999998</v>
      </c>
      <c r="M29" s="18">
        <f>+'Chelt+personal'!H1135</f>
        <v>10109.669109180701</v>
      </c>
      <c r="N29" s="18">
        <f>+'Chelt+personal'!I1135</f>
        <v>292.74988083611998</v>
      </c>
      <c r="O29" s="18">
        <f>+'Chelt+personal'!J1135</f>
        <v>34.586626330857399</v>
      </c>
    </row>
    <row r="30" spans="2:15">
      <c r="B30" s="17">
        <v>25</v>
      </c>
      <c r="C30" s="17" t="s">
        <v>387</v>
      </c>
      <c r="D30" s="18">
        <f>+'Chelt+personal'!C1186</f>
        <v>68075850.379999995</v>
      </c>
      <c r="E30" s="18">
        <f>+'Chelt+personal'!D1186</f>
        <v>67268.626857707495</v>
      </c>
      <c r="F30" s="18">
        <f>+'Chelt+personal'!E1186</f>
        <v>2363.25246059849</v>
      </c>
      <c r="G30" s="18">
        <f>+'Chelt+personal'!F1186</f>
        <v>270.22054158545899</v>
      </c>
      <c r="J30" s="17">
        <v>25</v>
      </c>
      <c r="K30" s="17" t="s">
        <v>387</v>
      </c>
      <c r="L30" s="18">
        <f>+'Chelt+personal'!G1186</f>
        <v>5842013.3099999996</v>
      </c>
      <c r="M30" s="18">
        <f>+'Chelt+personal'!H1186</f>
        <v>5772.7404249011897</v>
      </c>
      <c r="N30" s="18">
        <f>+'Chelt+personal'!I1186</f>
        <v>202.80543324307399</v>
      </c>
      <c r="O30" s="18">
        <f>+'Chelt+personal'!J1186</f>
        <v>23.1893100382254</v>
      </c>
    </row>
    <row r="31" spans="2:15">
      <c r="B31" s="17">
        <v>26</v>
      </c>
      <c r="C31" s="17" t="s">
        <v>388</v>
      </c>
      <c r="D31" s="18">
        <f>+'Chelt+personal'!C1228</f>
        <v>191322285</v>
      </c>
      <c r="E31" s="18">
        <f>+'Chelt+personal'!D1228</f>
        <v>71549.096858638703</v>
      </c>
      <c r="F31" s="18">
        <f>+'Chelt+personal'!E1228</f>
        <v>2237.5566925910798</v>
      </c>
      <c r="G31" s="18">
        <f>+'Chelt+personal'!F1228</f>
        <v>285.82569054046598</v>
      </c>
      <c r="J31" s="17">
        <v>26</v>
      </c>
      <c r="K31" s="17" t="s">
        <v>388</v>
      </c>
      <c r="L31" s="18">
        <f>+'Chelt+personal'!G1228</f>
        <v>29034609.23</v>
      </c>
      <c r="M31" s="18">
        <f>+'Chelt+personal'!H1228</f>
        <v>10858.1186125654</v>
      </c>
      <c r="N31" s="18">
        <f>+'Chelt+personal'!I1228</f>
        <v>339.56621449038101</v>
      </c>
      <c r="O31" s="18">
        <f>+'Chelt+personal'!J1228</f>
        <v>43.376218382441898</v>
      </c>
    </row>
    <row r="32" spans="2:15">
      <c r="B32" s="17">
        <v>27</v>
      </c>
      <c r="C32" s="17" t="s">
        <v>389</v>
      </c>
      <c r="D32" s="18">
        <f>+'Chelt+personal'!C1270</f>
        <v>85272080.159999996</v>
      </c>
      <c r="E32" s="18">
        <f>+'Chelt+personal'!D1270</f>
        <v>63541.043338301002</v>
      </c>
      <c r="F32" s="18">
        <f>+'Chelt+personal'!E1270</f>
        <v>2029.3212793907701</v>
      </c>
      <c r="G32" s="18">
        <f>+'Chelt+personal'!F1270</f>
        <v>269.25021048177803</v>
      </c>
      <c r="J32" s="17">
        <v>27</v>
      </c>
      <c r="K32" s="17" t="s">
        <v>389</v>
      </c>
      <c r="L32" s="18">
        <f>+'Chelt+personal'!G1270</f>
        <v>8056265</v>
      </c>
      <c r="M32" s="18">
        <f>+'Chelt+personal'!H1270</f>
        <v>6003.1784277198203</v>
      </c>
      <c r="N32" s="18">
        <f>+'Chelt+personal'!I1270</f>
        <v>191.72454664445499</v>
      </c>
      <c r="O32" s="18">
        <f>+'Chelt+personal'!J1270</f>
        <v>25.437999917903898</v>
      </c>
    </row>
    <row r="33" spans="2:15">
      <c r="B33" s="17">
        <v>28</v>
      </c>
      <c r="C33" s="17" t="s">
        <v>390</v>
      </c>
      <c r="D33" s="18">
        <f>+'Chelt+personal'!C1319</f>
        <v>419760939.61000001</v>
      </c>
      <c r="E33" s="18">
        <f>+'Chelt+personal'!D1319</f>
        <v>111047.867621693</v>
      </c>
      <c r="F33" s="18">
        <f>+'Chelt+personal'!E1319</f>
        <v>3494.7169716017402</v>
      </c>
      <c r="G33" s="18">
        <f>+'Chelt+personal'!F1319</f>
        <v>438.01385288752903</v>
      </c>
      <c r="J33" s="17">
        <v>28</v>
      </c>
      <c r="K33" s="17" t="s">
        <v>390</v>
      </c>
      <c r="L33" s="18">
        <f>+'Chelt+personal'!G1319</f>
        <v>69705744.329999998</v>
      </c>
      <c r="M33" s="18">
        <f>+'Chelt+personal'!H1319</f>
        <v>18440.673103174599</v>
      </c>
      <c r="N33" s="18">
        <f>+'Chelt+personal'!I1319</f>
        <v>580.33472088783105</v>
      </c>
      <c r="O33" s="18">
        <f>+'Chelt+personal'!J1319</f>
        <v>72.736833662378601</v>
      </c>
    </row>
    <row r="34" spans="2:15">
      <c r="B34" s="17">
        <v>29</v>
      </c>
      <c r="C34" s="17" t="s">
        <v>391</v>
      </c>
      <c r="D34" s="18">
        <f>+'Chelt+personal'!C1362</f>
        <v>155685586.13999999</v>
      </c>
      <c r="E34" s="18">
        <f>+'Chelt+personal'!D1362</f>
        <v>68917.922151394407</v>
      </c>
      <c r="F34" s="18">
        <f>+'Chelt+personal'!E1362</f>
        <v>2214.3367204301098</v>
      </c>
      <c r="G34" s="18">
        <f>+'Chelt+personal'!F1362</f>
        <v>279.561039804774</v>
      </c>
      <c r="J34" s="17">
        <v>29</v>
      </c>
      <c r="K34" s="17" t="s">
        <v>391</v>
      </c>
      <c r="L34" s="18">
        <f>+'Chelt+personal'!G1362</f>
        <v>12721258.000000002</v>
      </c>
      <c r="M34" s="18">
        <f>+'Chelt+personal'!H1362</f>
        <v>5631.3669765382901</v>
      </c>
      <c r="N34" s="18">
        <f>+'Chelt+personal'!I1362</f>
        <v>180.936138135063</v>
      </c>
      <c r="O34" s="18">
        <f>+'Chelt+personal'!J1362</f>
        <v>22.843271508171199</v>
      </c>
    </row>
    <row r="35" spans="2:15">
      <c r="B35" s="17">
        <v>30</v>
      </c>
      <c r="C35" s="17" t="s">
        <v>392</v>
      </c>
      <c r="D35" s="18">
        <f>+'Chelt+personal'!C1414</f>
        <v>138714977.40000001</v>
      </c>
      <c r="E35" s="18">
        <f>+'Chelt+personal'!D1414</f>
        <v>70146.638381795201</v>
      </c>
      <c r="F35" s="18">
        <f>+'Chelt+personal'!E1414</f>
        <v>2059.0327509685499</v>
      </c>
      <c r="G35" s="18">
        <f>+'Chelt+personal'!F1414</f>
        <v>259.37535508335799</v>
      </c>
      <c r="J35" s="17">
        <v>30</v>
      </c>
      <c r="K35" s="17" t="s">
        <v>392</v>
      </c>
      <c r="L35" s="18">
        <f>+'Chelt+personal'!G1414</f>
        <v>8577737.4499999993</v>
      </c>
      <c r="M35" s="18">
        <f>+'Chelt+personal'!H1414</f>
        <v>4337.6674841972199</v>
      </c>
      <c r="N35" s="18">
        <f>+'Chelt+personal'!I1414</f>
        <v>127.324696076831</v>
      </c>
      <c r="O35" s="18">
        <f>+'Chelt+personal'!J1414</f>
        <v>16.039030093267801</v>
      </c>
    </row>
    <row r="36" spans="2:15">
      <c r="B36" s="17">
        <v>31</v>
      </c>
      <c r="C36" s="17" t="s">
        <v>393</v>
      </c>
      <c r="D36" s="18">
        <f>+'Chelt+personal'!C1464</f>
        <v>231047621.63999996</v>
      </c>
      <c r="E36" s="18">
        <f>+'Chelt+personal'!D1464</f>
        <v>65434.047476635496</v>
      </c>
      <c r="F36" s="18">
        <f>+'Chelt+personal'!E1464</f>
        <v>1951.1355771553101</v>
      </c>
      <c r="G36" s="18">
        <f>+'Chelt+personal'!F1464</f>
        <v>253.708064869993</v>
      </c>
      <c r="J36" s="17">
        <v>31</v>
      </c>
      <c r="K36" s="17" t="s">
        <v>393</v>
      </c>
      <c r="L36" s="18">
        <f>+'Chelt+personal'!G1464</f>
        <v>27498686.050000004</v>
      </c>
      <c r="M36" s="18">
        <f>+'Chelt+personal'!H1464</f>
        <v>7787.7898753894096</v>
      </c>
      <c r="N36" s="18">
        <f>+'Chelt+personal'!I1464</f>
        <v>232.219073697189</v>
      </c>
      <c r="O36" s="18">
        <f>+'Chelt+personal'!J1464</f>
        <v>30.195672972922502</v>
      </c>
    </row>
    <row r="37" spans="2:15">
      <c r="B37" s="17">
        <v>32</v>
      </c>
      <c r="C37" s="17" t="s">
        <v>394</v>
      </c>
      <c r="D37" s="18">
        <f>+'Chelt+personal'!C1515</f>
        <v>118212363.58</v>
      </c>
      <c r="E37" s="18">
        <f>+'Chelt+personal'!D1515</f>
        <v>69170.487758923395</v>
      </c>
      <c r="F37" s="18">
        <f>+'Chelt+personal'!E1515</f>
        <v>2171.62420464775</v>
      </c>
      <c r="G37" s="18">
        <f>+'Chelt+personal'!F1515</f>
        <v>286.34357533536502</v>
      </c>
      <c r="J37" s="17">
        <v>32</v>
      </c>
      <c r="K37" s="17" t="s">
        <v>394</v>
      </c>
      <c r="L37" s="18">
        <f>+'Chelt+personal'!G1515</f>
        <v>12099142.539999999</v>
      </c>
      <c r="M37" s="18">
        <f>+'Chelt+personal'!H1515</f>
        <v>7079.6621064950295</v>
      </c>
      <c r="N37" s="18">
        <f>+'Chelt+personal'!I1515</f>
        <v>222.26770533664001</v>
      </c>
      <c r="O37" s="18">
        <f>+'Chelt+personal'!J1515</f>
        <v>29.307524428705001</v>
      </c>
    </row>
    <row r="38" spans="2:15">
      <c r="B38" s="17">
        <v>33</v>
      </c>
      <c r="C38" s="17" t="s">
        <v>395</v>
      </c>
      <c r="D38" s="18">
        <f>+'Chelt+personal'!C1565</f>
        <v>64735959.770000003</v>
      </c>
      <c r="E38" s="18">
        <f>+'Chelt+personal'!D1565</f>
        <v>59173.637815356502</v>
      </c>
      <c r="F38" s="18">
        <f>+'Chelt+personal'!E1565</f>
        <v>1940.9918376708999</v>
      </c>
      <c r="G38" s="18">
        <f>+'Chelt+personal'!F1565</f>
        <v>303.14051336683002</v>
      </c>
      <c r="J38" s="17">
        <v>33</v>
      </c>
      <c r="K38" s="17" t="s">
        <v>395</v>
      </c>
      <c r="L38" s="18">
        <f>+'Chelt+personal'!G1565</f>
        <v>7758225.1799999997</v>
      </c>
      <c r="M38" s="18">
        <f>+'Chelt+personal'!H1565</f>
        <v>7091.6135100548399</v>
      </c>
      <c r="N38" s="18">
        <f>+'Chelt+personal'!I1565</f>
        <v>232.616490165507</v>
      </c>
      <c r="O38" s="18">
        <f>+'Chelt+personal'!J1565</f>
        <v>36.329612973013496</v>
      </c>
    </row>
    <row r="39" spans="2:15">
      <c r="B39" s="17">
        <v>34</v>
      </c>
      <c r="C39" s="17" t="s">
        <v>396</v>
      </c>
      <c r="D39" s="18">
        <f>+'Chelt+personal'!C1606</f>
        <v>202614034.56</v>
      </c>
      <c r="E39" s="18">
        <f>+'Chelt+personal'!D1606</f>
        <v>91021.578867924502</v>
      </c>
      <c r="F39" s="18">
        <f>+'Chelt+personal'!E1606</f>
        <v>2878.2855720657999</v>
      </c>
      <c r="G39" s="18">
        <f>+'Chelt+personal'!F1606</f>
        <v>346.60295252415898</v>
      </c>
      <c r="J39" s="17">
        <v>34</v>
      </c>
      <c r="K39" s="17" t="s">
        <v>396</v>
      </c>
      <c r="L39" s="18">
        <f>+'Chelt+personal'!G1606</f>
        <v>26647444.23</v>
      </c>
      <c r="M39" s="18">
        <f>+'Chelt+personal'!H1606</f>
        <v>11970.9992048518</v>
      </c>
      <c r="N39" s="18">
        <f>+'Chelt+personal'!I1606</f>
        <v>378.54709534903498</v>
      </c>
      <c r="O39" s="18">
        <f>+'Chelt+personal'!J1606</f>
        <v>45.584615435935099</v>
      </c>
    </row>
    <row r="40" spans="2:15">
      <c r="B40" s="17">
        <v>35</v>
      </c>
      <c r="C40" s="17" t="s">
        <v>397</v>
      </c>
      <c r="D40" s="18">
        <f>+'Chelt+personal'!C1657</f>
        <v>171022154.56</v>
      </c>
      <c r="E40" s="18">
        <f>+'Chelt+personal'!D1657</f>
        <v>60325.275132275099</v>
      </c>
      <c r="F40" s="18">
        <f>+'Chelt+personal'!E1657</f>
        <v>1842.61331681302</v>
      </c>
      <c r="G40" s="18">
        <f>+'Chelt+personal'!F1657</f>
        <v>229.38720641235301</v>
      </c>
      <c r="J40" s="17">
        <v>35</v>
      </c>
      <c r="K40" s="17" t="s">
        <v>397</v>
      </c>
      <c r="L40" s="18">
        <f>+'Chelt+personal'!G1657</f>
        <v>25787355.290000003</v>
      </c>
      <c r="M40" s="18">
        <f>+'Chelt+personal'!H1657</f>
        <v>9096.0687830687802</v>
      </c>
      <c r="N40" s="18">
        <f>+'Chelt+personal'!I1657</f>
        <v>277.83607175564299</v>
      </c>
      <c r="O40" s="18">
        <f>+'Chelt+personal'!J1657</f>
        <v>34.587853978413598</v>
      </c>
    </row>
    <row r="41" spans="2:15">
      <c r="B41" s="17">
        <v>36</v>
      </c>
      <c r="C41" s="17" t="s">
        <v>398</v>
      </c>
      <c r="D41" s="18">
        <f>+'Chelt+personal'!C1705</f>
        <v>108274640.97999999</v>
      </c>
      <c r="E41" s="18">
        <f>+'Chelt+personal'!D1705</f>
        <v>55984.819534643197</v>
      </c>
      <c r="F41" s="18">
        <f>+'Chelt+personal'!E1705</f>
        <v>1872.58333442867</v>
      </c>
      <c r="G41" s="18">
        <f>+'Chelt+personal'!F1705</f>
        <v>277.96654629753198</v>
      </c>
      <c r="J41" s="17">
        <v>36</v>
      </c>
      <c r="K41" s="17" t="s">
        <v>398</v>
      </c>
      <c r="L41" s="18">
        <f>+'Chelt+personal'!G1705</f>
        <v>5966040.9100000001</v>
      </c>
      <c r="M41" s="18">
        <f>+'Chelt+personal'!H1705</f>
        <v>3084.81949844881</v>
      </c>
      <c r="N41" s="18">
        <f>+'Chelt+personal'!I1705</f>
        <v>103.18121288113301</v>
      </c>
      <c r="O41" s="18">
        <f>+'Chelt+personal'!J1705</f>
        <v>15.316234455386599</v>
      </c>
    </row>
    <row r="42" spans="2:15">
      <c r="B42" s="17">
        <v>37</v>
      </c>
      <c r="C42" s="17" t="s">
        <v>399</v>
      </c>
      <c r="D42" s="18">
        <f>+'Chelt+personal'!C1756</f>
        <v>549657034.22000003</v>
      </c>
      <c r="E42" s="18">
        <f>+'Chelt+personal'!D1756</f>
        <v>112935.49090199301</v>
      </c>
      <c r="F42" s="18">
        <f>+'Chelt+personal'!E1756</f>
        <v>3689.2209827505199</v>
      </c>
      <c r="G42" s="18">
        <f>+'Chelt+personal'!F1756</f>
        <v>443.86493420643598</v>
      </c>
      <c r="J42" s="17">
        <v>37</v>
      </c>
      <c r="K42" s="17" t="s">
        <v>399</v>
      </c>
      <c r="L42" s="18">
        <f>+'Chelt+personal'!G1756</f>
        <v>93632810.799999997</v>
      </c>
      <c r="M42" s="18">
        <f>+'Chelt+personal'!H1756</f>
        <v>19238.3009656873</v>
      </c>
      <c r="N42" s="18">
        <f>+'Chelt+personal'!I1756</f>
        <v>628.45030404725196</v>
      </c>
      <c r="O42" s="18">
        <f>+'Chelt+personal'!J1756</f>
        <v>75.611370032373898</v>
      </c>
    </row>
    <row r="43" spans="2:15">
      <c r="B43" s="17">
        <v>38</v>
      </c>
      <c r="C43" s="17" t="s">
        <v>400</v>
      </c>
      <c r="D43" s="18">
        <f>+'Chelt+personal'!C1799</f>
        <v>48064790</v>
      </c>
      <c r="E43" s="18">
        <f>+'Chelt+personal'!D1799</f>
        <v>58975.202453987702</v>
      </c>
      <c r="F43" s="18">
        <f>+'Chelt+personal'!E1799</f>
        <v>1763.7807786870201</v>
      </c>
      <c r="G43" s="18">
        <f>+'Chelt+personal'!F1799</f>
        <v>261.78224023180098</v>
      </c>
      <c r="J43" s="17">
        <v>38</v>
      </c>
      <c r="K43" s="17" t="s">
        <v>400</v>
      </c>
      <c r="L43" s="18">
        <f>+'Chelt+personal'!G1799</f>
        <v>8181726.8200000003</v>
      </c>
      <c r="M43" s="18">
        <f>+'Chelt+personal'!H1799</f>
        <v>10038.928613496901</v>
      </c>
      <c r="N43" s="18">
        <f>+'Chelt+personal'!I1799</f>
        <v>300.23583795090099</v>
      </c>
      <c r="O43" s="18">
        <f>+'Chelt+personal'!J1799</f>
        <v>44.561325991525301</v>
      </c>
    </row>
    <row r="44" spans="2:15">
      <c r="B44" s="17">
        <v>39</v>
      </c>
      <c r="C44" s="17" t="s">
        <v>401</v>
      </c>
      <c r="D44" s="18">
        <f>+'Chelt+personal'!C1851</f>
        <v>131513185</v>
      </c>
      <c r="E44" s="18">
        <f>+'Chelt+personal'!D1851</f>
        <v>62565.739771646098</v>
      </c>
      <c r="F44" s="18">
        <f>+'Chelt+personal'!E1851</f>
        <v>1934.8995130132901</v>
      </c>
      <c r="G44" s="18">
        <f>+'Chelt+personal'!F1851</f>
        <v>255.68513830887599</v>
      </c>
      <c r="J44" s="17">
        <v>39</v>
      </c>
      <c r="K44" s="17" t="s">
        <v>401</v>
      </c>
      <c r="L44" s="18">
        <f>+'Chelt+personal'!G1851</f>
        <v>14549384.16</v>
      </c>
      <c r="M44" s="18">
        <f>+'Chelt+personal'!H1851</f>
        <v>6921.68608943863</v>
      </c>
      <c r="N44" s="18">
        <f>+'Chelt+personal'!I1851</f>
        <v>214.05911753887801</v>
      </c>
      <c r="O44" s="18">
        <f>+'Chelt+personal'!J1851</f>
        <v>28.286603364206901</v>
      </c>
    </row>
    <row r="45" spans="2:15">
      <c r="B45" s="17">
        <v>40</v>
      </c>
      <c r="C45" s="17" t="s">
        <v>402</v>
      </c>
      <c r="D45" s="18">
        <f>+'Chelt+personal'!C1900</f>
        <v>116722387</v>
      </c>
      <c r="E45" s="18">
        <f>+'Chelt+personal'!D1900</f>
        <v>55608.569318723203</v>
      </c>
      <c r="F45" s="18">
        <f>+'Chelt+personal'!E1900</f>
        <v>1737.4832462525501</v>
      </c>
      <c r="G45" s="18">
        <f>+'Chelt+personal'!F1900</f>
        <v>238.646796878354</v>
      </c>
      <c r="J45" s="17">
        <v>40</v>
      </c>
      <c r="K45" s="17" t="s">
        <v>402</v>
      </c>
      <c r="L45" s="18">
        <f>+'Chelt+personal'!G1900</f>
        <v>13391896</v>
      </c>
      <c r="M45" s="18">
        <f>+'Chelt+personal'!H1900</f>
        <v>6380.1314911862801</v>
      </c>
      <c r="N45" s="18">
        <f>+'Chelt+personal'!I1900</f>
        <v>199.346462436178</v>
      </c>
      <c r="O45" s="18">
        <f>+'Chelt+personal'!J1900</f>
        <v>27.380635083551301</v>
      </c>
    </row>
    <row r="46" spans="2:15">
      <c r="B46" s="17">
        <v>41</v>
      </c>
      <c r="C46" s="17" t="s">
        <v>403</v>
      </c>
      <c r="D46" s="18">
        <f>+'Chelt+personal'!C1947</f>
        <v>88946016</v>
      </c>
      <c r="E46" s="18">
        <f>+'Chelt+personal'!D1947</f>
        <v>77614.324607329807</v>
      </c>
      <c r="F46" s="18">
        <f>+'Chelt+personal'!E1947</f>
        <v>1666.7794018439399</v>
      </c>
      <c r="G46" s="18">
        <f>+'Chelt+personal'!F1947</f>
        <v>266.67271091922998</v>
      </c>
      <c r="J46" s="17">
        <v>41</v>
      </c>
      <c r="K46" s="17" t="s">
        <v>403</v>
      </c>
      <c r="L46" s="18">
        <f>+'Chelt+personal'!G1947</f>
        <v>6435442</v>
      </c>
      <c r="M46" s="18">
        <f>+'Chelt+personal'!H1947</f>
        <v>5615.5689354275701</v>
      </c>
      <c r="N46" s="18">
        <f>+'Chelt+personal'!I1947</f>
        <v>120.595195262724</v>
      </c>
      <c r="O46" s="18">
        <f>+'Chelt+personal'!J1947</f>
        <v>19.294363494633298</v>
      </c>
    </row>
    <row r="47" spans="2:15">
      <c r="B47" s="17">
        <v>42</v>
      </c>
      <c r="C47" s="17" t="s">
        <v>404</v>
      </c>
      <c r="D47" s="18">
        <f>+'Chelt+personal'!C1997</f>
        <v>2459414261.9300003</v>
      </c>
      <c r="E47" s="18">
        <f>+'Chelt+personal'!D1997</f>
        <v>146620.61892989199</v>
      </c>
      <c r="F47" s="18">
        <f>+'Chelt+personal'!E1997</f>
        <v>3549.9987181308102</v>
      </c>
      <c r="G47" s="18">
        <f>+'Chelt+personal'!F1997</f>
        <v>562.151445823009</v>
      </c>
      <c r="J47" s="17">
        <v>42</v>
      </c>
      <c r="K47" s="17" t="s">
        <v>404</v>
      </c>
      <c r="L47" s="18">
        <f>+'Chelt+personal'!G1997</f>
        <v>382044431.58000004</v>
      </c>
      <c r="M47" s="18">
        <f>+'Chelt+personal'!H1997</f>
        <v>22775.988528675301</v>
      </c>
      <c r="N47" s="18">
        <f>+'Chelt+personal'!I1997</f>
        <v>551.45538650073001</v>
      </c>
      <c r="O47" s="18">
        <f>+'Chelt+personal'!J1997</f>
        <v>87.324381624424007</v>
      </c>
    </row>
  </sheetData>
  <mergeCells count="12">
    <mergeCell ref="J5:K5"/>
    <mergeCell ref="B1:G1"/>
    <mergeCell ref="J1:O1"/>
    <mergeCell ref="J3:J4"/>
    <mergeCell ref="K3:K4"/>
    <mergeCell ref="L3:L4"/>
    <mergeCell ref="M3:O3"/>
    <mergeCell ref="B3:B4"/>
    <mergeCell ref="C3:C4"/>
    <mergeCell ref="D3:D4"/>
    <mergeCell ref="E3:G3"/>
    <mergeCell ref="B5:C5"/>
  </mergeCells>
  <pageMargins left="0.7" right="0.7" top="0.75" bottom="0.75" header="0.3" footer="0.3"/>
  <pageSetup paperSize="9" firstPageNumber="3" orientation="portrait" useFirstPageNumber="1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T40"/>
  <sheetViews>
    <sheetView workbookViewId="0"/>
  </sheetViews>
  <sheetFormatPr defaultRowHeight="15"/>
  <cols>
    <col min="1" max="1" width="5" customWidth="1"/>
    <col min="2" max="2" width="49" customWidth="1"/>
    <col min="3" max="3" width="11.28515625" customWidth="1"/>
    <col min="4" max="6" width="9.140625" customWidth="1"/>
    <col min="7" max="7" width="11.5703125" customWidth="1"/>
    <col min="8" max="10" width="9.140625" customWidth="1"/>
    <col min="17" max="17" width="7.85546875" customWidth="1"/>
    <col min="19" max="19" width="8" customWidth="1"/>
    <col min="20" max="20" width="8.140625" customWidth="1"/>
    <col min="21" max="21" width="4.85546875" customWidth="1"/>
    <col min="22" max="22" width="4.140625" customWidth="1"/>
    <col min="23" max="23" width="5.140625" customWidth="1"/>
    <col min="24" max="24" width="6.7109375" customWidth="1"/>
    <col min="25" max="25" width="5.7109375" customWidth="1"/>
    <col min="26" max="26" width="6.140625" customWidth="1"/>
    <col min="27" max="27" width="6" customWidth="1"/>
    <col min="28" max="28" width="7.140625" customWidth="1"/>
    <col min="29" max="29" width="8.140625" customWidth="1"/>
    <col min="30" max="30" width="6.28515625" customWidth="1"/>
    <col min="31" max="31" width="6" customWidth="1"/>
    <col min="32" max="32" width="5.85546875" customWidth="1"/>
    <col min="33" max="33" width="6.140625" customWidth="1"/>
    <col min="34" max="34" width="5.5703125" customWidth="1"/>
    <col min="35" max="38" width="6.42578125" customWidth="1"/>
    <col min="39" max="40" width="5.85546875" customWidth="1"/>
    <col min="41" max="41" width="5.7109375" customWidth="1"/>
    <col min="42" max="42" width="5.5703125" customWidth="1"/>
    <col min="43" max="43" width="5.85546875" customWidth="1"/>
    <col min="44" max="44" width="6.7109375" customWidth="1"/>
    <col min="45" max="45" width="6.140625" customWidth="1"/>
    <col min="47" max="47" width="6.28515625" customWidth="1"/>
    <col min="48" max="48" width="5.42578125" customWidth="1"/>
    <col min="50" max="50" width="5.7109375" customWidth="1"/>
    <col min="51" max="51" width="5.42578125" customWidth="1"/>
  </cols>
  <sheetData>
    <row r="2" spans="1:18">
      <c r="K2" s="300"/>
      <c r="L2" s="300"/>
      <c r="M2" s="300"/>
    </row>
    <row r="3" spans="1:18" s="20" customFormat="1" ht="12.75">
      <c r="A3" s="33"/>
      <c r="B3" s="61"/>
      <c r="C3" s="35"/>
      <c r="D3" s="36"/>
      <c r="E3" s="37"/>
      <c r="F3" s="37"/>
      <c r="G3" s="35"/>
      <c r="H3" s="37"/>
      <c r="I3" s="37"/>
      <c r="J3" s="37"/>
      <c r="K3" s="61"/>
    </row>
    <row r="4" spans="1:18" s="20" customFormat="1" ht="13.5" thickBot="1">
      <c r="A4" s="542" t="s">
        <v>562</v>
      </c>
      <c r="B4" s="542"/>
      <c r="C4" s="542"/>
      <c r="D4" s="542"/>
      <c r="E4" s="542"/>
      <c r="F4" s="542"/>
      <c r="G4" s="542"/>
      <c r="H4" s="542"/>
      <c r="I4" s="542"/>
      <c r="J4" s="542"/>
      <c r="K4" s="61"/>
    </row>
    <row r="5" spans="1:18" s="20" customFormat="1" ht="12.75" customHeight="1">
      <c r="A5" s="611" t="s">
        <v>300</v>
      </c>
      <c r="B5" s="614" t="s">
        <v>301</v>
      </c>
      <c r="C5" s="617" t="s">
        <v>0</v>
      </c>
      <c r="D5" s="547" t="s">
        <v>298</v>
      </c>
      <c r="E5" s="608"/>
      <c r="F5" s="609"/>
      <c r="G5" s="586" t="s">
        <v>1</v>
      </c>
      <c r="H5" s="547" t="s">
        <v>299</v>
      </c>
      <c r="I5" s="608"/>
      <c r="J5" s="642"/>
      <c r="K5" s="598" t="s">
        <v>466</v>
      </c>
      <c r="L5" s="600" t="s">
        <v>467</v>
      </c>
      <c r="M5" s="586" t="s">
        <v>461</v>
      </c>
      <c r="N5" s="586" t="s">
        <v>462</v>
      </c>
      <c r="O5" s="586" t="s">
        <v>463</v>
      </c>
      <c r="P5" s="586" t="s">
        <v>464</v>
      </c>
      <c r="Q5" s="586" t="s">
        <v>465</v>
      </c>
      <c r="R5" s="548" t="s">
        <v>469</v>
      </c>
    </row>
    <row r="6" spans="1:18" s="20" customFormat="1" ht="38.25">
      <c r="A6" s="613"/>
      <c r="B6" s="616"/>
      <c r="C6" s="618"/>
      <c r="D6" s="3" t="s">
        <v>2</v>
      </c>
      <c r="E6" s="2" t="s">
        <v>3</v>
      </c>
      <c r="F6" s="8" t="s">
        <v>4</v>
      </c>
      <c r="G6" s="587"/>
      <c r="H6" s="3" t="s">
        <v>2</v>
      </c>
      <c r="I6" s="2" t="s">
        <v>3</v>
      </c>
      <c r="J6" s="8" t="s">
        <v>4</v>
      </c>
      <c r="K6" s="599"/>
      <c r="L6" s="601"/>
      <c r="M6" s="587"/>
      <c r="N6" s="587"/>
      <c r="O6" s="587"/>
      <c r="P6" s="587"/>
      <c r="Q6" s="587"/>
      <c r="R6" s="610"/>
    </row>
    <row r="7" spans="1:18" s="20" customFormat="1" ht="12.75">
      <c r="A7" s="590" t="s">
        <v>308</v>
      </c>
      <c r="B7" s="605"/>
      <c r="C7" s="262">
        <f>SUM(C8:C17)</f>
        <v>219471219.24000001</v>
      </c>
      <c r="D7" s="54">
        <v>80186.780869565206</v>
      </c>
      <c r="E7" s="54">
        <v>2514.16156024469</v>
      </c>
      <c r="F7" s="54">
        <v>314.37823621424599</v>
      </c>
      <c r="G7" s="53">
        <f>SUM(G8:G17)</f>
        <v>24573408.52</v>
      </c>
      <c r="H7" s="54">
        <v>8978.22744610888</v>
      </c>
      <c r="I7" s="54">
        <v>281.50168992141499</v>
      </c>
      <c r="J7" s="55">
        <v>35.199808225614198</v>
      </c>
      <c r="K7" s="237">
        <f>SUM(K8:K17)</f>
        <v>87294</v>
      </c>
      <c r="L7" s="53">
        <f>SUM(L8:L17)</f>
        <v>86153</v>
      </c>
      <c r="M7" s="53">
        <f>SUM(M8:M17)</f>
        <v>698112</v>
      </c>
      <c r="N7" s="54">
        <v>255.06466934599928</v>
      </c>
      <c r="O7" s="54">
        <f>+N7*100/365</f>
        <v>69.880731327671043</v>
      </c>
      <c r="P7" s="54">
        <v>7.9972506701491515</v>
      </c>
      <c r="Q7" s="54">
        <v>2.162431952456676</v>
      </c>
      <c r="R7" s="56">
        <v>31.894044574351479</v>
      </c>
    </row>
    <row r="8" spans="1:18" s="20" customFormat="1" ht="12.75">
      <c r="A8" s="448">
        <v>1</v>
      </c>
      <c r="B8" s="452" t="s">
        <v>52</v>
      </c>
      <c r="C8" s="467">
        <v>94597223.090000004</v>
      </c>
      <c r="D8" s="73">
        <v>106889.517615819</v>
      </c>
      <c r="E8" s="73">
        <v>2694.0797735881301</v>
      </c>
      <c r="F8" s="94">
        <v>399.96458175837398</v>
      </c>
      <c r="G8" s="80">
        <v>11868246.73</v>
      </c>
      <c r="H8" s="73">
        <v>13410.448282485901</v>
      </c>
      <c r="I8" s="73">
        <v>338.00150172300903</v>
      </c>
      <c r="J8" s="94">
        <v>50.179890957829102</v>
      </c>
      <c r="K8" s="238">
        <v>35113</v>
      </c>
      <c r="L8" s="22">
        <v>34786</v>
      </c>
      <c r="M8" s="22">
        <v>236514</v>
      </c>
      <c r="N8" s="23">
        <v>267.24745762711865</v>
      </c>
      <c r="O8" s="23">
        <f>+N8*0.273972602739726</f>
        <v>73.21848154167634</v>
      </c>
      <c r="P8" s="23">
        <v>6.7357958590835301</v>
      </c>
      <c r="Q8" s="23">
        <v>4.0734778359109987</v>
      </c>
      <c r="R8" s="26">
        <v>39.675706214689264</v>
      </c>
    </row>
    <row r="9" spans="1:18" s="20" customFormat="1" ht="12.75">
      <c r="A9" s="448">
        <v>2</v>
      </c>
      <c r="B9" s="452" t="s">
        <v>53</v>
      </c>
      <c r="C9" s="467">
        <v>31347267</v>
      </c>
      <c r="D9" s="73">
        <v>139943.15625</v>
      </c>
      <c r="E9" s="73">
        <v>3032.53042468801</v>
      </c>
      <c r="F9" s="94">
        <v>617.24229118260905</v>
      </c>
      <c r="G9" s="80">
        <v>7856442</v>
      </c>
      <c r="H9" s="73">
        <v>35073.401785714297</v>
      </c>
      <c r="I9" s="73">
        <v>760.03115023701298</v>
      </c>
      <c r="J9" s="94">
        <v>154.69700311109401</v>
      </c>
      <c r="K9" s="238">
        <v>10337</v>
      </c>
      <c r="L9" s="22">
        <v>10269</v>
      </c>
      <c r="M9" s="22">
        <v>50786</v>
      </c>
      <c r="N9" s="23">
        <v>226.72321428571428</v>
      </c>
      <c r="O9" s="23">
        <f t="shared" ref="O9:O17" si="0">+N9*0.273972602739726</f>
        <v>62.115949119373774</v>
      </c>
      <c r="P9" s="23">
        <v>4.9130308600174128</v>
      </c>
      <c r="Q9" s="23">
        <v>0.21423702405297498</v>
      </c>
      <c r="R9" s="26">
        <v>46.147321428571431</v>
      </c>
    </row>
    <row r="10" spans="1:18" s="20" customFormat="1" ht="25.5">
      <c r="A10" s="448">
        <v>3</v>
      </c>
      <c r="B10" s="473" t="s">
        <v>54</v>
      </c>
      <c r="C10" s="467">
        <v>21726229.870000001</v>
      </c>
      <c r="D10" s="73">
        <v>84537.859416342399</v>
      </c>
      <c r="E10" s="73">
        <v>1976.9089963603301</v>
      </c>
      <c r="F10" s="94">
        <v>405.85500018680398</v>
      </c>
      <c r="G10" s="80">
        <v>967601.36</v>
      </c>
      <c r="H10" s="73">
        <v>3764.9858365758801</v>
      </c>
      <c r="I10" s="73">
        <v>88.043799818016396</v>
      </c>
      <c r="J10" s="94">
        <v>18.075195397145599</v>
      </c>
      <c r="K10" s="316">
        <v>10990</v>
      </c>
      <c r="L10" s="80">
        <v>10873</v>
      </c>
      <c r="M10" s="80">
        <v>53532</v>
      </c>
      <c r="N10" s="73">
        <v>208.29571984435799</v>
      </c>
      <c r="O10" s="73">
        <f t="shared" si="0"/>
        <v>57.067320505303556</v>
      </c>
      <c r="P10" s="73">
        <v>4.8709736123748861</v>
      </c>
      <c r="Q10" s="73">
        <v>0.35868665501701463</v>
      </c>
      <c r="R10" s="74">
        <v>42.762645914396884</v>
      </c>
    </row>
    <row r="11" spans="1:18" s="20" customFormat="1" ht="12.75">
      <c r="A11" s="448">
        <v>4</v>
      </c>
      <c r="B11" s="452" t="s">
        <v>55</v>
      </c>
      <c r="C11" s="467">
        <v>7555555</v>
      </c>
      <c r="D11" s="73">
        <v>71957.666666666701</v>
      </c>
      <c r="E11" s="73">
        <v>2046.4666847237299</v>
      </c>
      <c r="F11" s="94">
        <v>297.41595811683197</v>
      </c>
      <c r="G11" s="80">
        <v>888482</v>
      </c>
      <c r="H11" s="73">
        <v>8461.7333333333299</v>
      </c>
      <c r="I11" s="73">
        <v>240.65059588298999</v>
      </c>
      <c r="J11" s="94">
        <v>34.974098567154797</v>
      </c>
      <c r="K11" s="316">
        <v>3692</v>
      </c>
      <c r="L11" s="80">
        <v>3660</v>
      </c>
      <c r="M11" s="80">
        <v>25404</v>
      </c>
      <c r="N11" s="73">
        <v>241.94285714285715</v>
      </c>
      <c r="O11" s="73">
        <f t="shared" si="0"/>
        <v>66.285714285714278</v>
      </c>
      <c r="P11" s="73">
        <v>6.8808234019501624</v>
      </c>
      <c r="Q11" s="73">
        <v>0.51912568306010931</v>
      </c>
      <c r="R11" s="74">
        <v>35.161904761904765</v>
      </c>
    </row>
    <row r="12" spans="1:18" s="20" customFormat="1" ht="12.75">
      <c r="A12" s="448">
        <v>5</v>
      </c>
      <c r="B12" s="452" t="s">
        <v>56</v>
      </c>
      <c r="C12" s="467">
        <v>27018385</v>
      </c>
      <c r="D12" s="73">
        <v>44881.038205980069</v>
      </c>
      <c r="E12" s="73">
        <v>3826.96671388102</v>
      </c>
      <c r="F12" s="94">
        <v>144.56219435199949</v>
      </c>
      <c r="G12" s="80">
        <v>1233577</v>
      </c>
      <c r="H12" s="73">
        <v>2049.1312292358803</v>
      </c>
      <c r="I12" s="73">
        <v>174.72762039660057</v>
      </c>
      <c r="J12" s="94">
        <v>6.600268595704609</v>
      </c>
      <c r="K12" s="316">
        <v>7060</v>
      </c>
      <c r="L12" s="80">
        <v>6614</v>
      </c>
      <c r="M12" s="80">
        <v>186898</v>
      </c>
      <c r="N12" s="73">
        <v>310.46179401993356</v>
      </c>
      <c r="O12" s="73">
        <f t="shared" si="0"/>
        <v>85.058025758885904</v>
      </c>
      <c r="P12" s="73">
        <v>26.472804532577904</v>
      </c>
      <c r="Q12" s="73">
        <v>2.1016026610220746</v>
      </c>
      <c r="R12" s="74">
        <v>11.727574750830565</v>
      </c>
    </row>
    <row r="13" spans="1:18" s="20" customFormat="1" ht="12.75">
      <c r="A13" s="448">
        <v>6</v>
      </c>
      <c r="B13" s="452" t="s">
        <v>57</v>
      </c>
      <c r="C13" s="467">
        <v>9227478.1500000004</v>
      </c>
      <c r="D13" s="73">
        <v>61516.521000000001</v>
      </c>
      <c r="E13" s="73">
        <v>3677.7513551215602</v>
      </c>
      <c r="F13" s="94">
        <v>244.080892739056</v>
      </c>
      <c r="G13" s="80">
        <v>343482.46</v>
      </c>
      <c r="H13" s="73">
        <v>2289.8830666666699</v>
      </c>
      <c r="I13" s="73">
        <v>136.90014348346</v>
      </c>
      <c r="J13" s="94">
        <v>9.0856357624652802</v>
      </c>
      <c r="K13" s="316">
        <v>2509</v>
      </c>
      <c r="L13" s="80">
        <v>2442</v>
      </c>
      <c r="M13" s="80">
        <v>37805</v>
      </c>
      <c r="N13" s="73">
        <v>252.03333333333333</v>
      </c>
      <c r="O13" s="73">
        <f t="shared" si="0"/>
        <v>69.050228310502277</v>
      </c>
      <c r="P13" s="73">
        <v>15.067756078118773</v>
      </c>
      <c r="Q13" s="73">
        <v>0.45045045045045046</v>
      </c>
      <c r="R13" s="74">
        <v>16.726666666666667</v>
      </c>
    </row>
    <row r="14" spans="1:18" s="20" customFormat="1" ht="13.5" customHeight="1">
      <c r="A14" s="448">
        <v>7</v>
      </c>
      <c r="B14" s="473" t="s">
        <v>58</v>
      </c>
      <c r="C14" s="467">
        <v>14729383.130000001</v>
      </c>
      <c r="D14" s="73">
        <v>55166.228951310899</v>
      </c>
      <c r="E14" s="73">
        <v>1571.6371244131501</v>
      </c>
      <c r="F14" s="94">
        <v>285.29282244475002</v>
      </c>
      <c r="G14" s="80">
        <v>684048.97</v>
      </c>
      <c r="H14" s="73">
        <v>2561.98116104869</v>
      </c>
      <c r="I14" s="73">
        <v>72.988579812206595</v>
      </c>
      <c r="J14" s="94">
        <v>13.2493166631157</v>
      </c>
      <c r="K14" s="316">
        <v>9372</v>
      </c>
      <c r="L14" s="80">
        <v>9342</v>
      </c>
      <c r="M14" s="80">
        <v>51629</v>
      </c>
      <c r="N14" s="73">
        <v>193.36704119850188</v>
      </c>
      <c r="O14" s="73">
        <f t="shared" si="0"/>
        <v>52.977271561233387</v>
      </c>
      <c r="P14" s="73">
        <v>5.5088561673068712</v>
      </c>
      <c r="Q14" s="73">
        <v>0.80282594733461787</v>
      </c>
      <c r="R14" s="74">
        <v>35.101123595505619</v>
      </c>
    </row>
    <row r="15" spans="1:18" s="20" customFormat="1" ht="25.5">
      <c r="A15" s="448">
        <v>8</v>
      </c>
      <c r="B15" s="473" t="s">
        <v>59</v>
      </c>
      <c r="C15" s="467">
        <v>5295560</v>
      </c>
      <c r="D15" s="73">
        <v>48141.4545454545</v>
      </c>
      <c r="E15" s="73">
        <v>1466.91412742382</v>
      </c>
      <c r="F15" s="94">
        <v>236.38782251584701</v>
      </c>
      <c r="G15" s="80">
        <v>316056</v>
      </c>
      <c r="H15" s="73">
        <v>2873.2363636363598</v>
      </c>
      <c r="I15" s="73">
        <v>87.5501385041551</v>
      </c>
      <c r="J15" s="94">
        <v>14.108383180073201</v>
      </c>
      <c r="K15" s="316">
        <v>3610</v>
      </c>
      <c r="L15" s="80">
        <v>3595</v>
      </c>
      <c r="M15" s="80">
        <v>22402</v>
      </c>
      <c r="N15" s="73">
        <v>203.65454545454546</v>
      </c>
      <c r="O15" s="73">
        <f t="shared" si="0"/>
        <v>55.795765877957656</v>
      </c>
      <c r="P15" s="73">
        <v>6.2055401662049858</v>
      </c>
      <c r="Q15" s="73">
        <v>0.44506258692628653</v>
      </c>
      <c r="R15" s="74">
        <v>32.81818181818182</v>
      </c>
    </row>
    <row r="16" spans="1:18" s="20" customFormat="1" ht="12.75">
      <c r="A16" s="448">
        <v>9</v>
      </c>
      <c r="B16" s="452" t="s">
        <v>60</v>
      </c>
      <c r="C16" s="467">
        <v>3940171</v>
      </c>
      <c r="D16" s="73">
        <v>52535.613333333298</v>
      </c>
      <c r="E16" s="73">
        <v>1476.8257121439301</v>
      </c>
      <c r="F16" s="94">
        <v>259.23883150207303</v>
      </c>
      <c r="G16" s="80">
        <v>196621</v>
      </c>
      <c r="H16" s="73">
        <v>2621.61333333333</v>
      </c>
      <c r="I16" s="73">
        <v>73.696026986506794</v>
      </c>
      <c r="J16" s="94">
        <v>12.9364431870518</v>
      </c>
      <c r="K16" s="316">
        <v>2668</v>
      </c>
      <c r="L16" s="80">
        <v>2656</v>
      </c>
      <c r="M16" s="80">
        <v>15199</v>
      </c>
      <c r="N16" s="73">
        <v>202.65333333333334</v>
      </c>
      <c r="O16" s="73">
        <f t="shared" si="0"/>
        <v>55.521461187214612</v>
      </c>
      <c r="P16" s="73">
        <v>5.6967766116941529</v>
      </c>
      <c r="Q16" s="73">
        <v>0.90361445783132532</v>
      </c>
      <c r="R16" s="74">
        <v>35.573333333333331</v>
      </c>
    </row>
    <row r="17" spans="1:20" s="20" customFormat="1" ht="13.5" thickBot="1">
      <c r="A17" s="450">
        <v>10</v>
      </c>
      <c r="B17" s="453" t="s">
        <v>61</v>
      </c>
      <c r="C17" s="468">
        <v>4033967</v>
      </c>
      <c r="D17" s="66">
        <v>65063.983870967699</v>
      </c>
      <c r="E17" s="66">
        <v>2076.1538857436999</v>
      </c>
      <c r="F17" s="95">
        <v>224.821211614557</v>
      </c>
      <c r="G17" s="82">
        <v>218851</v>
      </c>
      <c r="H17" s="66">
        <v>3529.8548387096798</v>
      </c>
      <c r="I17" s="66">
        <v>112.635615028307</v>
      </c>
      <c r="J17" s="95">
        <v>12.1970127626372</v>
      </c>
      <c r="K17" s="317">
        <v>1943</v>
      </c>
      <c r="L17" s="82">
        <v>1916</v>
      </c>
      <c r="M17" s="82">
        <v>17943</v>
      </c>
      <c r="N17" s="66">
        <v>289.40322580645159</v>
      </c>
      <c r="O17" s="66">
        <f t="shared" si="0"/>
        <v>79.288555015466187</v>
      </c>
      <c r="P17" s="66">
        <v>9.2346886258363359</v>
      </c>
      <c r="Q17" s="66">
        <v>5.2713987473903963</v>
      </c>
      <c r="R17" s="67">
        <v>31.338709677419356</v>
      </c>
    </row>
    <row r="18" spans="1:20" s="20" customFormat="1" ht="13.5" thickBot="1">
      <c r="A18" s="33"/>
      <c r="B18" s="61"/>
      <c r="C18" s="97"/>
      <c r="D18" s="36"/>
      <c r="E18" s="37"/>
      <c r="F18" s="37"/>
      <c r="G18" s="97"/>
      <c r="H18" s="37"/>
      <c r="I18" s="37"/>
      <c r="J18" s="37"/>
    </row>
    <row r="19" spans="1:20" s="20" customFormat="1" ht="13.5" thickBot="1">
      <c r="A19" s="181">
        <v>12</v>
      </c>
      <c r="B19" s="314" t="s">
        <v>438</v>
      </c>
      <c r="C19" s="182">
        <v>4734711</v>
      </c>
      <c r="D19" s="183">
        <v>33819.364285714299</v>
      </c>
      <c r="E19" s="183">
        <v>2308.48902974159</v>
      </c>
      <c r="F19" s="183">
        <v>129.56547081520401</v>
      </c>
      <c r="G19" s="182">
        <v>54729</v>
      </c>
      <c r="H19" s="183">
        <v>390.92142857142898</v>
      </c>
      <c r="I19" s="183">
        <v>26.684056557776699</v>
      </c>
      <c r="J19" s="244">
        <v>1.4976602906165299</v>
      </c>
      <c r="K19" s="247">
        <v>2051</v>
      </c>
      <c r="L19" s="221">
        <v>1984</v>
      </c>
      <c r="M19" s="221">
        <v>36543</v>
      </c>
      <c r="N19" s="222">
        <v>261.02142857142854</v>
      </c>
      <c r="O19" s="222">
        <f>+N19*100/365</f>
        <v>71.512720156555773</v>
      </c>
      <c r="P19" s="222">
        <v>17.817162359824476</v>
      </c>
      <c r="Q19" s="222">
        <v>0</v>
      </c>
      <c r="R19" s="360">
        <v>14.65</v>
      </c>
    </row>
    <row r="20" spans="1:20" s="20" customFormat="1" ht="12.75">
      <c r="A20" s="33"/>
      <c r="B20" s="61"/>
      <c r="C20" s="97"/>
      <c r="D20" s="36"/>
      <c r="E20" s="37"/>
      <c r="F20" s="37"/>
      <c r="G20" s="97"/>
      <c r="H20" s="37"/>
      <c r="I20" s="37"/>
      <c r="J20" s="37"/>
    </row>
    <row r="21" spans="1:20" s="20" customFormat="1" ht="13.5" thickBot="1">
      <c r="A21" s="552" t="s">
        <v>565</v>
      </c>
      <c r="B21" s="552"/>
      <c r="C21" s="552"/>
      <c r="D21" s="552"/>
      <c r="E21" s="552"/>
      <c r="F21" s="552"/>
      <c r="G21" s="552"/>
      <c r="H21" s="552"/>
      <c r="I21" s="552"/>
      <c r="J21" s="552"/>
      <c r="K21" s="552"/>
      <c r="L21" s="552"/>
      <c r="M21" s="552"/>
      <c r="N21" s="552"/>
      <c r="O21" s="552"/>
      <c r="P21" s="552"/>
      <c r="Q21" s="552"/>
      <c r="R21" s="552"/>
      <c r="S21" s="552"/>
      <c r="T21" s="552"/>
    </row>
    <row r="22" spans="1:20" s="20" customFormat="1" ht="13.5" customHeight="1" thickBot="1">
      <c r="A22" s="611" t="s">
        <v>300</v>
      </c>
      <c r="B22" s="614" t="s">
        <v>301</v>
      </c>
      <c r="C22" s="556" t="s">
        <v>414</v>
      </c>
      <c r="D22" s="557"/>
      <c r="E22" s="557"/>
      <c r="F22" s="557"/>
      <c r="G22" s="557"/>
      <c r="H22" s="557"/>
      <c r="I22" s="557"/>
      <c r="J22" s="557"/>
      <c r="K22" s="557"/>
      <c r="L22" s="558"/>
      <c r="M22" s="556" t="s">
        <v>425</v>
      </c>
      <c r="N22" s="557"/>
      <c r="O22" s="557"/>
      <c r="P22" s="557"/>
      <c r="Q22" s="557"/>
      <c r="R22" s="557"/>
      <c r="S22" s="557"/>
      <c r="T22" s="558"/>
    </row>
    <row r="23" spans="1:20" s="20" customFormat="1" ht="13.5" thickBot="1">
      <c r="A23" s="612"/>
      <c r="B23" s="615"/>
      <c r="C23" s="559" t="s">
        <v>415</v>
      </c>
      <c r="D23" s="562" t="s">
        <v>416</v>
      </c>
      <c r="E23" s="563"/>
      <c r="F23" s="563"/>
      <c r="G23" s="563"/>
      <c r="H23" s="563"/>
      <c r="I23" s="563"/>
      <c r="J23" s="563"/>
      <c r="K23" s="563"/>
      <c r="L23" s="585"/>
      <c r="M23" s="559" t="s">
        <v>415</v>
      </c>
      <c r="N23" s="562" t="s">
        <v>416</v>
      </c>
      <c r="O23" s="563"/>
      <c r="P23" s="563"/>
      <c r="Q23" s="563"/>
      <c r="R23" s="563"/>
      <c r="S23" s="563"/>
      <c r="T23" s="585"/>
    </row>
    <row r="24" spans="1:20" s="20" customFormat="1" ht="41.25" customHeight="1">
      <c r="A24" s="612"/>
      <c r="B24" s="615"/>
      <c r="C24" s="560"/>
      <c r="D24" s="576" t="s">
        <v>409</v>
      </c>
      <c r="E24" s="570" t="s">
        <v>410</v>
      </c>
      <c r="F24" s="570" t="s">
        <v>411</v>
      </c>
      <c r="G24" s="566" t="s">
        <v>418</v>
      </c>
      <c r="H24" s="567"/>
      <c r="I24" s="568" t="s">
        <v>417</v>
      </c>
      <c r="J24" s="569"/>
      <c r="K24" s="570" t="s">
        <v>412</v>
      </c>
      <c r="L24" s="573" t="s">
        <v>413</v>
      </c>
      <c r="M24" s="560"/>
      <c r="N24" s="576" t="s">
        <v>420</v>
      </c>
      <c r="O24" s="566" t="s">
        <v>421</v>
      </c>
      <c r="P24" s="579"/>
      <c r="Q24" s="579"/>
      <c r="R24" s="567"/>
      <c r="S24" s="570" t="s">
        <v>423</v>
      </c>
      <c r="T24" s="573" t="s">
        <v>424</v>
      </c>
    </row>
    <row r="25" spans="1:20" s="20" customFormat="1" ht="26.25" customHeight="1">
      <c r="A25" s="612"/>
      <c r="B25" s="615"/>
      <c r="C25" s="560"/>
      <c r="D25" s="577"/>
      <c r="E25" s="571"/>
      <c r="F25" s="571"/>
      <c r="G25" s="580" t="s">
        <v>415</v>
      </c>
      <c r="H25" s="580" t="s">
        <v>419</v>
      </c>
      <c r="I25" s="580" t="s">
        <v>415</v>
      </c>
      <c r="J25" s="582" t="s">
        <v>422</v>
      </c>
      <c r="K25" s="571"/>
      <c r="L25" s="574"/>
      <c r="M25" s="560"/>
      <c r="N25" s="577"/>
      <c r="O25" s="582" t="s">
        <v>415</v>
      </c>
      <c r="P25" s="582" t="s">
        <v>422</v>
      </c>
      <c r="Q25" s="606" t="s">
        <v>418</v>
      </c>
      <c r="R25" s="607"/>
      <c r="S25" s="571"/>
      <c r="T25" s="574"/>
    </row>
    <row r="26" spans="1:20" s="20" customFormat="1" ht="25.5">
      <c r="A26" s="613"/>
      <c r="B26" s="616"/>
      <c r="C26" s="561"/>
      <c r="D26" s="578"/>
      <c r="E26" s="572"/>
      <c r="F26" s="572"/>
      <c r="G26" s="581"/>
      <c r="H26" s="581"/>
      <c r="I26" s="581"/>
      <c r="J26" s="572"/>
      <c r="K26" s="572"/>
      <c r="L26" s="575"/>
      <c r="M26" s="561"/>
      <c r="N26" s="578"/>
      <c r="O26" s="572"/>
      <c r="P26" s="572"/>
      <c r="Q26" s="267" t="s">
        <v>415</v>
      </c>
      <c r="R26" s="38" t="s">
        <v>419</v>
      </c>
      <c r="S26" s="572"/>
      <c r="T26" s="575"/>
    </row>
    <row r="27" spans="1:20" s="20" customFormat="1" ht="12.75">
      <c r="A27" s="590" t="s">
        <v>308</v>
      </c>
      <c r="B27" s="605"/>
      <c r="C27" s="98">
        <f t="shared" ref="C27:Q27" si="1">SUM(C28:C37)</f>
        <v>1254</v>
      </c>
      <c r="D27" s="40">
        <f t="shared" si="1"/>
        <v>705</v>
      </c>
      <c r="E27" s="41">
        <f t="shared" si="1"/>
        <v>0</v>
      </c>
      <c r="F27" s="41">
        <f t="shared" si="1"/>
        <v>13</v>
      </c>
      <c r="G27" s="41">
        <f t="shared" si="1"/>
        <v>7</v>
      </c>
      <c r="H27" s="41">
        <f t="shared" si="1"/>
        <v>5</v>
      </c>
      <c r="I27" s="41">
        <f t="shared" si="1"/>
        <v>342</v>
      </c>
      <c r="J27" s="41">
        <f t="shared" si="1"/>
        <v>0</v>
      </c>
      <c r="K27" s="41">
        <f t="shared" si="1"/>
        <v>48</v>
      </c>
      <c r="L27" s="42">
        <f t="shared" si="1"/>
        <v>139</v>
      </c>
      <c r="M27" s="39">
        <f t="shared" si="1"/>
        <v>2693</v>
      </c>
      <c r="N27" s="40">
        <f t="shared" si="1"/>
        <v>1378</v>
      </c>
      <c r="O27" s="41">
        <f t="shared" si="1"/>
        <v>1296</v>
      </c>
      <c r="P27" s="41">
        <f t="shared" si="1"/>
        <v>30</v>
      </c>
      <c r="Q27" s="43">
        <f t="shared" si="1"/>
        <v>0</v>
      </c>
      <c r="R27" s="44">
        <v>0</v>
      </c>
      <c r="S27" s="41">
        <f>SUM(S28:S37)</f>
        <v>994</v>
      </c>
      <c r="T27" s="42">
        <f>SUM(T28:T37)</f>
        <v>321</v>
      </c>
    </row>
    <row r="28" spans="1:20" s="20" customFormat="1" ht="12.75">
      <c r="A28" s="448">
        <v>1</v>
      </c>
      <c r="B28" s="452" t="s">
        <v>52</v>
      </c>
      <c r="C28" s="100">
        <v>598</v>
      </c>
      <c r="D28" s="46">
        <v>343</v>
      </c>
      <c r="E28" s="47">
        <v>0</v>
      </c>
      <c r="F28" s="71">
        <v>4</v>
      </c>
      <c r="G28" s="47">
        <v>1</v>
      </c>
      <c r="H28" s="47">
        <v>0</v>
      </c>
      <c r="I28" s="47">
        <v>200</v>
      </c>
      <c r="J28" s="47">
        <v>0</v>
      </c>
      <c r="K28" s="47">
        <v>12</v>
      </c>
      <c r="L28" s="48">
        <v>38</v>
      </c>
      <c r="M28" s="132">
        <v>1034</v>
      </c>
      <c r="N28" s="133">
        <v>534</v>
      </c>
      <c r="O28" s="71">
        <v>505</v>
      </c>
      <c r="P28" s="71">
        <v>1</v>
      </c>
      <c r="Q28" s="71">
        <v>0</v>
      </c>
      <c r="R28" s="71">
        <v>0</v>
      </c>
      <c r="S28" s="71">
        <v>369</v>
      </c>
      <c r="T28" s="113">
        <v>131</v>
      </c>
    </row>
    <row r="29" spans="1:20" s="20" customFormat="1" ht="12.75">
      <c r="A29" s="448">
        <v>2</v>
      </c>
      <c r="B29" s="452" t="s">
        <v>53</v>
      </c>
      <c r="C29" s="100">
        <v>161</v>
      </c>
      <c r="D29" s="46">
        <v>92</v>
      </c>
      <c r="E29" s="47">
        <v>0</v>
      </c>
      <c r="F29" s="71">
        <v>2</v>
      </c>
      <c r="G29" s="47">
        <v>2</v>
      </c>
      <c r="H29" s="47">
        <v>2</v>
      </c>
      <c r="I29" s="47">
        <v>46</v>
      </c>
      <c r="J29" s="47">
        <v>0</v>
      </c>
      <c r="K29" s="47">
        <v>6</v>
      </c>
      <c r="L29" s="48">
        <v>13</v>
      </c>
      <c r="M29" s="132">
        <v>315</v>
      </c>
      <c r="N29" s="133">
        <v>160</v>
      </c>
      <c r="O29" s="71">
        <v>137</v>
      </c>
      <c r="P29" s="71">
        <v>0</v>
      </c>
      <c r="Q29" s="71">
        <v>0</v>
      </c>
      <c r="R29" s="71">
        <v>0</v>
      </c>
      <c r="S29" s="71">
        <v>113</v>
      </c>
      <c r="T29" s="113">
        <v>42</v>
      </c>
    </row>
    <row r="30" spans="1:20" s="20" customFormat="1" ht="25.5">
      <c r="A30" s="448">
        <v>3</v>
      </c>
      <c r="B30" s="473" t="s">
        <v>54</v>
      </c>
      <c r="C30" s="102">
        <v>116</v>
      </c>
      <c r="D30" s="103">
        <v>61</v>
      </c>
      <c r="E30" s="104">
        <v>0</v>
      </c>
      <c r="F30" s="104">
        <v>1</v>
      </c>
      <c r="G30" s="104">
        <v>0</v>
      </c>
      <c r="H30" s="104">
        <v>0</v>
      </c>
      <c r="I30" s="104">
        <v>42</v>
      </c>
      <c r="J30" s="104">
        <v>0</v>
      </c>
      <c r="K30" s="104">
        <v>0</v>
      </c>
      <c r="L30" s="105">
        <v>12</v>
      </c>
      <c r="M30" s="134">
        <v>246</v>
      </c>
      <c r="N30" s="135">
        <v>122</v>
      </c>
      <c r="O30" s="104">
        <v>117</v>
      </c>
      <c r="P30" s="104">
        <v>12</v>
      </c>
      <c r="Q30" s="104">
        <v>0</v>
      </c>
      <c r="R30" s="104">
        <v>0</v>
      </c>
      <c r="S30" s="104">
        <v>106</v>
      </c>
      <c r="T30" s="105">
        <v>18</v>
      </c>
    </row>
    <row r="31" spans="1:20" s="20" customFormat="1" ht="12.75">
      <c r="A31" s="448">
        <v>4</v>
      </c>
      <c r="B31" s="452" t="s">
        <v>55</v>
      </c>
      <c r="C31" s="100">
        <v>36</v>
      </c>
      <c r="D31" s="108">
        <v>14</v>
      </c>
      <c r="E31" s="47">
        <v>0</v>
      </c>
      <c r="F31" s="71">
        <v>1</v>
      </c>
      <c r="G31" s="47">
        <v>0</v>
      </c>
      <c r="H31" s="47">
        <v>0</v>
      </c>
      <c r="I31" s="47">
        <v>10</v>
      </c>
      <c r="J31" s="104">
        <v>0</v>
      </c>
      <c r="K31" s="47">
        <v>4</v>
      </c>
      <c r="L31" s="109">
        <v>7</v>
      </c>
      <c r="M31" s="132">
        <v>73</v>
      </c>
      <c r="N31" s="136">
        <v>40</v>
      </c>
      <c r="O31" s="71">
        <v>37</v>
      </c>
      <c r="P31" s="71">
        <v>0</v>
      </c>
      <c r="Q31" s="71">
        <v>0</v>
      </c>
      <c r="R31" s="71">
        <v>0</v>
      </c>
      <c r="S31" s="71">
        <v>26</v>
      </c>
      <c r="T31" s="113">
        <v>7</v>
      </c>
    </row>
    <row r="32" spans="1:20" s="20" customFormat="1" ht="12.75">
      <c r="A32" s="448">
        <v>5</v>
      </c>
      <c r="B32" s="452" t="s">
        <v>56</v>
      </c>
      <c r="C32" s="100">
        <v>144</v>
      </c>
      <c r="D32" s="85">
        <v>62</v>
      </c>
      <c r="E32" s="86">
        <v>0</v>
      </c>
      <c r="F32" s="71">
        <v>1</v>
      </c>
      <c r="G32" s="71">
        <v>2</v>
      </c>
      <c r="H32" s="71">
        <v>2</v>
      </c>
      <c r="I32" s="78">
        <v>28</v>
      </c>
      <c r="J32" s="104">
        <v>0</v>
      </c>
      <c r="K32" s="71">
        <v>20</v>
      </c>
      <c r="L32" s="110">
        <v>31</v>
      </c>
      <c r="M32" s="111">
        <v>371</v>
      </c>
      <c r="N32" s="112">
        <v>150</v>
      </c>
      <c r="O32" s="71">
        <v>146</v>
      </c>
      <c r="P32" s="71">
        <v>0</v>
      </c>
      <c r="Q32" s="71">
        <v>0</v>
      </c>
      <c r="R32" s="71">
        <v>0</v>
      </c>
      <c r="S32" s="71">
        <v>180</v>
      </c>
      <c r="T32" s="113">
        <v>41</v>
      </c>
    </row>
    <row r="33" spans="1:20" s="20" customFormat="1" ht="12.75">
      <c r="A33" s="448">
        <v>6</v>
      </c>
      <c r="B33" s="452" t="s">
        <v>57</v>
      </c>
      <c r="C33" s="100">
        <v>34</v>
      </c>
      <c r="D33" s="46">
        <v>14</v>
      </c>
      <c r="E33" s="86">
        <v>0</v>
      </c>
      <c r="F33" s="71">
        <v>0</v>
      </c>
      <c r="G33" s="71">
        <v>0</v>
      </c>
      <c r="H33" s="71">
        <v>0</v>
      </c>
      <c r="I33" s="71">
        <v>6</v>
      </c>
      <c r="J33" s="104">
        <v>0</v>
      </c>
      <c r="K33" s="71">
        <v>2</v>
      </c>
      <c r="L33" s="110">
        <v>12</v>
      </c>
      <c r="M33" s="111">
        <v>92</v>
      </c>
      <c r="N33" s="112">
        <v>55</v>
      </c>
      <c r="O33" s="71">
        <v>53</v>
      </c>
      <c r="P33" s="71">
        <v>0</v>
      </c>
      <c r="Q33" s="71">
        <v>0</v>
      </c>
      <c r="R33" s="71">
        <v>0</v>
      </c>
      <c r="S33" s="71">
        <v>25</v>
      </c>
      <c r="T33" s="113">
        <v>12</v>
      </c>
    </row>
    <row r="34" spans="1:20" s="20" customFormat="1" ht="14.25" customHeight="1">
      <c r="A34" s="448">
        <v>7</v>
      </c>
      <c r="B34" s="473" t="s">
        <v>58</v>
      </c>
      <c r="C34" s="100">
        <v>75</v>
      </c>
      <c r="D34" s="46">
        <v>60</v>
      </c>
      <c r="E34" s="86">
        <v>0</v>
      </c>
      <c r="F34" s="71">
        <v>2</v>
      </c>
      <c r="G34" s="71">
        <v>1</v>
      </c>
      <c r="H34" s="71">
        <v>1</v>
      </c>
      <c r="I34" s="71">
        <v>4</v>
      </c>
      <c r="J34" s="104">
        <v>0</v>
      </c>
      <c r="K34" s="71">
        <v>2</v>
      </c>
      <c r="L34" s="113">
        <v>6</v>
      </c>
      <c r="M34" s="111">
        <v>344</v>
      </c>
      <c r="N34" s="112">
        <v>193</v>
      </c>
      <c r="O34" s="71">
        <v>182</v>
      </c>
      <c r="P34" s="71">
        <v>6</v>
      </c>
      <c r="Q34" s="71">
        <v>0</v>
      </c>
      <c r="R34" s="71">
        <v>0</v>
      </c>
      <c r="S34" s="71">
        <v>104</v>
      </c>
      <c r="T34" s="113">
        <v>47</v>
      </c>
    </row>
    <row r="35" spans="1:20" s="20" customFormat="1" ht="25.5">
      <c r="A35" s="448">
        <v>8</v>
      </c>
      <c r="B35" s="473" t="s">
        <v>59</v>
      </c>
      <c r="C35" s="102">
        <v>38</v>
      </c>
      <c r="D35" s="70">
        <v>24</v>
      </c>
      <c r="E35" s="104">
        <v>0</v>
      </c>
      <c r="F35" s="71">
        <v>1</v>
      </c>
      <c r="G35" s="71">
        <v>0</v>
      </c>
      <c r="H35" s="71">
        <v>0</v>
      </c>
      <c r="I35" s="71">
        <v>3</v>
      </c>
      <c r="J35" s="104">
        <v>0</v>
      </c>
      <c r="K35" s="71">
        <v>0</v>
      </c>
      <c r="L35" s="113">
        <v>10</v>
      </c>
      <c r="M35" s="111">
        <v>84</v>
      </c>
      <c r="N35" s="112">
        <v>50</v>
      </c>
      <c r="O35" s="71">
        <v>48</v>
      </c>
      <c r="P35" s="71">
        <v>5</v>
      </c>
      <c r="Q35" s="71">
        <v>0</v>
      </c>
      <c r="R35" s="71">
        <v>0</v>
      </c>
      <c r="S35" s="71">
        <v>23</v>
      </c>
      <c r="T35" s="113">
        <v>11</v>
      </c>
    </row>
    <row r="36" spans="1:20" s="20" customFormat="1" ht="12.75">
      <c r="A36" s="448">
        <v>9</v>
      </c>
      <c r="B36" s="452" t="s">
        <v>60</v>
      </c>
      <c r="C36" s="100">
        <v>18</v>
      </c>
      <c r="D36" s="46">
        <v>11</v>
      </c>
      <c r="E36" s="86">
        <v>0</v>
      </c>
      <c r="F36" s="71">
        <v>0</v>
      </c>
      <c r="G36" s="71">
        <v>0</v>
      </c>
      <c r="H36" s="71">
        <v>0</v>
      </c>
      <c r="I36" s="71">
        <v>2</v>
      </c>
      <c r="J36" s="104">
        <v>0</v>
      </c>
      <c r="K36" s="71">
        <v>0</v>
      </c>
      <c r="L36" s="113">
        <v>5</v>
      </c>
      <c r="M36" s="111">
        <v>68</v>
      </c>
      <c r="N36" s="112">
        <v>37</v>
      </c>
      <c r="O36" s="71">
        <v>35</v>
      </c>
      <c r="P36" s="71">
        <v>5</v>
      </c>
      <c r="Q36" s="71">
        <v>0</v>
      </c>
      <c r="R36" s="71">
        <v>0</v>
      </c>
      <c r="S36" s="71">
        <v>27</v>
      </c>
      <c r="T36" s="113">
        <v>4</v>
      </c>
    </row>
    <row r="37" spans="1:20" s="20" customFormat="1" ht="12.75">
      <c r="A37" s="448">
        <v>10</v>
      </c>
      <c r="B37" s="452" t="s">
        <v>61</v>
      </c>
      <c r="C37" s="100">
        <v>34</v>
      </c>
      <c r="D37" s="46">
        <v>24</v>
      </c>
      <c r="E37" s="86">
        <v>0</v>
      </c>
      <c r="F37" s="71">
        <v>1</v>
      </c>
      <c r="G37" s="71">
        <v>1</v>
      </c>
      <c r="H37" s="71">
        <v>0</v>
      </c>
      <c r="I37" s="71">
        <v>1</v>
      </c>
      <c r="J37" s="104">
        <v>0</v>
      </c>
      <c r="K37" s="71">
        <v>2</v>
      </c>
      <c r="L37" s="110">
        <v>5</v>
      </c>
      <c r="M37" s="111">
        <v>66</v>
      </c>
      <c r="N37" s="112">
        <v>37</v>
      </c>
      <c r="O37" s="71">
        <v>36</v>
      </c>
      <c r="P37" s="71">
        <v>1</v>
      </c>
      <c r="Q37" s="71">
        <v>0</v>
      </c>
      <c r="R37" s="71">
        <v>0</v>
      </c>
      <c r="S37" s="71">
        <v>21</v>
      </c>
      <c r="T37" s="113">
        <v>8</v>
      </c>
    </row>
    <row r="38" spans="1:20" s="20" customFormat="1" ht="13.5" thickBot="1">
      <c r="A38" s="33"/>
      <c r="B38" s="61"/>
      <c r="C38" s="97"/>
      <c r="D38" s="36"/>
      <c r="E38" s="37"/>
      <c r="F38" s="37"/>
      <c r="G38" s="97"/>
      <c r="H38" s="37"/>
      <c r="I38" s="37"/>
      <c r="J38" s="37"/>
    </row>
    <row r="39" spans="1:20" s="20" customFormat="1" ht="13.5" thickBot="1">
      <c r="A39" s="181">
        <v>12</v>
      </c>
      <c r="B39" s="191" t="s">
        <v>438</v>
      </c>
      <c r="C39" s="185">
        <v>15</v>
      </c>
      <c r="D39" s="186">
        <v>5</v>
      </c>
      <c r="E39" s="187">
        <v>0</v>
      </c>
      <c r="F39" s="188">
        <v>1</v>
      </c>
      <c r="G39" s="188">
        <v>0</v>
      </c>
      <c r="H39" s="188">
        <v>0</v>
      </c>
      <c r="I39" s="188">
        <v>1</v>
      </c>
      <c r="J39" s="188">
        <v>0</v>
      </c>
      <c r="K39" s="188">
        <v>4</v>
      </c>
      <c r="L39" s="189">
        <v>4</v>
      </c>
      <c r="M39" s="194">
        <v>63</v>
      </c>
      <c r="N39" s="195">
        <v>21</v>
      </c>
      <c r="O39" s="196">
        <v>21</v>
      </c>
      <c r="P39" s="196">
        <v>0</v>
      </c>
      <c r="Q39" s="196">
        <v>0</v>
      </c>
      <c r="R39" s="196">
        <v>0</v>
      </c>
      <c r="S39" s="196">
        <v>10</v>
      </c>
      <c r="T39" s="197">
        <v>32</v>
      </c>
    </row>
    <row r="40" spans="1:20" s="20" customFormat="1" ht="12.75">
      <c r="A40" s="33"/>
      <c r="B40" s="61"/>
      <c r="C40" s="97"/>
      <c r="D40" s="36"/>
      <c r="E40" s="37"/>
      <c r="F40" s="37"/>
      <c r="G40" s="97"/>
      <c r="H40" s="37"/>
      <c r="I40" s="37"/>
      <c r="J40" s="37"/>
    </row>
  </sheetData>
  <mergeCells count="44">
    <mergeCell ref="A4:J4"/>
    <mergeCell ref="P5:P6"/>
    <mergeCell ref="Q5:Q6"/>
    <mergeCell ref="R5:R6"/>
    <mergeCell ref="A7:B7"/>
    <mergeCell ref="H5:J5"/>
    <mergeCell ref="K5:K6"/>
    <mergeCell ref="L5:L6"/>
    <mergeCell ref="M5:M6"/>
    <mergeCell ref="N5:N6"/>
    <mergeCell ref="O5:O6"/>
    <mergeCell ref="A5:A6"/>
    <mergeCell ref="B5:B6"/>
    <mergeCell ref="C5:C6"/>
    <mergeCell ref="D5:F5"/>
    <mergeCell ref="G5:G6"/>
    <mergeCell ref="M22:T22"/>
    <mergeCell ref="D23:L23"/>
    <mergeCell ref="O24:R24"/>
    <mergeCell ref="S24:S26"/>
    <mergeCell ref="T24:T26"/>
    <mergeCell ref="G25:G26"/>
    <mergeCell ref="H25:H26"/>
    <mergeCell ref="I25:I26"/>
    <mergeCell ref="J25:J26"/>
    <mergeCell ref="O25:O26"/>
    <mergeCell ref="P25:P26"/>
    <mergeCell ref="Q25:R25"/>
    <mergeCell ref="C23:C26"/>
    <mergeCell ref="A21:T21"/>
    <mergeCell ref="A27:B27"/>
    <mergeCell ref="M23:M26"/>
    <mergeCell ref="N23:T23"/>
    <mergeCell ref="D24:D26"/>
    <mergeCell ref="E24:E26"/>
    <mergeCell ref="F24:F26"/>
    <mergeCell ref="G24:H24"/>
    <mergeCell ref="I24:J24"/>
    <mergeCell ref="K24:K26"/>
    <mergeCell ref="L24:L26"/>
    <mergeCell ref="N24:N26"/>
    <mergeCell ref="A22:A26"/>
    <mergeCell ref="B22:B26"/>
    <mergeCell ref="C22:L22"/>
  </mergeCells>
  <pageMargins left="0.11811023622047245" right="0.19685039370078741" top="0.55118110236220474" bottom="0.74803149606299213" header="0.31496062992125984" footer="0.31496062992125984"/>
  <pageSetup paperSize="9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4"/>
  <sheetViews>
    <sheetView workbookViewId="0"/>
  </sheetViews>
  <sheetFormatPr defaultRowHeight="15"/>
  <cols>
    <col min="1" max="1" width="5" customWidth="1"/>
    <col min="2" max="2" width="49" customWidth="1"/>
    <col min="3" max="3" width="11.140625" customWidth="1"/>
    <col min="4" max="6" width="9.140625" customWidth="1"/>
    <col min="7" max="7" width="11.5703125" customWidth="1"/>
    <col min="8" max="10" width="9.140625" customWidth="1"/>
    <col min="17" max="17" width="7.85546875" customWidth="1"/>
    <col min="19" max="19" width="8" customWidth="1"/>
    <col min="20" max="20" width="8.140625" customWidth="1"/>
    <col min="21" max="22" width="4.7109375" customWidth="1"/>
    <col min="23" max="24" width="5.7109375" customWidth="1"/>
    <col min="25" max="25" width="6.42578125" customWidth="1"/>
    <col min="26" max="28" width="7.42578125" customWidth="1"/>
    <col min="29" max="29" width="7.7109375" customWidth="1"/>
    <col min="30" max="30" width="7.42578125" customWidth="1"/>
    <col min="31" max="31" width="6.140625" customWidth="1"/>
    <col min="32" max="32" width="5.28515625" customWidth="1"/>
    <col min="33" max="33" width="6.5703125" customWidth="1"/>
    <col min="34" max="34" width="5.140625" customWidth="1"/>
    <col min="35" max="35" width="5.85546875" customWidth="1"/>
    <col min="36" max="36" width="6.42578125" customWidth="1"/>
    <col min="37" max="37" width="5.85546875" customWidth="1"/>
    <col min="38" max="38" width="5.42578125" customWidth="1"/>
    <col min="39" max="39" width="5.140625" customWidth="1"/>
    <col min="40" max="40" width="6.140625" customWidth="1"/>
    <col min="41" max="41" width="5.85546875" customWidth="1"/>
    <col min="42" max="42" width="5.5703125" customWidth="1"/>
    <col min="43" max="44" width="6" customWidth="1"/>
    <col min="45" max="45" width="5.5703125" customWidth="1"/>
    <col min="47" max="47" width="5.7109375" customWidth="1"/>
    <col min="48" max="48" width="4.85546875" customWidth="1"/>
    <col min="49" max="49" width="7.5703125" customWidth="1"/>
    <col min="50" max="50" width="6.140625" customWidth="1"/>
    <col min="51" max="51" width="4.5703125" customWidth="1"/>
  </cols>
  <sheetData>
    <row r="1" spans="1:20" s="20" customFormat="1" ht="12.75">
      <c r="A1" s="33"/>
      <c r="B1" s="61"/>
      <c r="C1" s="97"/>
      <c r="D1" s="36"/>
      <c r="E1" s="37"/>
      <c r="F1" s="37"/>
      <c r="G1" s="97"/>
      <c r="H1" s="37"/>
      <c r="I1" s="37"/>
      <c r="J1" s="37"/>
    </row>
    <row r="2" spans="1:20" s="20" customFormat="1" ht="12.75">
      <c r="A2" s="33"/>
      <c r="B2" s="61"/>
      <c r="C2" s="97"/>
      <c r="D2" s="36"/>
      <c r="E2" s="37"/>
      <c r="F2" s="37"/>
      <c r="G2" s="97"/>
      <c r="H2" s="37"/>
      <c r="I2" s="37"/>
      <c r="J2" s="37"/>
      <c r="K2" s="68"/>
      <c r="L2" s="68"/>
      <c r="M2" s="68"/>
    </row>
    <row r="3" spans="1:20" s="20" customFormat="1" ht="12.75">
      <c r="A3" s="33"/>
      <c r="B3" s="61"/>
      <c r="C3" s="97"/>
      <c r="D3" s="36"/>
      <c r="E3" s="37"/>
      <c r="F3" s="37"/>
      <c r="G3" s="97"/>
      <c r="H3" s="37"/>
      <c r="I3" s="37"/>
      <c r="J3" s="37"/>
    </row>
    <row r="4" spans="1:20" s="20" customFormat="1" ht="13.5" thickBot="1">
      <c r="A4" s="542" t="s">
        <v>562</v>
      </c>
      <c r="B4" s="542"/>
      <c r="C4" s="542"/>
      <c r="D4" s="542"/>
      <c r="E4" s="542"/>
      <c r="F4" s="542"/>
      <c r="G4" s="542"/>
      <c r="H4" s="542"/>
      <c r="I4" s="542"/>
      <c r="J4" s="542"/>
    </row>
    <row r="5" spans="1:20" s="20" customFormat="1" ht="12.75" customHeight="1">
      <c r="A5" s="611" t="s">
        <v>300</v>
      </c>
      <c r="B5" s="614" t="s">
        <v>301</v>
      </c>
      <c r="C5" s="617" t="s">
        <v>0</v>
      </c>
      <c r="D5" s="547" t="s">
        <v>298</v>
      </c>
      <c r="E5" s="608"/>
      <c r="F5" s="609"/>
      <c r="G5" s="586" t="s">
        <v>1</v>
      </c>
      <c r="H5" s="547" t="s">
        <v>299</v>
      </c>
      <c r="I5" s="608"/>
      <c r="J5" s="642"/>
      <c r="K5" s="598" t="s">
        <v>466</v>
      </c>
      <c r="L5" s="600" t="s">
        <v>467</v>
      </c>
      <c r="M5" s="586" t="s">
        <v>461</v>
      </c>
      <c r="N5" s="586" t="s">
        <v>462</v>
      </c>
      <c r="O5" s="586" t="s">
        <v>463</v>
      </c>
      <c r="P5" s="586" t="s">
        <v>464</v>
      </c>
      <c r="Q5" s="586" t="s">
        <v>465</v>
      </c>
      <c r="R5" s="588" t="s">
        <v>469</v>
      </c>
    </row>
    <row r="6" spans="1:20" s="20" customFormat="1" ht="39" thickBot="1">
      <c r="A6" s="613"/>
      <c r="B6" s="616"/>
      <c r="C6" s="618"/>
      <c r="D6" s="3" t="s">
        <v>2</v>
      </c>
      <c r="E6" s="2" t="s">
        <v>3</v>
      </c>
      <c r="F6" s="8" t="s">
        <v>4</v>
      </c>
      <c r="G6" s="587"/>
      <c r="H6" s="3" t="s">
        <v>2</v>
      </c>
      <c r="I6" s="2" t="s">
        <v>3</v>
      </c>
      <c r="J6" s="7" t="s">
        <v>4</v>
      </c>
      <c r="K6" s="648"/>
      <c r="L6" s="649"/>
      <c r="M6" s="646"/>
      <c r="N6" s="646"/>
      <c r="O6" s="646"/>
      <c r="P6" s="646"/>
      <c r="Q6" s="646"/>
      <c r="R6" s="647"/>
    </row>
    <row r="7" spans="1:20" s="20" customFormat="1" ht="12.75">
      <c r="A7" s="590" t="s">
        <v>406</v>
      </c>
      <c r="B7" s="641"/>
      <c r="C7" s="442">
        <f>SUM(C8:C11)</f>
        <v>133340338.03</v>
      </c>
      <c r="D7" s="443">
        <v>72665.034348773799</v>
      </c>
      <c r="E7" s="443">
        <v>2584.41559154165</v>
      </c>
      <c r="F7" s="444">
        <v>278.40834936881203</v>
      </c>
      <c r="G7" s="442">
        <f>SUM(G8:G11)</f>
        <v>23806700.93</v>
      </c>
      <c r="H7" s="443">
        <v>12973.678980926399</v>
      </c>
      <c r="I7" s="443">
        <v>461.423826995387</v>
      </c>
      <c r="J7" s="444">
        <v>49.707270941123902</v>
      </c>
      <c r="K7" s="250">
        <f>SUM(K8:K11)</f>
        <v>51594</v>
      </c>
      <c r="L7" s="137">
        <f t="shared" ref="L7:M7" si="0">SUM(L8:L11)</f>
        <v>50867</v>
      </c>
      <c r="M7" s="137">
        <f t="shared" si="0"/>
        <v>478938</v>
      </c>
      <c r="N7" s="138">
        <v>261.00163487738422</v>
      </c>
      <c r="O7" s="138">
        <f>+N7*100/365</f>
        <v>71.507297226680606</v>
      </c>
      <c r="P7" s="138">
        <v>6.5020975033600781</v>
      </c>
      <c r="Q7" s="138">
        <v>2.3256728330744885</v>
      </c>
      <c r="R7" s="139">
        <v>40.141144414168934</v>
      </c>
    </row>
    <row r="8" spans="1:20" s="20" customFormat="1" ht="12.75">
      <c r="A8" s="449">
        <v>1</v>
      </c>
      <c r="B8" s="452" t="s">
        <v>62</v>
      </c>
      <c r="C8" s="451">
        <v>102361100.03</v>
      </c>
      <c r="D8" s="23">
        <v>84595.950438016502</v>
      </c>
      <c r="E8" s="23">
        <v>2425.7909337156698</v>
      </c>
      <c r="F8" s="24">
        <v>355.52541559140701</v>
      </c>
      <c r="G8" s="22">
        <v>22046861.93</v>
      </c>
      <c r="H8" s="23">
        <v>18220.547049586799</v>
      </c>
      <c r="I8" s="23">
        <v>522.47462923904504</v>
      </c>
      <c r="J8" s="24">
        <v>76.574203949082204</v>
      </c>
      <c r="K8" s="238">
        <v>42197</v>
      </c>
      <c r="L8" s="22">
        <v>41857</v>
      </c>
      <c r="M8" s="22">
        <v>287915</v>
      </c>
      <c r="N8" s="23">
        <v>239.92916666666667</v>
      </c>
      <c r="O8" s="23">
        <f t="shared" ref="O8:O11" si="1">+N8*100/365</f>
        <v>65.734018264840188</v>
      </c>
      <c r="P8" s="23">
        <v>4.5170222780043927</v>
      </c>
      <c r="Q8" s="23">
        <v>2.7283369567814226</v>
      </c>
      <c r="R8" s="26">
        <v>53.116666666666667</v>
      </c>
    </row>
    <row r="9" spans="1:20" s="20" customFormat="1" ht="12.75">
      <c r="A9" s="449">
        <v>2</v>
      </c>
      <c r="B9" s="452" t="s">
        <v>63</v>
      </c>
      <c r="C9" s="451">
        <v>3564157</v>
      </c>
      <c r="D9" s="23">
        <v>46287.7532467532</v>
      </c>
      <c r="E9" s="23">
        <v>1811.0553861788601</v>
      </c>
      <c r="F9" s="24">
        <v>239.173064018253</v>
      </c>
      <c r="G9" s="22">
        <v>111656</v>
      </c>
      <c r="H9" s="23">
        <v>1450.07792207792</v>
      </c>
      <c r="I9" s="23">
        <v>56.735772357723597</v>
      </c>
      <c r="J9" s="24">
        <v>7.49268554556435</v>
      </c>
      <c r="K9" s="238">
        <v>1968</v>
      </c>
      <c r="L9" s="22">
        <v>1952</v>
      </c>
      <c r="M9" s="22">
        <v>14902</v>
      </c>
      <c r="N9" s="23">
        <v>193.53246753246754</v>
      </c>
      <c r="O9" s="23">
        <f t="shared" si="1"/>
        <v>53.022593844511654</v>
      </c>
      <c r="P9" s="23">
        <v>7.5721544715447155</v>
      </c>
      <c r="Q9" s="23">
        <v>0</v>
      </c>
      <c r="R9" s="26">
        <v>25.558441558441558</v>
      </c>
    </row>
    <row r="10" spans="1:20" s="20" customFormat="1" ht="12.75">
      <c r="A10" s="449">
        <v>3</v>
      </c>
      <c r="B10" s="452" t="s">
        <v>64</v>
      </c>
      <c r="C10" s="451">
        <v>10972226</v>
      </c>
      <c r="D10" s="23">
        <v>72185.697368421097</v>
      </c>
      <c r="E10" s="23">
        <v>5644.1491769547301</v>
      </c>
      <c r="F10" s="24">
        <v>251.189899498638</v>
      </c>
      <c r="G10" s="22">
        <v>621178</v>
      </c>
      <c r="H10" s="23">
        <v>4086.6973684210502</v>
      </c>
      <c r="I10" s="23">
        <v>319.53600823045298</v>
      </c>
      <c r="J10" s="24">
        <v>14.2207824912433</v>
      </c>
      <c r="K10" s="238">
        <v>1944</v>
      </c>
      <c r="L10" s="22">
        <v>1860</v>
      </c>
      <c r="M10" s="22">
        <v>43681</v>
      </c>
      <c r="N10" s="23">
        <v>287.375</v>
      </c>
      <c r="O10" s="23">
        <f t="shared" si="1"/>
        <v>78.732876712328761</v>
      </c>
      <c r="P10" s="23">
        <v>21.634967805844479</v>
      </c>
      <c r="Q10" s="23">
        <v>1.5591397849462365</v>
      </c>
      <c r="R10" s="26">
        <v>13.282894736842104</v>
      </c>
    </row>
    <row r="11" spans="1:20" s="20" customFormat="1" ht="13.5" thickBot="1">
      <c r="A11" s="203">
        <v>4</v>
      </c>
      <c r="B11" s="453" t="s">
        <v>65</v>
      </c>
      <c r="C11" s="260">
        <v>16442855</v>
      </c>
      <c r="D11" s="29">
        <v>40499.642857142899</v>
      </c>
      <c r="E11" s="29">
        <v>2997.7857793983599</v>
      </c>
      <c r="F11" s="30">
        <v>124.153239202658</v>
      </c>
      <c r="G11" s="28">
        <v>1027005</v>
      </c>
      <c r="H11" s="29">
        <v>2529.56896551724</v>
      </c>
      <c r="I11" s="29">
        <v>187.238833181404</v>
      </c>
      <c r="J11" s="30">
        <v>7.7544926004228296</v>
      </c>
      <c r="K11" s="239">
        <v>5485</v>
      </c>
      <c r="L11" s="28">
        <v>5198</v>
      </c>
      <c r="M11" s="28">
        <v>132440</v>
      </c>
      <c r="N11" s="29">
        <v>326.20689655172413</v>
      </c>
      <c r="O11" s="29">
        <f t="shared" si="1"/>
        <v>89.371752479924425</v>
      </c>
      <c r="P11" s="29">
        <v>22.326365475387728</v>
      </c>
      <c r="Q11" s="29">
        <v>0.2308580223162755</v>
      </c>
      <c r="R11" s="32">
        <v>14.610837438423646</v>
      </c>
    </row>
    <row r="12" spans="1:20" s="20" customFormat="1" ht="12.75">
      <c r="A12" s="119"/>
      <c r="C12" s="68"/>
      <c r="D12" s="37"/>
      <c r="E12" s="37"/>
      <c r="F12" s="37"/>
      <c r="G12" s="68"/>
      <c r="H12" s="37"/>
      <c r="I12" s="37"/>
      <c r="J12" s="37"/>
    </row>
    <row r="13" spans="1:20" s="20" customFormat="1" ht="13.5" thickBot="1">
      <c r="A13" s="552" t="s">
        <v>565</v>
      </c>
      <c r="B13" s="552"/>
      <c r="C13" s="552"/>
      <c r="D13" s="552"/>
      <c r="E13" s="552"/>
      <c r="F13" s="552"/>
      <c r="G13" s="552"/>
      <c r="H13" s="552"/>
      <c r="I13" s="552"/>
      <c r="J13" s="552"/>
      <c r="K13" s="552"/>
      <c r="L13" s="552"/>
      <c r="M13" s="552"/>
      <c r="N13" s="552"/>
      <c r="O13" s="552"/>
      <c r="P13" s="552"/>
      <c r="Q13" s="552"/>
      <c r="R13" s="552"/>
      <c r="S13" s="552"/>
      <c r="T13" s="552"/>
    </row>
    <row r="14" spans="1:20" s="20" customFormat="1" ht="13.5" customHeight="1" thickBot="1">
      <c r="A14" s="611" t="s">
        <v>300</v>
      </c>
      <c r="B14" s="614" t="s">
        <v>301</v>
      </c>
      <c r="C14" s="556" t="s">
        <v>414</v>
      </c>
      <c r="D14" s="557"/>
      <c r="E14" s="557"/>
      <c r="F14" s="557"/>
      <c r="G14" s="557"/>
      <c r="H14" s="557"/>
      <c r="I14" s="557"/>
      <c r="J14" s="557"/>
      <c r="K14" s="557"/>
      <c r="L14" s="558"/>
      <c r="M14" s="556" t="s">
        <v>425</v>
      </c>
      <c r="N14" s="557"/>
      <c r="O14" s="557"/>
      <c r="P14" s="557"/>
      <c r="Q14" s="557"/>
      <c r="R14" s="557"/>
      <c r="S14" s="557"/>
      <c r="T14" s="558"/>
    </row>
    <row r="15" spans="1:20" s="20" customFormat="1" ht="13.5" thickBot="1">
      <c r="A15" s="612"/>
      <c r="B15" s="615"/>
      <c r="C15" s="559" t="s">
        <v>415</v>
      </c>
      <c r="D15" s="562" t="s">
        <v>416</v>
      </c>
      <c r="E15" s="563"/>
      <c r="F15" s="563"/>
      <c r="G15" s="563"/>
      <c r="H15" s="563"/>
      <c r="I15" s="563"/>
      <c r="J15" s="563"/>
      <c r="K15" s="563"/>
      <c r="L15" s="585"/>
      <c r="M15" s="559" t="s">
        <v>415</v>
      </c>
      <c r="N15" s="562" t="s">
        <v>416</v>
      </c>
      <c r="O15" s="563"/>
      <c r="P15" s="563"/>
      <c r="Q15" s="563"/>
      <c r="R15" s="563"/>
      <c r="S15" s="563"/>
      <c r="T15" s="585"/>
    </row>
    <row r="16" spans="1:20" s="20" customFormat="1" ht="39.75" customHeight="1">
      <c r="A16" s="612"/>
      <c r="B16" s="615"/>
      <c r="C16" s="560"/>
      <c r="D16" s="576" t="s">
        <v>409</v>
      </c>
      <c r="E16" s="570" t="s">
        <v>410</v>
      </c>
      <c r="F16" s="570" t="s">
        <v>411</v>
      </c>
      <c r="G16" s="566" t="s">
        <v>418</v>
      </c>
      <c r="H16" s="567"/>
      <c r="I16" s="568" t="s">
        <v>417</v>
      </c>
      <c r="J16" s="569"/>
      <c r="K16" s="570" t="s">
        <v>412</v>
      </c>
      <c r="L16" s="573" t="s">
        <v>413</v>
      </c>
      <c r="M16" s="560"/>
      <c r="N16" s="576" t="s">
        <v>420</v>
      </c>
      <c r="O16" s="566" t="s">
        <v>421</v>
      </c>
      <c r="P16" s="579"/>
      <c r="Q16" s="579"/>
      <c r="R16" s="567"/>
      <c r="S16" s="570" t="s">
        <v>423</v>
      </c>
      <c r="T16" s="573" t="s">
        <v>424</v>
      </c>
    </row>
    <row r="17" spans="1:20" s="20" customFormat="1" ht="24.75" customHeight="1">
      <c r="A17" s="612"/>
      <c r="B17" s="615"/>
      <c r="C17" s="560"/>
      <c r="D17" s="577"/>
      <c r="E17" s="571"/>
      <c r="F17" s="571"/>
      <c r="G17" s="580" t="s">
        <v>415</v>
      </c>
      <c r="H17" s="580" t="s">
        <v>419</v>
      </c>
      <c r="I17" s="580" t="s">
        <v>415</v>
      </c>
      <c r="J17" s="582" t="s">
        <v>422</v>
      </c>
      <c r="K17" s="571"/>
      <c r="L17" s="574"/>
      <c r="M17" s="560"/>
      <c r="N17" s="577"/>
      <c r="O17" s="571" t="s">
        <v>415</v>
      </c>
      <c r="P17" s="571" t="s">
        <v>422</v>
      </c>
      <c r="Q17" s="583" t="s">
        <v>418</v>
      </c>
      <c r="R17" s="584"/>
      <c r="S17" s="571"/>
      <c r="T17" s="574"/>
    </row>
    <row r="18" spans="1:20" s="20" customFormat="1" ht="25.5">
      <c r="A18" s="613"/>
      <c r="B18" s="616"/>
      <c r="C18" s="561"/>
      <c r="D18" s="578"/>
      <c r="E18" s="572"/>
      <c r="F18" s="572"/>
      <c r="G18" s="581"/>
      <c r="H18" s="581"/>
      <c r="I18" s="581"/>
      <c r="J18" s="572"/>
      <c r="K18" s="572"/>
      <c r="L18" s="575"/>
      <c r="M18" s="561"/>
      <c r="N18" s="578"/>
      <c r="O18" s="572"/>
      <c r="P18" s="572"/>
      <c r="Q18" s="294" t="s">
        <v>415</v>
      </c>
      <c r="R18" s="38" t="s">
        <v>419</v>
      </c>
      <c r="S18" s="572"/>
      <c r="T18" s="575"/>
    </row>
    <row r="19" spans="1:20" s="20" customFormat="1" ht="12.75" customHeight="1">
      <c r="A19" s="590" t="s">
        <v>406</v>
      </c>
      <c r="B19" s="605"/>
      <c r="C19" s="98">
        <f>SUM(C20:C23)</f>
        <v>501</v>
      </c>
      <c r="D19" s="40">
        <f>SUM(D20:D23)</f>
        <v>270</v>
      </c>
      <c r="E19" s="41">
        <f t="shared" ref="E19:T19" si="2">SUM(E20:E23)</f>
        <v>3</v>
      </c>
      <c r="F19" s="41">
        <f t="shared" si="2"/>
        <v>6</v>
      </c>
      <c r="G19" s="41">
        <f t="shared" si="2"/>
        <v>5</v>
      </c>
      <c r="H19" s="41">
        <f t="shared" si="2"/>
        <v>0</v>
      </c>
      <c r="I19" s="41">
        <f>SUM(I20:I23)</f>
        <v>86</v>
      </c>
      <c r="J19" s="41">
        <f t="shared" si="2"/>
        <v>2</v>
      </c>
      <c r="K19" s="41">
        <f t="shared" si="2"/>
        <v>23</v>
      </c>
      <c r="L19" s="42">
        <f t="shared" si="2"/>
        <v>108</v>
      </c>
      <c r="M19" s="39">
        <f t="shared" si="2"/>
        <v>2070</v>
      </c>
      <c r="N19" s="40">
        <f t="shared" si="2"/>
        <v>1208</v>
      </c>
      <c r="O19" s="41">
        <f t="shared" si="2"/>
        <v>1150</v>
      </c>
      <c r="P19" s="41">
        <f t="shared" si="2"/>
        <v>44</v>
      </c>
      <c r="Q19" s="43">
        <f t="shared" si="2"/>
        <v>1</v>
      </c>
      <c r="R19" s="44">
        <f t="shared" si="2"/>
        <v>0</v>
      </c>
      <c r="S19" s="41">
        <f t="shared" si="2"/>
        <v>631</v>
      </c>
      <c r="T19" s="42">
        <f t="shared" si="2"/>
        <v>231</v>
      </c>
    </row>
    <row r="20" spans="1:20" s="20" customFormat="1" ht="12.75">
      <c r="A20" s="449">
        <v>1</v>
      </c>
      <c r="B20" s="452" t="s">
        <v>62</v>
      </c>
      <c r="C20" s="100">
        <v>368</v>
      </c>
      <c r="D20" s="46">
        <v>211</v>
      </c>
      <c r="E20" s="47">
        <v>3</v>
      </c>
      <c r="F20" s="47">
        <v>2</v>
      </c>
      <c r="G20" s="47">
        <v>5</v>
      </c>
      <c r="H20" s="47">
        <v>0</v>
      </c>
      <c r="I20" s="47">
        <v>71</v>
      </c>
      <c r="J20" s="47">
        <v>2</v>
      </c>
      <c r="K20" s="47">
        <v>11</v>
      </c>
      <c r="L20" s="48">
        <v>65</v>
      </c>
      <c r="M20" s="111">
        <v>1695</v>
      </c>
      <c r="N20" s="70">
        <v>1027</v>
      </c>
      <c r="O20" s="71">
        <v>983</v>
      </c>
      <c r="P20" s="71">
        <v>43</v>
      </c>
      <c r="Q20" s="71">
        <v>0</v>
      </c>
      <c r="R20" s="71">
        <v>0</v>
      </c>
      <c r="S20" s="71">
        <v>516</v>
      </c>
      <c r="T20" s="113">
        <v>152</v>
      </c>
    </row>
    <row r="21" spans="1:20" s="20" customFormat="1" ht="12.75">
      <c r="A21" s="449">
        <v>2</v>
      </c>
      <c r="B21" s="452" t="s">
        <v>63</v>
      </c>
      <c r="C21" s="100">
        <v>29</v>
      </c>
      <c r="D21" s="46">
        <v>24</v>
      </c>
      <c r="E21" s="47">
        <v>0</v>
      </c>
      <c r="F21" s="47">
        <v>1</v>
      </c>
      <c r="G21" s="47">
        <v>0</v>
      </c>
      <c r="H21" s="47">
        <v>0</v>
      </c>
      <c r="I21" s="78">
        <v>0</v>
      </c>
      <c r="J21" s="47">
        <v>0</v>
      </c>
      <c r="K21" s="47">
        <v>0</v>
      </c>
      <c r="L21" s="48">
        <v>4</v>
      </c>
      <c r="M21" s="111">
        <v>64</v>
      </c>
      <c r="N21" s="70">
        <v>29</v>
      </c>
      <c r="O21" s="71">
        <v>28</v>
      </c>
      <c r="P21" s="71">
        <v>0</v>
      </c>
      <c r="Q21" s="71">
        <v>0</v>
      </c>
      <c r="R21" s="71">
        <v>0</v>
      </c>
      <c r="S21" s="71">
        <v>21</v>
      </c>
      <c r="T21" s="113">
        <v>14</v>
      </c>
    </row>
    <row r="22" spans="1:20" s="20" customFormat="1" ht="12.75">
      <c r="A22" s="449">
        <v>3</v>
      </c>
      <c r="B22" s="452" t="s">
        <v>64</v>
      </c>
      <c r="C22" s="100">
        <v>42</v>
      </c>
      <c r="D22" s="85">
        <v>14</v>
      </c>
      <c r="E22" s="86">
        <v>0</v>
      </c>
      <c r="F22" s="86">
        <v>1</v>
      </c>
      <c r="G22" s="86">
        <v>0</v>
      </c>
      <c r="H22" s="86">
        <v>0</v>
      </c>
      <c r="I22" s="47">
        <v>4</v>
      </c>
      <c r="J22" s="86">
        <v>0</v>
      </c>
      <c r="K22" s="86">
        <v>5</v>
      </c>
      <c r="L22" s="87">
        <v>18</v>
      </c>
      <c r="M22" s="192">
        <v>99</v>
      </c>
      <c r="N22" s="103">
        <v>56</v>
      </c>
      <c r="O22" s="104">
        <v>49</v>
      </c>
      <c r="P22" s="104">
        <v>0</v>
      </c>
      <c r="Q22" s="104">
        <v>0</v>
      </c>
      <c r="R22" s="104">
        <v>0</v>
      </c>
      <c r="S22" s="104">
        <v>31</v>
      </c>
      <c r="T22" s="105">
        <v>12</v>
      </c>
    </row>
    <row r="23" spans="1:20" s="20" customFormat="1" ht="13.5" thickBot="1">
      <c r="A23" s="203">
        <v>4</v>
      </c>
      <c r="B23" s="453" t="s">
        <v>65</v>
      </c>
      <c r="C23" s="50">
        <v>62</v>
      </c>
      <c r="D23" s="120">
        <v>21</v>
      </c>
      <c r="E23" s="52">
        <v>0</v>
      </c>
      <c r="F23" s="52">
        <v>2</v>
      </c>
      <c r="G23" s="52">
        <v>0</v>
      </c>
      <c r="H23" s="52">
        <v>0</v>
      </c>
      <c r="I23" s="52">
        <v>11</v>
      </c>
      <c r="J23" s="52">
        <v>0</v>
      </c>
      <c r="K23" s="52">
        <v>7</v>
      </c>
      <c r="L23" s="121">
        <v>21</v>
      </c>
      <c r="M23" s="62">
        <v>212</v>
      </c>
      <c r="N23" s="116">
        <v>96</v>
      </c>
      <c r="O23" s="64">
        <v>90</v>
      </c>
      <c r="P23" s="64">
        <v>1</v>
      </c>
      <c r="Q23" s="64">
        <v>1</v>
      </c>
      <c r="R23" s="64">
        <v>0</v>
      </c>
      <c r="S23" s="64">
        <v>63</v>
      </c>
      <c r="T23" s="117">
        <v>53</v>
      </c>
    </row>
    <row r="24" spans="1:20" s="20" customFormat="1" ht="12.75">
      <c r="A24" s="119"/>
      <c r="C24" s="68"/>
      <c r="D24" s="37"/>
      <c r="E24" s="37"/>
      <c r="F24" s="37"/>
      <c r="G24" s="68"/>
      <c r="H24" s="37"/>
      <c r="I24" s="37"/>
      <c r="J24" s="37"/>
    </row>
  </sheetData>
  <mergeCells count="44">
    <mergeCell ref="A13:T13"/>
    <mergeCell ref="A4:J4"/>
    <mergeCell ref="P5:P6"/>
    <mergeCell ref="Q5:Q6"/>
    <mergeCell ref="R5:R6"/>
    <mergeCell ref="A7:B7"/>
    <mergeCell ref="H5:J5"/>
    <mergeCell ref="K5:K6"/>
    <mergeCell ref="L5:L6"/>
    <mergeCell ref="M5:M6"/>
    <mergeCell ref="N5:N6"/>
    <mergeCell ref="O5:O6"/>
    <mergeCell ref="A5:A6"/>
    <mergeCell ref="B5:B6"/>
    <mergeCell ref="C5:C6"/>
    <mergeCell ref="D5:F5"/>
    <mergeCell ref="G5:G6"/>
    <mergeCell ref="S16:S18"/>
    <mergeCell ref="T16:T18"/>
    <mergeCell ref="G17:G18"/>
    <mergeCell ref="H17:H18"/>
    <mergeCell ref="I17:I18"/>
    <mergeCell ref="J17:J18"/>
    <mergeCell ref="O17:O18"/>
    <mergeCell ref="P17:P18"/>
    <mergeCell ref="Q17:R17"/>
    <mergeCell ref="M15:M18"/>
    <mergeCell ref="N15:T15"/>
    <mergeCell ref="K16:K18"/>
    <mergeCell ref="L16:L18"/>
    <mergeCell ref="N16:N18"/>
    <mergeCell ref="M14:T14"/>
    <mergeCell ref="O16:R16"/>
    <mergeCell ref="A19:B19"/>
    <mergeCell ref="D16:D18"/>
    <mergeCell ref="E16:E18"/>
    <mergeCell ref="F16:F18"/>
    <mergeCell ref="G16:H16"/>
    <mergeCell ref="A14:A18"/>
    <mergeCell ref="B14:B18"/>
    <mergeCell ref="C14:L14"/>
    <mergeCell ref="C15:C18"/>
    <mergeCell ref="D15:L15"/>
    <mergeCell ref="I16:J16"/>
  </mergeCells>
  <pageMargins left="0.11811023622047245" right="0.19685039370078741" top="0.55118110236220474" bottom="0.74803149606299213" header="0.31496062992125984" footer="0.31496062992125984"/>
  <pageSetup paperSize="9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T26"/>
  <sheetViews>
    <sheetView workbookViewId="0"/>
  </sheetViews>
  <sheetFormatPr defaultRowHeight="15"/>
  <cols>
    <col min="1" max="1" width="5" customWidth="1"/>
    <col min="2" max="2" width="49" customWidth="1"/>
    <col min="3" max="3" width="11.42578125" customWidth="1"/>
    <col min="4" max="6" width="9.140625" customWidth="1"/>
    <col min="7" max="7" width="11.5703125" customWidth="1"/>
    <col min="8" max="10" width="9.140625" customWidth="1"/>
    <col min="17" max="17" width="7.85546875" customWidth="1"/>
    <col min="19" max="19" width="8" customWidth="1"/>
    <col min="20" max="20" width="8.140625" customWidth="1"/>
    <col min="21" max="22" width="4.28515625" customWidth="1"/>
    <col min="23" max="23" width="5.28515625" customWidth="1"/>
    <col min="24" max="27" width="6.7109375" customWidth="1"/>
    <col min="28" max="29" width="8" customWidth="1"/>
    <col min="30" max="30" width="7.140625" customWidth="1"/>
    <col min="31" max="31" width="6.28515625" customWidth="1"/>
    <col min="32" max="32" width="4.28515625" customWidth="1"/>
    <col min="33" max="33" width="5.85546875" customWidth="1"/>
    <col min="34" max="34" width="5" customWidth="1"/>
    <col min="35" max="35" width="5.7109375" customWidth="1"/>
    <col min="36" max="36" width="5.42578125" customWidth="1"/>
    <col min="37" max="40" width="6.42578125" customWidth="1"/>
    <col min="41" max="42" width="4.85546875" customWidth="1"/>
    <col min="43" max="43" width="6.28515625" customWidth="1"/>
    <col min="44" max="44" width="6.42578125" customWidth="1"/>
    <col min="45" max="45" width="6.5703125" customWidth="1"/>
    <col min="47" max="47" width="6" customWidth="1"/>
    <col min="48" max="48" width="5" customWidth="1"/>
    <col min="49" max="49" width="8.140625" customWidth="1"/>
    <col min="50" max="50" width="4.42578125" customWidth="1"/>
    <col min="51" max="51" width="4.140625" customWidth="1"/>
  </cols>
  <sheetData>
    <row r="2" spans="1:20" ht="14.25" customHeight="1">
      <c r="K2" s="300"/>
      <c r="L2" s="300"/>
      <c r="M2" s="300"/>
    </row>
    <row r="3" spans="1:20" s="20" customFormat="1" ht="12.75">
      <c r="A3" s="119"/>
      <c r="C3" s="68"/>
      <c r="D3" s="37"/>
      <c r="E3" s="37"/>
      <c r="F3" s="37"/>
      <c r="G3" s="68"/>
      <c r="H3" s="37"/>
      <c r="I3" s="37"/>
      <c r="J3" s="37"/>
    </row>
    <row r="4" spans="1:20" s="20" customFormat="1" ht="13.5" thickBot="1">
      <c r="A4" s="542" t="s">
        <v>562</v>
      </c>
      <c r="B4" s="542"/>
      <c r="C4" s="542"/>
      <c r="D4" s="542"/>
      <c r="E4" s="542"/>
      <c r="F4" s="542"/>
      <c r="G4" s="542"/>
      <c r="H4" s="542"/>
      <c r="I4" s="542"/>
      <c r="J4" s="542"/>
    </row>
    <row r="5" spans="1:20" s="20" customFormat="1" ht="12.75" customHeight="1">
      <c r="A5" s="666" t="s">
        <v>300</v>
      </c>
      <c r="B5" s="657" t="s">
        <v>301</v>
      </c>
      <c r="C5" s="663" t="s">
        <v>0</v>
      </c>
      <c r="D5" s="534" t="s">
        <v>298</v>
      </c>
      <c r="E5" s="534"/>
      <c r="F5" s="534"/>
      <c r="G5" s="534" t="s">
        <v>1</v>
      </c>
      <c r="H5" s="534" t="s">
        <v>299</v>
      </c>
      <c r="I5" s="534"/>
      <c r="J5" s="666"/>
      <c r="K5" s="651" t="s">
        <v>466</v>
      </c>
      <c r="L5" s="653" t="s">
        <v>467</v>
      </c>
      <c r="M5" s="653" t="s">
        <v>461</v>
      </c>
      <c r="N5" s="653" t="s">
        <v>462</v>
      </c>
      <c r="O5" s="653" t="s">
        <v>463</v>
      </c>
      <c r="P5" s="653" t="s">
        <v>464</v>
      </c>
      <c r="Q5" s="653" t="s">
        <v>465</v>
      </c>
      <c r="R5" s="661" t="s">
        <v>469</v>
      </c>
    </row>
    <row r="6" spans="1:20" s="20" customFormat="1" ht="24">
      <c r="A6" s="666"/>
      <c r="B6" s="658"/>
      <c r="C6" s="663"/>
      <c r="D6" s="389" t="s">
        <v>2</v>
      </c>
      <c r="E6" s="389" t="s">
        <v>3</v>
      </c>
      <c r="F6" s="389" t="s">
        <v>4</v>
      </c>
      <c r="G6" s="534"/>
      <c r="H6" s="389" t="s">
        <v>2</v>
      </c>
      <c r="I6" s="389" t="s">
        <v>3</v>
      </c>
      <c r="J6" s="479" t="s">
        <v>4</v>
      </c>
      <c r="K6" s="652"/>
      <c r="L6" s="527"/>
      <c r="M6" s="527"/>
      <c r="N6" s="527"/>
      <c r="O6" s="527"/>
      <c r="P6" s="527"/>
      <c r="Q6" s="527"/>
      <c r="R6" s="660"/>
    </row>
    <row r="7" spans="1:20" s="20" customFormat="1" ht="12.75">
      <c r="A7" s="590" t="s">
        <v>309</v>
      </c>
      <c r="B7" s="591"/>
      <c r="C7" s="53">
        <f>SUM(C8:C12)</f>
        <v>132076221.93000001</v>
      </c>
      <c r="D7" s="54">
        <v>57549.552039215698</v>
      </c>
      <c r="E7" s="54">
        <v>2194.83219107285</v>
      </c>
      <c r="F7" s="54">
        <v>232.24887974692501</v>
      </c>
      <c r="G7" s="53">
        <f>SUM(G8:G12)</f>
        <v>6524903.79</v>
      </c>
      <c r="H7" s="54">
        <v>2843.0957690631799</v>
      </c>
      <c r="I7" s="54">
        <v>108.430350804307</v>
      </c>
      <c r="J7" s="55">
        <v>11.473691522884399</v>
      </c>
      <c r="K7" s="237">
        <f>SUM(K8:K12)</f>
        <v>60176</v>
      </c>
      <c r="L7" s="53">
        <f>SUM(L8:L12)</f>
        <v>59143</v>
      </c>
      <c r="M7" s="53">
        <f>SUM(M8:M12)</f>
        <v>568684</v>
      </c>
      <c r="N7" s="54">
        <v>247.7925925925926</v>
      </c>
      <c r="O7" s="54">
        <f>+N7*100/365</f>
        <v>67.888381532217153</v>
      </c>
      <c r="P7" s="54">
        <v>7.1594717427704548</v>
      </c>
      <c r="Q7" s="54">
        <v>1.706034526486651</v>
      </c>
      <c r="R7" s="56">
        <v>34.610457516339871</v>
      </c>
    </row>
    <row r="8" spans="1:20" s="20" customFormat="1" ht="12.75">
      <c r="A8" s="456">
        <v>1</v>
      </c>
      <c r="B8" s="452" t="s">
        <v>66</v>
      </c>
      <c r="C8" s="451">
        <v>69479882.340000004</v>
      </c>
      <c r="D8" s="23">
        <v>76351.519054945107</v>
      </c>
      <c r="E8" s="23">
        <v>2099.09010090634</v>
      </c>
      <c r="F8" s="23">
        <v>369.76462504590103</v>
      </c>
      <c r="G8" s="22">
        <v>3862159</v>
      </c>
      <c r="H8" s="23">
        <v>4244.1307692307701</v>
      </c>
      <c r="I8" s="23">
        <v>116.681540785498</v>
      </c>
      <c r="J8" s="24">
        <v>20.554003927558401</v>
      </c>
      <c r="K8" s="238">
        <v>33100</v>
      </c>
      <c r="L8" s="22">
        <v>32791</v>
      </c>
      <c r="M8" s="22">
        <v>187903</v>
      </c>
      <c r="N8" s="23">
        <v>206.48681318681318</v>
      </c>
      <c r="O8" s="23">
        <f t="shared" ref="O8:O12" si="0">+N8*100/365</f>
        <v>56.571729640222792</v>
      </c>
      <c r="P8" s="23">
        <v>4.0921425149178967</v>
      </c>
      <c r="Q8" s="23">
        <v>2.5342319538897868</v>
      </c>
      <c r="R8" s="26">
        <v>50.459340659340661</v>
      </c>
    </row>
    <row r="9" spans="1:20" s="20" customFormat="1" ht="12.75">
      <c r="A9" s="456">
        <v>2</v>
      </c>
      <c r="B9" s="452" t="s">
        <v>67</v>
      </c>
      <c r="C9" s="451">
        <v>18338010</v>
      </c>
      <c r="D9" s="23">
        <v>45279.037037037</v>
      </c>
      <c r="E9" s="23">
        <v>1499.67369970559</v>
      </c>
      <c r="F9" s="24">
        <v>259.062667759161</v>
      </c>
      <c r="G9" s="22">
        <v>1488209.21</v>
      </c>
      <c r="H9" s="23">
        <v>3674.5906419753101</v>
      </c>
      <c r="I9" s="23">
        <v>121.705038436376</v>
      </c>
      <c r="J9" s="24">
        <v>21.024061396321301</v>
      </c>
      <c r="K9" s="238">
        <v>12228</v>
      </c>
      <c r="L9" s="22">
        <v>12128</v>
      </c>
      <c r="M9" s="22">
        <v>70786</v>
      </c>
      <c r="N9" s="23">
        <v>174.78024691358024</v>
      </c>
      <c r="O9" s="23">
        <f t="shared" si="0"/>
        <v>47.884999154405541</v>
      </c>
      <c r="P9" s="23">
        <v>4.2817565932736512</v>
      </c>
      <c r="Q9" s="23">
        <v>0.84927440633245388</v>
      </c>
      <c r="R9" s="301">
        <v>40.819753086419752</v>
      </c>
    </row>
    <row r="10" spans="1:20" s="20" customFormat="1" ht="12.75">
      <c r="A10" s="456">
        <v>3</v>
      </c>
      <c r="B10" s="452" t="s">
        <v>68</v>
      </c>
      <c r="C10" s="451">
        <v>4945118</v>
      </c>
      <c r="D10" s="23">
        <v>38039.369230769204</v>
      </c>
      <c r="E10" s="23">
        <v>1115.52402436273</v>
      </c>
      <c r="F10" s="24">
        <v>169.347556590528</v>
      </c>
      <c r="G10" s="22">
        <v>80155.539999999994</v>
      </c>
      <c r="H10" s="23">
        <v>616.58107692307703</v>
      </c>
      <c r="I10" s="23">
        <v>18.081556508008099</v>
      </c>
      <c r="J10" s="24">
        <v>2.74495873428992</v>
      </c>
      <c r="K10" s="238">
        <v>4433</v>
      </c>
      <c r="L10" s="22">
        <v>4402</v>
      </c>
      <c r="M10" s="22">
        <v>29201</v>
      </c>
      <c r="N10" s="23">
        <v>224.62307692307692</v>
      </c>
      <c r="O10" s="23">
        <f t="shared" si="0"/>
        <v>61.540569020021074</v>
      </c>
      <c r="P10" s="23">
        <v>4.559806371018114</v>
      </c>
      <c r="Q10" s="23">
        <v>0.2044525215810995</v>
      </c>
      <c r="R10" s="301">
        <v>49.261538461538464</v>
      </c>
    </row>
    <row r="11" spans="1:20" s="20" customFormat="1" ht="12.75">
      <c r="A11" s="456">
        <v>4</v>
      </c>
      <c r="B11" s="452" t="s">
        <v>69</v>
      </c>
      <c r="C11" s="451">
        <v>2172915.59</v>
      </c>
      <c r="D11" s="23">
        <v>54322.889750000002</v>
      </c>
      <c r="E11" s="23">
        <v>2483.3321028571399</v>
      </c>
      <c r="F11" s="24">
        <v>192.66852190104601</v>
      </c>
      <c r="G11" s="22">
        <v>36189.42</v>
      </c>
      <c r="H11" s="23">
        <v>904.7355</v>
      </c>
      <c r="I11" s="23">
        <v>41.3593371428572</v>
      </c>
      <c r="J11" s="24">
        <v>3.2088508600815802</v>
      </c>
      <c r="K11" s="238">
        <v>875</v>
      </c>
      <c r="L11" s="22">
        <v>851</v>
      </c>
      <c r="M11" s="22">
        <v>11278</v>
      </c>
      <c r="N11" s="23">
        <v>281.95</v>
      </c>
      <c r="O11" s="23">
        <f t="shared" si="0"/>
        <v>77.246575342465746</v>
      </c>
      <c r="P11" s="23">
        <v>12.889142857142858</v>
      </c>
      <c r="Q11" s="23">
        <v>2.2326674500587544</v>
      </c>
      <c r="R11" s="301">
        <v>21.875</v>
      </c>
    </row>
    <row r="12" spans="1:20" s="20" customFormat="1" ht="26.25" thickBot="1">
      <c r="A12" s="450">
        <v>5</v>
      </c>
      <c r="B12" s="474" t="s">
        <v>426</v>
      </c>
      <c r="C12" s="468">
        <v>37140296</v>
      </c>
      <c r="D12" s="66">
        <v>45852.217283950617</v>
      </c>
      <c r="E12" s="66">
        <v>3893.1127882599581</v>
      </c>
      <c r="F12" s="95">
        <v>137.80367770373559</v>
      </c>
      <c r="G12" s="82">
        <v>1058190.6200000001</v>
      </c>
      <c r="H12" s="66">
        <v>1306.4081728395063</v>
      </c>
      <c r="I12" s="66">
        <v>110.92144863731657</v>
      </c>
      <c r="J12" s="95">
        <v>3.9262627079653902</v>
      </c>
      <c r="K12" s="317">
        <v>9540</v>
      </c>
      <c r="L12" s="82">
        <v>8971</v>
      </c>
      <c r="M12" s="82">
        <v>269516</v>
      </c>
      <c r="N12" s="66">
        <v>332.73580246913582</v>
      </c>
      <c r="O12" s="66">
        <f t="shared" si="0"/>
        <v>91.160493827160494</v>
      </c>
      <c r="P12" s="66">
        <v>27.779426922284067</v>
      </c>
      <c r="Q12" s="66">
        <v>0.52391037788429384</v>
      </c>
      <c r="R12" s="67">
        <v>11.977777777777778</v>
      </c>
    </row>
    <row r="13" spans="1:20" s="20" customFormat="1" ht="12.75">
      <c r="A13" s="33"/>
      <c r="B13" s="61"/>
      <c r="C13" s="35"/>
      <c r="D13" s="36"/>
      <c r="E13" s="37"/>
      <c r="F13" s="37"/>
      <c r="G13" s="35"/>
      <c r="H13" s="37"/>
      <c r="I13" s="37"/>
      <c r="J13" s="37"/>
    </row>
    <row r="14" spans="1:20" s="20" customFormat="1" ht="13.5" thickBot="1">
      <c r="A14" s="552" t="s">
        <v>565</v>
      </c>
      <c r="B14" s="552"/>
      <c r="C14" s="552"/>
      <c r="D14" s="552"/>
      <c r="E14" s="552"/>
      <c r="F14" s="552"/>
      <c r="G14" s="552"/>
      <c r="H14" s="552"/>
      <c r="I14" s="552"/>
      <c r="J14" s="552"/>
      <c r="K14" s="552"/>
      <c r="L14" s="552"/>
      <c r="M14" s="552"/>
      <c r="N14" s="552"/>
      <c r="O14" s="552"/>
      <c r="P14" s="552"/>
      <c r="Q14" s="552"/>
      <c r="R14" s="552"/>
      <c r="S14" s="552"/>
      <c r="T14" s="552"/>
    </row>
    <row r="15" spans="1:20" s="20" customFormat="1" ht="13.5" customHeight="1" thickBot="1">
      <c r="A15" s="559" t="s">
        <v>300</v>
      </c>
      <c r="B15" s="614" t="s">
        <v>301</v>
      </c>
      <c r="C15" s="654" t="s">
        <v>414</v>
      </c>
      <c r="D15" s="655"/>
      <c r="E15" s="655"/>
      <c r="F15" s="655"/>
      <c r="G15" s="655"/>
      <c r="H15" s="655"/>
      <c r="I15" s="655"/>
      <c r="J15" s="655"/>
      <c r="K15" s="655"/>
      <c r="L15" s="656"/>
      <c r="M15" s="664" t="s">
        <v>425</v>
      </c>
      <c r="N15" s="665"/>
      <c r="O15" s="665"/>
      <c r="P15" s="665"/>
      <c r="Q15" s="665"/>
      <c r="R15" s="665"/>
      <c r="S15" s="665"/>
      <c r="T15" s="665"/>
    </row>
    <row r="16" spans="1:20" s="20" customFormat="1" ht="13.5" thickBot="1">
      <c r="A16" s="560"/>
      <c r="B16" s="615"/>
      <c r="C16" s="657" t="s">
        <v>415</v>
      </c>
      <c r="D16" s="654" t="s">
        <v>416</v>
      </c>
      <c r="E16" s="655"/>
      <c r="F16" s="655"/>
      <c r="G16" s="655"/>
      <c r="H16" s="655"/>
      <c r="I16" s="655"/>
      <c r="J16" s="655"/>
      <c r="K16" s="655"/>
      <c r="L16" s="656"/>
      <c r="M16" s="657" t="s">
        <v>415</v>
      </c>
      <c r="N16" s="654" t="s">
        <v>416</v>
      </c>
      <c r="O16" s="655"/>
      <c r="P16" s="655"/>
      <c r="Q16" s="655"/>
      <c r="R16" s="655"/>
      <c r="S16" s="655"/>
      <c r="T16" s="656"/>
    </row>
    <row r="17" spans="1:20" s="20" customFormat="1" ht="38.25" customHeight="1">
      <c r="A17" s="560"/>
      <c r="B17" s="615"/>
      <c r="C17" s="658"/>
      <c r="D17" s="651" t="s">
        <v>409</v>
      </c>
      <c r="E17" s="653" t="s">
        <v>410</v>
      </c>
      <c r="F17" s="653" t="s">
        <v>411</v>
      </c>
      <c r="G17" s="653" t="s">
        <v>418</v>
      </c>
      <c r="H17" s="653"/>
      <c r="I17" s="653" t="s">
        <v>417</v>
      </c>
      <c r="J17" s="653"/>
      <c r="K17" s="653" t="s">
        <v>412</v>
      </c>
      <c r="L17" s="661" t="s">
        <v>413</v>
      </c>
      <c r="M17" s="658"/>
      <c r="N17" s="662" t="s">
        <v>420</v>
      </c>
      <c r="O17" s="650" t="s">
        <v>421</v>
      </c>
      <c r="P17" s="650"/>
      <c r="Q17" s="650"/>
      <c r="R17" s="650"/>
      <c r="S17" s="650" t="s">
        <v>423</v>
      </c>
      <c r="T17" s="659" t="s">
        <v>424</v>
      </c>
    </row>
    <row r="18" spans="1:20" s="20" customFormat="1" ht="24.75" customHeight="1">
      <c r="A18" s="560"/>
      <c r="B18" s="615"/>
      <c r="C18" s="658"/>
      <c r="D18" s="652"/>
      <c r="E18" s="527"/>
      <c r="F18" s="527"/>
      <c r="G18" s="527" t="s">
        <v>415</v>
      </c>
      <c r="H18" s="527" t="s">
        <v>419</v>
      </c>
      <c r="I18" s="527" t="s">
        <v>415</v>
      </c>
      <c r="J18" s="527" t="s">
        <v>422</v>
      </c>
      <c r="K18" s="527"/>
      <c r="L18" s="660"/>
      <c r="M18" s="658"/>
      <c r="N18" s="663"/>
      <c r="O18" s="527" t="s">
        <v>415</v>
      </c>
      <c r="P18" s="527" t="s">
        <v>422</v>
      </c>
      <c r="Q18" s="527" t="s">
        <v>418</v>
      </c>
      <c r="R18" s="527"/>
      <c r="S18" s="527"/>
      <c r="T18" s="660"/>
    </row>
    <row r="19" spans="1:20" s="20" customFormat="1" ht="24">
      <c r="A19" s="561"/>
      <c r="B19" s="616"/>
      <c r="C19" s="658"/>
      <c r="D19" s="652"/>
      <c r="E19" s="527"/>
      <c r="F19" s="527"/>
      <c r="G19" s="527"/>
      <c r="H19" s="527"/>
      <c r="I19" s="527"/>
      <c r="J19" s="527"/>
      <c r="K19" s="527"/>
      <c r="L19" s="660"/>
      <c r="M19" s="658"/>
      <c r="N19" s="663"/>
      <c r="O19" s="527"/>
      <c r="P19" s="527"/>
      <c r="Q19" s="447" t="s">
        <v>415</v>
      </c>
      <c r="R19" s="447" t="s">
        <v>419</v>
      </c>
      <c r="S19" s="527"/>
      <c r="T19" s="660"/>
    </row>
    <row r="20" spans="1:20" s="20" customFormat="1" ht="12.75">
      <c r="A20" s="590" t="s">
        <v>309</v>
      </c>
      <c r="B20" s="605"/>
      <c r="C20" s="98">
        <f t="shared" ref="C20:T20" si="1">SUM(C21:C25)</f>
        <v>508</v>
      </c>
      <c r="D20" s="40">
        <f t="shared" si="1"/>
        <v>279</v>
      </c>
      <c r="E20" s="41">
        <f t="shared" si="1"/>
        <v>1</v>
      </c>
      <c r="F20" s="41">
        <f t="shared" si="1"/>
        <v>12</v>
      </c>
      <c r="G20" s="41">
        <f t="shared" si="1"/>
        <v>2</v>
      </c>
      <c r="H20" s="41">
        <f t="shared" si="1"/>
        <v>1</v>
      </c>
      <c r="I20" s="41">
        <f t="shared" si="1"/>
        <v>115</v>
      </c>
      <c r="J20" s="41">
        <f t="shared" si="1"/>
        <v>34</v>
      </c>
      <c r="K20" s="41">
        <f t="shared" si="1"/>
        <v>28</v>
      </c>
      <c r="L20" s="42">
        <f t="shared" si="1"/>
        <v>71</v>
      </c>
      <c r="M20" s="39">
        <f t="shared" si="1"/>
        <v>2087</v>
      </c>
      <c r="N20" s="40">
        <f t="shared" si="1"/>
        <v>1084</v>
      </c>
      <c r="O20" s="41">
        <f t="shared" si="1"/>
        <v>1018</v>
      </c>
      <c r="P20" s="41">
        <f t="shared" si="1"/>
        <v>30</v>
      </c>
      <c r="Q20" s="43">
        <f t="shared" si="1"/>
        <v>0</v>
      </c>
      <c r="R20" s="44">
        <f t="shared" si="1"/>
        <v>0</v>
      </c>
      <c r="S20" s="41">
        <f t="shared" si="1"/>
        <v>698</v>
      </c>
      <c r="T20" s="42">
        <f t="shared" si="1"/>
        <v>305</v>
      </c>
    </row>
    <row r="21" spans="1:20" s="20" customFormat="1" ht="12.75">
      <c r="A21" s="448">
        <v>1</v>
      </c>
      <c r="B21" s="452" t="s">
        <v>66</v>
      </c>
      <c r="C21" s="100">
        <v>285</v>
      </c>
      <c r="D21" s="46">
        <v>156</v>
      </c>
      <c r="E21" s="47">
        <v>0</v>
      </c>
      <c r="F21" s="47">
        <v>6</v>
      </c>
      <c r="G21" s="47">
        <v>0</v>
      </c>
      <c r="H21" s="47">
        <v>0</v>
      </c>
      <c r="I21" s="47">
        <v>80</v>
      </c>
      <c r="J21" s="47">
        <v>29</v>
      </c>
      <c r="K21" s="47">
        <v>8</v>
      </c>
      <c r="L21" s="48">
        <v>35</v>
      </c>
      <c r="M21" s="132">
        <v>940</v>
      </c>
      <c r="N21" s="133">
        <v>566</v>
      </c>
      <c r="O21" s="71">
        <v>528</v>
      </c>
      <c r="P21" s="71">
        <v>22</v>
      </c>
      <c r="Q21" s="71">
        <v>0</v>
      </c>
      <c r="R21" s="71">
        <v>0</v>
      </c>
      <c r="S21" s="71">
        <v>303</v>
      </c>
      <c r="T21" s="113">
        <v>71</v>
      </c>
    </row>
    <row r="22" spans="1:20" s="20" customFormat="1" ht="12.75">
      <c r="A22" s="448">
        <v>2</v>
      </c>
      <c r="B22" s="452" t="s">
        <v>67</v>
      </c>
      <c r="C22" s="100">
        <v>97</v>
      </c>
      <c r="D22" s="46">
        <v>59</v>
      </c>
      <c r="E22" s="47">
        <v>0</v>
      </c>
      <c r="F22" s="47">
        <v>2</v>
      </c>
      <c r="G22" s="47">
        <v>1</v>
      </c>
      <c r="H22" s="47">
        <v>1</v>
      </c>
      <c r="I22" s="47">
        <v>24</v>
      </c>
      <c r="J22" s="47">
        <v>5</v>
      </c>
      <c r="K22" s="47">
        <v>2</v>
      </c>
      <c r="L22" s="48">
        <v>9</v>
      </c>
      <c r="M22" s="132">
        <v>349</v>
      </c>
      <c r="N22" s="133">
        <v>190</v>
      </c>
      <c r="O22" s="71">
        <v>185</v>
      </c>
      <c r="P22" s="71">
        <v>5</v>
      </c>
      <c r="Q22" s="71">
        <v>0</v>
      </c>
      <c r="R22" s="71">
        <v>0</v>
      </c>
      <c r="S22" s="71">
        <v>108</v>
      </c>
      <c r="T22" s="113">
        <v>51</v>
      </c>
    </row>
    <row r="23" spans="1:20" s="20" customFormat="1" ht="12.75">
      <c r="A23" s="448">
        <v>3</v>
      </c>
      <c r="B23" s="452" t="s">
        <v>68</v>
      </c>
      <c r="C23" s="100">
        <v>25</v>
      </c>
      <c r="D23" s="85">
        <v>15</v>
      </c>
      <c r="E23" s="86">
        <v>0</v>
      </c>
      <c r="F23" s="86">
        <v>1</v>
      </c>
      <c r="G23" s="86">
        <v>0</v>
      </c>
      <c r="H23" s="86">
        <v>0</v>
      </c>
      <c r="I23" s="86">
        <v>4</v>
      </c>
      <c r="J23" s="86">
        <v>0</v>
      </c>
      <c r="K23" s="86">
        <v>1</v>
      </c>
      <c r="L23" s="87">
        <v>4</v>
      </c>
      <c r="M23" s="134">
        <v>132</v>
      </c>
      <c r="N23" s="135">
        <v>68</v>
      </c>
      <c r="O23" s="104">
        <v>63</v>
      </c>
      <c r="P23" s="104">
        <v>3</v>
      </c>
      <c r="Q23" s="104">
        <v>0</v>
      </c>
      <c r="R23" s="104">
        <v>0</v>
      </c>
      <c r="S23" s="104">
        <v>41</v>
      </c>
      <c r="T23" s="105">
        <v>23</v>
      </c>
    </row>
    <row r="24" spans="1:20" s="20" customFormat="1" ht="12.75">
      <c r="A24" s="448">
        <v>4</v>
      </c>
      <c r="B24" s="452" t="s">
        <v>69</v>
      </c>
      <c r="C24" s="100">
        <v>8</v>
      </c>
      <c r="D24" s="46">
        <v>4</v>
      </c>
      <c r="E24" s="47">
        <v>0</v>
      </c>
      <c r="F24" s="47">
        <v>1</v>
      </c>
      <c r="G24" s="47">
        <v>0</v>
      </c>
      <c r="H24" s="47">
        <v>0</v>
      </c>
      <c r="I24" s="47">
        <v>0</v>
      </c>
      <c r="J24" s="47">
        <v>0</v>
      </c>
      <c r="K24" s="47">
        <v>1</v>
      </c>
      <c r="L24" s="48">
        <v>2</v>
      </c>
      <c r="M24" s="132">
        <v>44</v>
      </c>
      <c r="N24" s="136">
        <v>18</v>
      </c>
      <c r="O24" s="71">
        <v>17</v>
      </c>
      <c r="P24" s="71">
        <v>0</v>
      </c>
      <c r="Q24" s="71">
        <v>0</v>
      </c>
      <c r="R24" s="71">
        <v>0</v>
      </c>
      <c r="S24" s="71">
        <v>15</v>
      </c>
      <c r="T24" s="113">
        <v>11</v>
      </c>
    </row>
    <row r="25" spans="1:20" s="20" customFormat="1" ht="26.25" thickBot="1">
      <c r="A25" s="448">
        <v>5</v>
      </c>
      <c r="B25" s="474" t="s">
        <v>426</v>
      </c>
      <c r="C25" s="125">
        <v>93</v>
      </c>
      <c r="D25" s="338">
        <v>45</v>
      </c>
      <c r="E25" s="127">
        <v>1</v>
      </c>
      <c r="F25" s="127">
        <v>2</v>
      </c>
      <c r="G25" s="127">
        <v>1</v>
      </c>
      <c r="H25" s="127">
        <v>0</v>
      </c>
      <c r="I25" s="127">
        <v>7</v>
      </c>
      <c r="J25" s="127">
        <v>0</v>
      </c>
      <c r="K25" s="127">
        <v>16</v>
      </c>
      <c r="L25" s="65">
        <v>21</v>
      </c>
      <c r="M25" s="475">
        <v>622</v>
      </c>
      <c r="N25" s="126">
        <v>242</v>
      </c>
      <c r="O25" s="127">
        <v>225</v>
      </c>
      <c r="P25" s="127">
        <v>0</v>
      </c>
      <c r="Q25" s="127">
        <v>0</v>
      </c>
      <c r="R25" s="127">
        <v>0</v>
      </c>
      <c r="S25" s="127">
        <v>231</v>
      </c>
      <c r="T25" s="65">
        <v>149</v>
      </c>
    </row>
    <row r="26" spans="1:20" s="20" customFormat="1" ht="12.75">
      <c r="A26" s="33"/>
      <c r="B26" s="61"/>
      <c r="C26" s="35"/>
      <c r="D26" s="36"/>
      <c r="E26" s="37"/>
      <c r="F26" s="37"/>
      <c r="G26" s="35"/>
      <c r="H26" s="37"/>
      <c r="I26" s="37"/>
      <c r="J26" s="37"/>
    </row>
  </sheetData>
  <mergeCells count="44">
    <mergeCell ref="A14:T14"/>
    <mergeCell ref="A4:J4"/>
    <mergeCell ref="P5:P6"/>
    <mergeCell ref="Q5:Q6"/>
    <mergeCell ref="R5:R6"/>
    <mergeCell ref="A7:B7"/>
    <mergeCell ref="H5:J5"/>
    <mergeCell ref="K5:K6"/>
    <mergeCell ref="L5:L6"/>
    <mergeCell ref="M5:M6"/>
    <mergeCell ref="N5:N6"/>
    <mergeCell ref="O5:O6"/>
    <mergeCell ref="A5:A6"/>
    <mergeCell ref="B5:B6"/>
    <mergeCell ref="C5:C6"/>
    <mergeCell ref="D5:F5"/>
    <mergeCell ref="G5:G6"/>
    <mergeCell ref="S17:S19"/>
    <mergeCell ref="T17:T19"/>
    <mergeCell ref="G18:G19"/>
    <mergeCell ref="H18:H19"/>
    <mergeCell ref="I18:I19"/>
    <mergeCell ref="J18:J19"/>
    <mergeCell ref="O18:O19"/>
    <mergeCell ref="P18:P19"/>
    <mergeCell ref="Q18:R18"/>
    <mergeCell ref="M16:M19"/>
    <mergeCell ref="N16:T16"/>
    <mergeCell ref="K17:K19"/>
    <mergeCell ref="L17:L19"/>
    <mergeCell ref="N17:N19"/>
    <mergeCell ref="M15:T15"/>
    <mergeCell ref="O17:R17"/>
    <mergeCell ref="A20:B20"/>
    <mergeCell ref="D17:D19"/>
    <mergeCell ref="E17:E19"/>
    <mergeCell ref="F17:F19"/>
    <mergeCell ref="G17:H17"/>
    <mergeCell ref="A15:A19"/>
    <mergeCell ref="B15:B19"/>
    <mergeCell ref="C15:L15"/>
    <mergeCell ref="C16:C19"/>
    <mergeCell ref="D16:L16"/>
    <mergeCell ref="I17:J17"/>
  </mergeCells>
  <pageMargins left="0.11811023622047245" right="0.19685039370078741" top="0.55118110236220474" bottom="0.74803149606299213" header="0.31496062992125984" footer="0.31496062992125984"/>
  <pageSetup paperSize="9"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T63"/>
  <sheetViews>
    <sheetView workbookViewId="0"/>
  </sheetViews>
  <sheetFormatPr defaultRowHeight="15"/>
  <cols>
    <col min="1" max="1" width="4.7109375" customWidth="1"/>
    <col min="2" max="2" width="49" customWidth="1"/>
    <col min="3" max="3" width="11.85546875" customWidth="1"/>
    <col min="4" max="6" width="9.140625" customWidth="1"/>
    <col min="7" max="7" width="10.28515625" customWidth="1"/>
    <col min="8" max="10" width="9.140625" customWidth="1"/>
    <col min="17" max="17" width="7.85546875" customWidth="1"/>
    <col min="19" max="19" width="8" customWidth="1"/>
    <col min="20" max="20" width="8.140625" customWidth="1"/>
    <col min="21" max="21" width="4.5703125" customWidth="1"/>
    <col min="22" max="22" width="4.28515625" customWidth="1"/>
    <col min="23" max="23" width="5" customWidth="1"/>
    <col min="24" max="27" width="5.85546875" customWidth="1"/>
    <col min="29" max="29" width="7.5703125" customWidth="1"/>
    <col min="30" max="30" width="7" customWidth="1"/>
    <col min="31" max="31" width="6.85546875" customWidth="1"/>
    <col min="32" max="32" width="5.42578125" customWidth="1"/>
    <col min="33" max="33" width="6.42578125" customWidth="1"/>
    <col min="34" max="34" width="4.7109375" customWidth="1"/>
    <col min="35" max="35" width="5.85546875" customWidth="1"/>
    <col min="36" max="36" width="6.28515625" customWidth="1"/>
    <col min="37" max="37" width="6.42578125" customWidth="1"/>
    <col min="38" max="38" width="6.7109375" customWidth="1"/>
    <col min="39" max="39" width="5.7109375" customWidth="1"/>
    <col min="40" max="40" width="6" customWidth="1"/>
    <col min="41" max="42" width="6.42578125" customWidth="1"/>
    <col min="43" max="43" width="6.5703125" customWidth="1"/>
    <col min="44" max="44" width="6.85546875" customWidth="1"/>
    <col min="45" max="45" width="6.5703125" customWidth="1"/>
    <col min="47" max="47" width="6.85546875" customWidth="1"/>
    <col min="48" max="48" width="5.42578125" customWidth="1"/>
    <col min="50" max="50" width="5.42578125" customWidth="1"/>
    <col min="51" max="51" width="5.140625" customWidth="1"/>
  </cols>
  <sheetData>
    <row r="2" spans="1:20">
      <c r="K2" s="300"/>
      <c r="L2" s="300"/>
      <c r="M2" s="300"/>
    </row>
    <row r="4" spans="1:20" s="20" customFormat="1" ht="13.5" thickBot="1">
      <c r="A4" s="542" t="s">
        <v>562</v>
      </c>
      <c r="B4" s="542"/>
      <c r="C4" s="542"/>
      <c r="D4" s="542"/>
      <c r="E4" s="542"/>
      <c r="F4" s="542"/>
      <c r="G4" s="542"/>
      <c r="H4" s="542"/>
      <c r="I4" s="542"/>
      <c r="J4" s="542"/>
    </row>
    <row r="5" spans="1:20" s="20" customFormat="1" ht="12.75" customHeight="1">
      <c r="A5" s="592" t="s">
        <v>300</v>
      </c>
      <c r="B5" s="600" t="s">
        <v>301</v>
      </c>
      <c r="C5" s="586" t="s">
        <v>0</v>
      </c>
      <c r="D5" s="547" t="s">
        <v>298</v>
      </c>
      <c r="E5" s="608"/>
      <c r="F5" s="609"/>
      <c r="G5" s="586" t="s">
        <v>1</v>
      </c>
      <c r="H5" s="547" t="s">
        <v>299</v>
      </c>
      <c r="I5" s="608"/>
      <c r="J5" s="642"/>
      <c r="K5" s="598" t="s">
        <v>466</v>
      </c>
      <c r="L5" s="600" t="s">
        <v>467</v>
      </c>
      <c r="M5" s="586" t="s">
        <v>461</v>
      </c>
      <c r="N5" s="586" t="s">
        <v>462</v>
      </c>
      <c r="O5" s="586" t="s">
        <v>463</v>
      </c>
      <c r="P5" s="586" t="s">
        <v>464</v>
      </c>
      <c r="Q5" s="586" t="s">
        <v>465</v>
      </c>
      <c r="R5" s="588" t="s">
        <v>469</v>
      </c>
    </row>
    <row r="6" spans="1:20" s="20" customFormat="1" ht="38.25">
      <c r="A6" s="594"/>
      <c r="B6" s="601"/>
      <c r="C6" s="587"/>
      <c r="D6" s="3" t="s">
        <v>2</v>
      </c>
      <c r="E6" s="2" t="s">
        <v>3</v>
      </c>
      <c r="F6" s="8" t="s">
        <v>4</v>
      </c>
      <c r="G6" s="587"/>
      <c r="H6" s="3" t="s">
        <v>2</v>
      </c>
      <c r="I6" s="2" t="s">
        <v>3</v>
      </c>
      <c r="J6" s="8" t="s">
        <v>4</v>
      </c>
      <c r="K6" s="599"/>
      <c r="L6" s="601"/>
      <c r="M6" s="587"/>
      <c r="N6" s="587"/>
      <c r="O6" s="587"/>
      <c r="P6" s="587"/>
      <c r="Q6" s="587"/>
      <c r="R6" s="589"/>
    </row>
    <row r="7" spans="1:20" s="20" customFormat="1" ht="12.75">
      <c r="A7" s="590" t="s">
        <v>310</v>
      </c>
      <c r="B7" s="641"/>
      <c r="C7" s="53">
        <f t="shared" ref="C7" si="0">SUM(C8:C12)</f>
        <v>104835673.97</v>
      </c>
      <c r="D7" s="54">
        <v>60319.720350978103</v>
      </c>
      <c r="E7" s="54">
        <v>1985.82501079709</v>
      </c>
      <c r="F7" s="55">
        <v>278.71672813363199</v>
      </c>
      <c r="G7" s="53">
        <f t="shared" ref="G7" si="1">SUM(G8:G12)</f>
        <v>13833493.4</v>
      </c>
      <c r="H7" s="54">
        <v>7959.4323360184098</v>
      </c>
      <c r="I7" s="54">
        <v>262.03768373996098</v>
      </c>
      <c r="J7" s="55">
        <v>36.777805427277798</v>
      </c>
      <c r="K7" s="237">
        <f>SUM(K8:K12)</f>
        <v>52792</v>
      </c>
      <c r="L7" s="53">
        <f t="shared" ref="L7:M7" si="2">SUM(L8:L12)</f>
        <v>52218</v>
      </c>
      <c r="M7" s="53">
        <f t="shared" si="2"/>
        <v>376137</v>
      </c>
      <c r="N7" s="54">
        <v>216.41944764096664</v>
      </c>
      <c r="O7" s="54">
        <f>+N7*100/365</f>
        <v>59.292999353689495</v>
      </c>
      <c r="P7" s="54">
        <v>6.0909915307758329</v>
      </c>
      <c r="Q7" s="54">
        <v>1.5837450687502395</v>
      </c>
      <c r="R7" s="56">
        <v>35.531070195627159</v>
      </c>
    </row>
    <row r="8" spans="1:20" s="20" customFormat="1" ht="12.75">
      <c r="A8" s="295">
        <v>1</v>
      </c>
      <c r="B8" s="21" t="s">
        <v>70</v>
      </c>
      <c r="C8" s="22">
        <v>66106707.200000003</v>
      </c>
      <c r="D8" s="23">
        <v>79169.709221556899</v>
      </c>
      <c r="E8" s="23">
        <v>2448.3965629629602</v>
      </c>
      <c r="F8" s="24">
        <v>343.29376525450999</v>
      </c>
      <c r="G8" s="22">
        <v>11163054.82</v>
      </c>
      <c r="H8" s="23">
        <v>13368.927928143699</v>
      </c>
      <c r="I8" s="23">
        <v>413.44647481481502</v>
      </c>
      <c r="J8" s="24">
        <v>57.970019733493999</v>
      </c>
      <c r="K8" s="238">
        <v>27000</v>
      </c>
      <c r="L8" s="22">
        <v>26743</v>
      </c>
      <c r="M8" s="22">
        <v>192566</v>
      </c>
      <c r="N8" s="23">
        <v>230.61796407185628</v>
      </c>
      <c r="O8" s="23">
        <f t="shared" ref="O8:O12" si="3">+N8*100/365</f>
        <v>63.183003855303092</v>
      </c>
      <c r="P8" s="23">
        <v>5.8383409635266652</v>
      </c>
      <c r="Q8" s="23">
        <v>2.0154806865347941</v>
      </c>
      <c r="R8" s="26">
        <v>39.50059880239521</v>
      </c>
    </row>
    <row r="9" spans="1:20" s="20" customFormat="1" ht="12.75">
      <c r="A9" s="295">
        <v>2</v>
      </c>
      <c r="B9" s="21" t="s">
        <v>71</v>
      </c>
      <c r="C9" s="22">
        <v>20525912</v>
      </c>
      <c r="D9" s="23">
        <v>52901.835051546397</v>
      </c>
      <c r="E9" s="23">
        <v>1629.6873362445399</v>
      </c>
      <c r="F9" s="24">
        <v>245.463603640234</v>
      </c>
      <c r="G9" s="22">
        <v>1791193</v>
      </c>
      <c r="H9" s="23">
        <v>4616.4768041237103</v>
      </c>
      <c r="I9" s="23">
        <v>142.21460897181399</v>
      </c>
      <c r="J9" s="24">
        <v>21.420372872842901</v>
      </c>
      <c r="K9" s="238">
        <v>12595</v>
      </c>
      <c r="L9" s="22">
        <v>12439</v>
      </c>
      <c r="M9" s="22">
        <v>83621</v>
      </c>
      <c r="N9" s="23">
        <v>215.51804123711341</v>
      </c>
      <c r="O9" s="23">
        <f t="shared" si="3"/>
        <v>59.046038695099561</v>
      </c>
      <c r="P9" s="23">
        <v>5.5275647805393975</v>
      </c>
      <c r="Q9" s="23">
        <v>1.7203955301873142</v>
      </c>
      <c r="R9" s="26">
        <v>38.989690721649481</v>
      </c>
    </row>
    <row r="10" spans="1:20" s="20" customFormat="1" ht="12.75">
      <c r="A10" s="295">
        <v>3</v>
      </c>
      <c r="B10" s="21" t="s">
        <v>72</v>
      </c>
      <c r="C10" s="22">
        <v>4007246</v>
      </c>
      <c r="D10" s="23">
        <v>42181.536842105299</v>
      </c>
      <c r="E10" s="23">
        <v>1423.5332149200699</v>
      </c>
      <c r="F10" s="24">
        <v>236.16489863272</v>
      </c>
      <c r="G10" s="22">
        <v>145530</v>
      </c>
      <c r="H10" s="23">
        <v>1531.89473684211</v>
      </c>
      <c r="I10" s="23">
        <v>51.698046181172302</v>
      </c>
      <c r="J10" s="24">
        <v>8.5767326732673297</v>
      </c>
      <c r="K10" s="238">
        <v>2815</v>
      </c>
      <c r="L10" s="22">
        <v>2795</v>
      </c>
      <c r="M10" s="22">
        <v>16968</v>
      </c>
      <c r="N10" s="23">
        <v>178.61052631578949</v>
      </c>
      <c r="O10" s="23">
        <f t="shared" si="3"/>
        <v>48.934390771449181</v>
      </c>
      <c r="P10" s="23">
        <v>6.0212916962384666</v>
      </c>
      <c r="Q10" s="23">
        <v>0.21466905187835419</v>
      </c>
      <c r="R10" s="26">
        <v>29.663157894736841</v>
      </c>
    </row>
    <row r="11" spans="1:20" s="20" customFormat="1" ht="12.75">
      <c r="A11" s="295">
        <v>4</v>
      </c>
      <c r="B11" s="21" t="s">
        <v>73</v>
      </c>
      <c r="C11" s="22">
        <v>9535035.7699999996</v>
      </c>
      <c r="D11" s="23">
        <v>34053.699178571398</v>
      </c>
      <c r="E11" s="23">
        <v>1612.82743064953</v>
      </c>
      <c r="F11" s="24">
        <v>173.92083339413401</v>
      </c>
      <c r="G11" s="22">
        <v>412946.58</v>
      </c>
      <c r="H11" s="23">
        <v>1474.8092142857099</v>
      </c>
      <c r="I11" s="23">
        <v>69.848880243572395</v>
      </c>
      <c r="J11" s="24">
        <v>7.5322227491609501</v>
      </c>
      <c r="K11" s="238">
        <v>5912</v>
      </c>
      <c r="L11" s="22">
        <v>5823</v>
      </c>
      <c r="M11" s="22">
        <v>54824</v>
      </c>
      <c r="N11" s="23">
        <v>195.8</v>
      </c>
      <c r="O11" s="23">
        <f t="shared" si="3"/>
        <v>53.643835616438359</v>
      </c>
      <c r="P11" s="23">
        <v>9.0588235294117645</v>
      </c>
      <c r="Q11" s="23">
        <v>0.6525845783960158</v>
      </c>
      <c r="R11" s="26">
        <v>21.614285714285714</v>
      </c>
    </row>
    <row r="12" spans="1:20" s="20" customFormat="1" ht="13.5" thickBot="1">
      <c r="A12" s="118">
        <v>5</v>
      </c>
      <c r="B12" s="69" t="s">
        <v>74</v>
      </c>
      <c r="C12" s="28">
        <v>4660773</v>
      </c>
      <c r="D12" s="29">
        <v>33291.2357142857</v>
      </c>
      <c r="E12" s="29">
        <v>1042.6785234899301</v>
      </c>
      <c r="F12" s="30">
        <v>165.52216066482001</v>
      </c>
      <c r="G12" s="28">
        <v>320769</v>
      </c>
      <c r="H12" s="29">
        <v>2291.2071428571398</v>
      </c>
      <c r="I12" s="29">
        <v>71.7604026845638</v>
      </c>
      <c r="J12" s="30">
        <v>11.3917536756872</v>
      </c>
      <c r="K12" s="239">
        <v>4470</v>
      </c>
      <c r="L12" s="28">
        <v>4418</v>
      </c>
      <c r="M12" s="28">
        <v>28158</v>
      </c>
      <c r="N12" s="29">
        <v>201.12857142857143</v>
      </c>
      <c r="O12" s="29">
        <f t="shared" si="3"/>
        <v>55.103718199608615</v>
      </c>
      <c r="P12" s="29">
        <v>5.9006705783738473</v>
      </c>
      <c r="Q12" s="29">
        <v>0.67904028972385699</v>
      </c>
      <c r="R12" s="32">
        <v>34.085714285714289</v>
      </c>
    </row>
    <row r="13" spans="1:20" s="20" customFormat="1" ht="12.75">
      <c r="A13" s="33"/>
      <c r="B13" s="61"/>
      <c r="C13" s="35"/>
      <c r="D13" s="36"/>
      <c r="E13" s="37"/>
      <c r="F13" s="37"/>
      <c r="G13" s="35"/>
      <c r="H13" s="37"/>
      <c r="I13" s="37"/>
      <c r="J13" s="37"/>
    </row>
    <row r="14" spans="1:20" s="20" customFormat="1" ht="13.5" thickBot="1">
      <c r="A14" s="552" t="s">
        <v>1064</v>
      </c>
      <c r="B14" s="552"/>
      <c r="C14" s="552"/>
      <c r="D14" s="552"/>
      <c r="E14" s="552"/>
      <c r="F14" s="552"/>
      <c r="G14" s="552"/>
      <c r="H14" s="552"/>
      <c r="I14" s="552"/>
      <c r="J14" s="552"/>
      <c r="K14" s="552"/>
      <c r="L14" s="552"/>
      <c r="M14" s="552"/>
      <c r="N14" s="552"/>
      <c r="O14" s="552"/>
      <c r="P14" s="552"/>
      <c r="Q14" s="552"/>
      <c r="R14" s="552"/>
      <c r="S14" s="552"/>
      <c r="T14" s="552"/>
    </row>
    <row r="15" spans="1:20" s="20" customFormat="1" ht="13.5" customHeight="1" thickBot="1">
      <c r="A15" s="559" t="s">
        <v>300</v>
      </c>
      <c r="B15" s="614" t="s">
        <v>301</v>
      </c>
      <c r="C15" s="556" t="s">
        <v>414</v>
      </c>
      <c r="D15" s="557"/>
      <c r="E15" s="557"/>
      <c r="F15" s="557"/>
      <c r="G15" s="557"/>
      <c r="H15" s="557"/>
      <c r="I15" s="557"/>
      <c r="J15" s="557"/>
      <c r="K15" s="557"/>
      <c r="L15" s="558"/>
      <c r="M15" s="556" t="s">
        <v>425</v>
      </c>
      <c r="N15" s="557"/>
      <c r="O15" s="557"/>
      <c r="P15" s="557"/>
      <c r="Q15" s="557"/>
      <c r="R15" s="557"/>
      <c r="S15" s="557"/>
      <c r="T15" s="558"/>
    </row>
    <row r="16" spans="1:20" s="20" customFormat="1" ht="13.5" thickBot="1">
      <c r="A16" s="560"/>
      <c r="B16" s="615"/>
      <c r="C16" s="559" t="s">
        <v>415</v>
      </c>
      <c r="D16" s="562" t="s">
        <v>416</v>
      </c>
      <c r="E16" s="563"/>
      <c r="F16" s="563"/>
      <c r="G16" s="563"/>
      <c r="H16" s="563"/>
      <c r="I16" s="563"/>
      <c r="J16" s="563"/>
      <c r="K16" s="563"/>
      <c r="L16" s="585"/>
      <c r="M16" s="559" t="s">
        <v>415</v>
      </c>
      <c r="N16" s="562" t="s">
        <v>416</v>
      </c>
      <c r="O16" s="563"/>
      <c r="P16" s="563"/>
      <c r="Q16" s="563"/>
      <c r="R16" s="563"/>
      <c r="S16" s="563"/>
      <c r="T16" s="585"/>
    </row>
    <row r="17" spans="1:20" s="20" customFormat="1" ht="36" customHeight="1">
      <c r="A17" s="560"/>
      <c r="B17" s="615"/>
      <c r="C17" s="560"/>
      <c r="D17" s="576" t="s">
        <v>409</v>
      </c>
      <c r="E17" s="570" t="s">
        <v>410</v>
      </c>
      <c r="F17" s="570" t="s">
        <v>411</v>
      </c>
      <c r="G17" s="566" t="s">
        <v>418</v>
      </c>
      <c r="H17" s="567"/>
      <c r="I17" s="568" t="s">
        <v>417</v>
      </c>
      <c r="J17" s="569"/>
      <c r="K17" s="570" t="s">
        <v>412</v>
      </c>
      <c r="L17" s="573" t="s">
        <v>413</v>
      </c>
      <c r="M17" s="560"/>
      <c r="N17" s="576" t="s">
        <v>420</v>
      </c>
      <c r="O17" s="566" t="s">
        <v>421</v>
      </c>
      <c r="P17" s="579"/>
      <c r="Q17" s="579"/>
      <c r="R17" s="567"/>
      <c r="S17" s="570" t="s">
        <v>423</v>
      </c>
      <c r="T17" s="573" t="s">
        <v>424</v>
      </c>
    </row>
    <row r="18" spans="1:20" s="20" customFormat="1" ht="27.75" customHeight="1">
      <c r="A18" s="560"/>
      <c r="B18" s="615"/>
      <c r="C18" s="560"/>
      <c r="D18" s="577"/>
      <c r="E18" s="571"/>
      <c r="F18" s="571"/>
      <c r="G18" s="580" t="s">
        <v>415</v>
      </c>
      <c r="H18" s="580" t="s">
        <v>419</v>
      </c>
      <c r="I18" s="580" t="s">
        <v>415</v>
      </c>
      <c r="J18" s="582" t="s">
        <v>422</v>
      </c>
      <c r="K18" s="571"/>
      <c r="L18" s="574"/>
      <c r="M18" s="560"/>
      <c r="N18" s="577"/>
      <c r="O18" s="582" t="s">
        <v>415</v>
      </c>
      <c r="P18" s="582" t="s">
        <v>422</v>
      </c>
      <c r="Q18" s="606" t="s">
        <v>418</v>
      </c>
      <c r="R18" s="607"/>
      <c r="S18" s="571"/>
      <c r="T18" s="574"/>
    </row>
    <row r="19" spans="1:20" s="20" customFormat="1" ht="25.5">
      <c r="A19" s="561"/>
      <c r="B19" s="616"/>
      <c r="C19" s="561"/>
      <c r="D19" s="578"/>
      <c r="E19" s="572"/>
      <c r="F19" s="572"/>
      <c r="G19" s="581"/>
      <c r="H19" s="581"/>
      <c r="I19" s="581"/>
      <c r="J19" s="572"/>
      <c r="K19" s="572"/>
      <c r="L19" s="575"/>
      <c r="M19" s="561"/>
      <c r="N19" s="578"/>
      <c r="O19" s="572"/>
      <c r="P19" s="572"/>
      <c r="Q19" s="294" t="s">
        <v>415</v>
      </c>
      <c r="R19" s="38" t="s">
        <v>419</v>
      </c>
      <c r="S19" s="572"/>
      <c r="T19" s="575"/>
    </row>
    <row r="20" spans="1:20" s="20" customFormat="1" ht="12.75">
      <c r="A20" s="590" t="s">
        <v>310</v>
      </c>
      <c r="B20" s="605"/>
      <c r="C20" s="98">
        <f>SUM(C21:C25)</f>
        <v>381</v>
      </c>
      <c r="D20" s="128">
        <f t="shared" ref="D20:T20" si="4">SUM(D21:D25)</f>
        <v>246</v>
      </c>
      <c r="E20" s="129">
        <f t="shared" si="4"/>
        <v>0</v>
      </c>
      <c r="F20" s="44">
        <f t="shared" si="4"/>
        <v>14</v>
      </c>
      <c r="G20" s="130">
        <f t="shared" si="4"/>
        <v>3</v>
      </c>
      <c r="H20" s="44">
        <f t="shared" si="4"/>
        <v>1</v>
      </c>
      <c r="I20" s="44">
        <f t="shared" si="4"/>
        <v>13</v>
      </c>
      <c r="J20" s="44">
        <f t="shared" si="4"/>
        <v>2</v>
      </c>
      <c r="K20" s="131">
        <f t="shared" si="4"/>
        <v>22</v>
      </c>
      <c r="L20" s="98">
        <f t="shared" si="4"/>
        <v>83</v>
      </c>
      <c r="M20" s="98">
        <f t="shared" si="4"/>
        <v>1561</v>
      </c>
      <c r="N20" s="128">
        <f t="shared" si="4"/>
        <v>914</v>
      </c>
      <c r="O20" s="44">
        <f t="shared" si="4"/>
        <v>863</v>
      </c>
      <c r="P20" s="44">
        <f t="shared" si="4"/>
        <v>49</v>
      </c>
      <c r="Q20" s="44">
        <f t="shared" si="4"/>
        <v>0</v>
      </c>
      <c r="R20" s="44">
        <f t="shared" si="4"/>
        <v>0</v>
      </c>
      <c r="S20" s="44">
        <f t="shared" si="4"/>
        <v>451</v>
      </c>
      <c r="T20" s="98">
        <f t="shared" si="4"/>
        <v>196</v>
      </c>
    </row>
    <row r="21" spans="1:20" s="20" customFormat="1" ht="12.75">
      <c r="A21" s="295">
        <v>1</v>
      </c>
      <c r="B21" s="99" t="s">
        <v>70</v>
      </c>
      <c r="C21" s="102">
        <v>207</v>
      </c>
      <c r="D21" s="70">
        <v>140</v>
      </c>
      <c r="E21" s="71">
        <v>0</v>
      </c>
      <c r="F21" s="71">
        <v>5</v>
      </c>
      <c r="G21" s="71">
        <v>1</v>
      </c>
      <c r="H21" s="71">
        <v>1</v>
      </c>
      <c r="I21" s="71">
        <v>9</v>
      </c>
      <c r="J21" s="71">
        <v>2</v>
      </c>
      <c r="K21" s="71">
        <v>10</v>
      </c>
      <c r="L21" s="113">
        <v>42</v>
      </c>
      <c r="M21" s="111">
        <v>873</v>
      </c>
      <c r="N21" s="70">
        <v>519</v>
      </c>
      <c r="O21" s="71">
        <v>490</v>
      </c>
      <c r="P21" s="71">
        <v>29</v>
      </c>
      <c r="Q21" s="71">
        <v>0</v>
      </c>
      <c r="R21" s="71">
        <v>0</v>
      </c>
      <c r="S21" s="71">
        <v>269</v>
      </c>
      <c r="T21" s="113">
        <v>85</v>
      </c>
    </row>
    <row r="22" spans="1:20" s="20" customFormat="1" ht="12.75">
      <c r="A22" s="295">
        <v>2</v>
      </c>
      <c r="B22" s="99" t="s">
        <v>71</v>
      </c>
      <c r="C22" s="102">
        <v>87</v>
      </c>
      <c r="D22" s="70">
        <v>62</v>
      </c>
      <c r="E22" s="71">
        <v>0</v>
      </c>
      <c r="F22" s="71">
        <v>3</v>
      </c>
      <c r="G22" s="71">
        <v>0</v>
      </c>
      <c r="H22" s="71">
        <v>0</v>
      </c>
      <c r="I22" s="71">
        <v>1</v>
      </c>
      <c r="J22" s="71">
        <v>0</v>
      </c>
      <c r="K22" s="71">
        <v>6</v>
      </c>
      <c r="L22" s="113">
        <v>15</v>
      </c>
      <c r="M22" s="111">
        <v>332</v>
      </c>
      <c r="N22" s="70">
        <v>198</v>
      </c>
      <c r="O22" s="71">
        <v>181</v>
      </c>
      <c r="P22" s="71">
        <v>6</v>
      </c>
      <c r="Q22" s="71">
        <v>0</v>
      </c>
      <c r="R22" s="71">
        <v>0</v>
      </c>
      <c r="S22" s="71">
        <v>90</v>
      </c>
      <c r="T22" s="113">
        <v>44</v>
      </c>
    </row>
    <row r="23" spans="1:20" s="20" customFormat="1" ht="12.75">
      <c r="A23" s="295">
        <v>3</v>
      </c>
      <c r="B23" s="99" t="s">
        <v>72</v>
      </c>
      <c r="C23" s="102">
        <v>21</v>
      </c>
      <c r="D23" s="103">
        <v>11</v>
      </c>
      <c r="E23" s="104">
        <v>0</v>
      </c>
      <c r="F23" s="104">
        <v>1</v>
      </c>
      <c r="G23" s="104">
        <v>0</v>
      </c>
      <c r="H23" s="104">
        <v>0</v>
      </c>
      <c r="I23" s="104">
        <v>0</v>
      </c>
      <c r="J23" s="104">
        <v>0</v>
      </c>
      <c r="K23" s="104">
        <v>2</v>
      </c>
      <c r="L23" s="105">
        <v>7</v>
      </c>
      <c r="M23" s="192">
        <v>84</v>
      </c>
      <c r="N23" s="103">
        <v>53</v>
      </c>
      <c r="O23" s="104">
        <v>51</v>
      </c>
      <c r="P23" s="104">
        <v>5</v>
      </c>
      <c r="Q23" s="104">
        <v>0</v>
      </c>
      <c r="R23" s="104">
        <v>0</v>
      </c>
      <c r="S23" s="104">
        <v>16</v>
      </c>
      <c r="T23" s="105">
        <v>15</v>
      </c>
    </row>
    <row r="24" spans="1:20" s="20" customFormat="1" ht="12.75">
      <c r="A24" s="295">
        <v>4</v>
      </c>
      <c r="B24" s="99" t="s">
        <v>73</v>
      </c>
      <c r="C24" s="102">
        <v>37</v>
      </c>
      <c r="D24" s="112">
        <v>20</v>
      </c>
      <c r="E24" s="71">
        <v>0</v>
      </c>
      <c r="F24" s="71">
        <v>3</v>
      </c>
      <c r="G24" s="71">
        <v>2</v>
      </c>
      <c r="H24" s="71">
        <v>0</v>
      </c>
      <c r="I24" s="71">
        <v>1</v>
      </c>
      <c r="J24" s="71">
        <v>0</v>
      </c>
      <c r="K24" s="71">
        <v>2</v>
      </c>
      <c r="L24" s="110">
        <v>9</v>
      </c>
      <c r="M24" s="111">
        <v>190</v>
      </c>
      <c r="N24" s="112">
        <v>92</v>
      </c>
      <c r="O24" s="71">
        <v>90</v>
      </c>
      <c r="P24" s="71">
        <v>3</v>
      </c>
      <c r="Q24" s="71">
        <v>0</v>
      </c>
      <c r="R24" s="71">
        <v>0</v>
      </c>
      <c r="S24" s="71">
        <v>57</v>
      </c>
      <c r="T24" s="113">
        <v>41</v>
      </c>
    </row>
    <row r="25" spans="1:20" s="20" customFormat="1" ht="13.5" thickBot="1">
      <c r="A25" s="118">
        <v>5</v>
      </c>
      <c r="B25" s="114" t="s">
        <v>74</v>
      </c>
      <c r="C25" s="125">
        <v>29</v>
      </c>
      <c r="D25" s="126">
        <v>13</v>
      </c>
      <c r="E25" s="127">
        <v>0</v>
      </c>
      <c r="F25" s="127">
        <v>2</v>
      </c>
      <c r="G25" s="127">
        <v>0</v>
      </c>
      <c r="H25" s="127">
        <v>0</v>
      </c>
      <c r="I25" s="127">
        <v>2</v>
      </c>
      <c r="J25" s="127">
        <v>0</v>
      </c>
      <c r="K25" s="127">
        <v>2</v>
      </c>
      <c r="L25" s="115">
        <v>10</v>
      </c>
      <c r="M25" s="62">
        <v>82</v>
      </c>
      <c r="N25" s="116">
        <v>52</v>
      </c>
      <c r="O25" s="64">
        <v>51</v>
      </c>
      <c r="P25" s="64">
        <v>6</v>
      </c>
      <c r="Q25" s="64">
        <v>0</v>
      </c>
      <c r="R25" s="64">
        <v>0</v>
      </c>
      <c r="S25" s="64">
        <v>19</v>
      </c>
      <c r="T25" s="117">
        <v>11</v>
      </c>
    </row>
    <row r="26" spans="1:20" s="20" customFormat="1" ht="12.75">
      <c r="A26" s="33"/>
      <c r="B26" s="61"/>
      <c r="C26" s="35"/>
      <c r="D26" s="36"/>
      <c r="E26" s="37"/>
      <c r="F26" s="37"/>
      <c r="G26" s="35"/>
      <c r="H26" s="37"/>
      <c r="I26" s="37"/>
      <c r="J26" s="37"/>
    </row>
    <row r="27" spans="1:20" s="20" customFormat="1" ht="12.75">
      <c r="A27" s="33"/>
      <c r="B27" s="61"/>
      <c r="C27" s="35"/>
      <c r="D27" s="36"/>
      <c r="E27" s="37"/>
      <c r="F27" s="37"/>
      <c r="G27" s="35"/>
      <c r="H27" s="37"/>
      <c r="I27" s="37"/>
      <c r="J27" s="37"/>
    </row>
    <row r="56" spans="17:20">
      <c r="Q56" s="302"/>
      <c r="R56" s="302"/>
      <c r="S56" s="302"/>
      <c r="T56" s="302"/>
    </row>
    <row r="57" spans="17:20">
      <c r="Q57" s="302"/>
      <c r="R57" s="302"/>
      <c r="S57" s="302"/>
      <c r="T57" s="302"/>
    </row>
    <row r="58" spans="17:20">
      <c r="Q58" s="302"/>
      <c r="R58" s="303"/>
      <c r="S58" s="302"/>
      <c r="T58" s="302"/>
    </row>
    <row r="59" spans="17:20">
      <c r="Q59" s="302"/>
      <c r="R59" s="303"/>
      <c r="S59" s="302"/>
      <c r="T59" s="302"/>
    </row>
    <row r="60" spans="17:20">
      <c r="Q60" s="302"/>
      <c r="R60" s="302"/>
      <c r="S60" s="302"/>
      <c r="T60" s="302"/>
    </row>
    <row r="61" spans="17:20">
      <c r="Q61" s="302"/>
      <c r="R61" s="302"/>
      <c r="S61" s="302"/>
      <c r="T61" s="302"/>
    </row>
    <row r="62" spans="17:20">
      <c r="Q62" s="302"/>
      <c r="R62" s="302"/>
      <c r="S62" s="302"/>
      <c r="T62" s="302"/>
    </row>
    <row r="63" spans="17:20">
      <c r="Q63" s="302"/>
      <c r="R63" s="302"/>
      <c r="S63" s="302"/>
      <c r="T63" s="302"/>
    </row>
  </sheetData>
  <mergeCells count="44">
    <mergeCell ref="A14:T14"/>
    <mergeCell ref="A4:J4"/>
    <mergeCell ref="A20:B20"/>
    <mergeCell ref="S17:S19"/>
    <mergeCell ref="T17:T19"/>
    <mergeCell ref="G18:G19"/>
    <mergeCell ref="H18:H19"/>
    <mergeCell ref="I18:I19"/>
    <mergeCell ref="J18:J19"/>
    <mergeCell ref="O18:O19"/>
    <mergeCell ref="P18:P19"/>
    <mergeCell ref="Q18:R18"/>
    <mergeCell ref="N16:T16"/>
    <mergeCell ref="D17:D19"/>
    <mergeCell ref="E17:E19"/>
    <mergeCell ref="F17:F19"/>
    <mergeCell ref="G17:H17"/>
    <mergeCell ref="I17:J17"/>
    <mergeCell ref="K17:K19"/>
    <mergeCell ref="L17:L19"/>
    <mergeCell ref="N17:N19"/>
    <mergeCell ref="O17:R17"/>
    <mergeCell ref="Q5:Q6"/>
    <mergeCell ref="R5:R6"/>
    <mergeCell ref="A7:B7"/>
    <mergeCell ref="A15:A19"/>
    <mergeCell ref="B15:B19"/>
    <mergeCell ref="C15:L15"/>
    <mergeCell ref="M15:T15"/>
    <mergeCell ref="C16:C19"/>
    <mergeCell ref="D16:L16"/>
    <mergeCell ref="M16:M19"/>
    <mergeCell ref="K5:K6"/>
    <mergeCell ref="L5:L6"/>
    <mergeCell ref="M5:M6"/>
    <mergeCell ref="N5:N6"/>
    <mergeCell ref="O5:O6"/>
    <mergeCell ref="P5:P6"/>
    <mergeCell ref="H5:J5"/>
    <mergeCell ref="A5:A6"/>
    <mergeCell ref="B5:B6"/>
    <mergeCell ref="C5:C6"/>
    <mergeCell ref="D5:F5"/>
    <mergeCell ref="G5:G6"/>
  </mergeCells>
  <pageMargins left="0.11811023622047245" right="0.19685039370078741" top="0.55118110236220474" bottom="0.74803149606299213" header="0.31496062992125984" footer="0.31496062992125984"/>
  <pageSetup paperSize="9" scale="6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T33"/>
  <sheetViews>
    <sheetView zoomScaleNormal="100" workbookViewId="0"/>
  </sheetViews>
  <sheetFormatPr defaultRowHeight="15"/>
  <cols>
    <col min="1" max="1" width="4.7109375" customWidth="1"/>
    <col min="2" max="2" width="49" customWidth="1"/>
    <col min="3" max="3" width="11.28515625" customWidth="1"/>
    <col min="4" max="6" width="9.140625" customWidth="1"/>
    <col min="7" max="7" width="12" customWidth="1"/>
    <col min="8" max="10" width="9.140625" customWidth="1"/>
    <col min="17" max="17" width="7.85546875" customWidth="1"/>
    <col min="19" max="19" width="8" customWidth="1"/>
    <col min="20" max="20" width="8.140625" customWidth="1"/>
  </cols>
  <sheetData>
    <row r="2" spans="1:20" s="20" customFormat="1" ht="12.75">
      <c r="A2" s="33"/>
      <c r="B2" s="61"/>
      <c r="C2" s="35"/>
      <c r="D2" s="36"/>
      <c r="E2" s="37"/>
      <c r="F2" s="37"/>
      <c r="G2" s="35"/>
      <c r="H2" s="37"/>
      <c r="I2" s="37"/>
      <c r="J2" s="37"/>
      <c r="K2" s="68"/>
      <c r="L2" s="68"/>
      <c r="M2" s="68"/>
    </row>
    <row r="3" spans="1:20" s="20" customFormat="1" ht="12.75">
      <c r="A3" s="33"/>
      <c r="B3" s="61"/>
      <c r="C3" s="35"/>
      <c r="D3" s="36"/>
      <c r="E3" s="37"/>
      <c r="F3" s="37"/>
      <c r="G3" s="35"/>
      <c r="H3" s="37"/>
      <c r="I3" s="37"/>
      <c r="J3" s="37"/>
    </row>
    <row r="4" spans="1:20" s="20" customFormat="1" ht="13.5" thickBot="1">
      <c r="A4" s="542" t="s">
        <v>562</v>
      </c>
      <c r="B4" s="542"/>
      <c r="C4" s="542"/>
      <c r="D4" s="542"/>
      <c r="E4" s="542"/>
      <c r="F4" s="542"/>
      <c r="G4" s="542"/>
      <c r="H4" s="542"/>
      <c r="I4" s="542"/>
      <c r="J4" s="542"/>
    </row>
    <row r="5" spans="1:20" s="20" customFormat="1" ht="45.75" customHeight="1">
      <c r="A5" s="559" t="s">
        <v>300</v>
      </c>
      <c r="B5" s="614" t="s">
        <v>301</v>
      </c>
      <c r="C5" s="592" t="s">
        <v>0</v>
      </c>
      <c r="D5" s="547" t="s">
        <v>298</v>
      </c>
      <c r="E5" s="608"/>
      <c r="F5" s="609"/>
      <c r="G5" s="586" t="s">
        <v>1</v>
      </c>
      <c r="H5" s="547" t="s">
        <v>299</v>
      </c>
      <c r="I5" s="608"/>
      <c r="J5" s="642"/>
      <c r="K5" s="598" t="s">
        <v>466</v>
      </c>
      <c r="L5" s="600" t="s">
        <v>467</v>
      </c>
      <c r="M5" s="586" t="s">
        <v>461</v>
      </c>
      <c r="N5" s="586" t="s">
        <v>462</v>
      </c>
      <c r="O5" s="586" t="s">
        <v>463</v>
      </c>
      <c r="P5" s="586" t="s">
        <v>464</v>
      </c>
      <c r="Q5" s="586" t="s">
        <v>465</v>
      </c>
      <c r="R5" s="588" t="s">
        <v>469</v>
      </c>
    </row>
    <row r="6" spans="1:20" s="20" customFormat="1" ht="38.25">
      <c r="A6" s="561"/>
      <c r="B6" s="616"/>
      <c r="C6" s="594"/>
      <c r="D6" s="3" t="s">
        <v>2</v>
      </c>
      <c r="E6" s="2" t="s">
        <v>3</v>
      </c>
      <c r="F6" s="8" t="s">
        <v>4</v>
      </c>
      <c r="G6" s="587"/>
      <c r="H6" s="3" t="s">
        <v>2</v>
      </c>
      <c r="I6" s="2" t="s">
        <v>3</v>
      </c>
      <c r="J6" s="7" t="s">
        <v>4</v>
      </c>
      <c r="K6" s="599"/>
      <c r="L6" s="601"/>
      <c r="M6" s="587"/>
      <c r="N6" s="587"/>
      <c r="O6" s="587"/>
      <c r="P6" s="587"/>
      <c r="Q6" s="587"/>
      <c r="R6" s="589"/>
    </row>
    <row r="7" spans="1:20" s="20" customFormat="1" ht="12.75">
      <c r="A7" s="667" t="s">
        <v>311</v>
      </c>
      <c r="B7" s="668"/>
      <c r="C7" s="480">
        <f t="shared" ref="C7" si="0">SUM(C8:C12)</f>
        <v>63854664</v>
      </c>
      <c r="D7" s="481">
        <v>57944.341197822097</v>
      </c>
      <c r="E7" s="481">
        <v>1777.74058297837</v>
      </c>
      <c r="F7" s="482">
        <v>246.426075647472</v>
      </c>
      <c r="G7" s="483">
        <f t="shared" ref="G7" si="1">SUM(G8:G12)</f>
        <v>4316724</v>
      </c>
      <c r="H7" s="481">
        <v>3917.1724137931001</v>
      </c>
      <c r="I7" s="481">
        <v>120.179403658231</v>
      </c>
      <c r="J7" s="482">
        <v>16.658976625000498</v>
      </c>
      <c r="K7" s="237">
        <f>SUM(K8:K12)</f>
        <v>35919</v>
      </c>
      <c r="L7" s="53">
        <f t="shared" ref="L7:M7" si="2">SUM(L8:L12)</f>
        <v>35520</v>
      </c>
      <c r="M7" s="53">
        <f t="shared" si="2"/>
        <v>259123</v>
      </c>
      <c r="N7" s="54">
        <v>235.13883847549909</v>
      </c>
      <c r="O7" s="54">
        <f>+N7*100/365</f>
        <v>64.421599582328511</v>
      </c>
      <c r="P7" s="54">
        <v>5.2044226636405631</v>
      </c>
      <c r="Q7" s="54">
        <v>1.1936936936936937</v>
      </c>
      <c r="R7" s="56">
        <v>45.18058076225045</v>
      </c>
    </row>
    <row r="8" spans="1:20" s="20" customFormat="1" ht="12.75">
      <c r="A8" s="456">
        <v>1</v>
      </c>
      <c r="B8" s="452" t="s">
        <v>75</v>
      </c>
      <c r="C8" s="451">
        <v>39207746</v>
      </c>
      <c r="D8" s="23">
        <v>69640.756660746003</v>
      </c>
      <c r="E8" s="23">
        <v>1795.7197948154301</v>
      </c>
      <c r="F8" s="24">
        <v>315.64929596741098</v>
      </c>
      <c r="G8" s="22">
        <v>3075063</v>
      </c>
      <c r="H8" s="23">
        <v>5461.9236234458303</v>
      </c>
      <c r="I8" s="23">
        <v>140.83827974718301</v>
      </c>
      <c r="J8" s="24">
        <v>24.756370106188601</v>
      </c>
      <c r="K8" s="238">
        <v>21834</v>
      </c>
      <c r="L8" s="22">
        <v>21692</v>
      </c>
      <c r="M8" s="22">
        <v>124213</v>
      </c>
      <c r="N8" s="23">
        <v>221.41354723707664</v>
      </c>
      <c r="O8" s="23">
        <f t="shared" ref="O8:O12" si="3">+N8*100/365</f>
        <v>60.661245818377161</v>
      </c>
      <c r="P8" s="23">
        <v>3.7287764169068205</v>
      </c>
      <c r="Q8" s="23">
        <v>1.401438318274018</v>
      </c>
      <c r="R8" s="26">
        <v>59.37967914438503</v>
      </c>
    </row>
    <row r="9" spans="1:20" s="20" customFormat="1" ht="12.75">
      <c r="A9" s="456">
        <v>2</v>
      </c>
      <c r="B9" s="452" t="s">
        <v>76</v>
      </c>
      <c r="C9" s="451">
        <v>4513400</v>
      </c>
      <c r="D9" s="23">
        <v>39591.228070175399</v>
      </c>
      <c r="E9" s="23">
        <v>1104.3308049914399</v>
      </c>
      <c r="F9" s="24">
        <v>197.86935554581299</v>
      </c>
      <c r="G9" s="22">
        <v>302756</v>
      </c>
      <c r="H9" s="23">
        <v>2655.7543859649099</v>
      </c>
      <c r="I9" s="23">
        <v>74.077807682897003</v>
      </c>
      <c r="J9" s="24">
        <v>13.272950460324401</v>
      </c>
      <c r="K9" s="238">
        <v>4087</v>
      </c>
      <c r="L9" s="22">
        <v>4048</v>
      </c>
      <c r="M9" s="22">
        <v>22810</v>
      </c>
      <c r="N9" s="23">
        <v>200.08771929824562</v>
      </c>
      <c r="O9" s="23">
        <f t="shared" si="3"/>
        <v>54.818553232396056</v>
      </c>
      <c r="P9" s="23">
        <v>4.6560522555623596</v>
      </c>
      <c r="Q9" s="23">
        <v>0.19762845849802371</v>
      </c>
      <c r="R9" s="26">
        <v>42.973684210526315</v>
      </c>
    </row>
    <row r="10" spans="1:20" s="20" customFormat="1" ht="12.75">
      <c r="A10" s="456">
        <v>3</v>
      </c>
      <c r="B10" s="452" t="s">
        <v>77</v>
      </c>
      <c r="C10" s="451">
        <v>5885174</v>
      </c>
      <c r="D10" s="23">
        <v>34618.670588235298</v>
      </c>
      <c r="E10" s="23">
        <v>2739.8389199255098</v>
      </c>
      <c r="F10" s="24">
        <v>135.185693940368</v>
      </c>
      <c r="G10" s="22">
        <v>234457</v>
      </c>
      <c r="H10" s="23">
        <v>1379.15882352941</v>
      </c>
      <c r="I10" s="23">
        <v>109.151303538175</v>
      </c>
      <c r="J10" s="24">
        <v>5.3856066522717896</v>
      </c>
      <c r="K10" s="238">
        <v>2148</v>
      </c>
      <c r="L10" s="22">
        <v>2043</v>
      </c>
      <c r="M10" s="22">
        <v>43534</v>
      </c>
      <c r="N10" s="23">
        <v>256.08235294117645</v>
      </c>
      <c r="O10" s="23">
        <f t="shared" si="3"/>
        <v>70.15954875100725</v>
      </c>
      <c r="P10" s="23">
        <v>20.267225325884542</v>
      </c>
      <c r="Q10" s="23">
        <v>0.14684287812041116</v>
      </c>
      <c r="R10" s="26">
        <v>12.635294117647058</v>
      </c>
    </row>
    <row r="11" spans="1:20" s="20" customFormat="1" ht="12.75">
      <c r="A11" s="456">
        <v>4</v>
      </c>
      <c r="B11" s="452" t="s">
        <v>78</v>
      </c>
      <c r="C11" s="451">
        <v>8223046</v>
      </c>
      <c r="D11" s="23">
        <v>48087.988304093597</v>
      </c>
      <c r="E11" s="23">
        <v>1223.3034811068101</v>
      </c>
      <c r="F11" s="24">
        <v>190.387951193536</v>
      </c>
      <c r="G11" s="22">
        <v>391194</v>
      </c>
      <c r="H11" s="23">
        <v>2287.6842105263199</v>
      </c>
      <c r="I11" s="23">
        <v>58.196072597441201</v>
      </c>
      <c r="J11" s="24">
        <v>9.0573036049176903</v>
      </c>
      <c r="K11" s="238">
        <v>6722</v>
      </c>
      <c r="L11" s="22">
        <v>6659</v>
      </c>
      <c r="M11" s="22">
        <v>43191</v>
      </c>
      <c r="N11" s="23">
        <v>252.57894736842104</v>
      </c>
      <c r="O11" s="23">
        <f t="shared" si="3"/>
        <v>69.199711607786583</v>
      </c>
      <c r="P11" s="23">
        <v>5.2024813298000483</v>
      </c>
      <c r="Q11" s="23">
        <v>1.5467787956149572</v>
      </c>
      <c r="R11" s="26">
        <v>48.549707602339183</v>
      </c>
    </row>
    <row r="12" spans="1:20" s="20" customFormat="1" ht="13.5" thickBot="1">
      <c r="A12" s="450">
        <v>5</v>
      </c>
      <c r="B12" s="453" t="s">
        <v>79</v>
      </c>
      <c r="C12" s="260">
        <v>6025298</v>
      </c>
      <c r="D12" s="29">
        <v>70061.604651162794</v>
      </c>
      <c r="E12" s="29">
        <v>5341.5762411347496</v>
      </c>
      <c r="F12" s="30">
        <v>237.45016748768501</v>
      </c>
      <c r="G12" s="28">
        <v>313254</v>
      </c>
      <c r="H12" s="29">
        <v>3642.4883720930202</v>
      </c>
      <c r="I12" s="29">
        <v>277.70744680851101</v>
      </c>
      <c r="J12" s="30">
        <v>12.3449852216749</v>
      </c>
      <c r="K12" s="239">
        <v>1128</v>
      </c>
      <c r="L12" s="28">
        <v>1078</v>
      </c>
      <c r="M12" s="28">
        <v>25375</v>
      </c>
      <c r="N12" s="29">
        <v>295.05813953488371</v>
      </c>
      <c r="O12" s="29">
        <f t="shared" si="3"/>
        <v>80.83784644791335</v>
      </c>
      <c r="P12" s="29">
        <v>22.495567375886523</v>
      </c>
      <c r="Q12" s="29">
        <v>0.5565862708719852</v>
      </c>
      <c r="R12" s="32">
        <v>13.116279069767442</v>
      </c>
    </row>
    <row r="13" spans="1:20" s="20" customFormat="1" ht="12.75">
      <c r="A13" s="33"/>
      <c r="B13" s="61"/>
      <c r="C13" s="35"/>
      <c r="D13" s="36"/>
      <c r="E13" s="37"/>
      <c r="F13" s="37"/>
      <c r="G13" s="35"/>
      <c r="H13" s="37"/>
      <c r="I13" s="37"/>
      <c r="J13" s="37"/>
    </row>
    <row r="14" spans="1:20" s="20" customFormat="1" ht="13.5" thickBot="1">
      <c r="A14" s="552" t="s">
        <v>565</v>
      </c>
      <c r="B14" s="552"/>
      <c r="C14" s="552"/>
      <c r="D14" s="552"/>
      <c r="E14" s="552"/>
      <c r="F14" s="552"/>
      <c r="G14" s="552"/>
      <c r="H14" s="552"/>
      <c r="I14" s="552"/>
      <c r="J14" s="552"/>
      <c r="K14" s="552"/>
      <c r="L14" s="552"/>
      <c r="M14" s="552"/>
      <c r="N14" s="552"/>
      <c r="O14" s="552"/>
      <c r="P14" s="552"/>
      <c r="Q14" s="552"/>
      <c r="R14" s="552"/>
      <c r="S14" s="552"/>
      <c r="T14" s="552"/>
    </row>
    <row r="15" spans="1:20" s="20" customFormat="1" ht="13.5" customHeight="1" thickBot="1">
      <c r="A15" s="559" t="s">
        <v>300</v>
      </c>
      <c r="B15" s="614" t="s">
        <v>301</v>
      </c>
      <c r="C15" s="556" t="s">
        <v>414</v>
      </c>
      <c r="D15" s="557"/>
      <c r="E15" s="557"/>
      <c r="F15" s="557"/>
      <c r="G15" s="557"/>
      <c r="H15" s="557"/>
      <c r="I15" s="557"/>
      <c r="J15" s="557"/>
      <c r="K15" s="557"/>
      <c r="L15" s="558"/>
      <c r="M15" s="556" t="s">
        <v>425</v>
      </c>
      <c r="N15" s="557"/>
      <c r="O15" s="557"/>
      <c r="P15" s="557"/>
      <c r="Q15" s="557"/>
      <c r="R15" s="557"/>
      <c r="S15" s="557"/>
      <c r="T15" s="558"/>
    </row>
    <row r="16" spans="1:20" s="20" customFormat="1" ht="13.5" thickBot="1">
      <c r="A16" s="560"/>
      <c r="B16" s="615"/>
      <c r="C16" s="559" t="s">
        <v>415</v>
      </c>
      <c r="D16" s="562" t="s">
        <v>416</v>
      </c>
      <c r="E16" s="563"/>
      <c r="F16" s="563"/>
      <c r="G16" s="563"/>
      <c r="H16" s="563"/>
      <c r="I16" s="563"/>
      <c r="J16" s="563"/>
      <c r="K16" s="563"/>
      <c r="L16" s="585"/>
      <c r="M16" s="559" t="s">
        <v>415</v>
      </c>
      <c r="N16" s="562" t="s">
        <v>416</v>
      </c>
      <c r="O16" s="563"/>
      <c r="P16" s="563"/>
      <c r="Q16" s="563"/>
      <c r="R16" s="563"/>
      <c r="S16" s="563"/>
      <c r="T16" s="585"/>
    </row>
    <row r="17" spans="1:20" s="20" customFormat="1" ht="41.25" customHeight="1">
      <c r="A17" s="560"/>
      <c r="B17" s="615"/>
      <c r="C17" s="560"/>
      <c r="D17" s="576" t="s">
        <v>409</v>
      </c>
      <c r="E17" s="570" t="s">
        <v>410</v>
      </c>
      <c r="F17" s="570" t="s">
        <v>411</v>
      </c>
      <c r="G17" s="566" t="s">
        <v>418</v>
      </c>
      <c r="H17" s="567"/>
      <c r="I17" s="568" t="s">
        <v>417</v>
      </c>
      <c r="J17" s="569"/>
      <c r="K17" s="570" t="s">
        <v>412</v>
      </c>
      <c r="L17" s="573" t="s">
        <v>413</v>
      </c>
      <c r="M17" s="560"/>
      <c r="N17" s="576" t="s">
        <v>420</v>
      </c>
      <c r="O17" s="566" t="s">
        <v>421</v>
      </c>
      <c r="P17" s="579"/>
      <c r="Q17" s="579"/>
      <c r="R17" s="567"/>
      <c r="S17" s="570" t="s">
        <v>423</v>
      </c>
      <c r="T17" s="573" t="s">
        <v>424</v>
      </c>
    </row>
    <row r="18" spans="1:20" s="20" customFormat="1" ht="31.5" customHeight="1">
      <c r="A18" s="560"/>
      <c r="B18" s="615"/>
      <c r="C18" s="560"/>
      <c r="D18" s="577"/>
      <c r="E18" s="571"/>
      <c r="F18" s="571"/>
      <c r="G18" s="580" t="s">
        <v>415</v>
      </c>
      <c r="H18" s="580" t="s">
        <v>419</v>
      </c>
      <c r="I18" s="580" t="s">
        <v>415</v>
      </c>
      <c r="J18" s="582" t="s">
        <v>422</v>
      </c>
      <c r="K18" s="571"/>
      <c r="L18" s="574"/>
      <c r="M18" s="560"/>
      <c r="N18" s="577"/>
      <c r="O18" s="582" t="s">
        <v>415</v>
      </c>
      <c r="P18" s="582" t="s">
        <v>422</v>
      </c>
      <c r="Q18" s="606" t="s">
        <v>418</v>
      </c>
      <c r="R18" s="607"/>
      <c r="S18" s="571"/>
      <c r="T18" s="574"/>
    </row>
    <row r="19" spans="1:20" s="20" customFormat="1" ht="25.5">
      <c r="A19" s="561"/>
      <c r="B19" s="616"/>
      <c r="C19" s="561"/>
      <c r="D19" s="578"/>
      <c r="E19" s="572"/>
      <c r="F19" s="572"/>
      <c r="G19" s="581"/>
      <c r="H19" s="581"/>
      <c r="I19" s="581"/>
      <c r="J19" s="572"/>
      <c r="K19" s="572"/>
      <c r="L19" s="575"/>
      <c r="M19" s="561"/>
      <c r="N19" s="578"/>
      <c r="O19" s="572"/>
      <c r="P19" s="572"/>
      <c r="Q19" s="294" t="s">
        <v>415</v>
      </c>
      <c r="R19" s="38" t="s">
        <v>419</v>
      </c>
      <c r="S19" s="572"/>
      <c r="T19" s="575"/>
    </row>
    <row r="20" spans="1:20" s="20" customFormat="1" ht="12.75">
      <c r="A20" s="667" t="s">
        <v>311</v>
      </c>
      <c r="B20" s="668"/>
      <c r="C20" s="98">
        <f>SUM(C21:C25)</f>
        <v>250</v>
      </c>
      <c r="D20" s="128">
        <f t="shared" ref="D20:T20" si="4">SUM(D21:D25)</f>
        <v>146</v>
      </c>
      <c r="E20" s="44">
        <f t="shared" si="4"/>
        <v>1</v>
      </c>
      <c r="F20" s="44">
        <f t="shared" si="4"/>
        <v>7</v>
      </c>
      <c r="G20" s="44">
        <f t="shared" si="4"/>
        <v>0</v>
      </c>
      <c r="H20" s="44">
        <f t="shared" si="4"/>
        <v>0</v>
      </c>
      <c r="I20" s="44">
        <f t="shared" si="4"/>
        <v>22</v>
      </c>
      <c r="J20" s="44">
        <f t="shared" si="4"/>
        <v>1</v>
      </c>
      <c r="K20" s="44">
        <f t="shared" si="4"/>
        <v>22</v>
      </c>
      <c r="L20" s="98">
        <f t="shared" si="4"/>
        <v>52</v>
      </c>
      <c r="M20" s="98">
        <f t="shared" si="4"/>
        <v>1060</v>
      </c>
      <c r="N20" s="128">
        <f t="shared" si="4"/>
        <v>576</v>
      </c>
      <c r="O20" s="44">
        <f t="shared" si="4"/>
        <v>543</v>
      </c>
      <c r="P20" s="44">
        <f t="shared" si="4"/>
        <v>30</v>
      </c>
      <c r="Q20" s="44">
        <f t="shared" si="4"/>
        <v>0</v>
      </c>
      <c r="R20" s="44">
        <f t="shared" si="4"/>
        <v>0</v>
      </c>
      <c r="S20" s="44">
        <f t="shared" si="4"/>
        <v>312</v>
      </c>
      <c r="T20" s="98">
        <f t="shared" si="4"/>
        <v>172</v>
      </c>
    </row>
    <row r="21" spans="1:20" s="20" customFormat="1" ht="12.75">
      <c r="A21" s="293">
        <v>1</v>
      </c>
      <c r="B21" s="99" t="s">
        <v>75</v>
      </c>
      <c r="C21" s="100">
        <v>147</v>
      </c>
      <c r="D21" s="46">
        <v>86</v>
      </c>
      <c r="E21" s="47">
        <v>1</v>
      </c>
      <c r="F21" s="47">
        <v>3</v>
      </c>
      <c r="G21" s="47">
        <v>0</v>
      </c>
      <c r="H21" s="47">
        <v>0</v>
      </c>
      <c r="I21" s="47">
        <v>17</v>
      </c>
      <c r="J21" s="47">
        <v>1</v>
      </c>
      <c r="K21" s="47">
        <v>13</v>
      </c>
      <c r="L21" s="48">
        <v>27</v>
      </c>
      <c r="M21" s="132">
        <v>602</v>
      </c>
      <c r="N21" s="70">
        <v>351</v>
      </c>
      <c r="O21" s="71">
        <v>331</v>
      </c>
      <c r="P21" s="71">
        <v>24</v>
      </c>
      <c r="Q21" s="71">
        <v>0</v>
      </c>
      <c r="R21" s="71">
        <v>0</v>
      </c>
      <c r="S21" s="71">
        <v>174</v>
      </c>
      <c r="T21" s="113">
        <v>77</v>
      </c>
    </row>
    <row r="22" spans="1:20" s="20" customFormat="1" ht="12.75">
      <c r="A22" s="293">
        <v>2</v>
      </c>
      <c r="B22" s="99" t="s">
        <v>76</v>
      </c>
      <c r="C22" s="100">
        <v>28</v>
      </c>
      <c r="D22" s="46">
        <v>23</v>
      </c>
      <c r="E22" s="47">
        <v>0</v>
      </c>
      <c r="F22" s="47">
        <v>1</v>
      </c>
      <c r="G22" s="47">
        <v>0</v>
      </c>
      <c r="H22" s="47">
        <v>0</v>
      </c>
      <c r="I22" s="47">
        <v>0</v>
      </c>
      <c r="J22" s="47">
        <v>0</v>
      </c>
      <c r="K22" s="47">
        <v>1</v>
      </c>
      <c r="L22" s="48">
        <v>3</v>
      </c>
      <c r="M22" s="132">
        <v>94</v>
      </c>
      <c r="N22" s="70">
        <v>51</v>
      </c>
      <c r="O22" s="71">
        <v>49</v>
      </c>
      <c r="P22" s="71">
        <v>0</v>
      </c>
      <c r="Q22" s="71">
        <v>0</v>
      </c>
      <c r="R22" s="71">
        <v>0</v>
      </c>
      <c r="S22" s="71">
        <v>24</v>
      </c>
      <c r="T22" s="113">
        <v>19</v>
      </c>
    </row>
    <row r="23" spans="1:20" s="20" customFormat="1" ht="12.75">
      <c r="A23" s="293">
        <v>3</v>
      </c>
      <c r="B23" s="99" t="s">
        <v>77</v>
      </c>
      <c r="C23" s="100">
        <v>21</v>
      </c>
      <c r="D23" s="85">
        <v>7</v>
      </c>
      <c r="E23" s="86">
        <v>0</v>
      </c>
      <c r="F23" s="86">
        <v>2</v>
      </c>
      <c r="G23" s="86">
        <v>0</v>
      </c>
      <c r="H23" s="86">
        <v>0</v>
      </c>
      <c r="I23" s="86">
        <v>4</v>
      </c>
      <c r="J23" s="86">
        <v>0</v>
      </c>
      <c r="K23" s="86">
        <v>3</v>
      </c>
      <c r="L23" s="87">
        <v>5</v>
      </c>
      <c r="M23" s="134">
        <v>97</v>
      </c>
      <c r="N23" s="103">
        <v>27</v>
      </c>
      <c r="O23" s="104">
        <v>25</v>
      </c>
      <c r="P23" s="104">
        <v>0</v>
      </c>
      <c r="Q23" s="104">
        <v>0</v>
      </c>
      <c r="R23" s="104">
        <v>0</v>
      </c>
      <c r="S23" s="104">
        <v>45</v>
      </c>
      <c r="T23" s="105">
        <v>25</v>
      </c>
    </row>
    <row r="24" spans="1:20" s="20" customFormat="1" ht="12.75">
      <c r="A24" s="293">
        <v>4</v>
      </c>
      <c r="B24" s="99" t="s">
        <v>78</v>
      </c>
      <c r="C24" s="100">
        <v>36</v>
      </c>
      <c r="D24" s="108">
        <v>24</v>
      </c>
      <c r="E24" s="47">
        <v>0</v>
      </c>
      <c r="F24" s="47">
        <v>1</v>
      </c>
      <c r="G24" s="47">
        <v>0</v>
      </c>
      <c r="H24" s="47">
        <v>0</v>
      </c>
      <c r="I24" s="47">
        <v>0</v>
      </c>
      <c r="J24" s="47">
        <v>0</v>
      </c>
      <c r="K24" s="47">
        <v>3</v>
      </c>
      <c r="L24" s="109">
        <v>8</v>
      </c>
      <c r="M24" s="132">
        <v>200</v>
      </c>
      <c r="N24" s="112">
        <v>110</v>
      </c>
      <c r="O24" s="71">
        <v>102</v>
      </c>
      <c r="P24" s="71">
        <v>6</v>
      </c>
      <c r="Q24" s="71">
        <v>0</v>
      </c>
      <c r="R24" s="71">
        <v>0</v>
      </c>
      <c r="S24" s="71">
        <v>55</v>
      </c>
      <c r="T24" s="113">
        <v>35</v>
      </c>
    </row>
    <row r="25" spans="1:20" s="20" customFormat="1" ht="13.5" thickBot="1">
      <c r="A25" s="27">
        <v>5</v>
      </c>
      <c r="B25" s="114" t="s">
        <v>79</v>
      </c>
      <c r="C25" s="140">
        <v>18</v>
      </c>
      <c r="D25" s="126">
        <v>6</v>
      </c>
      <c r="E25" s="127">
        <v>0</v>
      </c>
      <c r="F25" s="127">
        <v>0</v>
      </c>
      <c r="G25" s="127">
        <v>0</v>
      </c>
      <c r="H25" s="127">
        <v>0</v>
      </c>
      <c r="I25" s="127">
        <v>1</v>
      </c>
      <c r="J25" s="127">
        <v>0</v>
      </c>
      <c r="K25" s="141">
        <v>2</v>
      </c>
      <c r="L25" s="142">
        <v>9</v>
      </c>
      <c r="M25" s="143">
        <v>67</v>
      </c>
      <c r="N25" s="116">
        <v>37</v>
      </c>
      <c r="O25" s="64">
        <v>36</v>
      </c>
      <c r="P25" s="64">
        <v>0</v>
      </c>
      <c r="Q25" s="64">
        <v>0</v>
      </c>
      <c r="R25" s="64">
        <v>0</v>
      </c>
      <c r="S25" s="64">
        <v>14</v>
      </c>
      <c r="T25" s="117">
        <v>16</v>
      </c>
    </row>
    <row r="26" spans="1:20" s="20" customFormat="1" ht="12.75">
      <c r="A26" s="33"/>
      <c r="B26" s="61"/>
      <c r="C26" s="35"/>
      <c r="D26" s="36"/>
      <c r="E26" s="37"/>
      <c r="F26" s="37"/>
      <c r="G26" s="35"/>
      <c r="H26" s="37"/>
      <c r="I26" s="37"/>
      <c r="J26" s="37"/>
    </row>
    <row r="27" spans="1:20" s="20" customFormat="1" ht="12.75">
      <c r="A27" s="33"/>
      <c r="B27" s="61"/>
      <c r="C27" s="35"/>
      <c r="D27" s="36"/>
      <c r="E27" s="37"/>
      <c r="F27" s="37"/>
      <c r="G27" s="35"/>
      <c r="H27" s="37"/>
      <c r="I27" s="37"/>
      <c r="J27" s="37"/>
    </row>
    <row r="33" spans="9:9">
      <c r="I33" s="329"/>
    </row>
  </sheetData>
  <mergeCells count="44">
    <mergeCell ref="A4:J4"/>
    <mergeCell ref="A20:B20"/>
    <mergeCell ref="O17:R17"/>
    <mergeCell ref="S17:S19"/>
    <mergeCell ref="T17:T19"/>
    <mergeCell ref="G18:G19"/>
    <mergeCell ref="H18:H19"/>
    <mergeCell ref="I18:I19"/>
    <mergeCell ref="J18:J19"/>
    <mergeCell ref="O18:O19"/>
    <mergeCell ref="P18:P19"/>
    <mergeCell ref="Q18:R18"/>
    <mergeCell ref="M16:M19"/>
    <mergeCell ref="N16:T16"/>
    <mergeCell ref="D17:D19"/>
    <mergeCell ref="P5:P6"/>
    <mergeCell ref="Q5:Q6"/>
    <mergeCell ref="R5:R6"/>
    <mergeCell ref="O5:O6"/>
    <mergeCell ref="E17:E19"/>
    <mergeCell ref="F17:F19"/>
    <mergeCell ref="G17:H17"/>
    <mergeCell ref="I17:J17"/>
    <mergeCell ref="K17:K19"/>
    <mergeCell ref="A14:T14"/>
    <mergeCell ref="A7:B7"/>
    <mergeCell ref="A15:A19"/>
    <mergeCell ref="B15:B19"/>
    <mergeCell ref="C15:L15"/>
    <mergeCell ref="M15:T15"/>
    <mergeCell ref="C16:C19"/>
    <mergeCell ref="D16:L16"/>
    <mergeCell ref="L17:L19"/>
    <mergeCell ref="N17:N19"/>
    <mergeCell ref="H5:J5"/>
    <mergeCell ref="K5:K6"/>
    <mergeCell ref="L5:L6"/>
    <mergeCell ref="M5:M6"/>
    <mergeCell ref="N5:N6"/>
    <mergeCell ref="A5:A6"/>
    <mergeCell ref="B5:B6"/>
    <mergeCell ref="C5:C6"/>
    <mergeCell ref="D5:F5"/>
    <mergeCell ref="G5:G6"/>
  </mergeCells>
  <pageMargins left="0.11811023622047245" right="0.19685039370078741" top="0.55118110236220474" bottom="0.74803149606299213" header="0.31496062992125984" footer="0.31496062992125984"/>
  <pageSetup paperSize="9" scale="6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6"/>
  <sheetViews>
    <sheetView workbookViewId="0">
      <selection sqref="A1:J1"/>
    </sheetView>
  </sheetViews>
  <sheetFormatPr defaultRowHeight="15"/>
  <cols>
    <col min="1" max="1" width="4.7109375" customWidth="1"/>
    <col min="2" max="2" width="51.7109375" customWidth="1"/>
    <col min="3" max="3" width="11.42578125" customWidth="1"/>
    <col min="4" max="4" width="9.5703125" customWidth="1"/>
    <col min="5" max="6" width="9.140625" customWidth="1"/>
    <col min="7" max="7" width="10.7109375" customWidth="1"/>
    <col min="8" max="10" width="9.140625" customWidth="1"/>
    <col min="15" max="15" width="8.42578125" customWidth="1"/>
    <col min="17" max="17" width="7.85546875" customWidth="1"/>
    <col min="19" max="19" width="8" customWidth="1"/>
    <col min="20" max="20" width="8.140625" customWidth="1"/>
    <col min="21" max="22" width="4.5703125" customWidth="1"/>
    <col min="23" max="23" width="5" customWidth="1"/>
    <col min="24" max="24" width="5.5703125" customWidth="1"/>
    <col min="25" max="25" width="6.7109375" customWidth="1"/>
    <col min="26" max="26" width="8.140625" customWidth="1"/>
    <col min="27" max="27" width="6.7109375" customWidth="1"/>
    <col min="28" max="28" width="8.5703125" customWidth="1"/>
    <col min="29" max="29" width="8.140625" customWidth="1"/>
    <col min="30" max="31" width="6.28515625" customWidth="1"/>
    <col min="32" max="32" width="4.5703125" customWidth="1"/>
    <col min="33" max="33" width="6.28515625" customWidth="1"/>
    <col min="34" max="34" width="5.140625" customWidth="1"/>
    <col min="35" max="38" width="6.28515625" customWidth="1"/>
    <col min="39" max="39" width="5.7109375" customWidth="1"/>
    <col min="40" max="40" width="5.85546875" customWidth="1"/>
    <col min="41" max="42" width="6" customWidth="1"/>
    <col min="43" max="43" width="6.7109375" customWidth="1"/>
    <col min="44" max="44" width="6.42578125" customWidth="1"/>
    <col min="45" max="45" width="5.7109375" customWidth="1"/>
    <col min="47" max="47" width="6" customWidth="1"/>
    <col min="48" max="48" width="4.28515625" customWidth="1"/>
    <col min="50" max="50" width="5.140625" customWidth="1"/>
    <col min="51" max="51" width="4.28515625" customWidth="1"/>
  </cols>
  <sheetData>
    <row r="1" spans="1:18" s="20" customFormat="1" ht="13.5" thickBot="1">
      <c r="A1" s="542" t="s">
        <v>562</v>
      </c>
      <c r="B1" s="542"/>
      <c r="C1" s="542"/>
      <c r="D1" s="542"/>
      <c r="E1" s="542"/>
      <c r="F1" s="542"/>
      <c r="G1" s="542"/>
      <c r="H1" s="542"/>
      <c r="I1" s="542"/>
      <c r="J1" s="542"/>
      <c r="K1" s="68"/>
    </row>
    <row r="2" spans="1:18" s="20" customFormat="1" ht="12.75" customHeight="1">
      <c r="A2" s="611" t="s">
        <v>300</v>
      </c>
      <c r="B2" s="614" t="s">
        <v>301</v>
      </c>
      <c r="C2" s="617" t="s">
        <v>0</v>
      </c>
      <c r="D2" s="547" t="s">
        <v>298</v>
      </c>
      <c r="E2" s="608"/>
      <c r="F2" s="609"/>
      <c r="G2" s="586" t="s">
        <v>1</v>
      </c>
      <c r="H2" s="547" t="s">
        <v>299</v>
      </c>
      <c r="I2" s="608"/>
      <c r="J2" s="642"/>
      <c r="K2" s="598" t="s">
        <v>466</v>
      </c>
      <c r="L2" s="600" t="s">
        <v>467</v>
      </c>
      <c r="M2" s="586" t="s">
        <v>461</v>
      </c>
      <c r="N2" s="586" t="s">
        <v>462</v>
      </c>
      <c r="O2" s="586" t="s">
        <v>463</v>
      </c>
      <c r="P2" s="586" t="s">
        <v>464</v>
      </c>
      <c r="Q2" s="586" t="s">
        <v>465</v>
      </c>
      <c r="R2" s="588" t="s">
        <v>469</v>
      </c>
    </row>
    <row r="3" spans="1:18" s="20" customFormat="1" ht="38.25">
      <c r="A3" s="613"/>
      <c r="B3" s="616"/>
      <c r="C3" s="618"/>
      <c r="D3" s="10" t="s">
        <v>2</v>
      </c>
      <c r="E3" s="11" t="s">
        <v>3</v>
      </c>
      <c r="F3" s="12" t="s">
        <v>4</v>
      </c>
      <c r="G3" s="587"/>
      <c r="H3" s="10" t="s">
        <v>2</v>
      </c>
      <c r="I3" s="11" t="s">
        <v>3</v>
      </c>
      <c r="J3" s="13" t="s">
        <v>4</v>
      </c>
      <c r="K3" s="599"/>
      <c r="L3" s="601"/>
      <c r="M3" s="587"/>
      <c r="N3" s="587"/>
      <c r="O3" s="587"/>
      <c r="P3" s="587"/>
      <c r="Q3" s="587"/>
      <c r="R3" s="589"/>
    </row>
    <row r="4" spans="1:18" s="20" customFormat="1" ht="12.75">
      <c r="A4" s="590" t="s">
        <v>312</v>
      </c>
      <c r="B4" s="605"/>
      <c r="C4" s="262">
        <f>SUM(C5:C20)</f>
        <v>558417507.1500001</v>
      </c>
      <c r="D4" s="54">
        <v>103143.24106945</v>
      </c>
      <c r="E4" s="54">
        <v>2740.9684737152102</v>
      </c>
      <c r="F4" s="55">
        <v>375.95011758171501</v>
      </c>
      <c r="G4" s="53">
        <f>SUM(G5:G20)</f>
        <v>69386482.75</v>
      </c>
      <c r="H4" s="54">
        <v>12816.1216752863</v>
      </c>
      <c r="I4" s="54">
        <v>340.58058582437502</v>
      </c>
      <c r="J4" s="55">
        <v>46.713894200020199</v>
      </c>
      <c r="K4" s="237">
        <f>SUM(K5:K20)</f>
        <v>203730</v>
      </c>
      <c r="L4" s="53">
        <f>SUM(L5:L20)</f>
        <v>201947</v>
      </c>
      <c r="M4" s="53">
        <f>SUM(M5:M20)</f>
        <v>1485350</v>
      </c>
      <c r="N4" s="54">
        <v>274.35352789065388</v>
      </c>
      <c r="O4" s="54">
        <f>+N4*100/365</f>
        <v>75.165350107028459</v>
      </c>
      <c r="P4" s="54">
        <v>5.9844883158742945</v>
      </c>
      <c r="Q4" s="54">
        <v>1.6454812401273602</v>
      </c>
      <c r="R4" s="56">
        <v>45.844107868489104</v>
      </c>
    </row>
    <row r="5" spans="1:18" s="20" customFormat="1" ht="12.75">
      <c r="A5" s="456">
        <v>1</v>
      </c>
      <c r="B5" s="473" t="s">
        <v>80</v>
      </c>
      <c r="C5" s="467">
        <v>153922932</v>
      </c>
      <c r="D5" s="73">
        <v>108167.907238229</v>
      </c>
      <c r="E5" s="73">
        <v>2586.4184030111601</v>
      </c>
      <c r="F5" s="94">
        <v>407.23584411461201</v>
      </c>
      <c r="G5" s="80">
        <v>23572838.149999999</v>
      </c>
      <c r="H5" s="73">
        <v>16565.592515811699</v>
      </c>
      <c r="I5" s="73">
        <v>396.102267609894</v>
      </c>
      <c r="J5" s="94">
        <v>62.366955446199398</v>
      </c>
      <c r="K5" s="238">
        <v>59512</v>
      </c>
      <c r="L5" s="22">
        <v>59048</v>
      </c>
      <c r="M5" s="22">
        <v>377970</v>
      </c>
      <c r="N5" s="23">
        <v>265.61489810260014</v>
      </c>
      <c r="O5" s="23">
        <f t="shared" ref="O5:O20" si="0">+N5*100/365</f>
        <v>72.771204959616469</v>
      </c>
      <c r="P5" s="23">
        <v>4.7881275415194011</v>
      </c>
      <c r="Q5" s="23">
        <v>1.5038612654111909</v>
      </c>
      <c r="R5" s="26">
        <v>55.473647224174279</v>
      </c>
    </row>
    <row r="6" spans="1:18" s="20" customFormat="1" ht="25.5">
      <c r="A6" s="456">
        <v>2</v>
      </c>
      <c r="B6" s="473" t="s">
        <v>81</v>
      </c>
      <c r="C6" s="467">
        <v>44146548.850000001</v>
      </c>
      <c r="D6" s="73">
        <v>92550.416876310293</v>
      </c>
      <c r="E6" s="73">
        <v>1675.83604183275</v>
      </c>
      <c r="F6" s="94">
        <v>367.49897067270501</v>
      </c>
      <c r="G6" s="80">
        <v>4763649.57</v>
      </c>
      <c r="H6" s="73">
        <v>9986.6867295597494</v>
      </c>
      <c r="I6" s="73">
        <v>180.83170367839699</v>
      </c>
      <c r="J6" s="94">
        <v>39.6551114237432</v>
      </c>
      <c r="K6" s="316">
        <v>26343</v>
      </c>
      <c r="L6" s="80">
        <v>26231</v>
      </c>
      <c r="M6" s="80">
        <v>120127</v>
      </c>
      <c r="N6" s="73">
        <v>251.83857442348008</v>
      </c>
      <c r="O6" s="73">
        <f t="shared" si="0"/>
        <v>68.996869705063034</v>
      </c>
      <c r="P6" s="73">
        <v>4.2822971624126618</v>
      </c>
      <c r="Q6" s="73">
        <v>0.23636155693644925</v>
      </c>
      <c r="R6" s="74">
        <v>58.809224318658281</v>
      </c>
    </row>
    <row r="7" spans="1:18" s="20" customFormat="1" ht="25.5">
      <c r="A7" s="456">
        <v>3</v>
      </c>
      <c r="B7" s="473" t="s">
        <v>82</v>
      </c>
      <c r="C7" s="467">
        <v>18357118</v>
      </c>
      <c r="D7" s="73">
        <v>79813.556521739127</v>
      </c>
      <c r="E7" s="73">
        <v>3309.9743959610532</v>
      </c>
      <c r="F7" s="94">
        <v>294.26475161502333</v>
      </c>
      <c r="G7" s="80">
        <v>1233854</v>
      </c>
      <c r="H7" s="73">
        <v>5364.5826086956522</v>
      </c>
      <c r="I7" s="73">
        <v>222.47637937252074</v>
      </c>
      <c r="J7" s="94">
        <v>19.77868970713175</v>
      </c>
      <c r="K7" s="316">
        <v>5546</v>
      </c>
      <c r="L7" s="80">
        <v>5470</v>
      </c>
      <c r="M7" s="80">
        <v>62383</v>
      </c>
      <c r="N7" s="73">
        <v>271.23043478260871</v>
      </c>
      <c r="O7" s="73">
        <f t="shared" si="0"/>
        <v>74.309708159618822</v>
      </c>
      <c r="P7" s="73">
        <v>8.9207779207779208</v>
      </c>
      <c r="Q7" s="73">
        <v>1.4625228519195612</v>
      </c>
      <c r="R7" s="74">
        <v>30.404347826086955</v>
      </c>
    </row>
    <row r="8" spans="1:18" s="20" customFormat="1" ht="12.75">
      <c r="A8" s="456">
        <v>4</v>
      </c>
      <c r="B8" s="452" t="s">
        <v>83</v>
      </c>
      <c r="C8" s="467">
        <v>27180145.859999999</v>
      </c>
      <c r="D8" s="73">
        <v>141563.25968749999</v>
      </c>
      <c r="E8" s="73">
        <v>3795.5796480938402</v>
      </c>
      <c r="F8" s="94">
        <v>596.36970905739895</v>
      </c>
      <c r="G8" s="80">
        <v>6916442.9699999997</v>
      </c>
      <c r="H8" s="73">
        <v>36023.140468750003</v>
      </c>
      <c r="I8" s="73">
        <v>965.84875994972799</v>
      </c>
      <c r="J8" s="94">
        <v>151.75625263296499</v>
      </c>
      <c r="K8" s="316">
        <v>7161</v>
      </c>
      <c r="L8" s="80">
        <v>7067</v>
      </c>
      <c r="M8" s="80">
        <v>45576</v>
      </c>
      <c r="N8" s="73">
        <v>237.375</v>
      </c>
      <c r="O8" s="73">
        <f t="shared" si="0"/>
        <v>65.034246575342465</v>
      </c>
      <c r="P8" s="73">
        <v>5.7632776934749623</v>
      </c>
      <c r="Q8" s="73">
        <v>1.9527380783925286</v>
      </c>
      <c r="R8" s="74">
        <v>41.1875</v>
      </c>
    </row>
    <row r="9" spans="1:18" s="20" customFormat="1" ht="12.75">
      <c r="A9" s="456">
        <v>5</v>
      </c>
      <c r="B9" s="452" t="s">
        <v>84</v>
      </c>
      <c r="C9" s="467">
        <v>39103574</v>
      </c>
      <c r="D9" s="73">
        <v>97031.200992555794</v>
      </c>
      <c r="E9" s="73">
        <v>3244.8405941415599</v>
      </c>
      <c r="F9" s="94">
        <v>311.10135726446799</v>
      </c>
      <c r="G9" s="80">
        <v>2653042</v>
      </c>
      <c r="H9" s="73">
        <v>6583.2307692307704</v>
      </c>
      <c r="I9" s="73">
        <v>220.15119077255</v>
      </c>
      <c r="J9" s="94">
        <v>21.1071491081515</v>
      </c>
      <c r="K9" s="316">
        <v>12051</v>
      </c>
      <c r="L9" s="80">
        <v>11983</v>
      </c>
      <c r="M9" s="80">
        <v>125694</v>
      </c>
      <c r="N9" s="73">
        <v>311.89578163771711</v>
      </c>
      <c r="O9" s="73">
        <f t="shared" si="0"/>
        <v>85.450899078826609</v>
      </c>
      <c r="P9" s="73">
        <v>8.3534259320794835</v>
      </c>
      <c r="Q9" s="73">
        <v>0.16690311274305267</v>
      </c>
      <c r="R9" s="74">
        <v>37.33746898263027</v>
      </c>
    </row>
    <row r="10" spans="1:18" s="20" customFormat="1" ht="12.75">
      <c r="A10" s="456">
        <v>6</v>
      </c>
      <c r="B10" s="452" t="s">
        <v>85</v>
      </c>
      <c r="C10" s="467">
        <v>38521350</v>
      </c>
      <c r="D10" s="73">
        <v>110693.534482759</v>
      </c>
      <c r="E10" s="73">
        <v>3732.3272938668701</v>
      </c>
      <c r="F10" s="94">
        <v>399.21806989180402</v>
      </c>
      <c r="G10" s="80">
        <v>2604530</v>
      </c>
      <c r="H10" s="73">
        <v>7484.2816091954001</v>
      </c>
      <c r="I10" s="73">
        <v>252.35248522430001</v>
      </c>
      <c r="J10" s="94">
        <v>26.992185880694802</v>
      </c>
      <c r="K10" s="316">
        <v>10321</v>
      </c>
      <c r="L10" s="80">
        <v>10175</v>
      </c>
      <c r="M10" s="80">
        <v>96492</v>
      </c>
      <c r="N10" s="73">
        <v>277.27586206896552</v>
      </c>
      <c r="O10" s="73">
        <f t="shared" si="0"/>
        <v>75.965989607935754</v>
      </c>
      <c r="P10" s="73">
        <v>8.1524163568773229</v>
      </c>
      <c r="Q10" s="73">
        <v>1.6805896805896805</v>
      </c>
      <c r="R10" s="74">
        <v>34.011494252873561</v>
      </c>
    </row>
    <row r="11" spans="1:18" s="20" customFormat="1" ht="12.75">
      <c r="A11" s="456">
        <v>7</v>
      </c>
      <c r="B11" s="452" t="s">
        <v>86</v>
      </c>
      <c r="C11" s="467">
        <v>7796953.3700000001</v>
      </c>
      <c r="D11" s="73">
        <v>39984.376256410302</v>
      </c>
      <c r="E11" s="73">
        <v>15912.1497346939</v>
      </c>
      <c r="F11" s="94">
        <v>109.70653810977799</v>
      </c>
      <c r="G11" s="80">
        <v>395883.4</v>
      </c>
      <c r="H11" s="73">
        <v>2030.1712820512801</v>
      </c>
      <c r="I11" s="73">
        <v>807.925306122449</v>
      </c>
      <c r="J11" s="94">
        <v>5.5702522829283403</v>
      </c>
      <c r="K11" s="316">
        <v>490</v>
      </c>
      <c r="L11" s="80">
        <v>295</v>
      </c>
      <c r="M11" s="80">
        <v>71071</v>
      </c>
      <c r="N11" s="73">
        <v>364.46666666666664</v>
      </c>
      <c r="O11" s="73">
        <f t="shared" si="0"/>
        <v>99.853881278538807</v>
      </c>
      <c r="P11" s="73">
        <v>145.04285714285714</v>
      </c>
      <c r="Q11" s="73">
        <v>1.0169491525423728</v>
      </c>
      <c r="R11" s="74">
        <v>2.5128205128205128</v>
      </c>
    </row>
    <row r="12" spans="1:18" s="20" customFormat="1" ht="12.75">
      <c r="A12" s="456">
        <v>8</v>
      </c>
      <c r="B12" s="452" t="s">
        <v>87</v>
      </c>
      <c r="C12" s="467">
        <v>18464153.66</v>
      </c>
      <c r="D12" s="73">
        <v>54466.529970501499</v>
      </c>
      <c r="E12" s="73">
        <v>1589.68176151528</v>
      </c>
      <c r="F12" s="94">
        <v>205.18234073053401</v>
      </c>
      <c r="G12" s="80">
        <v>1447753</v>
      </c>
      <c r="H12" s="73">
        <v>4270.6578171091396</v>
      </c>
      <c r="I12" s="73">
        <v>124.64511407662501</v>
      </c>
      <c r="J12" s="94">
        <v>16.088110769094001</v>
      </c>
      <c r="K12" s="316">
        <v>11615</v>
      </c>
      <c r="L12" s="80">
        <v>11467</v>
      </c>
      <c r="M12" s="80">
        <v>89989</v>
      </c>
      <c r="N12" s="73">
        <v>265.45427728613572</v>
      </c>
      <c r="O12" s="73">
        <f t="shared" si="0"/>
        <v>72.727199256475544</v>
      </c>
      <c r="P12" s="73">
        <v>6.4268675903442363</v>
      </c>
      <c r="Q12" s="73">
        <v>2.3720240690677596</v>
      </c>
      <c r="R12" s="74">
        <v>41.303834808259587</v>
      </c>
    </row>
    <row r="13" spans="1:18" s="20" customFormat="1" ht="12.75">
      <c r="A13" s="456">
        <v>9</v>
      </c>
      <c r="B13" s="452" t="s">
        <v>88</v>
      </c>
      <c r="C13" s="467">
        <v>20707972</v>
      </c>
      <c r="D13" s="73">
        <v>66585.118971061092</v>
      </c>
      <c r="E13" s="73">
        <v>2071.4186255876762</v>
      </c>
      <c r="F13" s="94">
        <v>267.52411957729373</v>
      </c>
      <c r="G13" s="80">
        <v>1314370</v>
      </c>
      <c r="H13" s="73">
        <v>4226.2700964630221</v>
      </c>
      <c r="I13" s="73">
        <v>131.47644293287988</v>
      </c>
      <c r="J13" s="94">
        <v>16.980208252590238</v>
      </c>
      <c r="K13" s="316">
        <v>9997</v>
      </c>
      <c r="L13" s="80">
        <v>9916</v>
      </c>
      <c r="M13" s="80">
        <v>77406</v>
      </c>
      <c r="N13" s="73">
        <v>248.89389067524115</v>
      </c>
      <c r="O13" s="73">
        <f t="shared" si="0"/>
        <v>68.190107034312646</v>
      </c>
      <c r="P13" s="73">
        <v>6.827732204286848</v>
      </c>
      <c r="Q13" s="73">
        <v>2.127874142799516</v>
      </c>
      <c r="R13" s="74">
        <v>36.453376205787784</v>
      </c>
    </row>
    <row r="14" spans="1:18" s="20" customFormat="1" ht="12.75">
      <c r="A14" s="456">
        <v>10</v>
      </c>
      <c r="B14" s="452" t="s">
        <v>89</v>
      </c>
      <c r="C14" s="467">
        <v>7825455.79</v>
      </c>
      <c r="D14" s="73">
        <v>72457.923981481494</v>
      </c>
      <c r="E14" s="73">
        <v>1713.4783862491799</v>
      </c>
      <c r="F14" s="94">
        <v>282.91597216196698</v>
      </c>
      <c r="G14" s="80">
        <v>447361.93</v>
      </c>
      <c r="H14" s="73">
        <v>4142.2400925925904</v>
      </c>
      <c r="I14" s="73">
        <v>97.955316400262802</v>
      </c>
      <c r="J14" s="94">
        <v>16.1736055676067</v>
      </c>
      <c r="K14" s="316">
        <v>4567</v>
      </c>
      <c r="L14" s="80">
        <v>4514</v>
      </c>
      <c r="M14" s="80">
        <v>27660</v>
      </c>
      <c r="N14" s="73">
        <v>256.11111111111109</v>
      </c>
      <c r="O14" s="73">
        <f t="shared" si="0"/>
        <v>70.167427701674271</v>
      </c>
      <c r="P14" s="73">
        <v>5.5687537749144349</v>
      </c>
      <c r="Q14" s="73">
        <v>3.7660611431103233</v>
      </c>
      <c r="R14" s="74">
        <v>45.99074074074074</v>
      </c>
    </row>
    <row r="15" spans="1:18" s="20" customFormat="1" ht="12.75">
      <c r="A15" s="456">
        <v>11</v>
      </c>
      <c r="B15" s="452" t="s">
        <v>90</v>
      </c>
      <c r="C15" s="467">
        <v>4422126</v>
      </c>
      <c r="D15" s="73">
        <v>49134.733333333301</v>
      </c>
      <c r="E15" s="73">
        <v>1112.20472837022</v>
      </c>
      <c r="F15" s="94">
        <v>204.794424118927</v>
      </c>
      <c r="G15" s="80">
        <v>314755</v>
      </c>
      <c r="H15" s="73">
        <v>3497.2777777777801</v>
      </c>
      <c r="I15" s="73">
        <v>79.163732394366207</v>
      </c>
      <c r="J15" s="94">
        <v>14.576714676052401</v>
      </c>
      <c r="K15" s="316">
        <v>3976</v>
      </c>
      <c r="L15" s="80">
        <v>3940</v>
      </c>
      <c r="M15" s="80">
        <v>21593</v>
      </c>
      <c r="N15" s="73">
        <v>239.92222222222222</v>
      </c>
      <c r="O15" s="73">
        <f t="shared" si="0"/>
        <v>65.732115677321161</v>
      </c>
      <c r="P15" s="73">
        <v>4.994910941475827</v>
      </c>
      <c r="Q15" s="73">
        <v>2.0558375634517767</v>
      </c>
      <c r="R15" s="74">
        <v>48.033333333333331</v>
      </c>
    </row>
    <row r="16" spans="1:18" s="20" customFormat="1" ht="12.75">
      <c r="A16" s="456">
        <v>12</v>
      </c>
      <c r="B16" s="452" t="s">
        <v>91</v>
      </c>
      <c r="C16" s="467">
        <v>8957304.0399999991</v>
      </c>
      <c r="D16" s="73">
        <v>54286.691151515101</v>
      </c>
      <c r="E16" s="73">
        <v>1623.5823889795199</v>
      </c>
      <c r="F16" s="94">
        <v>213.81896400267399</v>
      </c>
      <c r="G16" s="80">
        <v>551559.18999999994</v>
      </c>
      <c r="H16" s="73">
        <v>3342.7829696969702</v>
      </c>
      <c r="I16" s="73">
        <v>99.974477070871899</v>
      </c>
      <c r="J16" s="94">
        <v>13.1662176549222</v>
      </c>
      <c r="K16" s="316">
        <v>5517</v>
      </c>
      <c r="L16" s="80">
        <v>5452</v>
      </c>
      <c r="M16" s="80">
        <v>41892</v>
      </c>
      <c r="N16" s="73">
        <v>253.8909090909091</v>
      </c>
      <c r="O16" s="73">
        <f t="shared" si="0"/>
        <v>69.559153175591533</v>
      </c>
      <c r="P16" s="73">
        <v>6.4310715382253605</v>
      </c>
      <c r="Q16" s="73">
        <v>2.0542920029347029</v>
      </c>
      <c r="R16" s="74">
        <v>39.478787878787877</v>
      </c>
    </row>
    <row r="17" spans="1:20" s="20" customFormat="1" ht="25.5">
      <c r="A17" s="456">
        <v>13</v>
      </c>
      <c r="B17" s="473" t="s">
        <v>92</v>
      </c>
      <c r="C17" s="467">
        <v>24838132</v>
      </c>
      <c r="D17" s="73">
        <v>331175.09333333297</v>
      </c>
      <c r="E17" s="73">
        <v>9725.1887235708691</v>
      </c>
      <c r="F17" s="94">
        <v>1305.8954784437401</v>
      </c>
      <c r="G17" s="80">
        <v>4044241.51</v>
      </c>
      <c r="H17" s="73">
        <v>53923.2201333333</v>
      </c>
      <c r="I17" s="73">
        <v>1583.49315191856</v>
      </c>
      <c r="J17" s="94">
        <v>212.630994216614</v>
      </c>
      <c r="K17" s="316">
        <v>2554</v>
      </c>
      <c r="L17" s="80">
        <v>2539</v>
      </c>
      <c r="M17" s="80">
        <v>19020</v>
      </c>
      <c r="N17" s="73">
        <v>253.6</v>
      </c>
      <c r="O17" s="73">
        <f t="shared" si="0"/>
        <v>69.479452054794521</v>
      </c>
      <c r="P17" s="73">
        <v>4.8919753086419755</v>
      </c>
      <c r="Q17" s="73">
        <v>0.27569909413154786</v>
      </c>
      <c r="R17" s="74">
        <v>51.84</v>
      </c>
    </row>
    <row r="18" spans="1:20" s="20" customFormat="1" ht="26.25" customHeight="1">
      <c r="A18" s="456">
        <v>14</v>
      </c>
      <c r="B18" s="473" t="s">
        <v>93</v>
      </c>
      <c r="C18" s="467">
        <v>43574638.68</v>
      </c>
      <c r="D18" s="73">
        <v>254822.44842105301</v>
      </c>
      <c r="E18" s="73">
        <v>6201.0301238081702</v>
      </c>
      <c r="F18" s="94">
        <v>899.46617153473005</v>
      </c>
      <c r="G18" s="80">
        <v>2322608.5299999998</v>
      </c>
      <c r="H18" s="73">
        <v>13582.506023391799</v>
      </c>
      <c r="I18" s="73">
        <v>330.52633129358202</v>
      </c>
      <c r="J18" s="94">
        <v>47.943204252244797</v>
      </c>
      <c r="K18" s="316">
        <v>7027</v>
      </c>
      <c r="L18" s="80">
        <v>6965</v>
      </c>
      <c r="M18" s="80">
        <v>48445</v>
      </c>
      <c r="N18" s="73">
        <v>283.30409356725147</v>
      </c>
      <c r="O18" s="73">
        <f t="shared" si="0"/>
        <v>77.617559881438766</v>
      </c>
      <c r="P18" s="73">
        <v>4.620850820297596</v>
      </c>
      <c r="Q18" s="73">
        <v>3.8047379755922468</v>
      </c>
      <c r="R18" s="74">
        <v>61.309941520467838</v>
      </c>
    </row>
    <row r="19" spans="1:20" s="20" customFormat="1" ht="12.75">
      <c r="A19" s="456">
        <v>15</v>
      </c>
      <c r="B19" s="452" t="s">
        <v>94</v>
      </c>
      <c r="C19" s="467">
        <v>38616172.899999999</v>
      </c>
      <c r="D19" s="73">
        <v>72179.762429906506</v>
      </c>
      <c r="E19" s="73">
        <v>2093.1309501870001</v>
      </c>
      <c r="F19" s="94">
        <v>257.31078187051901</v>
      </c>
      <c r="G19" s="80">
        <v>7937627.5</v>
      </c>
      <c r="H19" s="73">
        <v>14836.6869158879</v>
      </c>
      <c r="I19" s="73">
        <v>430.24703235947698</v>
      </c>
      <c r="J19" s="94">
        <v>52.890718702524097</v>
      </c>
      <c r="K19" s="316">
        <v>18449</v>
      </c>
      <c r="L19" s="80">
        <v>18407</v>
      </c>
      <c r="M19" s="80">
        <v>150076</v>
      </c>
      <c r="N19" s="73">
        <v>280.51588785046727</v>
      </c>
      <c r="O19" s="73">
        <f t="shared" si="0"/>
        <v>76.853667904237611</v>
      </c>
      <c r="P19" s="73">
        <v>6.8804327892902988</v>
      </c>
      <c r="Q19" s="73">
        <v>1.6787091867224426</v>
      </c>
      <c r="R19" s="74">
        <v>40.770093457943922</v>
      </c>
    </row>
    <row r="20" spans="1:20" s="20" customFormat="1" ht="28.5" customHeight="1" thickBot="1">
      <c r="A20" s="450">
        <v>16</v>
      </c>
      <c r="B20" s="474" t="s">
        <v>95</v>
      </c>
      <c r="C20" s="468">
        <v>61982930</v>
      </c>
      <c r="D20" s="66">
        <v>176087.869318182</v>
      </c>
      <c r="E20" s="66">
        <v>3331.6990969683902</v>
      </c>
      <c r="F20" s="95">
        <v>563.70666448397503</v>
      </c>
      <c r="G20" s="82">
        <v>8865966</v>
      </c>
      <c r="H20" s="66">
        <v>25187.403409090901</v>
      </c>
      <c r="I20" s="66">
        <v>476.56235218232598</v>
      </c>
      <c r="J20" s="95">
        <v>80.631943686565506</v>
      </c>
      <c r="K20" s="317">
        <v>18604</v>
      </c>
      <c r="L20" s="82">
        <v>18478</v>
      </c>
      <c r="M20" s="82">
        <v>109956</v>
      </c>
      <c r="N20" s="66">
        <v>312.375</v>
      </c>
      <c r="O20" s="66">
        <f t="shared" si="0"/>
        <v>85.582191780821915</v>
      </c>
      <c r="P20" s="66">
        <v>5.0886708626434656</v>
      </c>
      <c r="Q20" s="66">
        <v>2.8899231518562614</v>
      </c>
      <c r="R20" s="67">
        <v>61.386363636363633</v>
      </c>
    </row>
    <row r="21" spans="1:20" s="20" customFormat="1" ht="12.75">
      <c r="A21" s="33"/>
      <c r="B21" s="61"/>
      <c r="C21" s="35"/>
      <c r="D21" s="36"/>
      <c r="E21" s="37"/>
      <c r="F21" s="37"/>
      <c r="G21" s="35"/>
      <c r="H21" s="37"/>
      <c r="I21" s="37"/>
      <c r="J21" s="37"/>
    </row>
    <row r="22" spans="1:20" s="20" customFormat="1" ht="13.5" thickBot="1">
      <c r="A22" s="552" t="s">
        <v>565</v>
      </c>
      <c r="B22" s="552"/>
      <c r="C22" s="552"/>
      <c r="D22" s="552"/>
      <c r="E22" s="552"/>
      <c r="F22" s="552"/>
      <c r="G22" s="552"/>
      <c r="H22" s="552"/>
      <c r="I22" s="552"/>
      <c r="J22" s="552"/>
      <c r="K22" s="552"/>
      <c r="L22" s="552"/>
      <c r="M22" s="552"/>
      <c r="N22" s="552"/>
      <c r="O22" s="552"/>
      <c r="P22" s="552"/>
      <c r="Q22" s="552"/>
      <c r="R22" s="552"/>
      <c r="S22" s="552"/>
      <c r="T22" s="552"/>
    </row>
    <row r="23" spans="1:20" s="20" customFormat="1" ht="13.5" customHeight="1" thickBot="1">
      <c r="A23" s="559" t="s">
        <v>300</v>
      </c>
      <c r="B23" s="614" t="s">
        <v>301</v>
      </c>
      <c r="C23" s="556" t="s">
        <v>414</v>
      </c>
      <c r="D23" s="557"/>
      <c r="E23" s="557"/>
      <c r="F23" s="557"/>
      <c r="G23" s="557"/>
      <c r="H23" s="557"/>
      <c r="I23" s="557"/>
      <c r="J23" s="557"/>
      <c r="K23" s="557"/>
      <c r="L23" s="558"/>
      <c r="M23" s="556" t="s">
        <v>425</v>
      </c>
      <c r="N23" s="557"/>
      <c r="O23" s="557"/>
      <c r="P23" s="557"/>
      <c r="Q23" s="557"/>
      <c r="R23" s="557"/>
      <c r="S23" s="557"/>
      <c r="T23" s="558"/>
    </row>
    <row r="24" spans="1:20" s="20" customFormat="1" ht="13.5" thickBot="1">
      <c r="A24" s="560"/>
      <c r="B24" s="615"/>
      <c r="C24" s="559" t="s">
        <v>415</v>
      </c>
      <c r="D24" s="562" t="s">
        <v>416</v>
      </c>
      <c r="E24" s="563"/>
      <c r="F24" s="563"/>
      <c r="G24" s="563"/>
      <c r="H24" s="563"/>
      <c r="I24" s="563"/>
      <c r="J24" s="563"/>
      <c r="K24" s="563"/>
      <c r="L24" s="585"/>
      <c r="M24" s="559" t="s">
        <v>415</v>
      </c>
      <c r="N24" s="562" t="s">
        <v>416</v>
      </c>
      <c r="O24" s="563"/>
      <c r="P24" s="563"/>
      <c r="Q24" s="563"/>
      <c r="R24" s="563"/>
      <c r="S24" s="563"/>
      <c r="T24" s="585"/>
    </row>
    <row r="25" spans="1:20" s="20" customFormat="1" ht="43.5" customHeight="1">
      <c r="A25" s="560"/>
      <c r="B25" s="615"/>
      <c r="C25" s="560"/>
      <c r="D25" s="576" t="s">
        <v>409</v>
      </c>
      <c r="E25" s="570" t="s">
        <v>410</v>
      </c>
      <c r="F25" s="570" t="s">
        <v>411</v>
      </c>
      <c r="G25" s="566" t="s">
        <v>418</v>
      </c>
      <c r="H25" s="567"/>
      <c r="I25" s="568" t="s">
        <v>417</v>
      </c>
      <c r="J25" s="569"/>
      <c r="K25" s="570" t="s">
        <v>412</v>
      </c>
      <c r="L25" s="573" t="s">
        <v>413</v>
      </c>
      <c r="M25" s="560"/>
      <c r="N25" s="576" t="s">
        <v>420</v>
      </c>
      <c r="O25" s="566" t="s">
        <v>421</v>
      </c>
      <c r="P25" s="579"/>
      <c r="Q25" s="579"/>
      <c r="R25" s="567"/>
      <c r="S25" s="570" t="s">
        <v>423</v>
      </c>
      <c r="T25" s="573" t="s">
        <v>424</v>
      </c>
    </row>
    <row r="26" spans="1:20" s="20" customFormat="1" ht="27" customHeight="1">
      <c r="A26" s="560"/>
      <c r="B26" s="615"/>
      <c r="C26" s="560"/>
      <c r="D26" s="577"/>
      <c r="E26" s="571"/>
      <c r="F26" s="571"/>
      <c r="G26" s="580" t="s">
        <v>415</v>
      </c>
      <c r="H26" s="580" t="s">
        <v>419</v>
      </c>
      <c r="I26" s="580" t="s">
        <v>415</v>
      </c>
      <c r="J26" s="582" t="s">
        <v>422</v>
      </c>
      <c r="K26" s="571"/>
      <c r="L26" s="574"/>
      <c r="M26" s="560"/>
      <c r="N26" s="577"/>
      <c r="O26" s="582" t="s">
        <v>415</v>
      </c>
      <c r="P26" s="582" t="s">
        <v>422</v>
      </c>
      <c r="Q26" s="606" t="s">
        <v>418</v>
      </c>
      <c r="R26" s="607"/>
      <c r="S26" s="571"/>
      <c r="T26" s="574"/>
    </row>
    <row r="27" spans="1:20" s="20" customFormat="1" ht="25.5">
      <c r="A27" s="561"/>
      <c r="B27" s="616"/>
      <c r="C27" s="561"/>
      <c r="D27" s="578"/>
      <c r="E27" s="572"/>
      <c r="F27" s="572"/>
      <c r="G27" s="581"/>
      <c r="H27" s="581"/>
      <c r="I27" s="581"/>
      <c r="J27" s="572"/>
      <c r="K27" s="572"/>
      <c r="L27" s="575"/>
      <c r="M27" s="561"/>
      <c r="N27" s="578"/>
      <c r="O27" s="572"/>
      <c r="P27" s="572"/>
      <c r="Q27" s="454" t="s">
        <v>415</v>
      </c>
      <c r="R27" s="455" t="s">
        <v>419</v>
      </c>
      <c r="S27" s="572"/>
      <c r="T27" s="575"/>
    </row>
    <row r="28" spans="1:20" s="20" customFormat="1" ht="12.75">
      <c r="A28" s="590" t="s">
        <v>312</v>
      </c>
      <c r="B28" s="605"/>
      <c r="C28" s="144">
        <f t="shared" ref="C28:T28" si="1">SUM(C29:C44)</f>
        <v>4785</v>
      </c>
      <c r="D28" s="128">
        <f t="shared" si="1"/>
        <v>2569</v>
      </c>
      <c r="E28" s="44">
        <f t="shared" si="1"/>
        <v>142</v>
      </c>
      <c r="F28" s="44">
        <f t="shared" si="1"/>
        <v>92</v>
      </c>
      <c r="G28" s="44">
        <f t="shared" si="1"/>
        <v>33</v>
      </c>
      <c r="H28" s="44">
        <f t="shared" si="1"/>
        <v>4</v>
      </c>
      <c r="I28" s="44">
        <f t="shared" si="1"/>
        <v>1402</v>
      </c>
      <c r="J28" s="44">
        <f t="shared" si="1"/>
        <v>26</v>
      </c>
      <c r="K28" s="44">
        <f t="shared" si="1"/>
        <v>176</v>
      </c>
      <c r="L28" s="98">
        <f t="shared" si="1"/>
        <v>371</v>
      </c>
      <c r="M28" s="98">
        <f t="shared" si="1"/>
        <v>5385</v>
      </c>
      <c r="N28" s="128">
        <f t="shared" si="1"/>
        <v>2473</v>
      </c>
      <c r="O28" s="44">
        <f t="shared" si="1"/>
        <v>2203</v>
      </c>
      <c r="P28" s="44">
        <f t="shared" si="1"/>
        <v>34</v>
      </c>
      <c r="Q28" s="44">
        <f t="shared" si="1"/>
        <v>0</v>
      </c>
      <c r="R28" s="44">
        <f t="shared" si="1"/>
        <v>0</v>
      </c>
      <c r="S28" s="44">
        <f t="shared" si="1"/>
        <v>2132</v>
      </c>
      <c r="T28" s="98">
        <f t="shared" si="1"/>
        <v>780</v>
      </c>
    </row>
    <row r="29" spans="1:20" s="20" customFormat="1" ht="12.75">
      <c r="A29" s="456">
        <v>1</v>
      </c>
      <c r="B29" s="473" t="s">
        <v>80</v>
      </c>
      <c r="C29" s="45">
        <v>1312</v>
      </c>
      <c r="D29" s="46">
        <v>486</v>
      </c>
      <c r="E29" s="47">
        <v>141</v>
      </c>
      <c r="F29" s="47">
        <v>9</v>
      </c>
      <c r="G29" s="47">
        <v>0</v>
      </c>
      <c r="H29" s="47">
        <v>0</v>
      </c>
      <c r="I29" s="47">
        <v>544</v>
      </c>
      <c r="J29" s="47">
        <v>19</v>
      </c>
      <c r="K29" s="47">
        <v>64</v>
      </c>
      <c r="L29" s="113">
        <v>68</v>
      </c>
      <c r="M29" s="132">
        <v>1537</v>
      </c>
      <c r="N29" s="70">
        <v>669</v>
      </c>
      <c r="O29" s="71">
        <v>585</v>
      </c>
      <c r="P29" s="71">
        <v>11</v>
      </c>
      <c r="Q29" s="71">
        <v>0</v>
      </c>
      <c r="R29" s="71">
        <v>0</v>
      </c>
      <c r="S29" s="71">
        <v>636</v>
      </c>
      <c r="T29" s="113">
        <v>232</v>
      </c>
    </row>
    <row r="30" spans="1:20" s="20" customFormat="1" ht="25.5">
      <c r="A30" s="456">
        <v>2</v>
      </c>
      <c r="B30" s="473" t="s">
        <v>81</v>
      </c>
      <c r="C30" s="45">
        <v>502</v>
      </c>
      <c r="D30" s="46">
        <v>335</v>
      </c>
      <c r="E30" s="47">
        <v>0</v>
      </c>
      <c r="F30" s="47">
        <v>2</v>
      </c>
      <c r="G30" s="47">
        <v>7</v>
      </c>
      <c r="H30" s="47">
        <v>0</v>
      </c>
      <c r="I30" s="47">
        <v>108</v>
      </c>
      <c r="J30" s="47">
        <v>0</v>
      </c>
      <c r="K30" s="47">
        <v>16</v>
      </c>
      <c r="L30" s="113">
        <v>34</v>
      </c>
      <c r="M30" s="132">
        <v>417</v>
      </c>
      <c r="N30" s="70">
        <v>180</v>
      </c>
      <c r="O30" s="71">
        <v>153</v>
      </c>
      <c r="P30" s="71">
        <v>0</v>
      </c>
      <c r="Q30" s="71">
        <v>0</v>
      </c>
      <c r="R30" s="71">
        <v>0</v>
      </c>
      <c r="S30" s="71">
        <v>156</v>
      </c>
      <c r="T30" s="113">
        <v>81</v>
      </c>
    </row>
    <row r="31" spans="1:20" s="20" customFormat="1" ht="25.5">
      <c r="A31" s="456">
        <v>3</v>
      </c>
      <c r="B31" s="473" t="s">
        <v>82</v>
      </c>
      <c r="C31" s="111">
        <v>152</v>
      </c>
      <c r="D31" s="103">
        <v>116</v>
      </c>
      <c r="E31" s="104">
        <v>0</v>
      </c>
      <c r="F31" s="104">
        <v>2</v>
      </c>
      <c r="G31" s="104">
        <v>0</v>
      </c>
      <c r="H31" s="104">
        <v>0</v>
      </c>
      <c r="I31" s="104">
        <v>23</v>
      </c>
      <c r="J31" s="104">
        <v>0</v>
      </c>
      <c r="K31" s="104">
        <v>1</v>
      </c>
      <c r="L31" s="105">
        <v>10</v>
      </c>
      <c r="M31" s="134">
        <v>147</v>
      </c>
      <c r="N31" s="103">
        <v>62</v>
      </c>
      <c r="O31" s="104">
        <v>57</v>
      </c>
      <c r="P31" s="104">
        <v>0</v>
      </c>
      <c r="Q31" s="104">
        <v>0</v>
      </c>
      <c r="R31" s="104">
        <v>0</v>
      </c>
      <c r="S31" s="104">
        <v>45</v>
      </c>
      <c r="T31" s="105">
        <v>40</v>
      </c>
    </row>
    <row r="32" spans="1:20" s="20" customFormat="1" ht="12.75">
      <c r="A32" s="456">
        <v>4</v>
      </c>
      <c r="B32" s="452" t="s">
        <v>83</v>
      </c>
      <c r="C32" s="111">
        <v>311</v>
      </c>
      <c r="D32" s="112">
        <v>202</v>
      </c>
      <c r="E32" s="71">
        <v>1</v>
      </c>
      <c r="F32" s="71">
        <v>1</v>
      </c>
      <c r="G32" s="71">
        <v>5</v>
      </c>
      <c r="H32" s="71">
        <v>3</v>
      </c>
      <c r="I32" s="71">
        <v>67</v>
      </c>
      <c r="J32" s="71">
        <v>0</v>
      </c>
      <c r="K32" s="71">
        <v>14</v>
      </c>
      <c r="L32" s="110">
        <v>21</v>
      </c>
      <c r="M32" s="132">
        <v>258</v>
      </c>
      <c r="N32" s="112">
        <v>131</v>
      </c>
      <c r="O32" s="71">
        <v>111</v>
      </c>
      <c r="P32" s="71">
        <v>0</v>
      </c>
      <c r="Q32" s="71">
        <v>0</v>
      </c>
      <c r="R32" s="71">
        <v>0</v>
      </c>
      <c r="S32" s="71">
        <v>85</v>
      </c>
      <c r="T32" s="113">
        <v>42</v>
      </c>
    </row>
    <row r="33" spans="1:20" s="20" customFormat="1" ht="12.75">
      <c r="A33" s="456">
        <v>5</v>
      </c>
      <c r="B33" s="452" t="s">
        <v>84</v>
      </c>
      <c r="C33" s="111">
        <v>414</v>
      </c>
      <c r="D33" s="70">
        <v>299</v>
      </c>
      <c r="E33" s="71">
        <v>0</v>
      </c>
      <c r="F33" s="71">
        <v>1</v>
      </c>
      <c r="G33" s="71">
        <v>16</v>
      </c>
      <c r="H33" s="71">
        <v>0</v>
      </c>
      <c r="I33" s="71">
        <v>71</v>
      </c>
      <c r="J33" s="71">
        <v>0</v>
      </c>
      <c r="K33" s="71">
        <v>9</v>
      </c>
      <c r="L33" s="113">
        <v>18</v>
      </c>
      <c r="M33" s="132">
        <v>299</v>
      </c>
      <c r="N33" s="70">
        <v>148</v>
      </c>
      <c r="O33" s="71">
        <v>138</v>
      </c>
      <c r="P33" s="71">
        <v>0</v>
      </c>
      <c r="Q33" s="71">
        <v>0</v>
      </c>
      <c r="R33" s="71">
        <v>0</v>
      </c>
      <c r="S33" s="71">
        <v>114</v>
      </c>
      <c r="T33" s="113">
        <v>37</v>
      </c>
    </row>
    <row r="34" spans="1:20" s="20" customFormat="1" ht="12.75">
      <c r="A34" s="456">
        <v>6</v>
      </c>
      <c r="B34" s="452" t="s">
        <v>85</v>
      </c>
      <c r="C34" s="111">
        <v>285</v>
      </c>
      <c r="D34" s="103">
        <v>87</v>
      </c>
      <c r="E34" s="104">
        <v>0</v>
      </c>
      <c r="F34" s="104">
        <v>61</v>
      </c>
      <c r="G34" s="104">
        <v>2</v>
      </c>
      <c r="H34" s="104">
        <v>0</v>
      </c>
      <c r="I34" s="104">
        <v>98</v>
      </c>
      <c r="J34" s="104">
        <v>0</v>
      </c>
      <c r="K34" s="104">
        <v>7</v>
      </c>
      <c r="L34" s="105">
        <v>30</v>
      </c>
      <c r="M34" s="134">
        <v>338</v>
      </c>
      <c r="N34" s="103">
        <v>158</v>
      </c>
      <c r="O34" s="104">
        <v>136</v>
      </c>
      <c r="P34" s="104">
        <v>0</v>
      </c>
      <c r="Q34" s="104">
        <v>0</v>
      </c>
      <c r="R34" s="104">
        <v>0</v>
      </c>
      <c r="S34" s="104">
        <v>147</v>
      </c>
      <c r="T34" s="105">
        <v>33</v>
      </c>
    </row>
    <row r="35" spans="1:20" s="20" customFormat="1" ht="12.75">
      <c r="A35" s="456">
        <v>7</v>
      </c>
      <c r="B35" s="452" t="s">
        <v>86</v>
      </c>
      <c r="C35" s="111">
        <v>24</v>
      </c>
      <c r="D35" s="112">
        <v>7</v>
      </c>
      <c r="E35" s="71">
        <v>0</v>
      </c>
      <c r="F35" s="71">
        <v>0</v>
      </c>
      <c r="G35" s="71">
        <v>0</v>
      </c>
      <c r="H35" s="71">
        <v>0</v>
      </c>
      <c r="I35" s="71">
        <v>7</v>
      </c>
      <c r="J35" s="71">
        <v>0</v>
      </c>
      <c r="K35" s="71">
        <v>2</v>
      </c>
      <c r="L35" s="110">
        <v>8</v>
      </c>
      <c r="M35" s="132">
        <v>112</v>
      </c>
      <c r="N35" s="112">
        <v>21</v>
      </c>
      <c r="O35" s="71">
        <v>16</v>
      </c>
      <c r="P35" s="71">
        <v>0</v>
      </c>
      <c r="Q35" s="71">
        <v>0</v>
      </c>
      <c r="R35" s="71">
        <v>0</v>
      </c>
      <c r="S35" s="71">
        <v>65</v>
      </c>
      <c r="T35" s="113">
        <v>26</v>
      </c>
    </row>
    <row r="36" spans="1:20" s="20" customFormat="1" ht="12.75">
      <c r="A36" s="456">
        <v>8</v>
      </c>
      <c r="B36" s="452" t="s">
        <v>87</v>
      </c>
      <c r="C36" s="111">
        <v>115</v>
      </c>
      <c r="D36" s="70">
        <v>42</v>
      </c>
      <c r="E36" s="71">
        <v>0</v>
      </c>
      <c r="F36" s="71">
        <v>2</v>
      </c>
      <c r="G36" s="71">
        <v>1</v>
      </c>
      <c r="H36" s="71">
        <v>0</v>
      </c>
      <c r="I36" s="71">
        <v>46</v>
      </c>
      <c r="J36" s="71">
        <v>1</v>
      </c>
      <c r="K36" s="71">
        <v>7</v>
      </c>
      <c r="L36" s="113">
        <v>17</v>
      </c>
      <c r="M36" s="132">
        <v>295</v>
      </c>
      <c r="N36" s="70">
        <v>135</v>
      </c>
      <c r="O36" s="71">
        <v>127</v>
      </c>
      <c r="P36" s="71">
        <v>4</v>
      </c>
      <c r="Q36" s="71">
        <v>0</v>
      </c>
      <c r="R36" s="71">
        <v>0</v>
      </c>
      <c r="S36" s="71">
        <v>113</v>
      </c>
      <c r="T36" s="113">
        <v>47</v>
      </c>
    </row>
    <row r="37" spans="1:20" s="20" customFormat="1" ht="12.75">
      <c r="A37" s="456">
        <v>9</v>
      </c>
      <c r="B37" s="452" t="s">
        <v>88</v>
      </c>
      <c r="C37" s="111">
        <v>121</v>
      </c>
      <c r="D37" s="103">
        <v>55</v>
      </c>
      <c r="E37" s="104">
        <v>0</v>
      </c>
      <c r="F37" s="104">
        <v>2</v>
      </c>
      <c r="G37" s="104">
        <v>0</v>
      </c>
      <c r="H37" s="104">
        <v>0</v>
      </c>
      <c r="I37" s="104">
        <v>37</v>
      </c>
      <c r="J37" s="104">
        <v>0</v>
      </c>
      <c r="K37" s="104">
        <v>2</v>
      </c>
      <c r="L37" s="105">
        <v>25</v>
      </c>
      <c r="M37" s="134">
        <v>286</v>
      </c>
      <c r="N37" s="103">
        <v>158</v>
      </c>
      <c r="O37" s="104">
        <v>147</v>
      </c>
      <c r="P37" s="104">
        <v>3</v>
      </c>
      <c r="Q37" s="104">
        <v>0</v>
      </c>
      <c r="R37" s="104">
        <v>0</v>
      </c>
      <c r="S37" s="104">
        <v>96</v>
      </c>
      <c r="T37" s="105">
        <v>32</v>
      </c>
    </row>
    <row r="38" spans="1:20" s="20" customFormat="1" ht="12.75">
      <c r="A38" s="456">
        <v>10</v>
      </c>
      <c r="B38" s="452" t="s">
        <v>89</v>
      </c>
      <c r="C38" s="111">
        <v>35</v>
      </c>
      <c r="D38" s="112">
        <v>18</v>
      </c>
      <c r="E38" s="71">
        <v>0</v>
      </c>
      <c r="F38" s="71">
        <v>1</v>
      </c>
      <c r="G38" s="71">
        <v>1</v>
      </c>
      <c r="H38" s="71">
        <v>1</v>
      </c>
      <c r="I38" s="71">
        <v>1</v>
      </c>
      <c r="J38" s="71">
        <v>1</v>
      </c>
      <c r="K38" s="71">
        <v>0</v>
      </c>
      <c r="L38" s="110">
        <v>14</v>
      </c>
      <c r="M38" s="132">
        <v>131</v>
      </c>
      <c r="N38" s="112">
        <v>80</v>
      </c>
      <c r="O38" s="71">
        <v>79</v>
      </c>
      <c r="P38" s="71">
        <v>8</v>
      </c>
      <c r="Q38" s="71">
        <v>0</v>
      </c>
      <c r="R38" s="71">
        <v>0</v>
      </c>
      <c r="S38" s="71">
        <v>38</v>
      </c>
      <c r="T38" s="113">
        <v>13</v>
      </c>
    </row>
    <row r="39" spans="1:20" s="20" customFormat="1" ht="12.75">
      <c r="A39" s="456">
        <v>11</v>
      </c>
      <c r="B39" s="452" t="s">
        <v>90</v>
      </c>
      <c r="C39" s="111">
        <v>34</v>
      </c>
      <c r="D39" s="70">
        <v>19</v>
      </c>
      <c r="E39" s="71">
        <v>0</v>
      </c>
      <c r="F39" s="71">
        <v>0</v>
      </c>
      <c r="G39" s="71">
        <v>0</v>
      </c>
      <c r="H39" s="71">
        <v>0</v>
      </c>
      <c r="I39" s="71">
        <v>5</v>
      </c>
      <c r="J39" s="71">
        <v>3</v>
      </c>
      <c r="K39" s="71">
        <v>3</v>
      </c>
      <c r="L39" s="113">
        <v>7</v>
      </c>
      <c r="M39" s="132">
        <v>109</v>
      </c>
      <c r="N39" s="70">
        <v>57</v>
      </c>
      <c r="O39" s="71">
        <v>54</v>
      </c>
      <c r="P39" s="71">
        <v>3</v>
      </c>
      <c r="Q39" s="71">
        <v>0</v>
      </c>
      <c r="R39" s="71">
        <v>0</v>
      </c>
      <c r="S39" s="71">
        <v>36</v>
      </c>
      <c r="T39" s="113">
        <v>16</v>
      </c>
    </row>
    <row r="40" spans="1:20" s="20" customFormat="1" ht="12.75">
      <c r="A40" s="456">
        <v>12</v>
      </c>
      <c r="B40" s="452" t="s">
        <v>91</v>
      </c>
      <c r="C40" s="111">
        <v>67</v>
      </c>
      <c r="D40" s="103">
        <v>29</v>
      </c>
      <c r="E40" s="104">
        <v>0</v>
      </c>
      <c r="F40" s="104">
        <v>1</v>
      </c>
      <c r="G40" s="104">
        <v>1</v>
      </c>
      <c r="H40" s="104">
        <v>0</v>
      </c>
      <c r="I40" s="104">
        <v>18</v>
      </c>
      <c r="J40" s="104">
        <v>2</v>
      </c>
      <c r="K40" s="104">
        <v>5</v>
      </c>
      <c r="L40" s="105">
        <v>13</v>
      </c>
      <c r="M40" s="134">
        <v>184</v>
      </c>
      <c r="N40" s="103">
        <v>95</v>
      </c>
      <c r="O40" s="104">
        <v>81</v>
      </c>
      <c r="P40" s="104">
        <v>5</v>
      </c>
      <c r="Q40" s="104">
        <v>0</v>
      </c>
      <c r="R40" s="104">
        <v>0</v>
      </c>
      <c r="S40" s="104">
        <v>60</v>
      </c>
      <c r="T40" s="105">
        <v>29</v>
      </c>
    </row>
    <row r="41" spans="1:20" s="20" customFormat="1" ht="25.5">
      <c r="A41" s="456">
        <v>13</v>
      </c>
      <c r="B41" s="473" t="s">
        <v>92</v>
      </c>
      <c r="C41" s="111">
        <v>201</v>
      </c>
      <c r="D41" s="112">
        <v>169</v>
      </c>
      <c r="E41" s="71">
        <v>0</v>
      </c>
      <c r="F41" s="71">
        <v>1</v>
      </c>
      <c r="G41" s="71">
        <v>0</v>
      </c>
      <c r="H41" s="71">
        <v>0</v>
      </c>
      <c r="I41" s="71">
        <v>21</v>
      </c>
      <c r="J41" s="71">
        <v>0</v>
      </c>
      <c r="K41" s="71">
        <v>0</v>
      </c>
      <c r="L41" s="110">
        <v>10</v>
      </c>
      <c r="M41" s="132">
        <v>59</v>
      </c>
      <c r="N41" s="112">
        <v>29</v>
      </c>
      <c r="O41" s="71">
        <v>27</v>
      </c>
      <c r="P41" s="71">
        <v>0</v>
      </c>
      <c r="Q41" s="71">
        <v>0</v>
      </c>
      <c r="R41" s="71">
        <v>0</v>
      </c>
      <c r="S41" s="71">
        <v>25</v>
      </c>
      <c r="T41" s="113">
        <v>5</v>
      </c>
    </row>
    <row r="42" spans="1:20" s="20" customFormat="1" ht="24.75" customHeight="1">
      <c r="A42" s="456">
        <v>14</v>
      </c>
      <c r="B42" s="473" t="s">
        <v>93</v>
      </c>
      <c r="C42" s="111">
        <v>271</v>
      </c>
      <c r="D42" s="70">
        <v>158</v>
      </c>
      <c r="E42" s="71">
        <v>0</v>
      </c>
      <c r="F42" s="71">
        <v>2</v>
      </c>
      <c r="G42" s="71">
        <v>0</v>
      </c>
      <c r="H42" s="71">
        <v>0</v>
      </c>
      <c r="I42" s="71">
        <v>86</v>
      </c>
      <c r="J42" s="71">
        <v>0</v>
      </c>
      <c r="K42" s="71">
        <v>7</v>
      </c>
      <c r="L42" s="113">
        <v>18</v>
      </c>
      <c r="M42" s="132">
        <v>319</v>
      </c>
      <c r="N42" s="70">
        <v>168</v>
      </c>
      <c r="O42" s="71">
        <v>164</v>
      </c>
      <c r="P42" s="71">
        <v>0</v>
      </c>
      <c r="Q42" s="71">
        <v>0</v>
      </c>
      <c r="R42" s="71">
        <v>0</v>
      </c>
      <c r="S42" s="71">
        <v>106</v>
      </c>
      <c r="T42" s="113">
        <v>45</v>
      </c>
    </row>
    <row r="43" spans="1:20" s="20" customFormat="1" ht="12.75">
      <c r="A43" s="456">
        <v>15</v>
      </c>
      <c r="B43" s="452" t="s">
        <v>94</v>
      </c>
      <c r="C43" s="111">
        <v>409</v>
      </c>
      <c r="D43" s="103">
        <v>190</v>
      </c>
      <c r="E43" s="104">
        <v>0</v>
      </c>
      <c r="F43" s="104">
        <v>3</v>
      </c>
      <c r="G43" s="104">
        <v>0</v>
      </c>
      <c r="H43" s="104">
        <v>0</v>
      </c>
      <c r="I43" s="104">
        <v>147</v>
      </c>
      <c r="J43" s="104">
        <v>0</v>
      </c>
      <c r="K43" s="104">
        <v>25</v>
      </c>
      <c r="L43" s="105">
        <v>44</v>
      </c>
      <c r="M43" s="134">
        <v>419</v>
      </c>
      <c r="N43" s="103">
        <v>167</v>
      </c>
      <c r="O43" s="104">
        <v>134</v>
      </c>
      <c r="P43" s="104">
        <v>0</v>
      </c>
      <c r="Q43" s="104">
        <v>0</v>
      </c>
      <c r="R43" s="104">
        <v>0</v>
      </c>
      <c r="S43" s="104">
        <v>189</v>
      </c>
      <c r="T43" s="105">
        <v>63</v>
      </c>
    </row>
    <row r="44" spans="1:20" s="20" customFormat="1" ht="25.5" customHeight="1" thickBot="1">
      <c r="A44" s="450">
        <v>16</v>
      </c>
      <c r="B44" s="474" t="s">
        <v>95</v>
      </c>
      <c r="C44" s="62">
        <v>532</v>
      </c>
      <c r="D44" s="116">
        <v>357</v>
      </c>
      <c r="E44" s="64">
        <v>0</v>
      </c>
      <c r="F44" s="64">
        <v>4</v>
      </c>
      <c r="G44" s="64">
        <v>0</v>
      </c>
      <c r="H44" s="64">
        <v>0</v>
      </c>
      <c r="I44" s="64">
        <v>123</v>
      </c>
      <c r="J44" s="64">
        <v>0</v>
      </c>
      <c r="K44" s="64">
        <v>14</v>
      </c>
      <c r="L44" s="115">
        <v>34</v>
      </c>
      <c r="M44" s="143">
        <v>475</v>
      </c>
      <c r="N44" s="116">
        <v>215</v>
      </c>
      <c r="O44" s="64">
        <v>194</v>
      </c>
      <c r="P44" s="64">
        <v>0</v>
      </c>
      <c r="Q44" s="64">
        <v>0</v>
      </c>
      <c r="R44" s="64">
        <v>0</v>
      </c>
      <c r="S44" s="64">
        <v>221</v>
      </c>
      <c r="T44" s="117">
        <v>39</v>
      </c>
    </row>
    <row r="45" spans="1:20" s="20" customFormat="1" ht="12.75">
      <c r="A45" s="33"/>
      <c r="B45" s="61"/>
      <c r="C45" s="35"/>
      <c r="D45" s="36"/>
      <c r="E45" s="37"/>
      <c r="F45" s="37"/>
      <c r="G45" s="35"/>
      <c r="H45" s="37"/>
      <c r="I45" s="37"/>
      <c r="J45" s="37"/>
    </row>
    <row r="46" spans="1:20" s="20" customFormat="1" ht="12.75">
      <c r="A46" s="33"/>
      <c r="B46" s="61"/>
      <c r="C46" s="35"/>
      <c r="D46" s="36"/>
      <c r="E46" s="37"/>
      <c r="F46" s="37"/>
      <c r="G46" s="35"/>
      <c r="H46" s="37"/>
      <c r="I46" s="37"/>
      <c r="J46" s="37"/>
    </row>
  </sheetData>
  <mergeCells count="44">
    <mergeCell ref="A22:T22"/>
    <mergeCell ref="K25:K27"/>
    <mergeCell ref="L25:L27"/>
    <mergeCell ref="N25:N27"/>
    <mergeCell ref="A28:B28"/>
    <mergeCell ref="D25:D27"/>
    <mergeCell ref="E25:E27"/>
    <mergeCell ref="F25:F27"/>
    <mergeCell ref="G25:H25"/>
    <mergeCell ref="A23:A27"/>
    <mergeCell ref="B23:B27"/>
    <mergeCell ref="C23:L23"/>
    <mergeCell ref="M23:T23"/>
    <mergeCell ref="C24:C27"/>
    <mergeCell ref="D24:L24"/>
    <mergeCell ref="I25:J25"/>
    <mergeCell ref="O25:R25"/>
    <mergeCell ref="S25:S27"/>
    <mergeCell ref="T25:T27"/>
    <mergeCell ref="G26:G27"/>
    <mergeCell ref="H26:H27"/>
    <mergeCell ref="I26:I27"/>
    <mergeCell ref="J26:J27"/>
    <mergeCell ref="O26:O27"/>
    <mergeCell ref="P26:P27"/>
    <mergeCell ref="Q26:R26"/>
    <mergeCell ref="M24:M27"/>
    <mergeCell ref="N24:T24"/>
    <mergeCell ref="A1:J1"/>
    <mergeCell ref="P2:P3"/>
    <mergeCell ref="Q2:Q3"/>
    <mergeCell ref="R2:R3"/>
    <mergeCell ref="A4:B4"/>
    <mergeCell ref="H2:J2"/>
    <mergeCell ref="K2:K3"/>
    <mergeCell ref="L2:L3"/>
    <mergeCell ref="M2:M3"/>
    <mergeCell ref="N2:N3"/>
    <mergeCell ref="O2:O3"/>
    <mergeCell ref="A2:A3"/>
    <mergeCell ref="B2:B3"/>
    <mergeCell ref="C2:C3"/>
    <mergeCell ref="D2:F2"/>
    <mergeCell ref="G2:G3"/>
  </mergeCells>
  <pageMargins left="0.118110236220472" right="0.196850393700787" top="0.35433070866141703" bottom="0.35433070866141703" header="0.31496062992126" footer="0.31496062992126"/>
  <pageSetup paperSize="9" scale="65" orientation="landscape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Y36"/>
  <sheetViews>
    <sheetView zoomScaleNormal="100" workbookViewId="0"/>
  </sheetViews>
  <sheetFormatPr defaultRowHeight="15"/>
  <cols>
    <col min="1" max="1" width="4.7109375" customWidth="1"/>
    <col min="2" max="2" width="49" customWidth="1"/>
    <col min="3" max="3" width="11.7109375" customWidth="1"/>
    <col min="4" max="6" width="9.140625" customWidth="1"/>
    <col min="7" max="7" width="9.85546875" customWidth="1"/>
    <col min="8" max="10" width="9.140625" customWidth="1"/>
    <col min="17" max="17" width="7.85546875" customWidth="1"/>
    <col min="19" max="19" width="8" customWidth="1"/>
    <col min="20" max="20" width="8.140625" customWidth="1"/>
    <col min="21" max="22" width="4.28515625" customWidth="1"/>
    <col min="23" max="23" width="5.7109375" customWidth="1"/>
    <col min="24" max="27" width="6.28515625" customWidth="1"/>
    <col min="28" max="28" width="7.7109375" customWidth="1"/>
    <col min="29" max="29" width="8" customWidth="1"/>
    <col min="30" max="31" width="6.7109375" customWidth="1"/>
    <col min="32" max="32" width="5.7109375" customWidth="1"/>
    <col min="33" max="33" width="6.7109375" customWidth="1"/>
    <col min="34" max="34" width="5.7109375" customWidth="1"/>
    <col min="35" max="38" width="6.7109375" customWidth="1"/>
    <col min="39" max="39" width="5.7109375" customWidth="1"/>
    <col min="40" max="40" width="6.7109375" customWidth="1"/>
    <col min="41" max="42" width="5.7109375" customWidth="1"/>
    <col min="43" max="45" width="6.7109375" customWidth="1"/>
    <col min="46" max="46" width="8.28515625" customWidth="1"/>
    <col min="47" max="47" width="6.7109375" customWidth="1"/>
    <col min="48" max="48" width="5.7109375" customWidth="1"/>
    <col min="49" max="49" width="8.7109375" customWidth="1"/>
    <col min="50" max="50" width="5.7109375" customWidth="1"/>
    <col min="51" max="51" width="4.42578125" customWidth="1"/>
  </cols>
  <sheetData>
    <row r="1" spans="1:51" s="20" customFormat="1" ht="12.75">
      <c r="A1" s="269"/>
      <c r="B1" s="269"/>
      <c r="C1" s="269"/>
      <c r="D1" s="272"/>
      <c r="E1" s="269"/>
      <c r="F1" s="269"/>
      <c r="G1" s="269"/>
      <c r="H1" s="271"/>
      <c r="I1" s="269"/>
      <c r="J1" s="269"/>
      <c r="K1" s="269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68"/>
      <c r="W1" s="271"/>
      <c r="X1" s="269"/>
      <c r="Y1" s="269"/>
      <c r="Z1" s="269"/>
      <c r="AA1" s="271"/>
      <c r="AB1" s="271"/>
      <c r="AC1" s="271"/>
      <c r="AD1" s="274"/>
      <c r="AE1" s="271"/>
      <c r="AF1" s="271"/>
      <c r="AG1" s="271"/>
      <c r="AH1" s="271"/>
      <c r="AI1" s="271"/>
      <c r="AJ1" s="271"/>
      <c r="AK1" s="269"/>
      <c r="AL1" s="269"/>
      <c r="AM1" s="269"/>
      <c r="AN1" s="269"/>
      <c r="AO1" s="269"/>
      <c r="AP1" s="269"/>
      <c r="AQ1" s="271"/>
      <c r="AR1" s="271"/>
      <c r="AS1" s="271"/>
      <c r="AT1" s="271"/>
      <c r="AU1" s="271"/>
      <c r="AV1" s="271"/>
      <c r="AW1" s="271"/>
      <c r="AX1" s="271"/>
      <c r="AY1" s="271"/>
    </row>
    <row r="2" spans="1:51" s="20" customFormat="1" ht="12.75">
      <c r="A2" s="269"/>
      <c r="B2" s="269"/>
      <c r="C2" s="269"/>
      <c r="D2" s="272"/>
      <c r="E2" s="269"/>
      <c r="F2" s="269"/>
      <c r="G2" s="269"/>
      <c r="H2" s="271"/>
      <c r="I2" s="269"/>
      <c r="J2" s="269"/>
      <c r="K2" s="269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68"/>
      <c r="W2" s="271"/>
      <c r="X2" s="269"/>
      <c r="Y2" s="269"/>
      <c r="Z2" s="269"/>
      <c r="AA2" s="271"/>
      <c r="AB2" s="271"/>
      <c r="AC2" s="271"/>
      <c r="AD2" s="274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</row>
    <row r="3" spans="1:51" s="20" customFormat="1" ht="12.75">
      <c r="A3" s="33"/>
      <c r="B3" s="61"/>
      <c r="C3" s="35"/>
      <c r="D3" s="36"/>
      <c r="E3" s="37"/>
      <c r="F3" s="37"/>
      <c r="G3" s="35"/>
      <c r="H3" s="37"/>
      <c r="I3" s="37"/>
      <c r="J3" s="37"/>
      <c r="K3" s="68"/>
      <c r="L3" s="68"/>
      <c r="M3" s="68"/>
    </row>
    <row r="4" spans="1:51" s="20" customFormat="1" ht="13.5" thickBot="1">
      <c r="A4" s="542" t="s">
        <v>562</v>
      </c>
      <c r="B4" s="542"/>
      <c r="C4" s="542"/>
      <c r="D4" s="542"/>
      <c r="E4" s="542"/>
      <c r="F4" s="542"/>
      <c r="G4" s="542"/>
      <c r="H4" s="542"/>
      <c r="I4" s="542"/>
      <c r="J4" s="542"/>
    </row>
    <row r="5" spans="1:51" s="20" customFormat="1" ht="12.75" customHeight="1">
      <c r="A5" s="611" t="s">
        <v>300</v>
      </c>
      <c r="B5" s="614" t="s">
        <v>301</v>
      </c>
      <c r="C5" s="617" t="s">
        <v>0</v>
      </c>
      <c r="D5" s="547" t="s">
        <v>298</v>
      </c>
      <c r="E5" s="608"/>
      <c r="F5" s="609"/>
      <c r="G5" s="586" t="s">
        <v>1</v>
      </c>
      <c r="H5" s="547" t="s">
        <v>299</v>
      </c>
      <c r="I5" s="608"/>
      <c r="J5" s="642"/>
      <c r="K5" s="598" t="s">
        <v>466</v>
      </c>
      <c r="L5" s="600" t="s">
        <v>467</v>
      </c>
      <c r="M5" s="586" t="s">
        <v>461</v>
      </c>
      <c r="N5" s="586" t="s">
        <v>462</v>
      </c>
      <c r="O5" s="586" t="s">
        <v>463</v>
      </c>
      <c r="P5" s="586" t="s">
        <v>464</v>
      </c>
      <c r="Q5" s="586" t="s">
        <v>465</v>
      </c>
      <c r="R5" s="588" t="s">
        <v>469</v>
      </c>
    </row>
    <row r="6" spans="1:51" s="20" customFormat="1" ht="38.25">
      <c r="A6" s="613"/>
      <c r="B6" s="616"/>
      <c r="C6" s="618"/>
      <c r="D6" s="3" t="s">
        <v>2</v>
      </c>
      <c r="E6" s="2" t="s">
        <v>3</v>
      </c>
      <c r="F6" s="8" t="s">
        <v>4</v>
      </c>
      <c r="G6" s="587"/>
      <c r="H6" s="3" t="s">
        <v>2</v>
      </c>
      <c r="I6" s="2" t="s">
        <v>3</v>
      </c>
      <c r="J6" s="8" t="s">
        <v>4</v>
      </c>
      <c r="K6" s="599"/>
      <c r="L6" s="601"/>
      <c r="M6" s="587"/>
      <c r="N6" s="587"/>
      <c r="O6" s="587"/>
      <c r="P6" s="587"/>
      <c r="Q6" s="587"/>
      <c r="R6" s="589"/>
    </row>
    <row r="7" spans="1:51" s="20" customFormat="1" ht="12.75">
      <c r="A7" s="550" t="s">
        <v>313</v>
      </c>
      <c r="B7" s="669"/>
      <c r="C7" s="262">
        <f>SUM(C8:C17)</f>
        <v>257191501</v>
      </c>
      <c r="D7" s="90">
        <v>78208.3904761905</v>
      </c>
      <c r="E7" s="90">
        <v>2171.3856429053399</v>
      </c>
      <c r="F7" s="91">
        <v>291.28337512384297</v>
      </c>
      <c r="G7" s="53">
        <f>SUM(G8:G17)</f>
        <v>16715533</v>
      </c>
      <c r="H7" s="90">
        <v>5483.1540229885104</v>
      </c>
      <c r="I7" s="90">
        <v>152.23484143917401</v>
      </c>
      <c r="J7" s="91">
        <v>20.421742480766198</v>
      </c>
      <c r="K7" s="237">
        <f>SUM(K8:K17)</f>
        <v>109674</v>
      </c>
      <c r="L7" s="53">
        <f>SUM(L8:L17)</f>
        <v>108777</v>
      </c>
      <c r="M7" s="53">
        <f>SUM(M8:M17)</f>
        <v>817570</v>
      </c>
      <c r="N7" s="54">
        <v>268.49589490968799</v>
      </c>
      <c r="O7" s="54">
        <f>+N7*100/365</f>
        <v>73.560519153339172</v>
      </c>
      <c r="P7" s="54">
        <v>7.4545471123511495</v>
      </c>
      <c r="Q7" s="54">
        <v>1.5729428096012943</v>
      </c>
      <c r="R7" s="56">
        <v>36.017733990147782</v>
      </c>
    </row>
    <row r="8" spans="1:51" s="20" customFormat="1" ht="12.75">
      <c r="A8" s="456">
        <v>1</v>
      </c>
      <c r="B8" s="471" t="s">
        <v>96</v>
      </c>
      <c r="C8" s="467">
        <v>163475395</v>
      </c>
      <c r="D8" s="73">
        <v>128720.78346456694</v>
      </c>
      <c r="E8" s="73">
        <v>2928.3021352058181</v>
      </c>
      <c r="F8" s="94">
        <v>456.9274619798698</v>
      </c>
      <c r="G8" s="80">
        <v>12474367</v>
      </c>
      <c r="H8" s="73">
        <v>9822.3362204724417</v>
      </c>
      <c r="I8" s="73">
        <v>223.45084727546305</v>
      </c>
      <c r="J8" s="94">
        <v>34.866903689790398</v>
      </c>
      <c r="K8" s="238">
        <v>55826</v>
      </c>
      <c r="L8" s="22">
        <v>55332</v>
      </c>
      <c r="M8" s="22">
        <v>357771</v>
      </c>
      <c r="N8" s="23">
        <v>281.70944881889761</v>
      </c>
      <c r="O8" s="23">
        <f>+N8*100/365</f>
        <v>77.180670909287016</v>
      </c>
      <c r="P8" s="23">
        <v>6.4086805431161107</v>
      </c>
      <c r="Q8" s="23">
        <v>2.7578977806694138</v>
      </c>
      <c r="R8" s="26">
        <v>43.957480314960627</v>
      </c>
    </row>
    <row r="9" spans="1:51" s="20" customFormat="1" ht="12.75">
      <c r="A9" s="456">
        <v>2</v>
      </c>
      <c r="B9" s="471" t="s">
        <v>97</v>
      </c>
      <c r="C9" s="467">
        <v>9952858</v>
      </c>
      <c r="D9" s="73">
        <v>53799.2324324324</v>
      </c>
      <c r="E9" s="73">
        <v>3171.7202039515601</v>
      </c>
      <c r="F9" s="94">
        <v>208.559113197268</v>
      </c>
      <c r="G9" s="80">
        <v>718540</v>
      </c>
      <c r="H9" s="73">
        <v>3884</v>
      </c>
      <c r="I9" s="73">
        <v>228.98024219247901</v>
      </c>
      <c r="J9" s="94">
        <v>15.0567872260174</v>
      </c>
      <c r="K9" s="238">
        <v>3138</v>
      </c>
      <c r="L9" s="22">
        <v>3044</v>
      </c>
      <c r="M9" s="22">
        <v>47722</v>
      </c>
      <c r="N9" s="23">
        <v>257.95675675675676</v>
      </c>
      <c r="O9" s="23">
        <f>+N9*100/365</f>
        <v>70.673084042947053</v>
      </c>
      <c r="P9" s="23">
        <v>15.207775653282345</v>
      </c>
      <c r="Q9" s="23">
        <v>1.1826544021024967</v>
      </c>
      <c r="R9" s="26">
        <v>16.962162162162162</v>
      </c>
    </row>
    <row r="10" spans="1:51" s="20" customFormat="1" ht="12.75">
      <c r="A10" s="456">
        <v>3</v>
      </c>
      <c r="B10" s="471" t="s">
        <v>98</v>
      </c>
      <c r="C10" s="467">
        <v>13096914</v>
      </c>
      <c r="D10" s="73">
        <v>59531.427272727298</v>
      </c>
      <c r="E10" s="73">
        <v>1885.26183964301</v>
      </c>
      <c r="F10" s="94">
        <v>302.27367983751799</v>
      </c>
      <c r="G10" s="80">
        <v>1946016</v>
      </c>
      <c r="H10" s="73">
        <v>8845.5272727272695</v>
      </c>
      <c r="I10" s="73">
        <v>280.12321865553503</v>
      </c>
      <c r="J10" s="94">
        <v>44.913589364844903</v>
      </c>
      <c r="K10" s="238">
        <v>6947</v>
      </c>
      <c r="L10" s="22">
        <v>6901</v>
      </c>
      <c r="M10" s="22">
        <v>43328</v>
      </c>
      <c r="N10" s="23">
        <v>196.94545454545454</v>
      </c>
      <c r="O10" s="23">
        <f t="shared" ref="O10:O17" si="0">+N10*100/365</f>
        <v>53.957658779576583</v>
      </c>
      <c r="P10" s="23">
        <v>6.2369368072549305</v>
      </c>
      <c r="Q10" s="23">
        <v>0.21735980292711202</v>
      </c>
      <c r="R10" s="26">
        <v>31.577272727272728</v>
      </c>
    </row>
    <row r="11" spans="1:51" s="20" customFormat="1" ht="12.75">
      <c r="A11" s="456">
        <v>4</v>
      </c>
      <c r="B11" s="471" t="s">
        <v>99</v>
      </c>
      <c r="C11" s="467">
        <v>14334775</v>
      </c>
      <c r="D11" s="73">
        <v>48592.457627118602</v>
      </c>
      <c r="E11" s="73">
        <v>1790.5039970022499</v>
      </c>
      <c r="F11" s="94">
        <v>243.33760545926799</v>
      </c>
      <c r="G11" s="80">
        <v>580309</v>
      </c>
      <c r="H11" s="73">
        <v>1967.1491525423701</v>
      </c>
      <c r="I11" s="73">
        <v>72.4842618036473</v>
      </c>
      <c r="J11" s="94">
        <v>9.8509395847833101</v>
      </c>
      <c r="K11" s="238">
        <v>7814</v>
      </c>
      <c r="L11" s="22">
        <v>7739</v>
      </c>
      <c r="M11" s="22">
        <v>55383</v>
      </c>
      <c r="N11" s="23">
        <v>215.49805447470817</v>
      </c>
      <c r="O11" s="23">
        <f t="shared" si="0"/>
        <v>59.040562869783066</v>
      </c>
      <c r="P11" s="23">
        <v>7.0876631686716154</v>
      </c>
      <c r="Q11" s="23">
        <v>0.42641168109574878</v>
      </c>
      <c r="R11" s="26">
        <v>30.404669260700388</v>
      </c>
    </row>
    <row r="12" spans="1:51" s="20" customFormat="1" ht="12.75">
      <c r="A12" s="456">
        <v>5</v>
      </c>
      <c r="B12" s="471" t="s">
        <v>100</v>
      </c>
      <c r="C12" s="467">
        <v>18655569</v>
      </c>
      <c r="D12" s="73">
        <v>61165.8</v>
      </c>
      <c r="E12" s="73">
        <v>1375.98237203127</v>
      </c>
      <c r="F12" s="94">
        <v>232.85987642763499</v>
      </c>
      <c r="G12" s="80">
        <v>691291</v>
      </c>
      <c r="H12" s="73">
        <v>2266.52786885246</v>
      </c>
      <c r="I12" s="73">
        <v>50.9876825490485</v>
      </c>
      <c r="J12" s="94">
        <v>8.6287336953129898</v>
      </c>
      <c r="K12" s="238">
        <v>13558</v>
      </c>
      <c r="L12" s="22">
        <v>13446</v>
      </c>
      <c r="M12" s="22">
        <v>80115</v>
      </c>
      <c r="N12" s="23">
        <v>262.67213114754099</v>
      </c>
      <c r="O12" s="23">
        <f t="shared" si="0"/>
        <v>71.964967437682461</v>
      </c>
      <c r="P12" s="23">
        <v>5.9090573830948516</v>
      </c>
      <c r="Q12" s="23">
        <v>0.59497248252268331</v>
      </c>
      <c r="R12" s="26">
        <v>44.452459016393441</v>
      </c>
    </row>
    <row r="13" spans="1:51" s="20" customFormat="1" ht="12.75">
      <c r="A13" s="456">
        <v>6</v>
      </c>
      <c r="B13" s="471" t="s">
        <v>101</v>
      </c>
      <c r="C13" s="467">
        <v>5109409</v>
      </c>
      <c r="D13" s="73">
        <v>85156.816666666695</v>
      </c>
      <c r="E13" s="73">
        <v>1908.6324243556201</v>
      </c>
      <c r="F13" s="94">
        <v>431.21014431597598</v>
      </c>
      <c r="G13" s="80">
        <v>145535</v>
      </c>
      <c r="H13" s="73">
        <v>2425.5833333333298</v>
      </c>
      <c r="I13" s="73">
        <v>54.3649607769892</v>
      </c>
      <c r="J13" s="94">
        <v>12.2824710946071</v>
      </c>
      <c r="K13" s="238">
        <v>2677</v>
      </c>
      <c r="L13" s="22">
        <v>2674</v>
      </c>
      <c r="M13" s="22">
        <v>11849</v>
      </c>
      <c r="N13" s="23">
        <v>197.48333333333332</v>
      </c>
      <c r="O13" s="23">
        <f t="shared" si="0"/>
        <v>54.105022831050228</v>
      </c>
      <c r="P13" s="23">
        <v>4.4262233843855059</v>
      </c>
      <c r="Q13" s="23">
        <v>0.26178010471204188</v>
      </c>
      <c r="R13" s="26">
        <v>44.616666666666667</v>
      </c>
    </row>
    <row r="14" spans="1:51" s="20" customFormat="1" ht="12.75">
      <c r="A14" s="456">
        <v>7</v>
      </c>
      <c r="B14" s="471" t="s">
        <v>102</v>
      </c>
      <c r="C14" s="467">
        <v>4143706</v>
      </c>
      <c r="D14" s="73">
        <v>64745.40625</v>
      </c>
      <c r="E14" s="73">
        <v>1564.2529256323101</v>
      </c>
      <c r="F14" s="94">
        <v>291.64597409909902</v>
      </c>
      <c r="G14" s="80">
        <v>123444</v>
      </c>
      <c r="H14" s="73">
        <v>1928.8125</v>
      </c>
      <c r="I14" s="73">
        <v>46.600226500566301</v>
      </c>
      <c r="J14" s="94">
        <v>8.6883445945945894</v>
      </c>
      <c r="K14" s="238">
        <v>2649</v>
      </c>
      <c r="L14" s="22">
        <v>2641</v>
      </c>
      <c r="M14" s="22">
        <v>14208</v>
      </c>
      <c r="N14" s="23">
        <v>222</v>
      </c>
      <c r="O14" s="23">
        <f t="shared" si="0"/>
        <v>60.821917808219176</v>
      </c>
      <c r="P14" s="23">
        <v>5.363533408833522</v>
      </c>
      <c r="Q14" s="23">
        <v>0.53010223400227185</v>
      </c>
      <c r="R14" s="26">
        <v>41.390625</v>
      </c>
    </row>
    <row r="15" spans="1:51" s="20" customFormat="1" ht="25.5">
      <c r="A15" s="456">
        <v>8</v>
      </c>
      <c r="B15" s="469" t="s">
        <v>103</v>
      </c>
      <c r="C15" s="467">
        <v>9375923</v>
      </c>
      <c r="D15" s="73">
        <v>62506.153333333299</v>
      </c>
      <c r="E15" s="73">
        <v>2353.9851870449402</v>
      </c>
      <c r="F15" s="94">
        <v>208.58096594069099</v>
      </c>
      <c r="G15" s="80">
        <v>13419</v>
      </c>
      <c r="H15" s="73">
        <v>89.46</v>
      </c>
      <c r="I15" s="73">
        <v>3.3690685413005301</v>
      </c>
      <c r="J15" s="94">
        <v>0.29852506062156597</v>
      </c>
      <c r="K15" s="316">
        <v>3983</v>
      </c>
      <c r="L15" s="80">
        <v>3918</v>
      </c>
      <c r="M15" s="80">
        <v>44951</v>
      </c>
      <c r="N15" s="73">
        <v>299.67333333333335</v>
      </c>
      <c r="O15" s="73">
        <f t="shared" si="0"/>
        <v>82.102283105022835</v>
      </c>
      <c r="P15" s="73">
        <v>11.285714285714286</v>
      </c>
      <c r="Q15" s="73">
        <v>0</v>
      </c>
      <c r="R15" s="74">
        <v>26.553333333333335</v>
      </c>
    </row>
    <row r="16" spans="1:51" s="20" customFormat="1" ht="25.5">
      <c r="A16" s="456">
        <v>9</v>
      </c>
      <c r="B16" s="469" t="s">
        <v>104</v>
      </c>
      <c r="C16" s="467">
        <v>4832387</v>
      </c>
      <c r="D16" s="73">
        <v>42230.599250936299</v>
      </c>
      <c r="E16" s="73">
        <v>2298.7910295616698</v>
      </c>
      <c r="F16" s="94">
        <v>177.878969537301</v>
      </c>
      <c r="G16" s="80">
        <v>3283</v>
      </c>
      <c r="H16" s="73">
        <v>26.194756554307101</v>
      </c>
      <c r="I16" s="73">
        <v>1.4258919469928599</v>
      </c>
      <c r="J16" s="94">
        <v>0.11033460064049</v>
      </c>
      <c r="K16" s="316">
        <v>2605</v>
      </c>
      <c r="L16" s="80">
        <v>2605</v>
      </c>
      <c r="M16" s="80">
        <v>29661</v>
      </c>
      <c r="N16" s="73">
        <v>235.4047619047619</v>
      </c>
      <c r="O16" s="73">
        <f t="shared" si="0"/>
        <v>64.49445531637312</v>
      </c>
      <c r="P16" s="73">
        <v>11.386180422264875</v>
      </c>
      <c r="Q16" s="73">
        <v>0</v>
      </c>
      <c r="R16" s="74">
        <v>20.674603174603174</v>
      </c>
    </row>
    <row r="17" spans="1:20" s="20" customFormat="1" ht="26.25" thickBot="1">
      <c r="A17" s="450">
        <v>10</v>
      </c>
      <c r="B17" s="484" t="s">
        <v>105</v>
      </c>
      <c r="C17" s="468">
        <v>14214565</v>
      </c>
      <c r="D17" s="66">
        <v>34839.618911174803</v>
      </c>
      <c r="E17" s="66">
        <v>2092.5956458136102</v>
      </c>
      <c r="F17" s="95">
        <v>161.553844518555</v>
      </c>
      <c r="G17" s="82">
        <v>19329</v>
      </c>
      <c r="H17" s="66">
        <v>47.375358166189102</v>
      </c>
      <c r="I17" s="66">
        <v>2.8455382497203301</v>
      </c>
      <c r="J17" s="95">
        <v>0.21968297835589901</v>
      </c>
      <c r="K17" s="317">
        <v>10477</v>
      </c>
      <c r="L17" s="82">
        <v>10477</v>
      </c>
      <c r="M17" s="82">
        <v>132582</v>
      </c>
      <c r="N17" s="66">
        <v>324.95588235294116</v>
      </c>
      <c r="O17" s="66">
        <f t="shared" si="0"/>
        <v>89.029008863819499</v>
      </c>
      <c r="P17" s="66">
        <v>12.654576691801088</v>
      </c>
      <c r="Q17" s="66">
        <v>0</v>
      </c>
      <c r="R17" s="67">
        <v>25.678921568627452</v>
      </c>
    </row>
    <row r="18" spans="1:20" s="20" customFormat="1" ht="12.75">
      <c r="A18" s="33"/>
      <c r="B18" s="61"/>
      <c r="C18" s="68"/>
      <c r="D18" s="36"/>
      <c r="E18" s="37"/>
      <c r="F18" s="37"/>
      <c r="G18" s="68"/>
      <c r="H18" s="37"/>
      <c r="I18" s="37"/>
      <c r="J18" s="37"/>
    </row>
    <row r="19" spans="1:20" s="20" customFormat="1" ht="13.5" thickBot="1">
      <c r="A19" s="552" t="s">
        <v>565</v>
      </c>
      <c r="B19" s="552"/>
      <c r="C19" s="552"/>
      <c r="D19" s="552"/>
      <c r="E19" s="552"/>
      <c r="F19" s="552"/>
      <c r="G19" s="552"/>
      <c r="H19" s="552"/>
      <c r="I19" s="552"/>
      <c r="J19" s="552"/>
      <c r="K19" s="552"/>
      <c r="L19" s="552"/>
      <c r="M19" s="552"/>
      <c r="N19" s="552"/>
      <c r="O19" s="552"/>
      <c r="P19" s="552"/>
      <c r="Q19" s="552"/>
      <c r="R19" s="552"/>
      <c r="S19" s="552"/>
      <c r="T19" s="552"/>
    </row>
    <row r="20" spans="1:20" s="20" customFormat="1" ht="13.5" customHeight="1" thickBot="1">
      <c r="A20" s="559" t="s">
        <v>300</v>
      </c>
      <c r="B20" s="614" t="s">
        <v>301</v>
      </c>
      <c r="C20" s="556" t="s">
        <v>414</v>
      </c>
      <c r="D20" s="557"/>
      <c r="E20" s="557"/>
      <c r="F20" s="557"/>
      <c r="G20" s="557"/>
      <c r="H20" s="557"/>
      <c r="I20" s="557"/>
      <c r="J20" s="557"/>
      <c r="K20" s="557"/>
      <c r="L20" s="558"/>
      <c r="M20" s="556" t="s">
        <v>425</v>
      </c>
      <c r="N20" s="557"/>
      <c r="O20" s="557"/>
      <c r="P20" s="557"/>
      <c r="Q20" s="557"/>
      <c r="R20" s="557"/>
      <c r="S20" s="557"/>
      <c r="T20" s="558"/>
    </row>
    <row r="21" spans="1:20" s="20" customFormat="1" ht="13.5" thickBot="1">
      <c r="A21" s="560"/>
      <c r="B21" s="615"/>
      <c r="C21" s="559" t="s">
        <v>415</v>
      </c>
      <c r="D21" s="562" t="s">
        <v>416</v>
      </c>
      <c r="E21" s="563"/>
      <c r="F21" s="563"/>
      <c r="G21" s="563"/>
      <c r="H21" s="563"/>
      <c r="I21" s="563"/>
      <c r="J21" s="563"/>
      <c r="K21" s="563"/>
      <c r="L21" s="585"/>
      <c r="M21" s="559" t="s">
        <v>415</v>
      </c>
      <c r="N21" s="562" t="s">
        <v>416</v>
      </c>
      <c r="O21" s="563"/>
      <c r="P21" s="563"/>
      <c r="Q21" s="563"/>
      <c r="R21" s="563"/>
      <c r="S21" s="563"/>
      <c r="T21" s="585"/>
    </row>
    <row r="22" spans="1:20" s="20" customFormat="1" ht="37.5" customHeight="1">
      <c r="A22" s="560"/>
      <c r="B22" s="615"/>
      <c r="C22" s="560"/>
      <c r="D22" s="576" t="s">
        <v>409</v>
      </c>
      <c r="E22" s="570" t="s">
        <v>410</v>
      </c>
      <c r="F22" s="570" t="s">
        <v>411</v>
      </c>
      <c r="G22" s="566" t="s">
        <v>418</v>
      </c>
      <c r="H22" s="567"/>
      <c r="I22" s="568" t="s">
        <v>417</v>
      </c>
      <c r="J22" s="569"/>
      <c r="K22" s="570" t="s">
        <v>412</v>
      </c>
      <c r="L22" s="573" t="s">
        <v>413</v>
      </c>
      <c r="M22" s="560"/>
      <c r="N22" s="576" t="s">
        <v>420</v>
      </c>
      <c r="O22" s="566" t="s">
        <v>421</v>
      </c>
      <c r="P22" s="579"/>
      <c r="Q22" s="579"/>
      <c r="R22" s="567"/>
      <c r="S22" s="570" t="s">
        <v>423</v>
      </c>
      <c r="T22" s="573" t="s">
        <v>424</v>
      </c>
    </row>
    <row r="23" spans="1:20" s="20" customFormat="1" ht="27" customHeight="1">
      <c r="A23" s="560"/>
      <c r="B23" s="615"/>
      <c r="C23" s="560"/>
      <c r="D23" s="577"/>
      <c r="E23" s="571"/>
      <c r="F23" s="571"/>
      <c r="G23" s="580" t="s">
        <v>415</v>
      </c>
      <c r="H23" s="580" t="s">
        <v>419</v>
      </c>
      <c r="I23" s="580" t="s">
        <v>415</v>
      </c>
      <c r="J23" s="582" t="s">
        <v>422</v>
      </c>
      <c r="K23" s="571"/>
      <c r="L23" s="574"/>
      <c r="M23" s="560"/>
      <c r="N23" s="577"/>
      <c r="O23" s="582" t="s">
        <v>415</v>
      </c>
      <c r="P23" s="582" t="s">
        <v>422</v>
      </c>
      <c r="Q23" s="606" t="s">
        <v>418</v>
      </c>
      <c r="R23" s="607"/>
      <c r="S23" s="571"/>
      <c r="T23" s="574"/>
    </row>
    <row r="24" spans="1:20" s="20" customFormat="1" ht="25.5">
      <c r="A24" s="561"/>
      <c r="B24" s="616"/>
      <c r="C24" s="561"/>
      <c r="D24" s="578"/>
      <c r="E24" s="572"/>
      <c r="F24" s="572"/>
      <c r="G24" s="581"/>
      <c r="H24" s="581"/>
      <c r="I24" s="581"/>
      <c r="J24" s="572"/>
      <c r="K24" s="572"/>
      <c r="L24" s="575"/>
      <c r="M24" s="561"/>
      <c r="N24" s="578"/>
      <c r="O24" s="572"/>
      <c r="P24" s="572"/>
      <c r="Q24" s="454" t="s">
        <v>415</v>
      </c>
      <c r="R24" s="455" t="s">
        <v>419</v>
      </c>
      <c r="S24" s="572"/>
      <c r="T24" s="575"/>
    </row>
    <row r="25" spans="1:20" s="20" customFormat="1" ht="12.75">
      <c r="A25" s="550" t="s">
        <v>313</v>
      </c>
      <c r="B25" s="669"/>
      <c r="C25" s="39">
        <f t="shared" ref="C25:T25" si="1">SUM(C26:C35)</f>
        <v>1279</v>
      </c>
      <c r="D25" s="128">
        <f t="shared" si="1"/>
        <v>749</v>
      </c>
      <c r="E25" s="44">
        <f t="shared" si="1"/>
        <v>11</v>
      </c>
      <c r="F25" s="44">
        <f t="shared" si="1"/>
        <v>25</v>
      </c>
      <c r="G25" s="44">
        <f t="shared" si="1"/>
        <v>3</v>
      </c>
      <c r="H25" s="44">
        <f t="shared" si="1"/>
        <v>0</v>
      </c>
      <c r="I25" s="44">
        <f t="shared" si="1"/>
        <v>272</v>
      </c>
      <c r="J25" s="44">
        <f t="shared" si="1"/>
        <v>27</v>
      </c>
      <c r="K25" s="44">
        <f t="shared" si="1"/>
        <v>54</v>
      </c>
      <c r="L25" s="98">
        <f t="shared" si="1"/>
        <v>165</v>
      </c>
      <c r="M25" s="98">
        <f t="shared" si="1"/>
        <v>3402</v>
      </c>
      <c r="N25" s="128">
        <f t="shared" si="1"/>
        <v>1651</v>
      </c>
      <c r="O25" s="44">
        <f t="shared" si="1"/>
        <v>1542</v>
      </c>
      <c r="P25" s="44">
        <f t="shared" si="1"/>
        <v>34</v>
      </c>
      <c r="Q25" s="44">
        <f t="shared" si="1"/>
        <v>95</v>
      </c>
      <c r="R25" s="44">
        <f t="shared" si="1"/>
        <v>36</v>
      </c>
      <c r="S25" s="44">
        <f t="shared" si="1"/>
        <v>1247</v>
      </c>
      <c r="T25" s="98">
        <f t="shared" si="1"/>
        <v>504</v>
      </c>
    </row>
    <row r="26" spans="1:20" s="20" customFormat="1" ht="12.75">
      <c r="A26" s="456">
        <v>1</v>
      </c>
      <c r="B26" s="471" t="s">
        <v>96</v>
      </c>
      <c r="C26" s="45">
        <v>848</v>
      </c>
      <c r="D26" s="46">
        <v>542</v>
      </c>
      <c r="E26" s="47">
        <v>11</v>
      </c>
      <c r="F26" s="47">
        <v>17</v>
      </c>
      <c r="G26" s="47">
        <v>1</v>
      </c>
      <c r="H26" s="47">
        <v>0</v>
      </c>
      <c r="I26" s="47">
        <v>206</v>
      </c>
      <c r="J26" s="47">
        <v>20</v>
      </c>
      <c r="K26" s="47">
        <v>24</v>
      </c>
      <c r="L26" s="48">
        <v>47</v>
      </c>
      <c r="M26" s="111">
        <v>1533</v>
      </c>
      <c r="N26" s="70">
        <v>806</v>
      </c>
      <c r="O26" s="71">
        <v>757</v>
      </c>
      <c r="P26" s="71">
        <v>20</v>
      </c>
      <c r="Q26" s="71">
        <v>0</v>
      </c>
      <c r="R26" s="71">
        <v>0</v>
      </c>
      <c r="S26" s="71">
        <v>604</v>
      </c>
      <c r="T26" s="72">
        <v>123</v>
      </c>
    </row>
    <row r="27" spans="1:20" s="20" customFormat="1" ht="12.75">
      <c r="A27" s="456">
        <v>2</v>
      </c>
      <c r="B27" s="471" t="s">
        <v>97</v>
      </c>
      <c r="C27" s="45">
        <v>39</v>
      </c>
      <c r="D27" s="46">
        <v>21</v>
      </c>
      <c r="E27" s="47">
        <v>0</v>
      </c>
      <c r="F27" s="47">
        <v>1</v>
      </c>
      <c r="G27" s="47">
        <v>0</v>
      </c>
      <c r="H27" s="47">
        <v>0</v>
      </c>
      <c r="I27" s="47">
        <v>7</v>
      </c>
      <c r="J27" s="47">
        <v>0</v>
      </c>
      <c r="K27" s="47">
        <v>2</v>
      </c>
      <c r="L27" s="48">
        <v>8</v>
      </c>
      <c r="M27" s="111">
        <v>152</v>
      </c>
      <c r="N27" s="70">
        <v>85</v>
      </c>
      <c r="O27" s="71">
        <v>80</v>
      </c>
      <c r="P27" s="71">
        <v>0</v>
      </c>
      <c r="Q27" s="71">
        <v>0</v>
      </c>
      <c r="R27" s="71">
        <v>0</v>
      </c>
      <c r="S27" s="71">
        <v>43</v>
      </c>
      <c r="T27" s="72">
        <v>24</v>
      </c>
    </row>
    <row r="28" spans="1:20" s="20" customFormat="1" ht="12.75">
      <c r="A28" s="456">
        <v>3</v>
      </c>
      <c r="B28" s="471" t="s">
        <v>98</v>
      </c>
      <c r="C28" s="45">
        <v>51</v>
      </c>
      <c r="D28" s="85">
        <v>21</v>
      </c>
      <c r="E28" s="86">
        <v>0</v>
      </c>
      <c r="F28" s="86">
        <v>2</v>
      </c>
      <c r="G28" s="86">
        <v>0</v>
      </c>
      <c r="H28" s="86">
        <v>0</v>
      </c>
      <c r="I28" s="86">
        <v>12</v>
      </c>
      <c r="J28" s="86">
        <v>0</v>
      </c>
      <c r="K28" s="86">
        <v>3</v>
      </c>
      <c r="L28" s="87">
        <v>13</v>
      </c>
      <c r="M28" s="192">
        <v>139</v>
      </c>
      <c r="N28" s="103">
        <v>75</v>
      </c>
      <c r="O28" s="104">
        <v>71</v>
      </c>
      <c r="P28" s="104">
        <v>0</v>
      </c>
      <c r="Q28" s="104">
        <v>0</v>
      </c>
      <c r="R28" s="104">
        <v>0</v>
      </c>
      <c r="S28" s="104">
        <v>54</v>
      </c>
      <c r="T28" s="164">
        <v>10</v>
      </c>
    </row>
    <row r="29" spans="1:20" s="20" customFormat="1" ht="12.75">
      <c r="A29" s="456">
        <v>4</v>
      </c>
      <c r="B29" s="471" t="s">
        <v>99</v>
      </c>
      <c r="C29" s="45">
        <v>86</v>
      </c>
      <c r="D29" s="108">
        <v>59</v>
      </c>
      <c r="E29" s="47">
        <v>0</v>
      </c>
      <c r="F29" s="47">
        <v>1</v>
      </c>
      <c r="G29" s="47">
        <v>0</v>
      </c>
      <c r="H29" s="47">
        <v>0</v>
      </c>
      <c r="I29" s="47">
        <v>6</v>
      </c>
      <c r="J29" s="47">
        <v>2</v>
      </c>
      <c r="K29" s="47">
        <v>3</v>
      </c>
      <c r="L29" s="48">
        <v>17</v>
      </c>
      <c r="M29" s="111">
        <v>332</v>
      </c>
      <c r="N29" s="112">
        <v>163</v>
      </c>
      <c r="O29" s="71">
        <v>155</v>
      </c>
      <c r="P29" s="71">
        <v>5</v>
      </c>
      <c r="Q29" s="71">
        <v>0</v>
      </c>
      <c r="R29" s="71">
        <v>0</v>
      </c>
      <c r="S29" s="71">
        <v>113</v>
      </c>
      <c r="T29" s="72">
        <v>56</v>
      </c>
    </row>
    <row r="30" spans="1:20" s="20" customFormat="1" ht="12.75">
      <c r="A30" s="456">
        <v>5</v>
      </c>
      <c r="B30" s="471" t="s">
        <v>100</v>
      </c>
      <c r="C30" s="124">
        <v>70</v>
      </c>
      <c r="D30" s="112">
        <v>31</v>
      </c>
      <c r="E30" s="123">
        <v>0</v>
      </c>
      <c r="F30" s="123">
        <v>2</v>
      </c>
      <c r="G30" s="123">
        <v>0</v>
      </c>
      <c r="H30" s="123">
        <v>0</v>
      </c>
      <c r="I30" s="123">
        <v>22</v>
      </c>
      <c r="J30" s="123">
        <v>5</v>
      </c>
      <c r="K30" s="148">
        <v>3</v>
      </c>
      <c r="L30" s="149">
        <v>12</v>
      </c>
      <c r="M30" s="111">
        <v>343</v>
      </c>
      <c r="N30" s="112">
        <v>164</v>
      </c>
      <c r="O30" s="71">
        <v>155</v>
      </c>
      <c r="P30" s="71">
        <v>6</v>
      </c>
      <c r="Q30" s="71">
        <v>0</v>
      </c>
      <c r="R30" s="71">
        <v>0</v>
      </c>
      <c r="S30" s="71">
        <v>127</v>
      </c>
      <c r="T30" s="72">
        <v>52</v>
      </c>
    </row>
    <row r="31" spans="1:20" s="20" customFormat="1" ht="12.75">
      <c r="A31" s="456">
        <v>6</v>
      </c>
      <c r="B31" s="471" t="s">
        <v>101</v>
      </c>
      <c r="C31" s="160">
        <v>34</v>
      </c>
      <c r="D31" s="108">
        <v>20</v>
      </c>
      <c r="E31" s="161">
        <v>0</v>
      </c>
      <c r="F31" s="161">
        <v>1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  <c r="L31" s="49">
        <v>13</v>
      </c>
      <c r="M31" s="111">
        <v>98</v>
      </c>
      <c r="N31" s="112">
        <v>50</v>
      </c>
      <c r="O31" s="71">
        <v>47</v>
      </c>
      <c r="P31" s="71">
        <v>0</v>
      </c>
      <c r="Q31" s="71">
        <v>0</v>
      </c>
      <c r="R31" s="71">
        <v>0</v>
      </c>
      <c r="S31" s="71">
        <v>28</v>
      </c>
      <c r="T31" s="72">
        <v>20</v>
      </c>
    </row>
    <row r="32" spans="1:20" s="20" customFormat="1" ht="12.75">
      <c r="A32" s="456">
        <v>7</v>
      </c>
      <c r="B32" s="471" t="s">
        <v>102</v>
      </c>
      <c r="C32" s="160">
        <v>17</v>
      </c>
      <c r="D32" s="108">
        <v>14</v>
      </c>
      <c r="E32" s="161">
        <v>0</v>
      </c>
      <c r="F32" s="161">
        <v>1</v>
      </c>
      <c r="G32" s="161">
        <v>0</v>
      </c>
      <c r="H32" s="161">
        <v>0</v>
      </c>
      <c r="I32" s="161">
        <v>0</v>
      </c>
      <c r="J32" s="161">
        <v>0</v>
      </c>
      <c r="K32" s="161">
        <v>0</v>
      </c>
      <c r="L32" s="49">
        <v>2</v>
      </c>
      <c r="M32" s="111">
        <v>96</v>
      </c>
      <c r="N32" s="112">
        <v>45</v>
      </c>
      <c r="O32" s="71">
        <v>43</v>
      </c>
      <c r="P32" s="71">
        <v>3</v>
      </c>
      <c r="Q32" s="71">
        <v>0</v>
      </c>
      <c r="R32" s="71">
        <v>0</v>
      </c>
      <c r="S32" s="71">
        <v>31</v>
      </c>
      <c r="T32" s="72">
        <v>20</v>
      </c>
    </row>
    <row r="33" spans="1:20" s="20" customFormat="1" ht="25.5">
      <c r="A33" s="456">
        <v>8</v>
      </c>
      <c r="B33" s="469" t="s">
        <v>103</v>
      </c>
      <c r="C33" s="162">
        <v>25</v>
      </c>
      <c r="D33" s="199">
        <v>11</v>
      </c>
      <c r="E33" s="163">
        <v>0</v>
      </c>
      <c r="F33" s="163">
        <v>0</v>
      </c>
      <c r="G33" s="163">
        <v>0</v>
      </c>
      <c r="H33" s="163">
        <v>0</v>
      </c>
      <c r="I33" s="163">
        <v>5</v>
      </c>
      <c r="J33" s="163">
        <v>0</v>
      </c>
      <c r="K33" s="163">
        <v>4</v>
      </c>
      <c r="L33" s="164">
        <v>5</v>
      </c>
      <c r="M33" s="192">
        <v>151</v>
      </c>
      <c r="N33" s="199">
        <v>60</v>
      </c>
      <c r="O33" s="104">
        <v>54</v>
      </c>
      <c r="P33" s="104">
        <v>0</v>
      </c>
      <c r="Q33" s="104">
        <v>36</v>
      </c>
      <c r="R33" s="104">
        <v>36</v>
      </c>
      <c r="S33" s="104">
        <v>45</v>
      </c>
      <c r="T33" s="164">
        <v>46</v>
      </c>
    </row>
    <row r="34" spans="1:20" s="20" customFormat="1" ht="25.5">
      <c r="A34" s="456">
        <v>9</v>
      </c>
      <c r="B34" s="469" t="s">
        <v>104</v>
      </c>
      <c r="C34" s="165">
        <v>35</v>
      </c>
      <c r="D34" s="70">
        <v>9</v>
      </c>
      <c r="E34" s="123">
        <v>0</v>
      </c>
      <c r="F34" s="123">
        <v>0</v>
      </c>
      <c r="G34" s="123">
        <v>2</v>
      </c>
      <c r="H34" s="123">
        <v>0</v>
      </c>
      <c r="I34" s="123">
        <v>4</v>
      </c>
      <c r="J34" s="123">
        <v>0</v>
      </c>
      <c r="K34" s="123">
        <v>3</v>
      </c>
      <c r="L34" s="72">
        <v>17</v>
      </c>
      <c r="M34" s="200">
        <v>209</v>
      </c>
      <c r="N34" s="70">
        <v>75</v>
      </c>
      <c r="O34" s="71">
        <v>68</v>
      </c>
      <c r="P34" s="71">
        <v>0</v>
      </c>
      <c r="Q34" s="71">
        <v>0</v>
      </c>
      <c r="R34" s="71">
        <v>0</v>
      </c>
      <c r="S34" s="71">
        <v>75</v>
      </c>
      <c r="T34" s="72">
        <v>59</v>
      </c>
    </row>
    <row r="35" spans="1:20" s="20" customFormat="1" ht="26.25" thickBot="1">
      <c r="A35" s="450">
        <v>10</v>
      </c>
      <c r="B35" s="484" t="s">
        <v>105</v>
      </c>
      <c r="C35" s="485">
        <v>74</v>
      </c>
      <c r="D35" s="63">
        <v>21</v>
      </c>
      <c r="E35" s="127">
        <v>0</v>
      </c>
      <c r="F35" s="127">
        <v>0</v>
      </c>
      <c r="G35" s="127">
        <v>0</v>
      </c>
      <c r="H35" s="127">
        <v>0</v>
      </c>
      <c r="I35" s="127">
        <v>10</v>
      </c>
      <c r="J35" s="127">
        <v>0</v>
      </c>
      <c r="K35" s="127">
        <v>12</v>
      </c>
      <c r="L35" s="65">
        <v>31</v>
      </c>
      <c r="M35" s="486">
        <v>349</v>
      </c>
      <c r="N35" s="63">
        <v>128</v>
      </c>
      <c r="O35" s="64">
        <v>112</v>
      </c>
      <c r="P35" s="64">
        <v>0</v>
      </c>
      <c r="Q35" s="64">
        <v>59</v>
      </c>
      <c r="R35" s="64">
        <v>0</v>
      </c>
      <c r="S35" s="64">
        <v>127</v>
      </c>
      <c r="T35" s="65">
        <v>94</v>
      </c>
    </row>
    <row r="36" spans="1:20" s="20" customFormat="1" ht="12.75">
      <c r="A36" s="33"/>
      <c r="B36" s="61"/>
      <c r="C36" s="68"/>
      <c r="D36" s="36"/>
      <c r="E36" s="37"/>
      <c r="F36" s="37"/>
      <c r="G36" s="68"/>
      <c r="H36" s="37"/>
      <c r="I36" s="37"/>
      <c r="J36" s="37"/>
    </row>
  </sheetData>
  <mergeCells count="44">
    <mergeCell ref="A19:T19"/>
    <mergeCell ref="K22:K24"/>
    <mergeCell ref="L22:L24"/>
    <mergeCell ref="N22:N24"/>
    <mergeCell ref="A25:B25"/>
    <mergeCell ref="D22:D24"/>
    <mergeCell ref="E22:E24"/>
    <mergeCell ref="F22:F24"/>
    <mergeCell ref="G22:H22"/>
    <mergeCell ref="A20:A24"/>
    <mergeCell ref="B20:B24"/>
    <mergeCell ref="C20:L20"/>
    <mergeCell ref="M20:T20"/>
    <mergeCell ref="C21:C24"/>
    <mergeCell ref="D21:L21"/>
    <mergeCell ref="I22:J22"/>
    <mergeCell ref="O22:R22"/>
    <mergeCell ref="S22:S24"/>
    <mergeCell ref="T22:T24"/>
    <mergeCell ref="G23:G24"/>
    <mergeCell ref="H23:H24"/>
    <mergeCell ref="I23:I24"/>
    <mergeCell ref="J23:J24"/>
    <mergeCell ref="O23:O24"/>
    <mergeCell ref="P23:P24"/>
    <mergeCell ref="Q23:R23"/>
    <mergeCell ref="M21:M24"/>
    <mergeCell ref="N21:T21"/>
    <mergeCell ref="A4:J4"/>
    <mergeCell ref="P5:P6"/>
    <mergeCell ref="Q5:Q6"/>
    <mergeCell ref="R5:R6"/>
    <mergeCell ref="A7:B7"/>
    <mergeCell ref="H5:J5"/>
    <mergeCell ref="K5:K6"/>
    <mergeCell ref="L5:L6"/>
    <mergeCell ref="M5:M6"/>
    <mergeCell ref="N5:N6"/>
    <mergeCell ref="O5:O6"/>
    <mergeCell ref="A5:A6"/>
    <mergeCell ref="B5:B6"/>
    <mergeCell ref="C5:C6"/>
    <mergeCell ref="D5:F5"/>
    <mergeCell ref="G5:G6"/>
  </mergeCells>
  <pageMargins left="0.11811023622047245" right="0.19685039370078741" top="0.55118110236220474" bottom="0.74803149606299213" header="0.31496062992125984" footer="0.31496062992125984"/>
  <pageSetup paperSize="9" scale="6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25"/>
  <sheetViews>
    <sheetView zoomScaleNormal="100" workbookViewId="0"/>
  </sheetViews>
  <sheetFormatPr defaultRowHeight="15"/>
  <cols>
    <col min="1" max="1" width="4.7109375" customWidth="1"/>
    <col min="2" max="2" width="49" customWidth="1"/>
    <col min="3" max="3" width="9.5703125" customWidth="1"/>
    <col min="4" max="10" width="9.140625" customWidth="1"/>
    <col min="17" max="17" width="7.85546875" customWidth="1"/>
    <col min="19" max="19" width="8" customWidth="1"/>
    <col min="20" max="20" width="8.140625" customWidth="1"/>
    <col min="21" max="21" width="4.5703125" customWidth="1"/>
    <col min="22" max="22" width="6.28515625" customWidth="1"/>
    <col min="23" max="23" width="5.85546875" customWidth="1"/>
    <col min="24" max="24" width="6" customWidth="1"/>
    <col min="25" max="25" width="6.7109375" customWidth="1"/>
    <col min="26" max="27" width="4.85546875" customWidth="1"/>
    <col min="28" max="28" width="6" customWidth="1"/>
    <col min="29" max="29" width="5.140625" customWidth="1"/>
    <col min="30" max="30" width="6.140625" customWidth="1"/>
    <col min="31" max="31" width="5.5703125" customWidth="1"/>
    <col min="32" max="32" width="6.42578125" customWidth="1"/>
    <col min="34" max="34" width="5.85546875" customWidth="1"/>
    <col min="35" max="35" width="5.42578125" customWidth="1"/>
    <col min="37" max="37" width="5.140625" customWidth="1"/>
    <col min="38" max="38" width="4.140625" customWidth="1"/>
  </cols>
  <sheetData>
    <row r="1" spans="1:38" s="20" customFormat="1" ht="12.75">
      <c r="A1" s="290"/>
      <c r="B1" s="305"/>
      <c r="C1" s="281"/>
      <c r="D1" s="281"/>
      <c r="E1" s="279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304"/>
    </row>
    <row r="2" spans="1:38" s="20" customFormat="1" ht="12.75">
      <c r="A2" s="33"/>
      <c r="B2" s="61"/>
      <c r="C2" s="68"/>
      <c r="D2" s="36"/>
      <c r="E2" s="37"/>
      <c r="F2" s="37"/>
      <c r="G2" s="68"/>
      <c r="H2" s="37"/>
      <c r="I2" s="37"/>
      <c r="J2" s="37"/>
    </row>
    <row r="3" spans="1:38" s="20" customFormat="1" ht="12.75">
      <c r="A3" s="33"/>
      <c r="B3" s="61"/>
      <c r="C3" s="68"/>
      <c r="D3" s="36"/>
      <c r="E3" s="37"/>
      <c r="F3" s="37"/>
      <c r="G3" s="68"/>
      <c r="H3" s="37"/>
      <c r="I3" s="37"/>
      <c r="J3" s="37"/>
    </row>
    <row r="4" spans="1:38" s="20" customFormat="1" ht="13.5" thickBot="1">
      <c r="A4" s="542" t="s">
        <v>562</v>
      </c>
      <c r="B4" s="542"/>
      <c r="C4" s="542"/>
      <c r="D4" s="542"/>
      <c r="E4" s="542"/>
      <c r="F4" s="542"/>
      <c r="G4" s="542"/>
      <c r="H4" s="542"/>
      <c r="I4" s="542"/>
      <c r="J4" s="542"/>
    </row>
    <row r="5" spans="1:38" s="20" customFormat="1" ht="12.75">
      <c r="A5" s="611" t="s">
        <v>300</v>
      </c>
      <c r="B5" s="614" t="s">
        <v>301</v>
      </c>
      <c r="C5" s="617" t="s">
        <v>0</v>
      </c>
      <c r="D5" s="602" t="s">
        <v>298</v>
      </c>
      <c r="E5" s="603"/>
      <c r="F5" s="670"/>
      <c r="G5" s="586" t="s">
        <v>1</v>
      </c>
      <c r="H5" s="602" t="s">
        <v>299</v>
      </c>
      <c r="I5" s="603"/>
      <c r="J5" s="604"/>
      <c r="K5" s="598" t="s">
        <v>466</v>
      </c>
      <c r="L5" s="600" t="s">
        <v>467</v>
      </c>
      <c r="M5" s="586" t="s">
        <v>461</v>
      </c>
      <c r="N5" s="586" t="s">
        <v>462</v>
      </c>
      <c r="O5" s="586" t="s">
        <v>463</v>
      </c>
      <c r="P5" s="586" t="s">
        <v>464</v>
      </c>
      <c r="Q5" s="586" t="s">
        <v>465</v>
      </c>
      <c r="R5" s="588" t="s">
        <v>469</v>
      </c>
    </row>
    <row r="6" spans="1:38" s="20" customFormat="1" ht="38.25">
      <c r="A6" s="613"/>
      <c r="B6" s="616"/>
      <c r="C6" s="618"/>
      <c r="D6" s="3" t="s">
        <v>2</v>
      </c>
      <c r="E6" s="2" t="s">
        <v>3</v>
      </c>
      <c r="F6" s="8" t="s">
        <v>4</v>
      </c>
      <c r="G6" s="587"/>
      <c r="H6" s="3" t="s">
        <v>2</v>
      </c>
      <c r="I6" s="2" t="s">
        <v>3</v>
      </c>
      <c r="J6" s="8" t="s">
        <v>4</v>
      </c>
      <c r="K6" s="599"/>
      <c r="L6" s="601"/>
      <c r="M6" s="587"/>
      <c r="N6" s="587"/>
      <c r="O6" s="587"/>
      <c r="P6" s="587"/>
      <c r="Q6" s="587"/>
      <c r="R6" s="589"/>
    </row>
    <row r="7" spans="1:38" s="20" customFormat="1" ht="12.75">
      <c r="A7" s="590" t="s">
        <v>314</v>
      </c>
      <c r="B7" s="605"/>
      <c r="C7" s="262">
        <f t="shared" ref="C7" si="0">SUM(C8:C11)</f>
        <v>83699366.710000008</v>
      </c>
      <c r="D7" s="54">
        <v>46422.277709373302</v>
      </c>
      <c r="E7" s="54">
        <v>1808.9728913527399</v>
      </c>
      <c r="F7" s="55">
        <v>207.00090445488101</v>
      </c>
      <c r="G7" s="53">
        <f t="shared" ref="G7" si="1">SUM(G8:G11)</f>
        <v>7490343.2800000003</v>
      </c>
      <c r="H7" s="54">
        <v>4154.3778591236796</v>
      </c>
      <c r="I7" s="54">
        <v>161.88686334262701</v>
      </c>
      <c r="J7" s="55">
        <v>18.524725987589701</v>
      </c>
      <c r="K7" s="251">
        <f>SUM(K8:K11)</f>
        <v>46269</v>
      </c>
      <c r="L7" s="53">
        <f t="shared" ref="L7:M7" si="2">SUM(L8:L11)</f>
        <v>45714</v>
      </c>
      <c r="M7" s="53">
        <f t="shared" si="2"/>
        <v>404343</v>
      </c>
      <c r="N7" s="54">
        <v>224.26123128119801</v>
      </c>
      <c r="O7" s="54">
        <f>+N7*100/365</f>
        <v>61.441433227725483</v>
      </c>
      <c r="P7" s="54">
        <v>7.9286050433350326</v>
      </c>
      <c r="Q7" s="54">
        <v>1.3803211270070439</v>
      </c>
      <c r="R7" s="56">
        <v>28.285080421519691</v>
      </c>
    </row>
    <row r="8" spans="1:38" s="20" customFormat="1" ht="25.5">
      <c r="A8" s="456">
        <v>1</v>
      </c>
      <c r="B8" s="473" t="s">
        <v>106</v>
      </c>
      <c r="C8" s="467">
        <v>42073266</v>
      </c>
      <c r="D8" s="73">
        <v>70711.371428571394</v>
      </c>
      <c r="E8" s="73">
        <v>2162.48283305921</v>
      </c>
      <c r="F8" s="94">
        <v>347.21077780070101</v>
      </c>
      <c r="G8" s="80">
        <v>6082799</v>
      </c>
      <c r="H8" s="73">
        <v>10223.191596638701</v>
      </c>
      <c r="I8" s="73">
        <v>312.64386307565798</v>
      </c>
      <c r="J8" s="94">
        <v>50.198465029915397</v>
      </c>
      <c r="K8" s="316">
        <v>19456</v>
      </c>
      <c r="L8" s="80">
        <v>19279</v>
      </c>
      <c r="M8" s="80">
        <v>121175</v>
      </c>
      <c r="N8" s="73">
        <v>203.65546218487395</v>
      </c>
      <c r="O8" s="73">
        <f t="shared" ref="O8:O11" si="3">+N8*100/365</f>
        <v>55.796017036951767</v>
      </c>
      <c r="P8" s="73">
        <v>5.2687073351015261</v>
      </c>
      <c r="Q8" s="73">
        <v>2.7283572799419056</v>
      </c>
      <c r="R8" s="74">
        <v>38.653781512605043</v>
      </c>
    </row>
    <row r="9" spans="1:38" s="20" customFormat="1" ht="12.75">
      <c r="A9" s="456">
        <v>2</v>
      </c>
      <c r="B9" s="452" t="s">
        <v>107</v>
      </c>
      <c r="C9" s="467">
        <v>11581059</v>
      </c>
      <c r="D9" s="73">
        <v>47269.628571428599</v>
      </c>
      <c r="E9" s="73">
        <v>1712.66770186335</v>
      </c>
      <c r="F9" s="94">
        <v>191.89824357912201</v>
      </c>
      <c r="G9" s="80">
        <v>556204</v>
      </c>
      <c r="H9" s="73">
        <v>2270.2204081632699</v>
      </c>
      <c r="I9" s="73">
        <v>82.254362614611097</v>
      </c>
      <c r="J9" s="94">
        <v>9.2163048881524396</v>
      </c>
      <c r="K9" s="316">
        <v>6762</v>
      </c>
      <c r="L9" s="80">
        <v>6663</v>
      </c>
      <c r="M9" s="80">
        <v>60350</v>
      </c>
      <c r="N9" s="73">
        <v>246.32653061224491</v>
      </c>
      <c r="O9" s="73">
        <f t="shared" si="3"/>
        <v>67.486720715683532</v>
      </c>
      <c r="P9" s="73">
        <v>7.81432085976952</v>
      </c>
      <c r="Q9" s="73">
        <v>1.2456851268197509</v>
      </c>
      <c r="R9" s="74">
        <v>31.522448979591836</v>
      </c>
    </row>
    <row r="10" spans="1:38" s="20" customFormat="1" ht="12.75">
      <c r="A10" s="456">
        <v>3</v>
      </c>
      <c r="B10" s="452" t="s">
        <v>108</v>
      </c>
      <c r="C10" s="467">
        <v>3827980</v>
      </c>
      <c r="D10" s="73">
        <v>53166.388888888898</v>
      </c>
      <c r="E10" s="73">
        <v>1242.4472573839701</v>
      </c>
      <c r="F10" s="94">
        <v>231.269937167714</v>
      </c>
      <c r="G10" s="80">
        <v>101738</v>
      </c>
      <c r="H10" s="73">
        <v>1413.0277777777801</v>
      </c>
      <c r="I10" s="73">
        <v>33.021097046413502</v>
      </c>
      <c r="J10" s="94">
        <v>6.14656839052682</v>
      </c>
      <c r="K10" s="316">
        <v>3081</v>
      </c>
      <c r="L10" s="80">
        <v>3047</v>
      </c>
      <c r="M10" s="80">
        <v>16552</v>
      </c>
      <c r="N10" s="73">
        <v>229.88888888888889</v>
      </c>
      <c r="O10" s="73">
        <f t="shared" si="3"/>
        <v>62.983257229832567</v>
      </c>
      <c r="P10" s="73">
        <v>5.3722817267121066</v>
      </c>
      <c r="Q10" s="73">
        <v>0.16409583196586808</v>
      </c>
      <c r="R10" s="74">
        <v>42.791666666666664</v>
      </c>
    </row>
    <row r="11" spans="1:38" s="20" customFormat="1" ht="26.25" thickBot="1">
      <c r="A11" s="450">
        <v>4</v>
      </c>
      <c r="B11" s="474" t="s">
        <v>109</v>
      </c>
      <c r="C11" s="468">
        <v>26217061.710000001</v>
      </c>
      <c r="D11" s="66">
        <v>29424.311683501684</v>
      </c>
      <c r="E11" s="66">
        <v>1544.906406010607</v>
      </c>
      <c r="F11" s="95">
        <v>127.10316634830752</v>
      </c>
      <c r="G11" s="82">
        <v>749602.28</v>
      </c>
      <c r="H11" s="66">
        <v>841.30446689113364</v>
      </c>
      <c r="I11" s="66">
        <v>44.172202710665886</v>
      </c>
      <c r="J11" s="95">
        <v>3.6341533747685029</v>
      </c>
      <c r="K11" s="317">
        <v>16970</v>
      </c>
      <c r="L11" s="82">
        <v>16725</v>
      </c>
      <c r="M11" s="82">
        <v>206266</v>
      </c>
      <c r="N11" s="66">
        <v>231.49943883277217</v>
      </c>
      <c r="O11" s="66">
        <f t="shared" si="3"/>
        <v>63.424503789800596</v>
      </c>
      <c r="P11" s="66">
        <v>11.99569642337889</v>
      </c>
      <c r="Q11" s="66">
        <v>0.10164424514200299</v>
      </c>
      <c r="R11" s="67">
        <v>19.298540965207632</v>
      </c>
    </row>
    <row r="12" spans="1:38" s="20" customFormat="1" ht="12.75">
      <c r="A12" s="33"/>
      <c r="B12" s="61"/>
      <c r="C12" s="35"/>
      <c r="D12" s="36"/>
      <c r="E12" s="37"/>
      <c r="F12" s="37"/>
      <c r="G12" s="35"/>
      <c r="H12" s="37"/>
      <c r="I12" s="37"/>
      <c r="J12" s="37"/>
      <c r="K12" s="159"/>
      <c r="L12" s="159"/>
      <c r="M12" s="159"/>
      <c r="N12" s="159"/>
      <c r="O12" s="159"/>
      <c r="P12" s="159"/>
      <c r="Q12" s="159"/>
      <c r="R12" s="159"/>
    </row>
    <row r="13" spans="1:38" s="20" customFormat="1" ht="13.5" thickBot="1">
      <c r="A13" s="552" t="s">
        <v>565</v>
      </c>
      <c r="B13" s="552"/>
      <c r="C13" s="552"/>
      <c r="D13" s="552"/>
      <c r="E13" s="552"/>
      <c r="F13" s="552"/>
      <c r="G13" s="552"/>
      <c r="H13" s="552"/>
      <c r="I13" s="552"/>
      <c r="J13" s="552"/>
      <c r="K13" s="552"/>
      <c r="L13" s="552"/>
      <c r="M13" s="552"/>
      <c r="N13" s="552"/>
      <c r="O13" s="552"/>
      <c r="P13" s="552"/>
      <c r="Q13" s="552"/>
      <c r="R13" s="552"/>
      <c r="S13" s="552"/>
      <c r="T13" s="552"/>
    </row>
    <row r="14" spans="1:38" s="20" customFormat="1" ht="13.5" thickBot="1">
      <c r="A14" s="611" t="s">
        <v>300</v>
      </c>
      <c r="B14" s="614" t="s">
        <v>301</v>
      </c>
      <c r="C14" s="556" t="s">
        <v>414</v>
      </c>
      <c r="D14" s="557"/>
      <c r="E14" s="557"/>
      <c r="F14" s="557"/>
      <c r="G14" s="557"/>
      <c r="H14" s="557"/>
      <c r="I14" s="557"/>
      <c r="J14" s="557"/>
      <c r="K14" s="557"/>
      <c r="L14" s="558"/>
      <c r="M14" s="556" t="s">
        <v>425</v>
      </c>
      <c r="N14" s="557"/>
      <c r="O14" s="557"/>
      <c r="P14" s="557"/>
      <c r="Q14" s="557"/>
      <c r="R14" s="557"/>
      <c r="S14" s="557"/>
      <c r="T14" s="558"/>
    </row>
    <row r="15" spans="1:38" s="20" customFormat="1" ht="13.5" thickBot="1">
      <c r="A15" s="612"/>
      <c r="B15" s="615"/>
      <c r="C15" s="559" t="s">
        <v>415</v>
      </c>
      <c r="D15" s="562" t="s">
        <v>416</v>
      </c>
      <c r="E15" s="563"/>
      <c r="F15" s="563"/>
      <c r="G15" s="563"/>
      <c r="H15" s="563"/>
      <c r="I15" s="563"/>
      <c r="J15" s="563"/>
      <c r="K15" s="563"/>
      <c r="L15" s="585"/>
      <c r="M15" s="559" t="s">
        <v>415</v>
      </c>
      <c r="N15" s="562" t="s">
        <v>416</v>
      </c>
      <c r="O15" s="563"/>
      <c r="P15" s="563"/>
      <c r="Q15" s="563"/>
      <c r="R15" s="563"/>
      <c r="S15" s="563"/>
      <c r="T15" s="585"/>
    </row>
    <row r="16" spans="1:38" s="20" customFormat="1" ht="39" customHeight="1">
      <c r="A16" s="612"/>
      <c r="B16" s="615"/>
      <c r="C16" s="560"/>
      <c r="D16" s="576" t="s">
        <v>409</v>
      </c>
      <c r="E16" s="570" t="s">
        <v>410</v>
      </c>
      <c r="F16" s="570" t="s">
        <v>411</v>
      </c>
      <c r="G16" s="566" t="s">
        <v>418</v>
      </c>
      <c r="H16" s="567"/>
      <c r="I16" s="568" t="s">
        <v>417</v>
      </c>
      <c r="J16" s="569"/>
      <c r="K16" s="570" t="s">
        <v>412</v>
      </c>
      <c r="L16" s="573" t="s">
        <v>413</v>
      </c>
      <c r="M16" s="560"/>
      <c r="N16" s="576" t="s">
        <v>420</v>
      </c>
      <c r="O16" s="566" t="s">
        <v>421</v>
      </c>
      <c r="P16" s="579"/>
      <c r="Q16" s="579"/>
      <c r="R16" s="567"/>
      <c r="S16" s="570" t="s">
        <v>423</v>
      </c>
      <c r="T16" s="573" t="s">
        <v>424</v>
      </c>
    </row>
    <row r="17" spans="1:20" s="20" customFormat="1" ht="30" customHeight="1">
      <c r="A17" s="612"/>
      <c r="B17" s="615"/>
      <c r="C17" s="560"/>
      <c r="D17" s="577"/>
      <c r="E17" s="571"/>
      <c r="F17" s="571"/>
      <c r="G17" s="580" t="s">
        <v>415</v>
      </c>
      <c r="H17" s="580" t="s">
        <v>419</v>
      </c>
      <c r="I17" s="580" t="s">
        <v>415</v>
      </c>
      <c r="J17" s="582" t="s">
        <v>422</v>
      </c>
      <c r="K17" s="571"/>
      <c r="L17" s="574"/>
      <c r="M17" s="560"/>
      <c r="N17" s="577"/>
      <c r="O17" s="582" t="s">
        <v>415</v>
      </c>
      <c r="P17" s="582" t="s">
        <v>422</v>
      </c>
      <c r="Q17" s="606" t="s">
        <v>418</v>
      </c>
      <c r="R17" s="607"/>
      <c r="S17" s="571"/>
      <c r="T17" s="574"/>
    </row>
    <row r="18" spans="1:20" s="20" customFormat="1" ht="25.5">
      <c r="A18" s="613"/>
      <c r="B18" s="616"/>
      <c r="C18" s="561"/>
      <c r="D18" s="578"/>
      <c r="E18" s="572"/>
      <c r="F18" s="572"/>
      <c r="G18" s="581"/>
      <c r="H18" s="581"/>
      <c r="I18" s="581"/>
      <c r="J18" s="572"/>
      <c r="K18" s="572"/>
      <c r="L18" s="575"/>
      <c r="M18" s="561"/>
      <c r="N18" s="578"/>
      <c r="O18" s="572"/>
      <c r="P18" s="572"/>
      <c r="Q18" s="294" t="s">
        <v>415</v>
      </c>
      <c r="R18" s="38" t="s">
        <v>419</v>
      </c>
      <c r="S18" s="572"/>
      <c r="T18" s="575"/>
    </row>
    <row r="19" spans="1:20" s="20" customFormat="1" ht="12.75">
      <c r="A19" s="590" t="s">
        <v>314</v>
      </c>
      <c r="B19" s="605"/>
      <c r="C19" s="144">
        <f>SUM(C20:C23)</f>
        <v>376</v>
      </c>
      <c r="D19" s="40">
        <f t="shared" ref="D19:T19" si="4">SUM(D20:D23)</f>
        <v>250</v>
      </c>
      <c r="E19" s="41">
        <f t="shared" si="4"/>
        <v>0</v>
      </c>
      <c r="F19" s="41">
        <f t="shared" si="4"/>
        <v>9</v>
      </c>
      <c r="G19" s="41">
        <f t="shared" si="4"/>
        <v>1</v>
      </c>
      <c r="H19" s="41">
        <f t="shared" si="4"/>
        <v>0</v>
      </c>
      <c r="I19" s="41">
        <f t="shared" si="4"/>
        <v>31</v>
      </c>
      <c r="J19" s="41">
        <f t="shared" si="4"/>
        <v>6</v>
      </c>
      <c r="K19" s="41">
        <f t="shared" si="4"/>
        <v>28</v>
      </c>
      <c r="L19" s="42">
        <f t="shared" si="4"/>
        <v>57</v>
      </c>
      <c r="M19" s="39">
        <f t="shared" si="4"/>
        <v>1354</v>
      </c>
      <c r="N19" s="40">
        <f t="shared" si="4"/>
        <v>724</v>
      </c>
      <c r="O19" s="41">
        <f t="shared" si="4"/>
        <v>656</v>
      </c>
      <c r="P19" s="41">
        <f t="shared" si="4"/>
        <v>43</v>
      </c>
      <c r="Q19" s="43">
        <f t="shared" si="4"/>
        <v>0</v>
      </c>
      <c r="R19" s="44">
        <f t="shared" si="4"/>
        <v>0</v>
      </c>
      <c r="S19" s="41">
        <f t="shared" si="4"/>
        <v>402</v>
      </c>
      <c r="T19" s="42">
        <f t="shared" si="4"/>
        <v>228</v>
      </c>
    </row>
    <row r="20" spans="1:20" s="20" customFormat="1" ht="25.5">
      <c r="A20" s="456">
        <v>1</v>
      </c>
      <c r="B20" s="473" t="s">
        <v>106</v>
      </c>
      <c r="C20" s="111">
        <v>155</v>
      </c>
      <c r="D20" s="70">
        <v>98</v>
      </c>
      <c r="E20" s="71">
        <v>0</v>
      </c>
      <c r="F20" s="71">
        <v>3</v>
      </c>
      <c r="G20" s="71">
        <v>1</v>
      </c>
      <c r="H20" s="71">
        <v>0</v>
      </c>
      <c r="I20" s="71">
        <v>18</v>
      </c>
      <c r="J20" s="71">
        <v>5</v>
      </c>
      <c r="K20" s="71">
        <v>10</v>
      </c>
      <c r="L20" s="113">
        <v>25</v>
      </c>
      <c r="M20" s="111">
        <v>636</v>
      </c>
      <c r="N20" s="70">
        <v>360</v>
      </c>
      <c r="O20" s="71">
        <v>324</v>
      </c>
      <c r="P20" s="71">
        <v>14</v>
      </c>
      <c r="Q20" s="71">
        <v>0</v>
      </c>
      <c r="R20" s="71">
        <v>0</v>
      </c>
      <c r="S20" s="71">
        <v>184</v>
      </c>
      <c r="T20" s="113">
        <v>92</v>
      </c>
    </row>
    <row r="21" spans="1:20" s="20" customFormat="1" ht="12.75">
      <c r="A21" s="456">
        <v>2</v>
      </c>
      <c r="B21" s="452" t="s">
        <v>107</v>
      </c>
      <c r="C21" s="111">
        <v>65</v>
      </c>
      <c r="D21" s="70">
        <v>49</v>
      </c>
      <c r="E21" s="71">
        <v>0</v>
      </c>
      <c r="F21" s="71">
        <v>2</v>
      </c>
      <c r="G21" s="71">
        <v>0</v>
      </c>
      <c r="H21" s="71">
        <v>0</v>
      </c>
      <c r="I21" s="166">
        <v>0</v>
      </c>
      <c r="J21" s="71">
        <v>0</v>
      </c>
      <c r="K21" s="71">
        <v>4</v>
      </c>
      <c r="L21" s="113">
        <v>10</v>
      </c>
      <c r="M21" s="111">
        <v>220</v>
      </c>
      <c r="N21" s="70">
        <v>126</v>
      </c>
      <c r="O21" s="71">
        <v>121</v>
      </c>
      <c r="P21" s="71">
        <v>10</v>
      </c>
      <c r="Q21" s="71">
        <v>0</v>
      </c>
      <c r="R21" s="71">
        <v>0</v>
      </c>
      <c r="S21" s="71">
        <v>57</v>
      </c>
      <c r="T21" s="113">
        <v>37</v>
      </c>
    </row>
    <row r="22" spans="1:20" s="20" customFormat="1" ht="12.75">
      <c r="A22" s="456">
        <v>3</v>
      </c>
      <c r="B22" s="452" t="s">
        <v>108</v>
      </c>
      <c r="C22" s="111">
        <v>20</v>
      </c>
      <c r="D22" s="103">
        <v>13</v>
      </c>
      <c r="E22" s="104">
        <v>0</v>
      </c>
      <c r="F22" s="104">
        <v>1</v>
      </c>
      <c r="G22" s="104">
        <v>0</v>
      </c>
      <c r="H22" s="104">
        <v>0</v>
      </c>
      <c r="I22" s="71">
        <v>2</v>
      </c>
      <c r="J22" s="104">
        <v>1</v>
      </c>
      <c r="K22" s="104">
        <v>2</v>
      </c>
      <c r="L22" s="105">
        <v>2</v>
      </c>
      <c r="M22" s="192">
        <v>88</v>
      </c>
      <c r="N22" s="103">
        <v>43</v>
      </c>
      <c r="O22" s="104">
        <v>41</v>
      </c>
      <c r="P22" s="104">
        <v>7</v>
      </c>
      <c r="Q22" s="104">
        <v>0</v>
      </c>
      <c r="R22" s="104">
        <v>0</v>
      </c>
      <c r="S22" s="104">
        <v>25</v>
      </c>
      <c r="T22" s="105">
        <v>20</v>
      </c>
    </row>
    <row r="23" spans="1:20" s="20" customFormat="1" ht="26.25" thickBot="1">
      <c r="A23" s="450">
        <v>4</v>
      </c>
      <c r="B23" s="474" t="s">
        <v>109</v>
      </c>
      <c r="C23" s="62">
        <v>136</v>
      </c>
      <c r="D23" s="116">
        <v>90</v>
      </c>
      <c r="E23" s="64">
        <v>0</v>
      </c>
      <c r="F23" s="64">
        <v>3</v>
      </c>
      <c r="G23" s="64">
        <v>0</v>
      </c>
      <c r="H23" s="64">
        <v>0</v>
      </c>
      <c r="I23" s="64">
        <v>11</v>
      </c>
      <c r="J23" s="64">
        <v>0</v>
      </c>
      <c r="K23" s="64">
        <v>12</v>
      </c>
      <c r="L23" s="115">
        <v>20</v>
      </c>
      <c r="M23" s="62">
        <v>410</v>
      </c>
      <c r="N23" s="116">
        <v>195</v>
      </c>
      <c r="O23" s="64">
        <v>170</v>
      </c>
      <c r="P23" s="64">
        <v>12</v>
      </c>
      <c r="Q23" s="64">
        <v>0</v>
      </c>
      <c r="R23" s="64">
        <v>0</v>
      </c>
      <c r="S23" s="64">
        <v>136</v>
      </c>
      <c r="T23" s="117">
        <v>79</v>
      </c>
    </row>
    <row r="24" spans="1:20" s="20" customFormat="1" ht="12.75">
      <c r="A24" s="33"/>
      <c r="B24" s="61"/>
      <c r="C24" s="35"/>
      <c r="D24" s="36"/>
      <c r="E24" s="37"/>
      <c r="F24" s="37"/>
      <c r="G24" s="35"/>
      <c r="H24" s="37"/>
      <c r="I24" s="37"/>
      <c r="J24" s="37"/>
    </row>
    <row r="25" spans="1:20" s="20" customFormat="1" ht="12.75">
      <c r="A25" s="33"/>
      <c r="B25" s="61"/>
      <c r="C25" s="35"/>
      <c r="D25" s="36"/>
      <c r="E25" s="37"/>
      <c r="F25" s="37"/>
      <c r="G25" s="35"/>
      <c r="H25" s="37"/>
      <c r="I25" s="37"/>
      <c r="J25" s="37"/>
    </row>
  </sheetData>
  <mergeCells count="44">
    <mergeCell ref="A4:J4"/>
    <mergeCell ref="A19:B19"/>
    <mergeCell ref="O16:R16"/>
    <mergeCell ref="S16:S18"/>
    <mergeCell ref="T16:T18"/>
    <mergeCell ref="G17:G18"/>
    <mergeCell ref="H17:H18"/>
    <mergeCell ref="I17:I18"/>
    <mergeCell ref="J17:J18"/>
    <mergeCell ref="O17:O18"/>
    <mergeCell ref="P17:P18"/>
    <mergeCell ref="Q17:R17"/>
    <mergeCell ref="M15:M18"/>
    <mergeCell ref="N15:T15"/>
    <mergeCell ref="D16:D18"/>
    <mergeCell ref="P5:P6"/>
    <mergeCell ref="Q5:Q6"/>
    <mergeCell ref="R5:R6"/>
    <mergeCell ref="O5:O6"/>
    <mergeCell ref="E16:E18"/>
    <mergeCell ref="F16:F18"/>
    <mergeCell ref="G16:H16"/>
    <mergeCell ref="I16:J16"/>
    <mergeCell ref="K16:K18"/>
    <mergeCell ref="A13:T13"/>
    <mergeCell ref="A7:B7"/>
    <mergeCell ref="A14:A18"/>
    <mergeCell ref="B14:B18"/>
    <mergeCell ref="C14:L14"/>
    <mergeCell ref="M14:T14"/>
    <mergeCell ref="C15:C18"/>
    <mergeCell ref="D15:L15"/>
    <mergeCell ref="L16:L18"/>
    <mergeCell ref="N16:N18"/>
    <mergeCell ref="H5:J5"/>
    <mergeCell ref="K5:K6"/>
    <mergeCell ref="L5:L6"/>
    <mergeCell ref="M5:M6"/>
    <mergeCell ref="N5:N6"/>
    <mergeCell ref="A5:A6"/>
    <mergeCell ref="B5:B6"/>
    <mergeCell ref="C5:C6"/>
    <mergeCell ref="D5:F5"/>
    <mergeCell ref="G5:G6"/>
  </mergeCells>
  <pageMargins left="0.11811023622047245" right="0.19685039370078741" top="0.55118110236220474" bottom="0.74803149606299213" header="0.31496062992125984" footer="0.31496062992125984"/>
  <pageSetup paperSize="9" scale="6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AY24"/>
  <sheetViews>
    <sheetView zoomScaleNormal="100" workbookViewId="0"/>
  </sheetViews>
  <sheetFormatPr defaultRowHeight="15"/>
  <cols>
    <col min="1" max="1" width="4.28515625" customWidth="1"/>
    <col min="2" max="2" width="49" customWidth="1"/>
    <col min="3" max="3" width="10.85546875" customWidth="1"/>
    <col min="4" max="6" width="9.140625" customWidth="1"/>
    <col min="7" max="7" width="11.140625" customWidth="1"/>
    <col min="8" max="10" width="9.140625" customWidth="1"/>
    <col min="17" max="17" width="7.85546875" customWidth="1"/>
    <col min="19" max="19" width="8" customWidth="1"/>
    <col min="20" max="20" width="8.140625" customWidth="1"/>
    <col min="21" max="22" width="4.140625" customWidth="1"/>
    <col min="23" max="23" width="5.7109375" customWidth="1"/>
    <col min="24" max="27" width="6.7109375" customWidth="1"/>
    <col min="28" max="29" width="8.7109375" customWidth="1"/>
    <col min="30" max="31" width="6.7109375" customWidth="1"/>
    <col min="32" max="32" width="5.7109375" customWidth="1"/>
    <col min="33" max="33" width="6.7109375" customWidth="1"/>
    <col min="34" max="34" width="5.7109375" customWidth="1"/>
    <col min="35" max="38" width="6.7109375" customWidth="1"/>
    <col min="39" max="39" width="5.7109375" customWidth="1"/>
    <col min="40" max="40" width="6.7109375" customWidth="1"/>
    <col min="41" max="42" width="5.7109375" customWidth="1"/>
    <col min="43" max="45" width="6.7109375" customWidth="1"/>
    <col min="46" max="46" width="8.7109375" customWidth="1"/>
    <col min="47" max="47" width="6.7109375" customWidth="1"/>
    <col min="48" max="48" width="5.7109375" customWidth="1"/>
    <col min="49" max="49" width="8.7109375" customWidth="1"/>
    <col min="50" max="50" width="5.7109375" customWidth="1"/>
    <col min="51" max="51" width="4.7109375" customWidth="1"/>
  </cols>
  <sheetData>
    <row r="4" spans="1:51" ht="15.75" thickBot="1">
      <c r="A4" s="542" t="s">
        <v>562</v>
      </c>
      <c r="B4" s="542"/>
      <c r="C4" s="542"/>
      <c r="D4" s="542"/>
      <c r="E4" s="542"/>
      <c r="F4" s="542"/>
      <c r="G4" s="542"/>
      <c r="H4" s="542"/>
      <c r="I4" s="542"/>
      <c r="J4" s="542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308"/>
      <c r="W4" s="278"/>
      <c r="X4" s="281"/>
      <c r="Y4" s="281"/>
      <c r="Z4" s="281"/>
      <c r="AA4" s="281"/>
      <c r="AB4" s="281"/>
      <c r="AC4" s="304"/>
      <c r="AD4" s="280"/>
      <c r="AE4" s="288"/>
      <c r="AF4" s="280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83"/>
      <c r="AW4" s="283"/>
      <c r="AX4" s="283"/>
      <c r="AY4" s="285"/>
    </row>
    <row r="5" spans="1:51" s="20" customFormat="1" ht="12.75" customHeight="1">
      <c r="A5" s="611" t="s">
        <v>300</v>
      </c>
      <c r="B5" s="614" t="s">
        <v>301</v>
      </c>
      <c r="C5" s="617" t="s">
        <v>0</v>
      </c>
      <c r="D5" s="547" t="s">
        <v>298</v>
      </c>
      <c r="E5" s="608"/>
      <c r="F5" s="609"/>
      <c r="G5" s="586" t="s">
        <v>1</v>
      </c>
      <c r="H5" s="547" t="s">
        <v>299</v>
      </c>
      <c r="I5" s="608"/>
      <c r="J5" s="642"/>
      <c r="K5" s="598" t="s">
        <v>466</v>
      </c>
      <c r="L5" s="600" t="s">
        <v>467</v>
      </c>
      <c r="M5" s="586" t="s">
        <v>461</v>
      </c>
      <c r="N5" s="586" t="s">
        <v>462</v>
      </c>
      <c r="O5" s="586" t="s">
        <v>463</v>
      </c>
      <c r="P5" s="586" t="s">
        <v>464</v>
      </c>
      <c r="Q5" s="586" t="s">
        <v>465</v>
      </c>
      <c r="R5" s="588" t="s">
        <v>469</v>
      </c>
    </row>
    <row r="6" spans="1:51" s="20" customFormat="1" ht="38.25">
      <c r="A6" s="613"/>
      <c r="B6" s="616"/>
      <c r="C6" s="618"/>
      <c r="D6" s="3" t="s">
        <v>2</v>
      </c>
      <c r="E6" s="2" t="s">
        <v>3</v>
      </c>
      <c r="F6" s="8" t="s">
        <v>4</v>
      </c>
      <c r="G6" s="587"/>
      <c r="H6" s="3" t="s">
        <v>2</v>
      </c>
      <c r="I6" s="2" t="s">
        <v>3</v>
      </c>
      <c r="J6" s="8" t="s">
        <v>4</v>
      </c>
      <c r="K6" s="599"/>
      <c r="L6" s="601"/>
      <c r="M6" s="587"/>
      <c r="N6" s="587"/>
      <c r="O6" s="587"/>
      <c r="P6" s="587"/>
      <c r="Q6" s="587"/>
      <c r="R6" s="589"/>
    </row>
    <row r="7" spans="1:51" s="20" customFormat="1" ht="12.75">
      <c r="A7" s="590" t="s">
        <v>315</v>
      </c>
      <c r="B7" s="605"/>
      <c r="C7" s="262">
        <f t="shared" ref="C7" si="0">SUM(C8:C11)</f>
        <v>133354708</v>
      </c>
      <c r="D7" s="54">
        <v>56220.365935919101</v>
      </c>
      <c r="E7" s="54">
        <v>2181.4222992867899</v>
      </c>
      <c r="F7" s="55">
        <v>253.715624030882</v>
      </c>
      <c r="G7" s="53">
        <f t="shared" ref="G7" si="1">SUM(G8:G11)</f>
        <v>107245369</v>
      </c>
      <c r="H7" s="54">
        <v>2638.95151770658</v>
      </c>
      <c r="I7" s="54">
        <v>102.394703265066</v>
      </c>
      <c r="J7" s="55">
        <v>11.9092649070503</v>
      </c>
      <c r="K7" s="237">
        <f>SUM(K8:K11)</f>
        <v>61132</v>
      </c>
      <c r="L7" s="53">
        <f t="shared" ref="L7:M7" si="2">SUM(L8:L11)</f>
        <v>60377</v>
      </c>
      <c r="M7" s="53">
        <f t="shared" si="2"/>
        <v>525607</v>
      </c>
      <c r="N7" s="54">
        <v>221.58811129848229</v>
      </c>
      <c r="O7" s="54">
        <f>+N7*100/365</f>
        <v>60.709071588625285</v>
      </c>
      <c r="P7" s="54">
        <v>7.4068797384515657</v>
      </c>
      <c r="Q7" s="54">
        <v>1.3846332212597512</v>
      </c>
      <c r="R7" s="56">
        <v>29.916526138279931</v>
      </c>
    </row>
    <row r="8" spans="1:51" s="20" customFormat="1" ht="12.75">
      <c r="A8" s="487">
        <v>1</v>
      </c>
      <c r="B8" s="452" t="s">
        <v>110</v>
      </c>
      <c r="C8" s="451">
        <v>105883400</v>
      </c>
      <c r="D8" s="23">
        <v>58499.11602209945</v>
      </c>
      <c r="E8" s="23">
        <v>2468.8351053907854</v>
      </c>
      <c r="F8" s="24">
        <v>271.53210171612625</v>
      </c>
      <c r="G8" s="22">
        <v>105883400</v>
      </c>
      <c r="H8" s="23">
        <v>58499.11602209945</v>
      </c>
      <c r="I8" s="23">
        <v>2468.8351053907854</v>
      </c>
      <c r="J8" s="24">
        <v>271.53210171612625</v>
      </c>
      <c r="K8" s="238">
        <v>42888</v>
      </c>
      <c r="L8" s="22">
        <v>42290</v>
      </c>
      <c r="M8" s="22">
        <v>389948</v>
      </c>
      <c r="N8" s="23">
        <v>215.44088397790054</v>
      </c>
      <c r="O8" s="23">
        <f t="shared" ref="O8:O11" si="3">+N8*100/365</f>
        <v>59.024899719972758</v>
      </c>
      <c r="P8" s="23">
        <v>7.7244958599104629</v>
      </c>
      <c r="Q8" s="23">
        <v>1.8893355403168597</v>
      </c>
      <c r="R8" s="26">
        <v>27.890607734806629</v>
      </c>
    </row>
    <row r="9" spans="1:51" s="20" customFormat="1" ht="12.75">
      <c r="A9" s="487">
        <v>2</v>
      </c>
      <c r="B9" s="452" t="s">
        <v>111</v>
      </c>
      <c r="C9" s="451">
        <v>6840170</v>
      </c>
      <c r="D9" s="23">
        <v>48858.357142857101</v>
      </c>
      <c r="E9" s="23">
        <v>1323.81846332495</v>
      </c>
      <c r="F9" s="24">
        <v>228.538924156365</v>
      </c>
      <c r="G9" s="22">
        <v>295723</v>
      </c>
      <c r="H9" s="23">
        <v>2112.3071428571402</v>
      </c>
      <c r="I9" s="23">
        <v>57.233017224695203</v>
      </c>
      <c r="J9" s="24">
        <v>9.8804878048780491</v>
      </c>
      <c r="K9" s="238">
        <v>5167</v>
      </c>
      <c r="L9" s="22">
        <v>5127</v>
      </c>
      <c r="M9" s="22">
        <v>29930</v>
      </c>
      <c r="N9" s="23">
        <v>213.78571428571428</v>
      </c>
      <c r="O9" s="23">
        <f t="shared" si="3"/>
        <v>58.571428571428569</v>
      </c>
      <c r="P9" s="23">
        <v>5.2453557658604977</v>
      </c>
      <c r="Q9" s="23">
        <v>7.8018334308562517E-2</v>
      </c>
      <c r="R9" s="26">
        <v>40.75714285714286</v>
      </c>
    </row>
    <row r="10" spans="1:51" s="20" customFormat="1" ht="12.75">
      <c r="A10" s="487">
        <v>3</v>
      </c>
      <c r="B10" s="452" t="s">
        <v>112</v>
      </c>
      <c r="C10" s="451">
        <v>12064573</v>
      </c>
      <c r="D10" s="23">
        <v>51121.072033898301</v>
      </c>
      <c r="E10" s="23">
        <v>1757.1472473055601</v>
      </c>
      <c r="F10" s="24">
        <v>195.987085350401</v>
      </c>
      <c r="G10" s="22">
        <v>622082</v>
      </c>
      <c r="H10" s="23">
        <v>2635.9406779660999</v>
      </c>
      <c r="I10" s="23">
        <v>90.603262452665305</v>
      </c>
      <c r="J10" s="24">
        <v>10.105623964391301</v>
      </c>
      <c r="K10" s="238">
        <v>6866</v>
      </c>
      <c r="L10" s="22">
        <v>6783</v>
      </c>
      <c r="M10" s="22">
        <v>61558</v>
      </c>
      <c r="N10" s="23">
        <v>260.83898305084745</v>
      </c>
      <c r="O10" s="23">
        <f t="shared" si="3"/>
        <v>71.462735082423961</v>
      </c>
      <c r="P10" s="23">
        <v>7.8099467140319714</v>
      </c>
      <c r="Q10" s="23">
        <v>0.28011204481792717</v>
      </c>
      <c r="R10" s="26">
        <v>33.398305084745765</v>
      </c>
    </row>
    <row r="11" spans="1:51" s="20" customFormat="1" ht="13.5" thickBot="1">
      <c r="A11" s="488">
        <v>4</v>
      </c>
      <c r="B11" s="453" t="s">
        <v>113</v>
      </c>
      <c r="C11" s="260">
        <v>8566565</v>
      </c>
      <c r="D11" s="29">
        <v>46056.801075268799</v>
      </c>
      <c r="E11" s="29">
        <v>1379.25696345194</v>
      </c>
      <c r="F11" s="30">
        <v>193.940934097032</v>
      </c>
      <c r="G11" s="28">
        <v>444164</v>
      </c>
      <c r="H11" s="29">
        <v>2387.97849462366</v>
      </c>
      <c r="I11" s="29">
        <v>71.512477861858002</v>
      </c>
      <c r="J11" s="30">
        <v>10.0555568132938</v>
      </c>
      <c r="K11" s="239">
        <v>6211</v>
      </c>
      <c r="L11" s="28">
        <v>6177</v>
      </c>
      <c r="M11" s="28">
        <v>44171</v>
      </c>
      <c r="N11" s="29">
        <v>237.47849462365591</v>
      </c>
      <c r="O11" s="29">
        <f t="shared" si="3"/>
        <v>65.062601266755038</v>
      </c>
      <c r="P11" s="29">
        <v>6.4090249564712707</v>
      </c>
      <c r="Q11" s="29">
        <v>0.22664723976040149</v>
      </c>
      <c r="R11" s="32">
        <v>37.053763440860216</v>
      </c>
    </row>
    <row r="12" spans="1:51" s="20" customFormat="1" ht="12.75">
      <c r="A12" s="33"/>
      <c r="B12" s="61"/>
      <c r="C12" s="35"/>
      <c r="D12" s="36"/>
      <c r="E12" s="37"/>
      <c r="F12" s="37"/>
      <c r="G12" s="35"/>
      <c r="H12" s="37"/>
      <c r="I12" s="37"/>
      <c r="J12" s="37"/>
    </row>
    <row r="13" spans="1:51" s="20" customFormat="1" ht="13.5" thickBot="1">
      <c r="A13" s="552" t="s">
        <v>565</v>
      </c>
      <c r="B13" s="552"/>
      <c r="C13" s="552"/>
      <c r="D13" s="552"/>
      <c r="E13" s="552"/>
      <c r="F13" s="552"/>
      <c r="G13" s="552"/>
      <c r="H13" s="552"/>
      <c r="I13" s="552"/>
      <c r="J13" s="552"/>
      <c r="K13" s="552"/>
      <c r="L13" s="552"/>
      <c r="M13" s="552"/>
      <c r="N13" s="552"/>
      <c r="O13" s="552"/>
      <c r="P13" s="552"/>
      <c r="Q13" s="552"/>
      <c r="R13" s="552"/>
      <c r="S13" s="552"/>
      <c r="T13" s="552"/>
    </row>
    <row r="14" spans="1:51" s="20" customFormat="1" ht="13.5" customHeight="1" thickBot="1">
      <c r="A14" s="611" t="s">
        <v>300</v>
      </c>
      <c r="B14" s="614" t="s">
        <v>301</v>
      </c>
      <c r="C14" s="556" t="s">
        <v>414</v>
      </c>
      <c r="D14" s="557"/>
      <c r="E14" s="557"/>
      <c r="F14" s="557"/>
      <c r="G14" s="557"/>
      <c r="H14" s="557"/>
      <c r="I14" s="557"/>
      <c r="J14" s="557"/>
      <c r="K14" s="557"/>
      <c r="L14" s="558"/>
      <c r="M14" s="556" t="s">
        <v>425</v>
      </c>
      <c r="N14" s="557"/>
      <c r="O14" s="557"/>
      <c r="P14" s="557"/>
      <c r="Q14" s="557"/>
      <c r="R14" s="557"/>
      <c r="S14" s="557"/>
      <c r="T14" s="558"/>
    </row>
    <row r="15" spans="1:51" s="20" customFormat="1" ht="13.5" thickBot="1">
      <c r="A15" s="612"/>
      <c r="B15" s="615"/>
      <c r="C15" s="559" t="s">
        <v>415</v>
      </c>
      <c r="D15" s="562" t="s">
        <v>416</v>
      </c>
      <c r="E15" s="563"/>
      <c r="F15" s="563"/>
      <c r="G15" s="563"/>
      <c r="H15" s="563"/>
      <c r="I15" s="563"/>
      <c r="J15" s="563"/>
      <c r="K15" s="563"/>
      <c r="L15" s="585"/>
      <c r="M15" s="559" t="s">
        <v>415</v>
      </c>
      <c r="N15" s="562" t="s">
        <v>416</v>
      </c>
      <c r="O15" s="563"/>
      <c r="P15" s="563"/>
      <c r="Q15" s="563"/>
      <c r="R15" s="563"/>
      <c r="S15" s="563"/>
      <c r="T15" s="585"/>
    </row>
    <row r="16" spans="1:51" s="20" customFormat="1" ht="36.75" customHeight="1">
      <c r="A16" s="612"/>
      <c r="B16" s="615"/>
      <c r="C16" s="560"/>
      <c r="D16" s="576" t="s">
        <v>409</v>
      </c>
      <c r="E16" s="570" t="s">
        <v>410</v>
      </c>
      <c r="F16" s="570" t="s">
        <v>411</v>
      </c>
      <c r="G16" s="566" t="s">
        <v>418</v>
      </c>
      <c r="H16" s="567"/>
      <c r="I16" s="568" t="s">
        <v>417</v>
      </c>
      <c r="J16" s="569"/>
      <c r="K16" s="570" t="s">
        <v>412</v>
      </c>
      <c r="L16" s="573" t="s">
        <v>413</v>
      </c>
      <c r="M16" s="560"/>
      <c r="N16" s="576" t="s">
        <v>420</v>
      </c>
      <c r="O16" s="566" t="s">
        <v>421</v>
      </c>
      <c r="P16" s="579"/>
      <c r="Q16" s="579"/>
      <c r="R16" s="567"/>
      <c r="S16" s="570" t="s">
        <v>423</v>
      </c>
      <c r="T16" s="573" t="s">
        <v>424</v>
      </c>
    </row>
    <row r="17" spans="1:20" s="20" customFormat="1" ht="30" customHeight="1">
      <c r="A17" s="612"/>
      <c r="B17" s="615"/>
      <c r="C17" s="560"/>
      <c r="D17" s="577"/>
      <c r="E17" s="571"/>
      <c r="F17" s="571"/>
      <c r="G17" s="580" t="s">
        <v>415</v>
      </c>
      <c r="H17" s="580" t="s">
        <v>419</v>
      </c>
      <c r="I17" s="580" t="s">
        <v>415</v>
      </c>
      <c r="J17" s="582" t="s">
        <v>422</v>
      </c>
      <c r="K17" s="571"/>
      <c r="L17" s="574"/>
      <c r="M17" s="560"/>
      <c r="N17" s="577"/>
      <c r="O17" s="582" t="s">
        <v>415</v>
      </c>
      <c r="P17" s="582" t="s">
        <v>422</v>
      </c>
      <c r="Q17" s="606" t="s">
        <v>418</v>
      </c>
      <c r="R17" s="607"/>
      <c r="S17" s="571"/>
      <c r="T17" s="574"/>
    </row>
    <row r="18" spans="1:20" s="20" customFormat="1" ht="25.5">
      <c r="A18" s="613"/>
      <c r="B18" s="616"/>
      <c r="C18" s="561"/>
      <c r="D18" s="578"/>
      <c r="E18" s="572"/>
      <c r="F18" s="572"/>
      <c r="G18" s="581"/>
      <c r="H18" s="581"/>
      <c r="I18" s="581"/>
      <c r="J18" s="572"/>
      <c r="K18" s="572"/>
      <c r="L18" s="575"/>
      <c r="M18" s="561"/>
      <c r="N18" s="578"/>
      <c r="O18" s="572"/>
      <c r="P18" s="572"/>
      <c r="Q18" s="297" t="s">
        <v>415</v>
      </c>
      <c r="R18" s="38" t="s">
        <v>419</v>
      </c>
      <c r="S18" s="572"/>
      <c r="T18" s="575"/>
    </row>
    <row r="19" spans="1:20" s="20" customFormat="1" ht="12.75">
      <c r="A19" s="590" t="s">
        <v>315</v>
      </c>
      <c r="B19" s="605"/>
      <c r="C19" s="144">
        <f>SUM(C20:C23)</f>
        <v>439</v>
      </c>
      <c r="D19" s="40">
        <f>SUM(D20:D23)</f>
        <v>254</v>
      </c>
      <c r="E19" s="41">
        <f t="shared" ref="E19:H19" si="4">SUM(E20:E23)</f>
        <v>0</v>
      </c>
      <c r="F19" s="41">
        <f t="shared" si="4"/>
        <v>6</v>
      </c>
      <c r="G19" s="41">
        <f t="shared" si="4"/>
        <v>1</v>
      </c>
      <c r="H19" s="41">
        <f t="shared" si="4"/>
        <v>1</v>
      </c>
      <c r="I19" s="41">
        <f>SUM(I20:I23)</f>
        <v>28</v>
      </c>
      <c r="J19" s="41">
        <f t="shared" ref="J19:T19" si="5">SUM(J20:J23)</f>
        <v>6</v>
      </c>
      <c r="K19" s="41">
        <f t="shared" si="5"/>
        <v>53</v>
      </c>
      <c r="L19" s="42">
        <f t="shared" si="5"/>
        <v>97</v>
      </c>
      <c r="M19" s="39">
        <f t="shared" si="5"/>
        <v>2309</v>
      </c>
      <c r="N19" s="40">
        <f t="shared" si="5"/>
        <v>1249</v>
      </c>
      <c r="O19" s="41">
        <f t="shared" si="5"/>
        <v>1186</v>
      </c>
      <c r="P19" s="41">
        <f t="shared" si="5"/>
        <v>52</v>
      </c>
      <c r="Q19" s="43">
        <f t="shared" si="5"/>
        <v>7</v>
      </c>
      <c r="R19" s="44">
        <f t="shared" si="5"/>
        <v>7</v>
      </c>
      <c r="S19" s="41">
        <f t="shared" si="5"/>
        <v>743</v>
      </c>
      <c r="T19" s="42">
        <f t="shared" si="5"/>
        <v>317</v>
      </c>
    </row>
    <row r="20" spans="1:20" s="20" customFormat="1" ht="12.75">
      <c r="A20" s="151">
        <v>1</v>
      </c>
      <c r="B20" s="99" t="s">
        <v>110</v>
      </c>
      <c r="C20" s="45">
        <v>312</v>
      </c>
      <c r="D20" s="46">
        <v>180</v>
      </c>
      <c r="E20" s="47">
        <v>0</v>
      </c>
      <c r="F20" s="47">
        <v>2</v>
      </c>
      <c r="G20" s="47">
        <v>0</v>
      </c>
      <c r="H20" s="47">
        <v>0</v>
      </c>
      <c r="I20" s="47">
        <v>26</v>
      </c>
      <c r="J20" s="47">
        <v>5</v>
      </c>
      <c r="K20" s="47">
        <v>40</v>
      </c>
      <c r="L20" s="48">
        <v>64</v>
      </c>
      <c r="M20" s="111">
        <v>1653</v>
      </c>
      <c r="N20" s="70">
        <v>918</v>
      </c>
      <c r="O20" s="71">
        <v>865</v>
      </c>
      <c r="P20" s="71">
        <v>33</v>
      </c>
      <c r="Q20" s="71">
        <v>0</v>
      </c>
      <c r="R20" s="71">
        <v>0</v>
      </c>
      <c r="S20" s="71">
        <v>545</v>
      </c>
      <c r="T20" s="113">
        <v>190</v>
      </c>
    </row>
    <row r="21" spans="1:20" s="20" customFormat="1" ht="12.75">
      <c r="A21" s="487">
        <v>2</v>
      </c>
      <c r="B21" s="452" t="s">
        <v>111</v>
      </c>
      <c r="C21" s="45">
        <v>33</v>
      </c>
      <c r="D21" s="46">
        <v>24</v>
      </c>
      <c r="E21" s="47">
        <v>0</v>
      </c>
      <c r="F21" s="47">
        <v>1</v>
      </c>
      <c r="G21" s="47">
        <v>0</v>
      </c>
      <c r="H21" s="47">
        <v>0</v>
      </c>
      <c r="I21" s="78">
        <v>0</v>
      </c>
      <c r="J21" s="47">
        <v>0</v>
      </c>
      <c r="K21" s="47">
        <v>2</v>
      </c>
      <c r="L21" s="48">
        <v>6</v>
      </c>
      <c r="M21" s="111">
        <v>183</v>
      </c>
      <c r="N21" s="70">
        <v>92</v>
      </c>
      <c r="O21" s="71">
        <v>86</v>
      </c>
      <c r="P21" s="71">
        <v>10</v>
      </c>
      <c r="Q21" s="71">
        <v>0</v>
      </c>
      <c r="R21" s="71">
        <v>0</v>
      </c>
      <c r="S21" s="71">
        <v>51</v>
      </c>
      <c r="T21" s="113">
        <v>40</v>
      </c>
    </row>
    <row r="22" spans="1:20" s="20" customFormat="1" ht="12.75">
      <c r="A22" s="487">
        <v>3</v>
      </c>
      <c r="B22" s="452" t="s">
        <v>112</v>
      </c>
      <c r="C22" s="45">
        <v>57</v>
      </c>
      <c r="D22" s="85">
        <v>30</v>
      </c>
      <c r="E22" s="86">
        <v>0</v>
      </c>
      <c r="F22" s="86">
        <v>2</v>
      </c>
      <c r="G22" s="86">
        <v>0</v>
      </c>
      <c r="H22" s="86">
        <v>0</v>
      </c>
      <c r="I22" s="47">
        <v>0</v>
      </c>
      <c r="J22" s="86">
        <v>0</v>
      </c>
      <c r="K22" s="86">
        <v>7</v>
      </c>
      <c r="L22" s="87">
        <v>18</v>
      </c>
      <c r="M22" s="192">
        <v>287</v>
      </c>
      <c r="N22" s="103">
        <v>143</v>
      </c>
      <c r="O22" s="104">
        <v>141</v>
      </c>
      <c r="P22" s="104">
        <v>9</v>
      </c>
      <c r="Q22" s="104">
        <v>0</v>
      </c>
      <c r="R22" s="104">
        <v>0</v>
      </c>
      <c r="S22" s="104">
        <v>93</v>
      </c>
      <c r="T22" s="105">
        <v>51</v>
      </c>
    </row>
    <row r="23" spans="1:20" s="20" customFormat="1" ht="13.5" thickBot="1">
      <c r="A23" s="488">
        <v>4</v>
      </c>
      <c r="B23" s="453" t="s">
        <v>113</v>
      </c>
      <c r="C23" s="50">
        <v>37</v>
      </c>
      <c r="D23" s="120">
        <v>20</v>
      </c>
      <c r="E23" s="52">
        <v>0</v>
      </c>
      <c r="F23" s="52">
        <v>1</v>
      </c>
      <c r="G23" s="52">
        <v>1</v>
      </c>
      <c r="H23" s="52">
        <v>1</v>
      </c>
      <c r="I23" s="52">
        <v>2</v>
      </c>
      <c r="J23" s="52">
        <v>1</v>
      </c>
      <c r="K23" s="52">
        <v>4</v>
      </c>
      <c r="L23" s="121">
        <v>9</v>
      </c>
      <c r="M23" s="62">
        <v>186</v>
      </c>
      <c r="N23" s="116">
        <v>96</v>
      </c>
      <c r="O23" s="64">
        <v>94</v>
      </c>
      <c r="P23" s="64">
        <v>0</v>
      </c>
      <c r="Q23" s="64">
        <v>7</v>
      </c>
      <c r="R23" s="64">
        <v>7</v>
      </c>
      <c r="S23" s="64">
        <v>54</v>
      </c>
      <c r="T23" s="117">
        <v>36</v>
      </c>
    </row>
    <row r="24" spans="1:20" s="20" customFormat="1" ht="12.75">
      <c r="A24" s="33"/>
      <c r="C24" s="35"/>
      <c r="D24" s="36"/>
      <c r="E24" s="37"/>
      <c r="F24" s="37"/>
      <c r="G24" s="35"/>
      <c r="H24" s="37"/>
      <c r="I24" s="37"/>
      <c r="J24" s="37"/>
    </row>
  </sheetData>
  <mergeCells count="44">
    <mergeCell ref="A13:T13"/>
    <mergeCell ref="H5:J5"/>
    <mergeCell ref="A5:A6"/>
    <mergeCell ref="B5:B6"/>
    <mergeCell ref="C5:C6"/>
    <mergeCell ref="D5:F5"/>
    <mergeCell ref="G5:G6"/>
    <mergeCell ref="Q5:Q6"/>
    <mergeCell ref="R5:R6"/>
    <mergeCell ref="A7:B7"/>
    <mergeCell ref="K5:K6"/>
    <mergeCell ref="L5:L6"/>
    <mergeCell ref="M5:M6"/>
    <mergeCell ref="N5:N6"/>
    <mergeCell ref="O5:O6"/>
    <mergeCell ref="P5:P6"/>
    <mergeCell ref="A14:A18"/>
    <mergeCell ref="B14:B18"/>
    <mergeCell ref="C14:L14"/>
    <mergeCell ref="M14:T14"/>
    <mergeCell ref="C15:C18"/>
    <mergeCell ref="D15:L15"/>
    <mergeCell ref="M15:M18"/>
    <mergeCell ref="I16:J16"/>
    <mergeCell ref="K16:K18"/>
    <mergeCell ref="L16:L18"/>
    <mergeCell ref="N16:N18"/>
    <mergeCell ref="O16:R16"/>
    <mergeCell ref="A4:J4"/>
    <mergeCell ref="A19:B19"/>
    <mergeCell ref="S16:S18"/>
    <mergeCell ref="T16:T18"/>
    <mergeCell ref="G17:G18"/>
    <mergeCell ref="H17:H18"/>
    <mergeCell ref="I17:I18"/>
    <mergeCell ref="J17:J18"/>
    <mergeCell ref="O17:O18"/>
    <mergeCell ref="P17:P18"/>
    <mergeCell ref="Q17:R17"/>
    <mergeCell ref="N15:T15"/>
    <mergeCell ref="D16:D18"/>
    <mergeCell ref="E16:E18"/>
    <mergeCell ref="F16:F18"/>
    <mergeCell ref="G16:H16"/>
  </mergeCells>
  <pageMargins left="0.11811023622047245" right="0.19685039370078741" top="0.55118110236220474" bottom="0.74803149606299213" header="0.31496062992125984" footer="0.31496062992125984"/>
  <pageSetup paperSize="9" scale="6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8"/>
  <sheetViews>
    <sheetView workbookViewId="0"/>
  </sheetViews>
  <sheetFormatPr defaultRowHeight="15"/>
  <cols>
    <col min="1" max="1" width="4.28515625" customWidth="1"/>
    <col min="2" max="2" width="49" customWidth="1"/>
    <col min="3" max="3" width="12.28515625" customWidth="1"/>
    <col min="4" max="6" width="9.140625" customWidth="1"/>
    <col min="7" max="7" width="10.5703125" customWidth="1"/>
    <col min="8" max="10" width="9.140625" customWidth="1"/>
    <col min="17" max="17" width="7.85546875" customWidth="1"/>
    <col min="19" max="19" width="8" customWidth="1"/>
    <col min="20" max="20" width="8.140625" customWidth="1"/>
    <col min="21" max="22" width="4.7109375" customWidth="1"/>
    <col min="23" max="23" width="5.7109375" customWidth="1"/>
    <col min="24" max="27" width="6.7109375" customWidth="1"/>
    <col min="28" max="29" width="8.7109375" customWidth="1"/>
    <col min="30" max="31" width="6.7109375" customWidth="1"/>
    <col min="32" max="32" width="5.7109375" customWidth="1"/>
    <col min="33" max="33" width="6.7109375" customWidth="1"/>
    <col min="34" max="34" width="5.7109375" customWidth="1"/>
    <col min="35" max="38" width="6.7109375" customWidth="1"/>
    <col min="39" max="39" width="5.7109375" customWidth="1"/>
    <col min="40" max="40" width="6.7109375" customWidth="1"/>
    <col min="41" max="42" width="5.7109375" customWidth="1"/>
    <col min="43" max="45" width="6.7109375" customWidth="1"/>
    <col min="46" max="46" width="8.7109375" customWidth="1"/>
    <col min="47" max="47" width="6.7109375" customWidth="1"/>
    <col min="48" max="48" width="5.7109375" customWidth="1"/>
    <col min="49" max="49" width="8.7109375" customWidth="1"/>
    <col min="50" max="50" width="5.7109375" customWidth="1"/>
    <col min="51" max="51" width="4.7109375" customWidth="1"/>
  </cols>
  <sheetData>
    <row r="1" spans="1:18" s="20" customFormat="1" ht="12.75">
      <c r="A1" s="33"/>
      <c r="C1" s="35"/>
      <c r="D1" s="36"/>
      <c r="E1" s="37"/>
      <c r="F1" s="37"/>
      <c r="G1" s="35"/>
      <c r="H1" s="37"/>
      <c r="I1" s="37"/>
      <c r="J1" s="37"/>
    </row>
    <row r="2" spans="1:18" s="20" customFormat="1" ht="12.75">
      <c r="A2" s="33"/>
      <c r="C2" s="35"/>
      <c r="D2" s="36"/>
      <c r="E2" s="37"/>
      <c r="F2" s="37"/>
      <c r="G2" s="35"/>
      <c r="H2" s="37"/>
      <c r="I2" s="37"/>
      <c r="J2" s="37"/>
    </row>
    <row r="3" spans="1:18" s="20" customFormat="1" ht="12.75">
      <c r="A3" s="33"/>
      <c r="C3" s="35"/>
      <c r="D3" s="36"/>
      <c r="E3" s="37"/>
      <c r="F3" s="37"/>
      <c r="G3" s="35"/>
      <c r="H3" s="37"/>
      <c r="I3" s="37"/>
      <c r="J3" s="37"/>
    </row>
    <row r="4" spans="1:18" s="20" customFormat="1" ht="13.5" thickBot="1">
      <c r="A4" s="542" t="s">
        <v>562</v>
      </c>
      <c r="B4" s="542"/>
      <c r="C4" s="542"/>
      <c r="D4" s="542"/>
      <c r="E4" s="542"/>
      <c r="F4" s="542"/>
      <c r="G4" s="542"/>
      <c r="H4" s="542"/>
      <c r="I4" s="542"/>
      <c r="J4" s="542"/>
    </row>
    <row r="5" spans="1:18" s="20" customFormat="1" ht="12.75">
      <c r="A5" s="611" t="s">
        <v>300</v>
      </c>
      <c r="B5" s="614" t="s">
        <v>301</v>
      </c>
      <c r="C5" s="617" t="s">
        <v>0</v>
      </c>
      <c r="D5" s="547" t="s">
        <v>298</v>
      </c>
      <c r="E5" s="608"/>
      <c r="F5" s="609"/>
      <c r="G5" s="586" t="s">
        <v>1</v>
      </c>
      <c r="H5" s="547" t="s">
        <v>299</v>
      </c>
      <c r="I5" s="608"/>
      <c r="J5" s="642"/>
      <c r="K5" s="598" t="s">
        <v>466</v>
      </c>
      <c r="L5" s="600" t="s">
        <v>467</v>
      </c>
      <c r="M5" s="586" t="s">
        <v>461</v>
      </c>
      <c r="N5" s="586" t="s">
        <v>462</v>
      </c>
      <c r="O5" s="586" t="s">
        <v>463</v>
      </c>
      <c r="P5" s="586" t="s">
        <v>464</v>
      </c>
      <c r="Q5" s="586" t="s">
        <v>465</v>
      </c>
      <c r="R5" s="588" t="s">
        <v>469</v>
      </c>
    </row>
    <row r="6" spans="1:18" s="20" customFormat="1" ht="38.25">
      <c r="A6" s="613"/>
      <c r="B6" s="616"/>
      <c r="C6" s="618"/>
      <c r="D6" s="3" t="s">
        <v>2</v>
      </c>
      <c r="E6" s="2" t="s">
        <v>3</v>
      </c>
      <c r="F6" s="8" t="s">
        <v>4</v>
      </c>
      <c r="G6" s="587"/>
      <c r="H6" s="3" t="s">
        <v>2</v>
      </c>
      <c r="I6" s="2" t="s">
        <v>3</v>
      </c>
      <c r="J6" s="8" t="s">
        <v>4</v>
      </c>
      <c r="K6" s="599"/>
      <c r="L6" s="601"/>
      <c r="M6" s="587"/>
      <c r="N6" s="587"/>
      <c r="O6" s="587"/>
      <c r="P6" s="587"/>
      <c r="Q6" s="587"/>
      <c r="R6" s="589"/>
    </row>
    <row r="7" spans="1:18" s="20" customFormat="1" ht="12.75">
      <c r="A7" s="590" t="s">
        <v>316</v>
      </c>
      <c r="B7" s="605"/>
      <c r="C7" s="262">
        <f>SUM(C8:C18)</f>
        <v>298244486.30000001</v>
      </c>
      <c r="D7" s="54">
        <v>71831.523675337201</v>
      </c>
      <c r="E7" s="54">
        <v>2107.0796805233699</v>
      </c>
      <c r="F7" s="55">
        <v>264.62588466090898</v>
      </c>
      <c r="G7" s="53">
        <f>SUM(G8:G18)</f>
        <v>31485050.059999999</v>
      </c>
      <c r="H7" s="54">
        <v>7583.1045423892101</v>
      </c>
      <c r="I7" s="54">
        <v>222.44001907534101</v>
      </c>
      <c r="J7" s="55">
        <v>27.936004212797702</v>
      </c>
      <c r="K7" s="237">
        <f>SUM(K8:K18)</f>
        <v>141544</v>
      </c>
      <c r="L7" s="53">
        <f>SUM(L8:L18)</f>
        <v>140049</v>
      </c>
      <c r="M7" s="53">
        <f>SUM(M8:M18)</f>
        <v>1127042</v>
      </c>
      <c r="N7" s="54">
        <v>271.51096121416526</v>
      </c>
      <c r="O7" s="54">
        <f>+N7*100/365</f>
        <v>74.386564716209662</v>
      </c>
      <c r="P7" s="54">
        <v>7.1781999757975656</v>
      </c>
      <c r="Q7" s="54">
        <v>1.306685517211833</v>
      </c>
      <c r="R7" s="56">
        <v>37.824379667549991</v>
      </c>
    </row>
    <row r="8" spans="1:18" s="20" customFormat="1" ht="12.75">
      <c r="A8" s="456">
        <v>1</v>
      </c>
      <c r="B8" s="452" t="s">
        <v>114</v>
      </c>
      <c r="C8" s="467">
        <v>147846201.91999999</v>
      </c>
      <c r="D8" s="73">
        <v>100370.809178547</v>
      </c>
      <c r="E8" s="73">
        <v>2286.7293890555902</v>
      </c>
      <c r="F8" s="94">
        <v>386.32199967598802</v>
      </c>
      <c r="G8" s="80">
        <v>19206683.879999999</v>
      </c>
      <c r="H8" s="73">
        <v>13039.160814663999</v>
      </c>
      <c r="I8" s="73">
        <v>297.06876419092401</v>
      </c>
      <c r="J8" s="94">
        <v>50.187048617462104</v>
      </c>
      <c r="K8" s="238">
        <v>64654</v>
      </c>
      <c r="L8" s="22">
        <v>64210</v>
      </c>
      <c r="M8" s="22">
        <v>382702</v>
      </c>
      <c r="N8" s="23">
        <v>259.81126951799047</v>
      </c>
      <c r="O8" s="23">
        <f t="shared" ref="O8:O18" si="0">+N8*100/365</f>
        <v>71.181169730956299</v>
      </c>
      <c r="P8" s="23">
        <v>5.3211440330362478</v>
      </c>
      <c r="Q8" s="23">
        <v>2.496495872916991</v>
      </c>
      <c r="R8" s="26">
        <v>48.826205023761034</v>
      </c>
    </row>
    <row r="9" spans="1:18" s="20" customFormat="1" ht="15.75" customHeight="1">
      <c r="A9" s="456">
        <v>2</v>
      </c>
      <c r="B9" s="473" t="s">
        <v>115</v>
      </c>
      <c r="C9" s="467">
        <v>48061931.280000001</v>
      </c>
      <c r="D9" s="73">
        <v>97094.810666666701</v>
      </c>
      <c r="E9" s="73">
        <v>2128.2350121773002</v>
      </c>
      <c r="F9" s="94">
        <v>324.411791213019</v>
      </c>
      <c r="G9" s="80">
        <v>8111171</v>
      </c>
      <c r="H9" s="73">
        <v>16386.204040404002</v>
      </c>
      <c r="I9" s="73">
        <v>359.17154496745297</v>
      </c>
      <c r="J9" s="94">
        <v>54.749350325006198</v>
      </c>
      <c r="K9" s="316">
        <v>22583</v>
      </c>
      <c r="L9" s="80">
        <v>22450</v>
      </c>
      <c r="M9" s="80">
        <v>148151</v>
      </c>
      <c r="N9" s="73">
        <v>299.29494949494949</v>
      </c>
      <c r="O9" s="73">
        <f t="shared" si="0"/>
        <v>81.998616299986168</v>
      </c>
      <c r="P9" s="73">
        <v>5.2180543815159197</v>
      </c>
      <c r="Q9" s="73">
        <v>0.24498886414253898</v>
      </c>
      <c r="R9" s="74">
        <v>57.357575757575759</v>
      </c>
    </row>
    <row r="10" spans="1:18" s="20" customFormat="1" ht="25.5">
      <c r="A10" s="456">
        <v>3</v>
      </c>
      <c r="B10" s="473" t="s">
        <v>116</v>
      </c>
      <c r="C10" s="467">
        <v>13770359.800000001</v>
      </c>
      <c r="D10" s="73">
        <v>33586.243414634097</v>
      </c>
      <c r="E10" s="73">
        <v>1094.53618949209</v>
      </c>
      <c r="F10" s="94">
        <v>114.679412377058</v>
      </c>
      <c r="G10" s="80">
        <v>1025758.16</v>
      </c>
      <c r="H10" s="73">
        <v>2501.8491707317098</v>
      </c>
      <c r="I10" s="73">
        <v>81.532323344726194</v>
      </c>
      <c r="J10" s="94">
        <v>8.5425032270959491</v>
      </c>
      <c r="K10" s="316">
        <v>12581</v>
      </c>
      <c r="L10" s="80">
        <v>12460</v>
      </c>
      <c r="M10" s="80">
        <v>120077</v>
      </c>
      <c r="N10" s="73">
        <v>292.87073170731708</v>
      </c>
      <c r="O10" s="73">
        <f t="shared" si="0"/>
        <v>80.238556632141666</v>
      </c>
      <c r="P10" s="73">
        <v>9.5427958356512761</v>
      </c>
      <c r="Q10" s="73">
        <v>0.15248796147672553</v>
      </c>
      <c r="R10" s="74">
        <v>30.690243902439025</v>
      </c>
    </row>
    <row r="11" spans="1:18" s="20" customFormat="1" ht="12.75">
      <c r="A11" s="456">
        <v>4</v>
      </c>
      <c r="B11" s="452" t="s">
        <v>117</v>
      </c>
      <c r="C11" s="467">
        <v>27012493</v>
      </c>
      <c r="D11" s="73">
        <v>71461.621693121691</v>
      </c>
      <c r="E11" s="73">
        <v>2480.7138396546975</v>
      </c>
      <c r="F11" s="94">
        <v>246.10283251792532</v>
      </c>
      <c r="G11" s="80">
        <v>642132.29</v>
      </c>
      <c r="H11" s="73">
        <v>1698.762671957672</v>
      </c>
      <c r="I11" s="73">
        <v>58.970731012948853</v>
      </c>
      <c r="J11" s="94">
        <v>5.8502773298348236</v>
      </c>
      <c r="K11" s="316">
        <v>10889</v>
      </c>
      <c r="L11" s="80">
        <v>10758</v>
      </c>
      <c r="M11" s="80">
        <v>109761</v>
      </c>
      <c r="N11" s="73">
        <v>290.37301587301585</v>
      </c>
      <c r="O11" s="73">
        <f t="shared" si="0"/>
        <v>79.55425092411393</v>
      </c>
      <c r="P11" s="73">
        <v>9.9187601662750762</v>
      </c>
      <c r="Q11" s="73">
        <v>0.96672243911507716</v>
      </c>
      <c r="R11" s="74">
        <v>29.275132275132275</v>
      </c>
    </row>
    <row r="12" spans="1:18" s="20" customFormat="1" ht="12.75">
      <c r="A12" s="456">
        <v>5</v>
      </c>
      <c r="B12" s="452" t="s">
        <v>118</v>
      </c>
      <c r="C12" s="467">
        <v>9290345.8599999994</v>
      </c>
      <c r="D12" s="73">
        <v>60326.921168831199</v>
      </c>
      <c r="E12" s="73">
        <v>2993.9883532065701</v>
      </c>
      <c r="F12" s="94">
        <v>195.874886358845</v>
      </c>
      <c r="G12" s="80">
        <v>363100.73</v>
      </c>
      <c r="H12" s="73">
        <v>2357.79694805195</v>
      </c>
      <c r="I12" s="73">
        <v>117.01602642603901</v>
      </c>
      <c r="J12" s="94">
        <v>7.6555076955513401</v>
      </c>
      <c r="K12" s="316">
        <v>3103</v>
      </c>
      <c r="L12" s="80">
        <v>3010</v>
      </c>
      <c r="M12" s="80">
        <v>47430</v>
      </c>
      <c r="N12" s="73">
        <v>307.98701298701297</v>
      </c>
      <c r="O12" s="73">
        <f t="shared" si="0"/>
        <v>84.380003558085747</v>
      </c>
      <c r="P12" s="73">
        <v>15.285207863358041</v>
      </c>
      <c r="Q12" s="73">
        <v>0.86378737541528239</v>
      </c>
      <c r="R12" s="74">
        <v>20.149350649350648</v>
      </c>
    </row>
    <row r="13" spans="1:18" s="20" customFormat="1" ht="12.75">
      <c r="A13" s="456">
        <v>6</v>
      </c>
      <c r="B13" s="452" t="s">
        <v>119</v>
      </c>
      <c r="C13" s="467">
        <v>8067324.4400000004</v>
      </c>
      <c r="D13" s="73">
        <v>52385.223636363597</v>
      </c>
      <c r="E13" s="73">
        <v>1465.4540308810199</v>
      </c>
      <c r="F13" s="94">
        <v>241.09633423986099</v>
      </c>
      <c r="G13" s="80">
        <v>440852</v>
      </c>
      <c r="H13" s="73">
        <v>2862.6753246753201</v>
      </c>
      <c r="I13" s="73">
        <v>80.082107175295207</v>
      </c>
      <c r="J13" s="94">
        <v>13.175099369415101</v>
      </c>
      <c r="K13" s="316">
        <v>5505</v>
      </c>
      <c r="L13" s="80">
        <v>5473</v>
      </c>
      <c r="M13" s="80">
        <v>33461</v>
      </c>
      <c r="N13" s="73">
        <v>218.69934640522877</v>
      </c>
      <c r="O13" s="73">
        <f t="shared" si="0"/>
        <v>59.917629152117463</v>
      </c>
      <c r="P13" s="73">
        <v>5.5573824946022254</v>
      </c>
      <c r="Q13" s="73">
        <v>1.8271514708569341E-2</v>
      </c>
      <c r="R13" s="74">
        <v>39.352941176470587</v>
      </c>
    </row>
    <row r="14" spans="1:18" s="20" customFormat="1" ht="12.75">
      <c r="A14" s="456">
        <v>7</v>
      </c>
      <c r="B14" s="452" t="s">
        <v>120</v>
      </c>
      <c r="C14" s="467">
        <v>5229970</v>
      </c>
      <c r="D14" s="73">
        <v>41689.90625</v>
      </c>
      <c r="E14" s="73">
        <v>1318.25790513834</v>
      </c>
      <c r="F14" s="94">
        <v>223.753951947671</v>
      </c>
      <c r="G14" s="80">
        <v>153760</v>
      </c>
      <c r="H14" s="73">
        <v>1201.25</v>
      </c>
      <c r="I14" s="73">
        <v>37.984189723320199</v>
      </c>
      <c r="J14" s="94">
        <v>6.44723049184452</v>
      </c>
      <c r="K14" s="316">
        <v>4048</v>
      </c>
      <c r="L14" s="80">
        <v>4035</v>
      </c>
      <c r="M14" s="80">
        <v>23849</v>
      </c>
      <c r="N14" s="73">
        <v>186.3203125</v>
      </c>
      <c r="O14" s="73">
        <f t="shared" si="0"/>
        <v>51.046660958904113</v>
      </c>
      <c r="P14" s="73">
        <v>5.3044928825622772</v>
      </c>
      <c r="Q14" s="73">
        <v>2.4783147459727387E-2</v>
      </c>
      <c r="R14" s="74">
        <v>35.125</v>
      </c>
    </row>
    <row r="15" spans="1:18" s="20" customFormat="1" ht="12.75">
      <c r="A15" s="456">
        <v>8</v>
      </c>
      <c r="B15" s="452" t="s">
        <v>121</v>
      </c>
      <c r="C15" s="467">
        <v>12357994</v>
      </c>
      <c r="D15" s="73">
        <v>46633.939622641512</v>
      </c>
      <c r="E15" s="73">
        <v>1345.4538922155689</v>
      </c>
      <c r="F15" s="94">
        <v>227.13143046187213</v>
      </c>
      <c r="G15" s="80">
        <v>652886</v>
      </c>
      <c r="H15" s="73">
        <v>2463.720754716981</v>
      </c>
      <c r="I15" s="73">
        <v>71.081763745236799</v>
      </c>
      <c r="J15" s="94">
        <v>11.999595655130586</v>
      </c>
      <c r="K15" s="316">
        <v>9185</v>
      </c>
      <c r="L15" s="80">
        <v>9126</v>
      </c>
      <c r="M15" s="80">
        <v>54409</v>
      </c>
      <c r="N15" s="73">
        <v>205.31698113207548</v>
      </c>
      <c r="O15" s="73">
        <f t="shared" si="0"/>
        <v>56.251227707417939</v>
      </c>
      <c r="P15" s="73">
        <v>5.2200901851674182</v>
      </c>
      <c r="Q15" s="73">
        <v>7.6703922857769016E-2</v>
      </c>
      <c r="R15" s="74">
        <v>39.332075471698111</v>
      </c>
    </row>
    <row r="16" spans="1:18" s="20" customFormat="1" ht="12.75">
      <c r="A16" s="456">
        <v>9</v>
      </c>
      <c r="B16" s="452" t="s">
        <v>122</v>
      </c>
      <c r="C16" s="467">
        <v>5289503</v>
      </c>
      <c r="D16" s="73">
        <v>47227.705357142899</v>
      </c>
      <c r="E16" s="73">
        <v>1296.7646481980901</v>
      </c>
      <c r="F16" s="94">
        <v>253.42578574166299</v>
      </c>
      <c r="G16" s="80">
        <v>262879</v>
      </c>
      <c r="H16" s="73">
        <v>2347.1339285714298</v>
      </c>
      <c r="I16" s="73">
        <v>64.4469232655063</v>
      </c>
      <c r="J16" s="94">
        <v>12.594816021464201</v>
      </c>
      <c r="K16" s="316">
        <v>4079</v>
      </c>
      <c r="L16" s="80">
        <v>4055</v>
      </c>
      <c r="M16" s="80">
        <v>20872</v>
      </c>
      <c r="N16" s="73">
        <v>186.35714285714286</v>
      </c>
      <c r="O16" s="73">
        <f t="shared" si="0"/>
        <v>51.05675146771037</v>
      </c>
      <c r="P16" s="73">
        <v>5.116940426575141</v>
      </c>
      <c r="Q16" s="73">
        <v>0</v>
      </c>
      <c r="R16" s="74">
        <v>36.419642857142854</v>
      </c>
    </row>
    <row r="17" spans="1:20" s="20" customFormat="1" ht="25.5">
      <c r="A17" s="456">
        <v>10</v>
      </c>
      <c r="B17" s="489" t="s">
        <v>123</v>
      </c>
      <c r="C17" s="467">
        <v>3925420</v>
      </c>
      <c r="D17" s="73">
        <v>47294.216867469877</v>
      </c>
      <c r="E17" s="73">
        <v>1143.4372269152345</v>
      </c>
      <c r="F17" s="94">
        <v>203.10550007761162</v>
      </c>
      <c r="G17" s="80">
        <v>167915</v>
      </c>
      <c r="H17" s="73">
        <v>2023.0722891566265</v>
      </c>
      <c r="I17" s="73">
        <v>48.912030294203319</v>
      </c>
      <c r="J17" s="94">
        <v>8.6881047239612972</v>
      </c>
      <c r="K17" s="316">
        <v>3433</v>
      </c>
      <c r="L17" s="80">
        <v>3425</v>
      </c>
      <c r="M17" s="80">
        <v>19327</v>
      </c>
      <c r="N17" s="73">
        <v>232.85542168674698</v>
      </c>
      <c r="O17" s="73">
        <f t="shared" si="0"/>
        <v>63.796005941574521</v>
      </c>
      <c r="P17" s="73">
        <v>5.6297698805709295</v>
      </c>
      <c r="Q17" s="73">
        <v>5.8394160583941604E-2</v>
      </c>
      <c r="R17" s="74">
        <v>41.361445783132531</v>
      </c>
    </row>
    <row r="18" spans="1:20" s="20" customFormat="1" ht="13.5" thickBot="1">
      <c r="A18" s="450">
        <v>11</v>
      </c>
      <c r="B18" s="453" t="s">
        <v>124</v>
      </c>
      <c r="C18" s="468">
        <v>17392943</v>
      </c>
      <c r="D18" s="66">
        <v>34785.885999999999</v>
      </c>
      <c r="E18" s="66">
        <v>11720.311994609199</v>
      </c>
      <c r="F18" s="95">
        <v>104.147488368472</v>
      </c>
      <c r="G18" s="82">
        <v>457912</v>
      </c>
      <c r="H18" s="66">
        <v>915.82399999999996</v>
      </c>
      <c r="I18" s="66">
        <v>308.56603773584902</v>
      </c>
      <c r="J18" s="95">
        <v>2.7419387675670501</v>
      </c>
      <c r="K18" s="317">
        <v>1484</v>
      </c>
      <c r="L18" s="82">
        <v>1047</v>
      </c>
      <c r="M18" s="82">
        <v>167003</v>
      </c>
      <c r="N18" s="66">
        <v>334.00599999999997</v>
      </c>
      <c r="O18" s="66">
        <f t="shared" si="0"/>
        <v>91.508493150684927</v>
      </c>
      <c r="P18" s="66">
        <v>111.9323056300268</v>
      </c>
      <c r="Q18" s="66">
        <v>1.1461318051575931</v>
      </c>
      <c r="R18" s="67">
        <v>2.984</v>
      </c>
    </row>
    <row r="19" spans="1:20" s="20" customFormat="1" ht="12.75">
      <c r="A19" s="33"/>
      <c r="B19" s="61"/>
      <c r="C19" s="35"/>
      <c r="D19" s="36"/>
      <c r="E19" s="37"/>
      <c r="F19" s="37"/>
      <c r="G19" s="35"/>
      <c r="H19" s="37"/>
      <c r="I19" s="37"/>
      <c r="J19" s="37"/>
    </row>
    <row r="20" spans="1:20" s="20" customFormat="1" ht="13.5" thickBot="1">
      <c r="A20" s="552" t="s">
        <v>565</v>
      </c>
      <c r="B20" s="552"/>
      <c r="C20" s="552"/>
      <c r="D20" s="552"/>
      <c r="E20" s="552"/>
      <c r="F20" s="552"/>
      <c r="G20" s="552"/>
      <c r="H20" s="552"/>
      <c r="I20" s="552"/>
      <c r="J20" s="552"/>
      <c r="K20" s="552"/>
      <c r="L20" s="552"/>
      <c r="M20" s="552"/>
      <c r="N20" s="552"/>
      <c r="O20" s="552"/>
      <c r="P20" s="552"/>
      <c r="Q20" s="552"/>
      <c r="R20" s="552"/>
      <c r="S20" s="552"/>
      <c r="T20" s="552"/>
    </row>
    <row r="21" spans="1:20" s="20" customFormat="1" ht="13.5" customHeight="1" thickBot="1">
      <c r="A21" s="611" t="s">
        <v>300</v>
      </c>
      <c r="B21" s="614" t="s">
        <v>301</v>
      </c>
      <c r="C21" s="556" t="s">
        <v>414</v>
      </c>
      <c r="D21" s="557"/>
      <c r="E21" s="557"/>
      <c r="F21" s="557"/>
      <c r="G21" s="557"/>
      <c r="H21" s="557"/>
      <c r="I21" s="557"/>
      <c r="J21" s="557"/>
      <c r="K21" s="557"/>
      <c r="L21" s="558"/>
      <c r="M21" s="556" t="s">
        <v>425</v>
      </c>
      <c r="N21" s="557"/>
      <c r="O21" s="557"/>
      <c r="P21" s="557"/>
      <c r="Q21" s="557"/>
      <c r="R21" s="557"/>
      <c r="S21" s="557"/>
      <c r="T21" s="558"/>
    </row>
    <row r="22" spans="1:20" s="20" customFormat="1" ht="13.5" thickBot="1">
      <c r="A22" s="612"/>
      <c r="B22" s="615"/>
      <c r="C22" s="559" t="s">
        <v>415</v>
      </c>
      <c r="D22" s="562" t="s">
        <v>416</v>
      </c>
      <c r="E22" s="563"/>
      <c r="F22" s="563"/>
      <c r="G22" s="563"/>
      <c r="H22" s="563"/>
      <c r="I22" s="563"/>
      <c r="J22" s="563"/>
      <c r="K22" s="563"/>
      <c r="L22" s="585"/>
      <c r="M22" s="559" t="s">
        <v>415</v>
      </c>
      <c r="N22" s="562" t="s">
        <v>416</v>
      </c>
      <c r="O22" s="563"/>
      <c r="P22" s="563"/>
      <c r="Q22" s="563"/>
      <c r="R22" s="563"/>
      <c r="S22" s="563"/>
      <c r="T22" s="585"/>
    </row>
    <row r="23" spans="1:20" s="20" customFormat="1" ht="38.25" customHeight="1">
      <c r="A23" s="612"/>
      <c r="B23" s="615"/>
      <c r="C23" s="560"/>
      <c r="D23" s="576" t="s">
        <v>409</v>
      </c>
      <c r="E23" s="570" t="s">
        <v>410</v>
      </c>
      <c r="F23" s="570" t="s">
        <v>411</v>
      </c>
      <c r="G23" s="566" t="s">
        <v>418</v>
      </c>
      <c r="H23" s="567"/>
      <c r="I23" s="568" t="s">
        <v>417</v>
      </c>
      <c r="J23" s="569"/>
      <c r="K23" s="570" t="s">
        <v>412</v>
      </c>
      <c r="L23" s="573" t="s">
        <v>413</v>
      </c>
      <c r="M23" s="560"/>
      <c r="N23" s="576" t="s">
        <v>420</v>
      </c>
      <c r="O23" s="566" t="s">
        <v>421</v>
      </c>
      <c r="P23" s="579"/>
      <c r="Q23" s="579"/>
      <c r="R23" s="567"/>
      <c r="S23" s="570" t="s">
        <v>423</v>
      </c>
      <c r="T23" s="573" t="s">
        <v>424</v>
      </c>
    </row>
    <row r="24" spans="1:20" s="20" customFormat="1" ht="27" customHeight="1">
      <c r="A24" s="612"/>
      <c r="B24" s="615"/>
      <c r="C24" s="560"/>
      <c r="D24" s="577"/>
      <c r="E24" s="571"/>
      <c r="F24" s="571"/>
      <c r="G24" s="580" t="s">
        <v>415</v>
      </c>
      <c r="H24" s="580" t="s">
        <v>419</v>
      </c>
      <c r="I24" s="580" t="s">
        <v>415</v>
      </c>
      <c r="J24" s="582" t="s">
        <v>422</v>
      </c>
      <c r="K24" s="571"/>
      <c r="L24" s="574"/>
      <c r="M24" s="560"/>
      <c r="N24" s="577"/>
      <c r="O24" s="582" t="s">
        <v>415</v>
      </c>
      <c r="P24" s="582" t="s">
        <v>422</v>
      </c>
      <c r="Q24" s="606" t="s">
        <v>418</v>
      </c>
      <c r="R24" s="607"/>
      <c r="S24" s="571"/>
      <c r="T24" s="574"/>
    </row>
    <row r="25" spans="1:20" s="20" customFormat="1" ht="25.5">
      <c r="A25" s="613"/>
      <c r="B25" s="616"/>
      <c r="C25" s="561"/>
      <c r="D25" s="578"/>
      <c r="E25" s="572"/>
      <c r="F25" s="572"/>
      <c r="G25" s="581"/>
      <c r="H25" s="581"/>
      <c r="I25" s="581"/>
      <c r="J25" s="572"/>
      <c r="K25" s="572"/>
      <c r="L25" s="575"/>
      <c r="M25" s="561"/>
      <c r="N25" s="578"/>
      <c r="O25" s="572"/>
      <c r="P25" s="572"/>
      <c r="Q25" s="297" t="s">
        <v>415</v>
      </c>
      <c r="R25" s="38" t="s">
        <v>419</v>
      </c>
      <c r="S25" s="572"/>
      <c r="T25" s="575"/>
    </row>
    <row r="26" spans="1:20" s="20" customFormat="1" ht="12.75">
      <c r="A26" s="590" t="s">
        <v>316</v>
      </c>
      <c r="B26" s="605"/>
      <c r="C26" s="144">
        <f t="shared" ref="C26:T26" si="1">SUM(C27:C37)</f>
        <v>2388</v>
      </c>
      <c r="D26" s="40">
        <f t="shared" si="1"/>
        <v>1408</v>
      </c>
      <c r="E26" s="41">
        <f t="shared" si="1"/>
        <v>76</v>
      </c>
      <c r="F26" s="41">
        <f t="shared" si="1"/>
        <v>47</v>
      </c>
      <c r="G26" s="41">
        <f t="shared" si="1"/>
        <v>17</v>
      </c>
      <c r="H26" s="41">
        <f t="shared" si="1"/>
        <v>1</v>
      </c>
      <c r="I26" s="41">
        <f t="shared" si="1"/>
        <v>475</v>
      </c>
      <c r="J26" s="41">
        <f t="shared" si="1"/>
        <v>25</v>
      </c>
      <c r="K26" s="41">
        <f t="shared" si="1"/>
        <v>90</v>
      </c>
      <c r="L26" s="42">
        <f t="shared" si="1"/>
        <v>275</v>
      </c>
      <c r="M26" s="39">
        <f t="shared" si="1"/>
        <v>3898</v>
      </c>
      <c r="N26" s="40">
        <f t="shared" si="1"/>
        <v>2216</v>
      </c>
      <c r="O26" s="41">
        <f t="shared" si="1"/>
        <v>2037</v>
      </c>
      <c r="P26" s="41">
        <f t="shared" si="1"/>
        <v>113</v>
      </c>
      <c r="Q26" s="43">
        <f t="shared" si="1"/>
        <v>0</v>
      </c>
      <c r="R26" s="44">
        <f t="shared" si="1"/>
        <v>0</v>
      </c>
      <c r="S26" s="41">
        <f t="shared" si="1"/>
        <v>1150</v>
      </c>
      <c r="T26" s="42">
        <f t="shared" si="1"/>
        <v>532</v>
      </c>
    </row>
    <row r="27" spans="1:20" s="20" customFormat="1" ht="12.75">
      <c r="A27" s="456">
        <v>1</v>
      </c>
      <c r="B27" s="452" t="s">
        <v>114</v>
      </c>
      <c r="C27" s="111">
        <v>1401</v>
      </c>
      <c r="D27" s="70">
        <v>852</v>
      </c>
      <c r="E27" s="71">
        <v>66</v>
      </c>
      <c r="F27" s="71">
        <v>33</v>
      </c>
      <c r="G27" s="71">
        <v>6</v>
      </c>
      <c r="H27" s="71">
        <v>1</v>
      </c>
      <c r="I27" s="71">
        <v>308</v>
      </c>
      <c r="J27" s="71">
        <v>22</v>
      </c>
      <c r="K27" s="71">
        <v>32</v>
      </c>
      <c r="L27" s="113">
        <v>104</v>
      </c>
      <c r="M27" s="111">
        <v>1652</v>
      </c>
      <c r="N27" s="70">
        <v>1004</v>
      </c>
      <c r="O27" s="71">
        <v>906</v>
      </c>
      <c r="P27" s="71">
        <v>44</v>
      </c>
      <c r="Q27" s="71">
        <v>0</v>
      </c>
      <c r="R27" s="71">
        <v>0</v>
      </c>
      <c r="S27" s="71">
        <v>499</v>
      </c>
      <c r="T27" s="113">
        <v>149</v>
      </c>
    </row>
    <row r="28" spans="1:20" s="20" customFormat="1" ht="12.75">
      <c r="A28" s="456">
        <v>2</v>
      </c>
      <c r="B28" s="452" t="s">
        <v>115</v>
      </c>
      <c r="C28" s="111">
        <v>358</v>
      </c>
      <c r="D28" s="70">
        <v>236</v>
      </c>
      <c r="E28" s="71">
        <v>3</v>
      </c>
      <c r="F28" s="71">
        <v>4</v>
      </c>
      <c r="G28" s="71">
        <v>4</v>
      </c>
      <c r="H28" s="71">
        <v>0</v>
      </c>
      <c r="I28" s="167">
        <v>52</v>
      </c>
      <c r="J28" s="71">
        <v>0</v>
      </c>
      <c r="K28" s="71">
        <v>12</v>
      </c>
      <c r="L28" s="113">
        <v>47</v>
      </c>
      <c r="M28" s="111">
        <v>524</v>
      </c>
      <c r="N28" s="70">
        <v>314</v>
      </c>
      <c r="O28" s="71">
        <v>283</v>
      </c>
      <c r="P28" s="71">
        <v>45</v>
      </c>
      <c r="Q28" s="71">
        <v>0</v>
      </c>
      <c r="R28" s="71">
        <v>0</v>
      </c>
      <c r="S28" s="71">
        <v>129</v>
      </c>
      <c r="T28" s="113">
        <v>81</v>
      </c>
    </row>
    <row r="29" spans="1:20" s="20" customFormat="1" ht="25.5">
      <c r="A29" s="456">
        <v>3</v>
      </c>
      <c r="B29" s="473" t="s">
        <v>116</v>
      </c>
      <c r="C29" s="111">
        <v>167</v>
      </c>
      <c r="D29" s="103">
        <v>80</v>
      </c>
      <c r="E29" s="104">
        <v>2</v>
      </c>
      <c r="F29" s="104">
        <v>2</v>
      </c>
      <c r="G29" s="104">
        <v>1</v>
      </c>
      <c r="H29" s="104">
        <v>0</v>
      </c>
      <c r="I29" s="71">
        <v>50</v>
      </c>
      <c r="J29" s="104">
        <v>0</v>
      </c>
      <c r="K29" s="104">
        <v>6</v>
      </c>
      <c r="L29" s="105">
        <v>26</v>
      </c>
      <c r="M29" s="192">
        <v>275</v>
      </c>
      <c r="N29" s="103">
        <v>141</v>
      </c>
      <c r="O29" s="104">
        <v>133</v>
      </c>
      <c r="P29" s="104">
        <v>0</v>
      </c>
      <c r="Q29" s="104">
        <v>0</v>
      </c>
      <c r="R29" s="104">
        <v>0</v>
      </c>
      <c r="S29" s="104">
        <v>83</v>
      </c>
      <c r="T29" s="105">
        <v>51</v>
      </c>
    </row>
    <row r="30" spans="1:20" s="20" customFormat="1" ht="12.75">
      <c r="A30" s="456">
        <v>4</v>
      </c>
      <c r="B30" s="452" t="s">
        <v>117</v>
      </c>
      <c r="C30" s="111">
        <v>160</v>
      </c>
      <c r="D30" s="70">
        <v>73</v>
      </c>
      <c r="E30" s="71">
        <v>0</v>
      </c>
      <c r="F30" s="71">
        <v>1</v>
      </c>
      <c r="G30" s="71">
        <v>5</v>
      </c>
      <c r="H30" s="71">
        <v>0</v>
      </c>
      <c r="I30" s="167">
        <v>37</v>
      </c>
      <c r="J30" s="71">
        <v>0</v>
      </c>
      <c r="K30" s="71">
        <v>18</v>
      </c>
      <c r="L30" s="113">
        <v>26</v>
      </c>
      <c r="M30" s="111">
        <v>349</v>
      </c>
      <c r="N30" s="70">
        <v>187</v>
      </c>
      <c r="O30" s="71">
        <v>168</v>
      </c>
      <c r="P30" s="71">
        <v>0</v>
      </c>
      <c r="Q30" s="71">
        <v>0</v>
      </c>
      <c r="R30" s="71">
        <v>0</v>
      </c>
      <c r="S30" s="71">
        <v>106</v>
      </c>
      <c r="T30" s="113">
        <v>56</v>
      </c>
    </row>
    <row r="31" spans="1:20" s="20" customFormat="1" ht="12.75">
      <c r="A31" s="456">
        <v>5</v>
      </c>
      <c r="B31" s="452" t="s">
        <v>118</v>
      </c>
      <c r="C31" s="111">
        <v>35</v>
      </c>
      <c r="D31" s="103">
        <v>10</v>
      </c>
      <c r="E31" s="104">
        <v>0</v>
      </c>
      <c r="F31" s="104">
        <v>1</v>
      </c>
      <c r="G31" s="104">
        <v>0</v>
      </c>
      <c r="H31" s="104">
        <v>0</v>
      </c>
      <c r="I31" s="71">
        <v>7</v>
      </c>
      <c r="J31" s="104">
        <v>0</v>
      </c>
      <c r="K31" s="104">
        <v>4</v>
      </c>
      <c r="L31" s="105">
        <v>13</v>
      </c>
      <c r="M31" s="192">
        <v>89</v>
      </c>
      <c r="N31" s="103">
        <v>34</v>
      </c>
      <c r="O31" s="104">
        <v>31</v>
      </c>
      <c r="P31" s="104">
        <v>0</v>
      </c>
      <c r="Q31" s="104">
        <v>0</v>
      </c>
      <c r="R31" s="104">
        <v>0</v>
      </c>
      <c r="S31" s="104">
        <v>34</v>
      </c>
      <c r="T31" s="105">
        <v>21</v>
      </c>
    </row>
    <row r="32" spans="1:20" s="20" customFormat="1" ht="12.75">
      <c r="A32" s="456">
        <v>6</v>
      </c>
      <c r="B32" s="452" t="s">
        <v>119</v>
      </c>
      <c r="C32" s="111">
        <v>58</v>
      </c>
      <c r="D32" s="70">
        <v>29</v>
      </c>
      <c r="E32" s="71">
        <v>0</v>
      </c>
      <c r="F32" s="71">
        <v>1</v>
      </c>
      <c r="G32" s="71">
        <v>0</v>
      </c>
      <c r="H32" s="71">
        <v>0</v>
      </c>
      <c r="I32" s="167">
        <v>13</v>
      </c>
      <c r="J32" s="71">
        <v>0</v>
      </c>
      <c r="K32" s="71">
        <v>3</v>
      </c>
      <c r="L32" s="113">
        <v>12</v>
      </c>
      <c r="M32" s="111">
        <v>124</v>
      </c>
      <c r="N32" s="70">
        <v>70</v>
      </c>
      <c r="O32" s="71">
        <v>66</v>
      </c>
      <c r="P32" s="71">
        <v>2</v>
      </c>
      <c r="Q32" s="71">
        <v>0</v>
      </c>
      <c r="R32" s="71">
        <v>0</v>
      </c>
      <c r="S32" s="71">
        <v>33</v>
      </c>
      <c r="T32" s="113">
        <v>21</v>
      </c>
    </row>
    <row r="33" spans="1:20" s="20" customFormat="1" ht="12.75">
      <c r="A33" s="456">
        <v>7</v>
      </c>
      <c r="B33" s="452" t="s">
        <v>120</v>
      </c>
      <c r="C33" s="111">
        <v>33</v>
      </c>
      <c r="D33" s="103">
        <v>24</v>
      </c>
      <c r="E33" s="104">
        <v>0</v>
      </c>
      <c r="F33" s="104">
        <v>0</v>
      </c>
      <c r="G33" s="104">
        <v>0</v>
      </c>
      <c r="H33" s="104">
        <v>0</v>
      </c>
      <c r="I33" s="71">
        <v>1</v>
      </c>
      <c r="J33" s="104">
        <v>0</v>
      </c>
      <c r="K33" s="104">
        <v>2</v>
      </c>
      <c r="L33" s="105">
        <v>6</v>
      </c>
      <c r="M33" s="192">
        <v>118</v>
      </c>
      <c r="N33" s="103">
        <v>70</v>
      </c>
      <c r="O33" s="104">
        <v>67</v>
      </c>
      <c r="P33" s="104">
        <v>5</v>
      </c>
      <c r="Q33" s="104">
        <v>0</v>
      </c>
      <c r="R33" s="104">
        <v>0</v>
      </c>
      <c r="S33" s="104">
        <v>30</v>
      </c>
      <c r="T33" s="105">
        <v>18</v>
      </c>
    </row>
    <row r="34" spans="1:20" s="20" customFormat="1" ht="12.75">
      <c r="A34" s="456">
        <v>8</v>
      </c>
      <c r="B34" s="452" t="s">
        <v>121</v>
      </c>
      <c r="C34" s="111">
        <v>65</v>
      </c>
      <c r="D34" s="70">
        <v>41</v>
      </c>
      <c r="E34" s="71">
        <v>4</v>
      </c>
      <c r="F34" s="71">
        <v>1</v>
      </c>
      <c r="G34" s="71">
        <v>0</v>
      </c>
      <c r="H34" s="71">
        <v>0</v>
      </c>
      <c r="I34" s="167">
        <v>0</v>
      </c>
      <c r="J34" s="71">
        <v>0</v>
      </c>
      <c r="K34" s="71">
        <v>4</v>
      </c>
      <c r="L34" s="113">
        <v>15</v>
      </c>
      <c r="M34" s="111">
        <v>279</v>
      </c>
      <c r="N34" s="70">
        <v>161</v>
      </c>
      <c r="O34" s="71">
        <v>154</v>
      </c>
      <c r="P34" s="71">
        <v>11</v>
      </c>
      <c r="Q34" s="71">
        <v>0</v>
      </c>
      <c r="R34" s="71">
        <v>0</v>
      </c>
      <c r="S34" s="71">
        <v>76</v>
      </c>
      <c r="T34" s="113">
        <v>42</v>
      </c>
    </row>
    <row r="35" spans="1:20" s="20" customFormat="1" ht="12.75">
      <c r="A35" s="456">
        <v>9</v>
      </c>
      <c r="B35" s="452" t="s">
        <v>122</v>
      </c>
      <c r="C35" s="111">
        <v>35</v>
      </c>
      <c r="D35" s="103">
        <v>22</v>
      </c>
      <c r="E35" s="104">
        <v>0</v>
      </c>
      <c r="F35" s="104">
        <v>1</v>
      </c>
      <c r="G35" s="104">
        <v>0</v>
      </c>
      <c r="H35" s="104">
        <v>0</v>
      </c>
      <c r="I35" s="71">
        <v>5</v>
      </c>
      <c r="J35" s="104">
        <v>3</v>
      </c>
      <c r="K35" s="104">
        <v>2</v>
      </c>
      <c r="L35" s="105">
        <v>5</v>
      </c>
      <c r="M35" s="192">
        <v>128</v>
      </c>
      <c r="N35" s="103">
        <v>70</v>
      </c>
      <c r="O35" s="104">
        <v>68</v>
      </c>
      <c r="P35" s="104">
        <v>1</v>
      </c>
      <c r="Q35" s="104">
        <v>0</v>
      </c>
      <c r="R35" s="104">
        <v>0</v>
      </c>
      <c r="S35" s="104">
        <v>34</v>
      </c>
      <c r="T35" s="105">
        <v>24</v>
      </c>
    </row>
    <row r="36" spans="1:20" s="20" customFormat="1" ht="25.5">
      <c r="A36" s="456">
        <v>10</v>
      </c>
      <c r="B36" s="489" t="s">
        <v>123</v>
      </c>
      <c r="C36" s="111">
        <v>33</v>
      </c>
      <c r="D36" s="70">
        <v>19</v>
      </c>
      <c r="E36" s="71">
        <v>0</v>
      </c>
      <c r="F36" s="71">
        <v>1</v>
      </c>
      <c r="G36" s="71">
        <v>1</v>
      </c>
      <c r="H36" s="71">
        <v>0</v>
      </c>
      <c r="I36" s="167">
        <v>0</v>
      </c>
      <c r="J36" s="71">
        <v>0</v>
      </c>
      <c r="K36" s="71">
        <v>3</v>
      </c>
      <c r="L36" s="113">
        <v>9</v>
      </c>
      <c r="M36" s="111">
        <v>86</v>
      </c>
      <c r="N36" s="70">
        <v>51</v>
      </c>
      <c r="O36" s="71">
        <v>50</v>
      </c>
      <c r="P36" s="71">
        <v>5</v>
      </c>
      <c r="Q36" s="71">
        <v>0</v>
      </c>
      <c r="R36" s="71">
        <v>0</v>
      </c>
      <c r="S36" s="71">
        <v>21</v>
      </c>
      <c r="T36" s="113">
        <v>14</v>
      </c>
    </row>
    <row r="37" spans="1:20" s="20" customFormat="1" ht="13.5" thickBot="1">
      <c r="A37" s="450">
        <v>11</v>
      </c>
      <c r="B37" s="453" t="s">
        <v>124</v>
      </c>
      <c r="C37" s="62">
        <v>43</v>
      </c>
      <c r="D37" s="63">
        <v>22</v>
      </c>
      <c r="E37" s="64">
        <v>1</v>
      </c>
      <c r="F37" s="64">
        <v>2</v>
      </c>
      <c r="G37" s="64">
        <v>0</v>
      </c>
      <c r="H37" s="64">
        <v>0</v>
      </c>
      <c r="I37" s="64">
        <v>2</v>
      </c>
      <c r="J37" s="64">
        <v>0</v>
      </c>
      <c r="K37" s="64">
        <v>4</v>
      </c>
      <c r="L37" s="117">
        <v>12</v>
      </c>
      <c r="M37" s="62">
        <v>274</v>
      </c>
      <c r="N37" s="63">
        <v>114</v>
      </c>
      <c r="O37" s="64">
        <v>111</v>
      </c>
      <c r="P37" s="64">
        <v>0</v>
      </c>
      <c r="Q37" s="64">
        <v>0</v>
      </c>
      <c r="R37" s="64">
        <v>0</v>
      </c>
      <c r="S37" s="64">
        <v>105</v>
      </c>
      <c r="T37" s="117">
        <v>55</v>
      </c>
    </row>
    <row r="38" spans="1:20" s="20" customFormat="1" ht="12.75">
      <c r="A38" s="33"/>
      <c r="B38" s="61"/>
      <c r="C38" s="35"/>
      <c r="D38" s="36"/>
      <c r="E38" s="37"/>
      <c r="F38" s="37"/>
      <c r="G38" s="35"/>
      <c r="H38" s="37"/>
      <c r="I38" s="37"/>
      <c r="J38" s="37"/>
    </row>
  </sheetData>
  <mergeCells count="44">
    <mergeCell ref="A20:T20"/>
    <mergeCell ref="O5:O6"/>
    <mergeCell ref="A5:A6"/>
    <mergeCell ref="B5:B6"/>
    <mergeCell ref="C5:C6"/>
    <mergeCell ref="D5:F5"/>
    <mergeCell ref="G5:G6"/>
    <mergeCell ref="N23:N25"/>
    <mergeCell ref="P5:P6"/>
    <mergeCell ref="Q5:Q6"/>
    <mergeCell ref="R5:R6"/>
    <mergeCell ref="A7:B7"/>
    <mergeCell ref="A21:A25"/>
    <mergeCell ref="B21:B25"/>
    <mergeCell ref="C21:L21"/>
    <mergeCell ref="M21:T21"/>
    <mergeCell ref="C22:C25"/>
    <mergeCell ref="D22:L22"/>
    <mergeCell ref="H5:J5"/>
    <mergeCell ref="K5:K6"/>
    <mergeCell ref="L5:L6"/>
    <mergeCell ref="M5:M6"/>
    <mergeCell ref="N5:N6"/>
    <mergeCell ref="F23:F25"/>
    <mergeCell ref="G23:H23"/>
    <mergeCell ref="I23:J23"/>
    <mergeCell ref="K23:K25"/>
    <mergeCell ref="L23:L25"/>
    <mergeCell ref="A4:J4"/>
    <mergeCell ref="A26:B26"/>
    <mergeCell ref="O23:R23"/>
    <mergeCell ref="S23:S25"/>
    <mergeCell ref="T23:T25"/>
    <mergeCell ref="G24:G25"/>
    <mergeCell ref="H24:H25"/>
    <mergeCell ref="I24:I25"/>
    <mergeCell ref="J24:J25"/>
    <mergeCell ref="O24:O25"/>
    <mergeCell ref="P24:P25"/>
    <mergeCell ref="Q24:R24"/>
    <mergeCell ref="M22:M25"/>
    <mergeCell ref="N22:T22"/>
    <mergeCell ref="D23:D25"/>
    <mergeCell ref="E23:E25"/>
  </mergeCells>
  <pageMargins left="0.11811023622047245" right="0.19685039370078741" top="0.55118110236220474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Y2103"/>
  <sheetViews>
    <sheetView showWhiteSpace="0" zoomScaleNormal="100" zoomScalePageLayoutView="90" workbookViewId="0"/>
  </sheetViews>
  <sheetFormatPr defaultRowHeight="12.75"/>
  <cols>
    <col min="1" max="1" width="4.140625" style="20" customWidth="1"/>
    <col min="2" max="2" width="47.42578125" style="20" customWidth="1"/>
    <col min="3" max="3" width="11.42578125" style="20" customWidth="1"/>
    <col min="4" max="4" width="9.5703125" style="20" customWidth="1"/>
    <col min="5" max="5" width="8.28515625" style="20" customWidth="1"/>
    <col min="6" max="6" width="8.85546875" style="20" customWidth="1"/>
    <col min="7" max="7" width="11.42578125" style="20" customWidth="1"/>
    <col min="8" max="8" width="8.85546875" style="20" customWidth="1"/>
    <col min="9" max="9" width="7.42578125" style="20" customWidth="1"/>
    <col min="10" max="11" width="8.85546875" style="20" customWidth="1"/>
    <col min="12" max="12" width="9" style="20" customWidth="1"/>
    <col min="13" max="13" width="9.28515625" style="20" bestFit="1" customWidth="1"/>
    <col min="14" max="14" width="8.28515625" style="20" customWidth="1"/>
    <col min="15" max="15" width="8.5703125" style="20" customWidth="1"/>
    <col min="16" max="16" width="9.7109375" style="20" customWidth="1"/>
    <col min="17" max="17" width="7" style="20" customWidth="1"/>
    <col min="18" max="18" width="9.140625" style="20" customWidth="1"/>
    <col min="19" max="19" width="8.42578125" style="20" customWidth="1"/>
    <col min="20" max="20" width="7.5703125" style="20" customWidth="1"/>
    <col min="21" max="16384" width="9.140625" style="20"/>
  </cols>
  <sheetData>
    <row r="1" spans="1:19">
      <c r="A1" s="33" t="s">
        <v>498</v>
      </c>
    </row>
    <row r="4" spans="1:19">
      <c r="A4" s="533" t="s">
        <v>562</v>
      </c>
      <c r="B4" s="533"/>
      <c r="C4" s="533"/>
      <c r="D4" s="533"/>
      <c r="E4" s="533"/>
      <c r="F4" s="533"/>
      <c r="G4" s="533"/>
      <c r="H4" s="533"/>
      <c r="I4" s="533"/>
      <c r="J4" s="533"/>
      <c r="L4" s="68"/>
      <c r="M4" s="68"/>
    </row>
    <row r="5" spans="1:19" ht="12.75" customHeight="1">
      <c r="A5" s="513" t="s">
        <v>300</v>
      </c>
      <c r="B5" s="514" t="s">
        <v>301</v>
      </c>
      <c r="C5" s="513" t="s">
        <v>0</v>
      </c>
      <c r="D5" s="513" t="s">
        <v>298</v>
      </c>
      <c r="E5" s="513"/>
      <c r="F5" s="513"/>
      <c r="G5" s="513" t="s">
        <v>444</v>
      </c>
      <c r="H5" s="513" t="s">
        <v>299</v>
      </c>
      <c r="I5" s="513"/>
      <c r="J5" s="513"/>
      <c r="K5" s="514" t="s">
        <v>466</v>
      </c>
      <c r="L5" s="514" t="s">
        <v>467</v>
      </c>
      <c r="M5" s="513" t="s">
        <v>461</v>
      </c>
      <c r="N5" s="513" t="s">
        <v>489</v>
      </c>
      <c r="O5" s="513" t="s">
        <v>463</v>
      </c>
      <c r="P5" s="513" t="s">
        <v>464</v>
      </c>
      <c r="Q5" s="513" t="s">
        <v>465</v>
      </c>
      <c r="R5" s="513" t="s">
        <v>469</v>
      </c>
      <c r="S5" s="212"/>
    </row>
    <row r="6" spans="1:19" ht="25.5">
      <c r="A6" s="513"/>
      <c r="B6" s="514"/>
      <c r="C6" s="513"/>
      <c r="D6" s="3" t="s">
        <v>2</v>
      </c>
      <c r="E6" s="2" t="s">
        <v>3</v>
      </c>
      <c r="F6" s="14" t="s">
        <v>445</v>
      </c>
      <c r="G6" s="513"/>
      <c r="H6" s="3" t="s">
        <v>2</v>
      </c>
      <c r="I6" s="2" t="s">
        <v>3</v>
      </c>
      <c r="J6" s="14" t="s">
        <v>445</v>
      </c>
      <c r="K6" s="514"/>
      <c r="L6" s="514"/>
      <c r="M6" s="513"/>
      <c r="N6" s="513"/>
      <c r="O6" s="513"/>
      <c r="P6" s="513"/>
      <c r="Q6" s="513"/>
      <c r="R6" s="513"/>
    </row>
    <row r="7" spans="1:19">
      <c r="A7" s="514" t="s">
        <v>302</v>
      </c>
      <c r="B7" s="514"/>
      <c r="C7" s="376">
        <f>Alba!C7</f>
        <v>130311696.40000001</v>
      </c>
      <c r="D7" s="376">
        <f>Alba!D7</f>
        <v>66869.375958948003</v>
      </c>
      <c r="E7" s="376">
        <f>Alba!E7</f>
        <v>2130.4596736749199</v>
      </c>
      <c r="F7" s="376">
        <f>Alba!F7</f>
        <v>304.494326352168</v>
      </c>
      <c r="G7" s="376">
        <f>Alba!G7</f>
        <v>16080423.050000001</v>
      </c>
      <c r="H7" s="376">
        <f>Alba!H7</f>
        <v>8251.6603207184107</v>
      </c>
      <c r="I7" s="376">
        <f>Alba!I7</f>
        <v>262.89806510152698</v>
      </c>
      <c r="J7" s="376">
        <f>Alba!J7</f>
        <v>37.574505737672403</v>
      </c>
      <c r="K7" s="376">
        <f>Alba!K7</f>
        <v>61166</v>
      </c>
      <c r="L7" s="376">
        <f>Alba!L7</f>
        <v>60581</v>
      </c>
      <c r="M7" s="376">
        <f>Alba!M7</f>
        <v>427961</v>
      </c>
      <c r="N7" s="368">
        <f>Alba!N7</f>
        <v>219.57978450487428</v>
      </c>
      <c r="O7" s="368">
        <f>Alba!O7</f>
        <v>60.158845069828573</v>
      </c>
      <c r="P7" s="368">
        <f>Alba!P7</f>
        <v>6.9967138606415329</v>
      </c>
      <c r="Q7" s="368">
        <f>Alba!Q7</f>
        <v>1.9907231640283256</v>
      </c>
      <c r="R7" s="368">
        <f>Alba!R7</f>
        <v>31.383273473576192</v>
      </c>
    </row>
    <row r="8" spans="1:19">
      <c r="A8" s="367">
        <v>1</v>
      </c>
      <c r="B8" s="81" t="s">
        <v>5</v>
      </c>
      <c r="C8" s="377">
        <f>Alba!C8</f>
        <v>66270369</v>
      </c>
      <c r="D8" s="377">
        <f>Alba!D8</f>
        <v>91660.2614107884</v>
      </c>
      <c r="E8" s="377">
        <f>Alba!E8</f>
        <v>2563.4523054309102</v>
      </c>
      <c r="F8" s="377">
        <f>Alba!F8</f>
        <v>381.42536720692499</v>
      </c>
      <c r="G8" s="377">
        <f>Alba!G8</f>
        <v>11924312</v>
      </c>
      <c r="H8" s="377">
        <f>Alba!H8</f>
        <v>16492.8243430152</v>
      </c>
      <c r="I8" s="377">
        <f>Alba!I8</f>
        <v>461.25297849295998</v>
      </c>
      <c r="J8" s="377">
        <f>Alba!J8</f>
        <v>68.631503821714702</v>
      </c>
      <c r="K8" s="377">
        <f>Alba!K8</f>
        <v>25852</v>
      </c>
      <c r="L8" s="377">
        <f>Alba!L8</f>
        <v>25534</v>
      </c>
      <c r="M8" s="377">
        <f>Alba!M8</f>
        <v>173744</v>
      </c>
      <c r="N8" s="378">
        <f>Alba!N8</f>
        <v>240.30982019363762</v>
      </c>
      <c r="O8" s="378">
        <f>Alba!O8</f>
        <v>65.838306902366469</v>
      </c>
      <c r="P8" s="378">
        <f>Alba!P8</f>
        <v>6.72</v>
      </c>
      <c r="Q8" s="378">
        <f>Alba!Q8</f>
        <v>3.22</v>
      </c>
      <c r="R8" s="378">
        <f>Alba!R8</f>
        <v>35.76</v>
      </c>
    </row>
    <row r="9" spans="1:19">
      <c r="A9" s="367">
        <v>2</v>
      </c>
      <c r="B9" s="81" t="s">
        <v>6</v>
      </c>
      <c r="C9" s="377">
        <f>Alba!C9</f>
        <v>13500042</v>
      </c>
      <c r="D9" s="377">
        <f>Alba!D9</f>
        <v>53359.8498023715</v>
      </c>
      <c r="E9" s="377">
        <f>Alba!E9</f>
        <v>1899.5415787252</v>
      </c>
      <c r="F9" s="377">
        <f>Alba!F9</f>
        <v>271.54320540671</v>
      </c>
      <c r="G9" s="377">
        <f>Alba!G9</f>
        <v>1215574</v>
      </c>
      <c r="H9" s="377">
        <f>Alba!H9</f>
        <v>4804.6403162055303</v>
      </c>
      <c r="I9" s="377">
        <f>Alba!I9</f>
        <v>171.03897565780201</v>
      </c>
      <c r="J9" s="377">
        <f>Alba!J9</f>
        <v>24.450358033631002</v>
      </c>
      <c r="K9" s="377">
        <f>Alba!K9</f>
        <v>7107</v>
      </c>
      <c r="L9" s="377">
        <f>Alba!L9</f>
        <v>7050</v>
      </c>
      <c r="M9" s="377">
        <f>Alba!M9</f>
        <v>49716</v>
      </c>
      <c r="N9" s="378">
        <f>Alba!N9</f>
        <v>196.51</v>
      </c>
      <c r="O9" s="378">
        <f>Alba!O9</f>
        <v>53.838356164383562</v>
      </c>
      <c r="P9" s="378">
        <f>Alba!P9</f>
        <v>6.9953566905867453</v>
      </c>
      <c r="Q9" s="378">
        <f>Alba!Q9</f>
        <v>1.574468085106383</v>
      </c>
      <c r="R9" s="378">
        <f>Alba!R9</f>
        <v>28.09090909090909</v>
      </c>
    </row>
    <row r="10" spans="1:19">
      <c r="A10" s="367">
        <v>3</v>
      </c>
      <c r="B10" s="81" t="s">
        <v>7</v>
      </c>
      <c r="C10" s="377">
        <f>Alba!C10</f>
        <v>11128253</v>
      </c>
      <c r="D10" s="377">
        <f>Alba!D10</f>
        <v>49458.902222222197</v>
      </c>
      <c r="E10" s="377">
        <f>Alba!E10</f>
        <v>1543.0189961175799</v>
      </c>
      <c r="F10" s="377">
        <f>Alba!F10</f>
        <v>234.11636126480599</v>
      </c>
      <c r="G10" s="377">
        <f>Alba!G10</f>
        <v>856363</v>
      </c>
      <c r="H10" s="377">
        <f>Alba!H10</f>
        <v>3806.0577777777798</v>
      </c>
      <c r="I10" s="377">
        <f>Alba!I10</f>
        <v>118.741403216861</v>
      </c>
      <c r="J10" s="377">
        <f>Alba!J10</f>
        <v>18.016178234068999</v>
      </c>
      <c r="K10" s="377">
        <f>Alba!K10</f>
        <v>7212</v>
      </c>
      <c r="L10" s="377">
        <f>Alba!L10</f>
        <v>7158</v>
      </c>
      <c r="M10" s="377">
        <f>Alba!M10</f>
        <v>47533</v>
      </c>
      <c r="N10" s="378">
        <f>Alba!N10</f>
        <v>211.26</v>
      </c>
      <c r="O10" s="378">
        <f>Alba!O10</f>
        <v>57.87945205479452</v>
      </c>
      <c r="P10" s="378">
        <f>Alba!P10</f>
        <v>6.5908208541320024</v>
      </c>
      <c r="Q10" s="378">
        <f>Alba!Q10</f>
        <v>1.4389494272143057</v>
      </c>
      <c r="R10" s="378">
        <f>Alba!R10</f>
        <v>32.053333333333335</v>
      </c>
    </row>
    <row r="11" spans="1:19">
      <c r="A11" s="367">
        <v>4</v>
      </c>
      <c r="B11" s="81" t="s">
        <v>8</v>
      </c>
      <c r="C11" s="377">
        <f>Alba!C11</f>
        <v>5233024</v>
      </c>
      <c r="D11" s="377">
        <f>Alba!D11</f>
        <v>61564.988235294099</v>
      </c>
      <c r="E11" s="377">
        <f>Alba!E11</f>
        <v>1774.50796880298</v>
      </c>
      <c r="F11" s="377">
        <f>Alba!F11</f>
        <v>300.95606165171398</v>
      </c>
      <c r="G11" s="377">
        <f>Alba!G11</f>
        <v>188033.76</v>
      </c>
      <c r="H11" s="377">
        <f>Alba!H11</f>
        <v>2212.1618823529402</v>
      </c>
      <c r="I11" s="377">
        <f>Alba!I11</f>
        <v>63.761871820956301</v>
      </c>
      <c r="J11" s="377">
        <f>Alba!J11</f>
        <v>10.8139958592133</v>
      </c>
      <c r="K11" s="377">
        <f>Alba!K11</f>
        <v>2949</v>
      </c>
      <c r="L11" s="377">
        <f>Alba!L11</f>
        <v>2930</v>
      </c>
      <c r="M11" s="377">
        <f>Alba!M11</f>
        <v>17388</v>
      </c>
      <c r="N11" s="378">
        <f>Alba!N11</f>
        <v>204.56470588235294</v>
      </c>
      <c r="O11" s="378">
        <f>Alba!O11</f>
        <v>56.045124899274775</v>
      </c>
      <c r="P11" s="378">
        <f>Alba!P11</f>
        <v>5.8962360122075284</v>
      </c>
      <c r="Q11" s="378">
        <f>Alba!Q11</f>
        <v>0.34129692832764508</v>
      </c>
      <c r="R11" s="378">
        <f>Alba!R11</f>
        <v>34.694117647058825</v>
      </c>
    </row>
    <row r="12" spans="1:19">
      <c r="A12" s="367">
        <v>5</v>
      </c>
      <c r="B12" s="81" t="s">
        <v>9</v>
      </c>
      <c r="C12" s="377">
        <f>Alba!C12</f>
        <v>6791985</v>
      </c>
      <c r="D12" s="377">
        <f>Alba!D12</f>
        <v>58551.594827586203</v>
      </c>
      <c r="E12" s="377">
        <f>Alba!E12</f>
        <v>1686.6116215545101</v>
      </c>
      <c r="F12" s="377">
        <f>Alba!F12</f>
        <v>272.518757773944</v>
      </c>
      <c r="G12" s="377">
        <f>Alba!G12</f>
        <v>294303</v>
      </c>
      <c r="H12" s="377">
        <f>Alba!H12</f>
        <v>2537.0948275862102</v>
      </c>
      <c r="I12" s="377">
        <f>Alba!I12</f>
        <v>73.082443506332297</v>
      </c>
      <c r="J12" s="377">
        <f>Alba!J12</f>
        <v>11.808490149661001</v>
      </c>
      <c r="K12" s="377">
        <f>Alba!K12</f>
        <v>4027</v>
      </c>
      <c r="L12" s="377">
        <f>Alba!L12</f>
        <v>3995</v>
      </c>
      <c r="M12" s="377">
        <f>Alba!M12</f>
        <v>24923</v>
      </c>
      <c r="N12" s="378">
        <f>Alba!N12</f>
        <v>214.85344827586206</v>
      </c>
      <c r="O12" s="378">
        <f>Alba!O12</f>
        <v>58.863958431743029</v>
      </c>
      <c r="P12" s="378">
        <f>Alba!P12</f>
        <v>6.1889744226471315</v>
      </c>
      <c r="Q12" s="378">
        <f>Alba!Q12</f>
        <v>1.1264080100125156</v>
      </c>
      <c r="R12" s="378">
        <f>Alba!R12</f>
        <v>34.71551724137931</v>
      </c>
    </row>
    <row r="13" spans="1:19">
      <c r="A13" s="367">
        <v>6</v>
      </c>
      <c r="B13" s="81" t="s">
        <v>10</v>
      </c>
      <c r="C13" s="377">
        <f>Alba!C13</f>
        <v>13093327.4</v>
      </c>
      <c r="D13" s="377">
        <f>Alba!D13</f>
        <v>59245.8253393665</v>
      </c>
      <c r="E13" s="377">
        <f>Alba!E13</f>
        <v>1870.7425917988301</v>
      </c>
      <c r="F13" s="377">
        <f>Alba!F13</f>
        <v>251.37901547440799</v>
      </c>
      <c r="G13" s="377">
        <f>Alba!G13</f>
        <v>832027.29</v>
      </c>
      <c r="H13" s="377">
        <f>Alba!H13</f>
        <v>3764.8293665158399</v>
      </c>
      <c r="I13" s="377">
        <f>Alba!I13</f>
        <v>118.878024003429</v>
      </c>
      <c r="J13" s="377">
        <f>Alba!J13</f>
        <v>15.974106093768</v>
      </c>
      <c r="K13" s="377">
        <f>Alba!K13</f>
        <v>6999</v>
      </c>
      <c r="L13" s="377">
        <f>Alba!L13</f>
        <v>6960</v>
      </c>
      <c r="M13" s="377">
        <f>Alba!M13</f>
        <v>52086</v>
      </c>
      <c r="N13" s="378">
        <f>Alba!N13</f>
        <v>235.68325791855204</v>
      </c>
      <c r="O13" s="378">
        <f>Alba!O13</f>
        <v>64.570755594123852</v>
      </c>
      <c r="P13" s="378">
        <f>Alba!P13</f>
        <v>7.4419202743249038</v>
      </c>
      <c r="Q13" s="378">
        <f>Alba!Q13</f>
        <v>1.0632183908045978</v>
      </c>
      <c r="R13" s="378">
        <f>Alba!R13</f>
        <v>31.669683257918553</v>
      </c>
    </row>
    <row r="14" spans="1:19">
      <c r="A14" s="367">
        <v>7</v>
      </c>
      <c r="B14" s="81" t="s">
        <v>11</v>
      </c>
      <c r="C14" s="377">
        <f>Alba!C14</f>
        <v>6669290</v>
      </c>
      <c r="D14" s="377">
        <f>Alba!D14</f>
        <v>54221.869918699202</v>
      </c>
      <c r="E14" s="377">
        <f>Alba!E14</f>
        <v>1569.61402682984</v>
      </c>
      <c r="F14" s="377">
        <f>Alba!F14</f>
        <v>248.344442375721</v>
      </c>
      <c r="G14" s="377">
        <f>Alba!G14</f>
        <v>378788</v>
      </c>
      <c r="H14" s="377">
        <f>Alba!H14</f>
        <v>3079.5772357723599</v>
      </c>
      <c r="I14" s="377">
        <f>Alba!I14</f>
        <v>89.147564132737102</v>
      </c>
      <c r="J14" s="377">
        <f>Alba!J14</f>
        <v>14.1049339043009</v>
      </c>
      <c r="K14" s="377">
        <f>Alba!K14</f>
        <v>4249</v>
      </c>
      <c r="L14" s="377">
        <f>Alba!L14</f>
        <v>4227</v>
      </c>
      <c r="M14" s="377">
        <f>Alba!M14</f>
        <v>26855</v>
      </c>
      <c r="N14" s="378">
        <f>Alba!N14</f>
        <v>218.33333333333334</v>
      </c>
      <c r="O14" s="378">
        <f>Alba!O14</f>
        <v>59.817351598173524</v>
      </c>
      <c r="P14" s="378">
        <f>Alba!P14</f>
        <v>6.3203106613320781</v>
      </c>
      <c r="Q14" s="378">
        <f>Alba!Q14</f>
        <v>0.40217648450437665</v>
      </c>
      <c r="R14" s="378">
        <f>Alba!R14</f>
        <v>34.544715447154474</v>
      </c>
    </row>
    <row r="15" spans="1:19">
      <c r="A15" s="367">
        <v>8</v>
      </c>
      <c r="B15" s="81" t="s">
        <v>12</v>
      </c>
      <c r="C15" s="377">
        <f>Alba!C15</f>
        <v>4183173</v>
      </c>
      <c r="D15" s="377">
        <f>Alba!D15</f>
        <v>35450.618644067799</v>
      </c>
      <c r="E15" s="377">
        <f>Alba!E15</f>
        <v>2977.3473309608498</v>
      </c>
      <c r="F15" s="377">
        <f>Alba!F15</f>
        <v>218.20317145688799</v>
      </c>
      <c r="G15" s="377">
        <f>Alba!G15</f>
        <v>219454</v>
      </c>
      <c r="H15" s="377">
        <f>Alba!H15</f>
        <v>1859.7796610169501</v>
      </c>
      <c r="I15" s="377">
        <f>Alba!I15</f>
        <v>156.19501779359399</v>
      </c>
      <c r="J15" s="377">
        <f>Alba!J15</f>
        <v>11.447185853633099</v>
      </c>
      <c r="K15" s="377">
        <f>Alba!K15</f>
        <v>1405</v>
      </c>
      <c r="L15" s="377">
        <f>Alba!L15</f>
        <v>1377</v>
      </c>
      <c r="M15" s="377">
        <f>Alba!M15</f>
        <v>19171</v>
      </c>
      <c r="N15" s="378">
        <f>Alba!N15</f>
        <v>162.46610169491527</v>
      </c>
      <c r="O15" s="378">
        <f>Alba!O15</f>
        <v>44.51126073833295</v>
      </c>
      <c r="P15" s="378">
        <f>Alba!P15</f>
        <v>13.644839857651245</v>
      </c>
      <c r="Q15" s="378">
        <f>Alba!Q15</f>
        <v>0.94408133623819901</v>
      </c>
      <c r="R15" s="378">
        <f>Alba!R15</f>
        <v>11.90677966101695</v>
      </c>
    </row>
    <row r="16" spans="1:19">
      <c r="A16" s="367">
        <v>9</v>
      </c>
      <c r="B16" s="375" t="s">
        <v>13</v>
      </c>
      <c r="C16" s="377">
        <f>Alba!C16</f>
        <v>3442233</v>
      </c>
      <c r="D16" s="377">
        <f>Alba!D16</f>
        <v>40496.858823529401</v>
      </c>
      <c r="E16" s="377">
        <f>Alba!E16</f>
        <v>2519.9363103953101</v>
      </c>
      <c r="F16" s="377">
        <f>Alba!F16</f>
        <v>208.052765185857</v>
      </c>
      <c r="G16" s="377">
        <f>Alba!G16</f>
        <v>171568</v>
      </c>
      <c r="H16" s="377">
        <f>Alba!H16</f>
        <v>2018.4470588235299</v>
      </c>
      <c r="I16" s="377">
        <f>Alba!I16</f>
        <v>125.598828696925</v>
      </c>
      <c r="J16" s="377">
        <f>Alba!J16</f>
        <v>10.3697793895437</v>
      </c>
      <c r="K16" s="377">
        <f>Alba!K16</f>
        <v>1366</v>
      </c>
      <c r="L16" s="377">
        <f>Alba!L16</f>
        <v>1350</v>
      </c>
      <c r="M16" s="377">
        <f>Alba!M16</f>
        <v>16545</v>
      </c>
      <c r="N16" s="378">
        <f>Alba!N16</f>
        <v>194.64705882352942</v>
      </c>
      <c r="O16" s="378">
        <f>Alba!O16</f>
        <v>53.327961321514906</v>
      </c>
      <c r="P16" s="378">
        <f>Alba!P16</f>
        <v>12.112005856515374</v>
      </c>
      <c r="Q16" s="378">
        <f>Alba!Q16</f>
        <v>0.59259259259259256</v>
      </c>
      <c r="R16" s="378">
        <f>Alba!R16</f>
        <v>16.070588235294117</v>
      </c>
    </row>
    <row r="17" spans="1:20">
      <c r="A17" s="83"/>
      <c r="B17" s="227"/>
      <c r="C17" s="156"/>
      <c r="D17" s="157"/>
      <c r="E17" s="157"/>
      <c r="F17" s="157"/>
      <c r="G17" s="223"/>
      <c r="H17" s="157"/>
      <c r="I17" s="157"/>
      <c r="J17" s="157"/>
    </row>
    <row r="18" spans="1:20">
      <c r="A18" s="528" t="s">
        <v>565</v>
      </c>
      <c r="B18" s="528"/>
      <c r="C18" s="528"/>
      <c r="D18" s="528"/>
      <c r="E18" s="528"/>
      <c r="F18" s="528"/>
      <c r="G18" s="528"/>
      <c r="H18" s="528"/>
      <c r="I18" s="528"/>
      <c r="J18" s="528"/>
      <c r="K18" s="528"/>
      <c r="L18" s="528"/>
      <c r="M18" s="528"/>
      <c r="N18" s="528"/>
      <c r="O18" s="528"/>
      <c r="P18" s="528"/>
      <c r="Q18" s="528"/>
      <c r="R18" s="528"/>
      <c r="S18" s="528"/>
      <c r="T18" s="528"/>
    </row>
    <row r="19" spans="1:20">
      <c r="A19" s="513" t="s">
        <v>300</v>
      </c>
      <c r="B19" s="514" t="s">
        <v>301</v>
      </c>
      <c r="C19" s="515" t="s">
        <v>414</v>
      </c>
      <c r="D19" s="515"/>
      <c r="E19" s="515"/>
      <c r="F19" s="515"/>
      <c r="G19" s="515"/>
      <c r="H19" s="515"/>
      <c r="I19" s="515"/>
      <c r="J19" s="515"/>
      <c r="K19" s="515"/>
      <c r="L19" s="515"/>
      <c r="M19" s="515" t="s">
        <v>425</v>
      </c>
      <c r="N19" s="515"/>
      <c r="O19" s="515"/>
      <c r="P19" s="515"/>
      <c r="Q19" s="515"/>
      <c r="R19" s="515"/>
      <c r="S19" s="515"/>
      <c r="T19" s="515"/>
    </row>
    <row r="20" spans="1:20">
      <c r="A20" s="513"/>
      <c r="B20" s="514"/>
      <c r="C20" s="513" t="s">
        <v>415</v>
      </c>
      <c r="D20" s="516" t="s">
        <v>416</v>
      </c>
      <c r="E20" s="516"/>
      <c r="F20" s="516"/>
      <c r="G20" s="516"/>
      <c r="H20" s="516"/>
      <c r="I20" s="516"/>
      <c r="J20" s="516"/>
      <c r="K20" s="516"/>
      <c r="L20" s="516"/>
      <c r="M20" s="513" t="s">
        <v>415</v>
      </c>
      <c r="N20" s="516" t="s">
        <v>416</v>
      </c>
      <c r="O20" s="516"/>
      <c r="P20" s="516"/>
      <c r="Q20" s="516"/>
      <c r="R20" s="516"/>
      <c r="S20" s="516"/>
      <c r="T20" s="516"/>
    </row>
    <row r="21" spans="1:20" ht="53.25" customHeight="1">
      <c r="A21" s="513"/>
      <c r="B21" s="514"/>
      <c r="C21" s="513"/>
      <c r="D21" s="512" t="s">
        <v>409</v>
      </c>
      <c r="E21" s="517" t="s">
        <v>410</v>
      </c>
      <c r="F21" s="517" t="s">
        <v>446</v>
      </c>
      <c r="G21" s="517" t="s">
        <v>418</v>
      </c>
      <c r="H21" s="517"/>
      <c r="I21" s="512" t="s">
        <v>417</v>
      </c>
      <c r="J21" s="512"/>
      <c r="K21" s="517" t="s">
        <v>412</v>
      </c>
      <c r="L21" s="517" t="s">
        <v>413</v>
      </c>
      <c r="M21" s="513"/>
      <c r="N21" s="512" t="s">
        <v>420</v>
      </c>
      <c r="O21" s="517" t="s">
        <v>421</v>
      </c>
      <c r="P21" s="517"/>
      <c r="Q21" s="517"/>
      <c r="R21" s="517"/>
      <c r="S21" s="517" t="s">
        <v>423</v>
      </c>
      <c r="T21" s="517" t="s">
        <v>424</v>
      </c>
    </row>
    <row r="22" spans="1:20" ht="39.75" customHeight="1">
      <c r="A22" s="513"/>
      <c r="B22" s="514"/>
      <c r="C22" s="513"/>
      <c r="D22" s="512"/>
      <c r="E22" s="517"/>
      <c r="F22" s="517"/>
      <c r="G22" s="512" t="s">
        <v>415</v>
      </c>
      <c r="H22" s="512" t="s">
        <v>419</v>
      </c>
      <c r="I22" s="512" t="s">
        <v>415</v>
      </c>
      <c r="J22" s="517" t="s">
        <v>422</v>
      </c>
      <c r="K22" s="517"/>
      <c r="L22" s="517"/>
      <c r="M22" s="513"/>
      <c r="N22" s="512"/>
      <c r="O22" s="517" t="s">
        <v>415</v>
      </c>
      <c r="P22" s="517" t="s">
        <v>422</v>
      </c>
      <c r="Q22" s="517" t="s">
        <v>443</v>
      </c>
      <c r="R22" s="517"/>
      <c r="S22" s="517"/>
      <c r="T22" s="517"/>
    </row>
    <row r="23" spans="1:20" ht="25.5">
      <c r="A23" s="513"/>
      <c r="B23" s="514"/>
      <c r="C23" s="513"/>
      <c r="D23" s="512"/>
      <c r="E23" s="517"/>
      <c r="F23" s="517"/>
      <c r="G23" s="512"/>
      <c r="H23" s="512"/>
      <c r="I23" s="512"/>
      <c r="J23" s="517"/>
      <c r="K23" s="517"/>
      <c r="L23" s="517"/>
      <c r="M23" s="513"/>
      <c r="N23" s="512"/>
      <c r="O23" s="517"/>
      <c r="P23" s="517"/>
      <c r="Q23" s="367" t="s">
        <v>415</v>
      </c>
      <c r="R23" s="369" t="s">
        <v>419</v>
      </c>
      <c r="S23" s="517"/>
      <c r="T23" s="517"/>
    </row>
    <row r="24" spans="1:20">
      <c r="A24" s="514" t="s">
        <v>302</v>
      </c>
      <c r="B24" s="514"/>
      <c r="C24" s="44">
        <f>+Alba!C24</f>
        <v>697</v>
      </c>
      <c r="D24" s="44">
        <f>+Alba!D24</f>
        <v>370</v>
      </c>
      <c r="E24" s="44">
        <f>+Alba!E24</f>
        <v>3</v>
      </c>
      <c r="F24" s="44">
        <f>+Alba!F24</f>
        <v>15</v>
      </c>
      <c r="G24" s="44">
        <f>+Alba!G24</f>
        <v>6</v>
      </c>
      <c r="H24" s="44">
        <f>+Alba!H24</f>
        <v>1</v>
      </c>
      <c r="I24" s="44">
        <f>+Alba!I24</f>
        <v>145</v>
      </c>
      <c r="J24" s="44">
        <f>+Alba!J24</f>
        <v>6</v>
      </c>
      <c r="K24" s="44">
        <f>+Alba!K24</f>
        <v>48</v>
      </c>
      <c r="L24" s="44">
        <f>+Alba!L24</f>
        <v>110</v>
      </c>
      <c r="M24" s="44">
        <f>+Alba!M24</f>
        <v>1969</v>
      </c>
      <c r="N24" s="44">
        <f>+Alba!N24</f>
        <v>1134</v>
      </c>
      <c r="O24" s="44">
        <f>+Alba!O24</f>
        <v>1037</v>
      </c>
      <c r="P24" s="44">
        <f>+Alba!P24</f>
        <v>64</v>
      </c>
      <c r="Q24" s="44">
        <f>+Alba!Q24</f>
        <v>6</v>
      </c>
      <c r="R24" s="44">
        <f>+Alba!R24</f>
        <v>6</v>
      </c>
      <c r="S24" s="44">
        <f>+Alba!S24</f>
        <v>622</v>
      </c>
      <c r="T24" s="44">
        <f>+Alba!T24</f>
        <v>213</v>
      </c>
    </row>
    <row r="25" spans="1:20">
      <c r="A25" s="367">
        <v>1</v>
      </c>
      <c r="B25" s="93" t="s">
        <v>5</v>
      </c>
      <c r="C25" s="180">
        <f>+Alba!C25</f>
        <v>294</v>
      </c>
      <c r="D25" s="180">
        <f>+Alba!D25</f>
        <v>155</v>
      </c>
      <c r="E25" s="180">
        <f>+Alba!E25</f>
        <v>3</v>
      </c>
      <c r="F25" s="180">
        <f>+Alba!F25</f>
        <v>6</v>
      </c>
      <c r="G25" s="180">
        <f>+Alba!G25</f>
        <v>2</v>
      </c>
      <c r="H25" s="180">
        <f>+Alba!H25</f>
        <v>0</v>
      </c>
      <c r="I25" s="180">
        <f>+Alba!I25</f>
        <v>64</v>
      </c>
      <c r="J25" s="180">
        <f>+Alba!J25</f>
        <v>3</v>
      </c>
      <c r="K25" s="180">
        <f>+Alba!K25</f>
        <v>29</v>
      </c>
      <c r="L25" s="180">
        <f>+Alba!L25</f>
        <v>35</v>
      </c>
      <c r="M25" s="180">
        <f>+Alba!M25</f>
        <v>840</v>
      </c>
      <c r="N25" s="180">
        <f>+Alba!N25</f>
        <v>513</v>
      </c>
      <c r="O25" s="180">
        <f>+Alba!O25</f>
        <v>456</v>
      </c>
      <c r="P25" s="180">
        <f>+Alba!P25</f>
        <v>21</v>
      </c>
      <c r="Q25" s="180">
        <f>+Alba!Q25</f>
        <v>0</v>
      </c>
      <c r="R25" s="180">
        <f>+Alba!R25</f>
        <v>0</v>
      </c>
      <c r="S25" s="180">
        <f>+Alba!S25</f>
        <v>274</v>
      </c>
      <c r="T25" s="180">
        <f>+Alba!T25</f>
        <v>53</v>
      </c>
    </row>
    <row r="26" spans="1:20">
      <c r="A26" s="367">
        <v>2</v>
      </c>
      <c r="B26" s="93" t="s">
        <v>6</v>
      </c>
      <c r="C26" s="180">
        <f>+Alba!C26</f>
        <v>66</v>
      </c>
      <c r="D26" s="180">
        <f>+Alba!D26</f>
        <v>39</v>
      </c>
      <c r="E26" s="180">
        <f>+Alba!E26</f>
        <v>0</v>
      </c>
      <c r="F26" s="180">
        <f>+Alba!F26</f>
        <v>2</v>
      </c>
      <c r="G26" s="180">
        <f>+Alba!G26</f>
        <v>1</v>
      </c>
      <c r="H26" s="180">
        <f>+Alba!H26</f>
        <v>0</v>
      </c>
      <c r="I26" s="180">
        <f>+Alba!I26</f>
        <v>7</v>
      </c>
      <c r="J26" s="180">
        <f>+Alba!J26</f>
        <v>0</v>
      </c>
      <c r="K26" s="180">
        <f>+Alba!K26</f>
        <v>5</v>
      </c>
      <c r="L26" s="180">
        <f>+Alba!L26</f>
        <v>12</v>
      </c>
      <c r="M26" s="180">
        <f>+Alba!M26</f>
        <v>258</v>
      </c>
      <c r="N26" s="180">
        <f>+Alba!N26</f>
        <v>140</v>
      </c>
      <c r="O26" s="180">
        <f>+Alba!O26</f>
        <v>138</v>
      </c>
      <c r="P26" s="180">
        <f>+Alba!P26</f>
        <v>15</v>
      </c>
      <c r="Q26" s="180">
        <f>+Alba!Q26</f>
        <v>0</v>
      </c>
      <c r="R26" s="180">
        <f>+Alba!R26</f>
        <v>0</v>
      </c>
      <c r="S26" s="180">
        <f>+Alba!S26</f>
        <v>81</v>
      </c>
      <c r="T26" s="180">
        <f>+Alba!T26</f>
        <v>37</v>
      </c>
    </row>
    <row r="27" spans="1:20">
      <c r="A27" s="367">
        <v>3</v>
      </c>
      <c r="B27" s="93" t="s">
        <v>7</v>
      </c>
      <c r="C27" s="180">
        <f>+Alba!C27</f>
        <v>68</v>
      </c>
      <c r="D27" s="180">
        <f>+Alba!D27</f>
        <v>37</v>
      </c>
      <c r="E27" s="180">
        <f>+Alba!E27</f>
        <v>0</v>
      </c>
      <c r="F27" s="180">
        <f>+Alba!F27</f>
        <v>1</v>
      </c>
      <c r="G27" s="180">
        <f>+Alba!G27</f>
        <v>1</v>
      </c>
      <c r="H27" s="180">
        <f>+Alba!H27</f>
        <v>0</v>
      </c>
      <c r="I27" s="180">
        <f>+Alba!I27</f>
        <v>11</v>
      </c>
      <c r="J27" s="180">
        <f>+Alba!J27</f>
        <v>0</v>
      </c>
      <c r="K27" s="180">
        <f>+Alba!K27</f>
        <v>4</v>
      </c>
      <c r="L27" s="180">
        <f>+Alba!L27</f>
        <v>14</v>
      </c>
      <c r="M27" s="180">
        <f>+Alba!M27</f>
        <v>236</v>
      </c>
      <c r="N27" s="180">
        <f>+Alba!N27</f>
        <v>134</v>
      </c>
      <c r="O27" s="180">
        <f>+Alba!O27</f>
        <v>129</v>
      </c>
      <c r="P27" s="180">
        <f>+Alba!P27</f>
        <v>10</v>
      </c>
      <c r="Q27" s="180">
        <f>+Alba!Q27</f>
        <v>0</v>
      </c>
      <c r="R27" s="180">
        <f>+Alba!R27</f>
        <v>0</v>
      </c>
      <c r="S27" s="180">
        <f>+Alba!S27</f>
        <v>70</v>
      </c>
      <c r="T27" s="180">
        <f>+Alba!T27</f>
        <v>32</v>
      </c>
    </row>
    <row r="28" spans="1:20">
      <c r="A28" s="367">
        <v>4</v>
      </c>
      <c r="B28" s="93" t="s">
        <v>8</v>
      </c>
      <c r="C28" s="180">
        <f>+Alba!C28</f>
        <v>46</v>
      </c>
      <c r="D28" s="180">
        <f>+Alba!D28</f>
        <v>20</v>
      </c>
      <c r="E28" s="180">
        <f>+Alba!E28</f>
        <v>0</v>
      </c>
      <c r="F28" s="180">
        <f>+Alba!F28</f>
        <v>1</v>
      </c>
      <c r="G28" s="180">
        <f>+Alba!G28</f>
        <v>1</v>
      </c>
      <c r="H28" s="180">
        <f>+Alba!H28</f>
        <v>1</v>
      </c>
      <c r="I28" s="180">
        <f>+Alba!I28</f>
        <v>9</v>
      </c>
      <c r="J28" s="180">
        <f>+Alba!J28</f>
        <v>0</v>
      </c>
      <c r="K28" s="180">
        <f>+Alba!K28</f>
        <v>3</v>
      </c>
      <c r="L28" s="180">
        <f>+Alba!L28</f>
        <v>12</v>
      </c>
      <c r="M28" s="180">
        <f>+Alba!M28</f>
        <v>90</v>
      </c>
      <c r="N28" s="180">
        <f>+Alba!N28</f>
        <v>41</v>
      </c>
      <c r="O28" s="180">
        <f>+Alba!O28</f>
        <v>36</v>
      </c>
      <c r="P28" s="180">
        <f>+Alba!P28</f>
        <v>0</v>
      </c>
      <c r="Q28" s="180">
        <f>+Alba!Q28</f>
        <v>0</v>
      </c>
      <c r="R28" s="180">
        <f>+Alba!R28</f>
        <v>0</v>
      </c>
      <c r="S28" s="180">
        <f>+Alba!S28</f>
        <v>31</v>
      </c>
      <c r="T28" s="180">
        <f>+Alba!T28</f>
        <v>18</v>
      </c>
    </row>
    <row r="29" spans="1:20">
      <c r="A29" s="367">
        <v>5</v>
      </c>
      <c r="B29" s="93" t="s">
        <v>9</v>
      </c>
      <c r="C29" s="180">
        <f>+Alba!C29</f>
        <v>60</v>
      </c>
      <c r="D29" s="180">
        <f>+Alba!D29</f>
        <v>25</v>
      </c>
      <c r="E29" s="180">
        <f>+Alba!E29</f>
        <v>0</v>
      </c>
      <c r="F29" s="180">
        <f>+Alba!F29</f>
        <v>1</v>
      </c>
      <c r="G29" s="180">
        <f>+Alba!G29</f>
        <v>0</v>
      </c>
      <c r="H29" s="180">
        <f>+Alba!H29</f>
        <v>0</v>
      </c>
      <c r="I29" s="180">
        <f>+Alba!I29</f>
        <v>29</v>
      </c>
      <c r="J29" s="180">
        <f>+Alba!J29</f>
        <v>0</v>
      </c>
      <c r="K29" s="180">
        <f>+Alba!K29</f>
        <v>1</v>
      </c>
      <c r="L29" s="180">
        <f>+Alba!L29</f>
        <v>4</v>
      </c>
      <c r="M29" s="180">
        <f>+Alba!M29</f>
        <v>125</v>
      </c>
      <c r="N29" s="180">
        <f>+Alba!N29</f>
        <v>60</v>
      </c>
      <c r="O29" s="180">
        <f>+Alba!O29</f>
        <v>54</v>
      </c>
      <c r="P29" s="180">
        <f>+Alba!P29</f>
        <v>7</v>
      </c>
      <c r="Q29" s="180">
        <f>+Alba!Q29</f>
        <v>2</v>
      </c>
      <c r="R29" s="180">
        <f>+Alba!R29</f>
        <v>2</v>
      </c>
      <c r="S29" s="180">
        <f>+Alba!S29</f>
        <v>43</v>
      </c>
      <c r="T29" s="180">
        <f>+Alba!T29</f>
        <v>22</v>
      </c>
    </row>
    <row r="30" spans="1:20">
      <c r="A30" s="367">
        <v>6</v>
      </c>
      <c r="B30" s="93" t="s">
        <v>10</v>
      </c>
      <c r="C30" s="180">
        <f>+Alba!C30</f>
        <v>69</v>
      </c>
      <c r="D30" s="180">
        <f>+Alba!D30</f>
        <v>43</v>
      </c>
      <c r="E30" s="180">
        <f>+Alba!E30</f>
        <v>0</v>
      </c>
      <c r="F30" s="180">
        <f>+Alba!F30</f>
        <v>2</v>
      </c>
      <c r="G30" s="180">
        <f>+Alba!G30</f>
        <v>0</v>
      </c>
      <c r="H30" s="180">
        <f>+Alba!H30</f>
        <v>0</v>
      </c>
      <c r="I30" s="180">
        <f>+Alba!I30</f>
        <v>12</v>
      </c>
      <c r="J30" s="180">
        <f>+Alba!J30</f>
        <v>3</v>
      </c>
      <c r="K30" s="180">
        <f>+Alba!K30</f>
        <v>3</v>
      </c>
      <c r="L30" s="180">
        <f>+Alba!L30</f>
        <v>9</v>
      </c>
      <c r="M30" s="180">
        <f>+Alba!M30</f>
        <v>200</v>
      </c>
      <c r="N30" s="180">
        <f>+Alba!N30</f>
        <v>133</v>
      </c>
      <c r="O30" s="180">
        <f>+Alba!O30</f>
        <v>119</v>
      </c>
      <c r="P30" s="180">
        <f>+Alba!P30</f>
        <v>6</v>
      </c>
      <c r="Q30" s="180">
        <f>+Alba!Q30</f>
        <v>4</v>
      </c>
      <c r="R30" s="180">
        <f>+Alba!R30</f>
        <v>4</v>
      </c>
      <c r="S30" s="180">
        <f>+Alba!S30</f>
        <v>48</v>
      </c>
      <c r="T30" s="180">
        <f>+Alba!T30</f>
        <v>19</v>
      </c>
    </row>
    <row r="31" spans="1:20">
      <c r="A31" s="367">
        <v>7</v>
      </c>
      <c r="B31" s="93" t="s">
        <v>11</v>
      </c>
      <c r="C31" s="180">
        <f>+Alba!C31</f>
        <v>51</v>
      </c>
      <c r="D31" s="180">
        <f>+Alba!D31</f>
        <v>34</v>
      </c>
      <c r="E31" s="180">
        <f>+Alba!E31</f>
        <v>0</v>
      </c>
      <c r="F31" s="180">
        <f>+Alba!F31</f>
        <v>1</v>
      </c>
      <c r="G31" s="180">
        <f>+Alba!G31</f>
        <v>1</v>
      </c>
      <c r="H31" s="180">
        <f>+Alba!H31</f>
        <v>0</v>
      </c>
      <c r="I31" s="180">
        <f>+Alba!I31</f>
        <v>4</v>
      </c>
      <c r="J31" s="180">
        <f>+Alba!J31</f>
        <v>0</v>
      </c>
      <c r="K31" s="180">
        <f>+Alba!K31</f>
        <v>2</v>
      </c>
      <c r="L31" s="180">
        <f>+Alba!L31</f>
        <v>9</v>
      </c>
      <c r="M31" s="180">
        <f>+Alba!M31</f>
        <v>120</v>
      </c>
      <c r="N31" s="180">
        <f>+Alba!N31</f>
        <v>66</v>
      </c>
      <c r="O31" s="180">
        <f>+Alba!O31</f>
        <v>61</v>
      </c>
      <c r="P31" s="180">
        <f>+Alba!P31</f>
        <v>5</v>
      </c>
      <c r="Q31" s="180">
        <f>+Alba!Q31</f>
        <v>0</v>
      </c>
      <c r="R31" s="180">
        <f>+Alba!R31</f>
        <v>0</v>
      </c>
      <c r="S31" s="180">
        <f>+Alba!S31</f>
        <v>41</v>
      </c>
      <c r="T31" s="180">
        <f>+Alba!T31</f>
        <v>13</v>
      </c>
    </row>
    <row r="32" spans="1:20">
      <c r="A32" s="367">
        <v>8</v>
      </c>
      <c r="B32" s="79" t="s">
        <v>12</v>
      </c>
      <c r="C32" s="180">
        <f>+Alba!C32</f>
        <v>17</v>
      </c>
      <c r="D32" s="180">
        <f>+Alba!D32</f>
        <v>8</v>
      </c>
      <c r="E32" s="180">
        <f>+Alba!E32</f>
        <v>0</v>
      </c>
      <c r="F32" s="180">
        <f>+Alba!F32</f>
        <v>0</v>
      </c>
      <c r="G32" s="180">
        <f>+Alba!G32</f>
        <v>0</v>
      </c>
      <c r="H32" s="180">
        <f>+Alba!H32</f>
        <v>0</v>
      </c>
      <c r="I32" s="180">
        <f>+Alba!I32</f>
        <v>1</v>
      </c>
      <c r="J32" s="180">
        <f>+Alba!J32</f>
        <v>0</v>
      </c>
      <c r="K32" s="180">
        <f>+Alba!K32</f>
        <v>0</v>
      </c>
      <c r="L32" s="180">
        <f>+Alba!L32</f>
        <v>8</v>
      </c>
      <c r="M32" s="180">
        <f>+Alba!M32</f>
        <v>53</v>
      </c>
      <c r="N32" s="180">
        <f>+Alba!N32</f>
        <v>23</v>
      </c>
      <c r="O32" s="180">
        <f>+Alba!O32</f>
        <v>22</v>
      </c>
      <c r="P32" s="180">
        <f>+Alba!P32</f>
        <v>0</v>
      </c>
      <c r="Q32" s="180">
        <f>+Alba!Q32</f>
        <v>0</v>
      </c>
      <c r="R32" s="180">
        <f>+Alba!R32</f>
        <v>0</v>
      </c>
      <c r="S32" s="180">
        <f>+Alba!S32</f>
        <v>19</v>
      </c>
      <c r="T32" s="180">
        <f>+Alba!T32</f>
        <v>11</v>
      </c>
    </row>
    <row r="33" spans="1:20">
      <c r="A33" s="367">
        <v>9</v>
      </c>
      <c r="B33" s="374" t="s">
        <v>13</v>
      </c>
      <c r="C33" s="180">
        <f>+Alba!C33</f>
        <v>26</v>
      </c>
      <c r="D33" s="180">
        <f>+Alba!D33</f>
        <v>9</v>
      </c>
      <c r="E33" s="180">
        <f>+Alba!E33</f>
        <v>0</v>
      </c>
      <c r="F33" s="180">
        <f>+Alba!F33</f>
        <v>1</v>
      </c>
      <c r="G33" s="180">
        <f>+Alba!G33</f>
        <v>0</v>
      </c>
      <c r="H33" s="180">
        <f>+Alba!H33</f>
        <v>0</v>
      </c>
      <c r="I33" s="180">
        <f>+Alba!I33</f>
        <v>8</v>
      </c>
      <c r="J33" s="180">
        <f>+Alba!J33</f>
        <v>0</v>
      </c>
      <c r="K33" s="180">
        <f>+Alba!K33</f>
        <v>1</v>
      </c>
      <c r="L33" s="180">
        <f>+Alba!L33</f>
        <v>7</v>
      </c>
      <c r="M33" s="180">
        <f>+Alba!M33</f>
        <v>47</v>
      </c>
      <c r="N33" s="180">
        <f>+Alba!N33</f>
        <v>24</v>
      </c>
      <c r="O33" s="180">
        <f>+Alba!O33</f>
        <v>22</v>
      </c>
      <c r="P33" s="180">
        <f>+Alba!P33</f>
        <v>0</v>
      </c>
      <c r="Q33" s="180">
        <f>+Alba!Q33</f>
        <v>0</v>
      </c>
      <c r="R33" s="180">
        <f>+Alba!R33</f>
        <v>0</v>
      </c>
      <c r="S33" s="180">
        <f>+Alba!S33</f>
        <v>15</v>
      </c>
      <c r="T33" s="180">
        <f>+Alba!T33</f>
        <v>8</v>
      </c>
    </row>
    <row r="52" spans="1:18">
      <c r="A52" s="33" t="s">
        <v>499</v>
      </c>
    </row>
    <row r="55" spans="1:18">
      <c r="A55" s="533" t="s">
        <v>562</v>
      </c>
      <c r="B55" s="533"/>
      <c r="C55" s="533"/>
      <c r="D55" s="533"/>
      <c r="E55" s="533"/>
      <c r="F55" s="533"/>
      <c r="G55" s="533"/>
      <c r="H55" s="533"/>
      <c r="I55" s="533"/>
      <c r="J55" s="533"/>
      <c r="K55" s="68"/>
      <c r="L55" s="68"/>
      <c r="M55" s="68"/>
    </row>
    <row r="56" spans="1:18" ht="12.75" customHeight="1">
      <c r="A56" s="513" t="s">
        <v>300</v>
      </c>
      <c r="B56" s="514" t="s">
        <v>301</v>
      </c>
      <c r="C56" s="513" t="s">
        <v>0</v>
      </c>
      <c r="D56" s="513" t="s">
        <v>298</v>
      </c>
      <c r="E56" s="513"/>
      <c r="F56" s="513"/>
      <c r="G56" s="513" t="s">
        <v>444</v>
      </c>
      <c r="H56" s="535" t="s">
        <v>299</v>
      </c>
      <c r="I56" s="535"/>
      <c r="J56" s="535"/>
      <c r="K56" s="514" t="s">
        <v>466</v>
      </c>
      <c r="L56" s="514" t="s">
        <v>467</v>
      </c>
      <c r="M56" s="513" t="s">
        <v>461</v>
      </c>
      <c r="N56" s="513" t="s">
        <v>489</v>
      </c>
      <c r="O56" s="513" t="s">
        <v>463</v>
      </c>
      <c r="P56" s="513" t="s">
        <v>464</v>
      </c>
      <c r="Q56" s="513" t="s">
        <v>465</v>
      </c>
      <c r="R56" s="513" t="s">
        <v>469</v>
      </c>
    </row>
    <row r="57" spans="1:18" ht="25.5">
      <c r="A57" s="513"/>
      <c r="B57" s="514"/>
      <c r="C57" s="513"/>
      <c r="D57" s="3" t="s">
        <v>2</v>
      </c>
      <c r="E57" s="2" t="s">
        <v>3</v>
      </c>
      <c r="F57" s="14" t="s">
        <v>445</v>
      </c>
      <c r="G57" s="513"/>
      <c r="H57" s="3" t="s">
        <v>2</v>
      </c>
      <c r="I57" s="2" t="s">
        <v>3</v>
      </c>
      <c r="J57" s="14" t="s">
        <v>445</v>
      </c>
      <c r="K57" s="514"/>
      <c r="L57" s="514"/>
      <c r="M57" s="513"/>
      <c r="N57" s="513"/>
      <c r="O57" s="513"/>
      <c r="P57" s="513"/>
      <c r="Q57" s="513"/>
      <c r="R57" s="513"/>
    </row>
    <row r="58" spans="1:18">
      <c r="A58" s="516" t="s">
        <v>303</v>
      </c>
      <c r="B58" s="516"/>
      <c r="C58" s="379">
        <f>+Arad!C7</f>
        <v>153893983.84</v>
      </c>
      <c r="D58" s="379">
        <f>+Arad!D7</f>
        <v>78118.773522842603</v>
      </c>
      <c r="E58" s="379">
        <f>+Arad!E7</f>
        <v>2709.9259335434699</v>
      </c>
      <c r="F58" s="379">
        <f>+Arad!F7</f>
        <v>288.108433051953</v>
      </c>
      <c r="G58" s="379">
        <f>+Arad!G7</f>
        <v>19231712.079999998</v>
      </c>
      <c r="H58" s="379">
        <f>+Arad!H7</f>
        <v>9762.2903959390896</v>
      </c>
      <c r="I58" s="379">
        <f>+Arad!I7</f>
        <v>338.652064308229</v>
      </c>
      <c r="J58" s="379">
        <f>+Arad!J7</f>
        <v>36.004126308379803</v>
      </c>
      <c r="K58" s="379">
        <f>+Arad!K7</f>
        <v>56789</v>
      </c>
      <c r="L58" s="379">
        <f>+Arad!L7</f>
        <v>55935</v>
      </c>
      <c r="M58" s="379">
        <f>+Arad!M7</f>
        <v>534153</v>
      </c>
      <c r="N58" s="380">
        <f>+Arad!N7</f>
        <v>271.14365482233501</v>
      </c>
      <c r="O58" s="380">
        <f>+Arad!O7</f>
        <v>74.285932828036991</v>
      </c>
      <c r="P58" s="380">
        <f>+Arad!P7</f>
        <v>7.6803502616897683</v>
      </c>
      <c r="Q58" s="380">
        <f>+Arad!Q7</f>
        <v>2.1882542236524536</v>
      </c>
      <c r="R58" s="380">
        <f>+Arad!R7</f>
        <v>35.303553299492386</v>
      </c>
    </row>
    <row r="59" spans="1:18">
      <c r="A59" s="366">
        <v>1</v>
      </c>
      <c r="B59" s="79" t="s">
        <v>14</v>
      </c>
      <c r="C59" s="123">
        <f>+Arad!C8</f>
        <v>126264805.2</v>
      </c>
      <c r="D59" s="123">
        <f>+Arad!D8</f>
        <v>92298.834210526315</v>
      </c>
      <c r="E59" s="123">
        <f>+Arad!E8</f>
        <v>2710.6503767630579</v>
      </c>
      <c r="F59" s="123">
        <f>+Arad!F8</f>
        <v>355.55031383315736</v>
      </c>
      <c r="G59" s="123">
        <f>+Arad!G8</f>
        <v>17872578.369999997</v>
      </c>
      <c r="H59" s="123">
        <f>+Arad!H8</f>
        <v>13064.750270467834</v>
      </c>
      <c r="I59" s="123">
        <f>+Arad!I8</f>
        <v>383.688164058307</v>
      </c>
      <c r="J59" s="123">
        <f>+Arad!J8</f>
        <v>50.327570207673347</v>
      </c>
      <c r="K59" s="123">
        <f>+Arad!K8</f>
        <v>46581</v>
      </c>
      <c r="L59" s="123">
        <f>+Arad!L8</f>
        <v>46052</v>
      </c>
      <c r="M59" s="123">
        <f>+Arad!M8</f>
        <v>355125</v>
      </c>
      <c r="N59" s="381">
        <f>+Arad!N8</f>
        <v>259.59429824561403</v>
      </c>
      <c r="O59" s="381">
        <f>+Arad!O8</f>
        <v>71.121725546743576</v>
      </c>
      <c r="P59" s="381">
        <f>+Arad!P8</f>
        <v>5.9845803842264917</v>
      </c>
      <c r="Q59" s="381">
        <f>+Arad!Q8</f>
        <v>2.5210631460088595</v>
      </c>
      <c r="R59" s="381">
        <f>+Arad!R8</f>
        <v>43.377192982456137</v>
      </c>
    </row>
    <row r="60" spans="1:18" s="159" customFormat="1">
      <c r="A60" s="366">
        <v>2</v>
      </c>
      <c r="B60" s="79" t="s">
        <v>15</v>
      </c>
      <c r="C60" s="123">
        <f>+Arad!C9</f>
        <v>5620393.1699999999</v>
      </c>
      <c r="D60" s="123">
        <f>+Arad!D9</f>
        <v>37469.287799999998</v>
      </c>
      <c r="E60" s="123">
        <f>+Arad!E9</f>
        <v>9558.49178571429</v>
      </c>
      <c r="F60" s="123">
        <f>+Arad!F9</f>
        <v>101.500608058079</v>
      </c>
      <c r="G60" s="123">
        <f>+Arad!G9</f>
        <v>166755.91</v>
      </c>
      <c r="H60" s="123">
        <f>+Arad!H9</f>
        <v>1111.70606666667</v>
      </c>
      <c r="I60" s="123">
        <f>+Arad!I9</f>
        <v>283.59848639455799</v>
      </c>
      <c r="J60" s="123">
        <f>+Arad!J9</f>
        <v>3.01150217615083</v>
      </c>
      <c r="K60" s="123">
        <f>+Arad!K9</f>
        <v>588</v>
      </c>
      <c r="L60" s="123">
        <f>+Arad!L9</f>
        <v>445</v>
      </c>
      <c r="M60" s="123">
        <f>+Arad!M9</f>
        <v>55373</v>
      </c>
      <c r="N60" s="381">
        <f>+Arad!N9</f>
        <v>369.15333333333331</v>
      </c>
      <c r="O60" s="381">
        <f>+Arad!O9</f>
        <v>101.13789954337898</v>
      </c>
      <c r="P60" s="381">
        <f>+Arad!P9</f>
        <v>94.171768707482997</v>
      </c>
      <c r="Q60" s="381">
        <f>+Arad!Q9</f>
        <v>2.4719101123595504</v>
      </c>
      <c r="R60" s="381">
        <f>+Arad!R9</f>
        <v>3.92</v>
      </c>
    </row>
    <row r="61" spans="1:18" s="159" customFormat="1">
      <c r="A61" s="366">
        <v>3</v>
      </c>
      <c r="B61" s="79" t="s">
        <v>16</v>
      </c>
      <c r="C61" s="123">
        <f>+Arad!C10</f>
        <v>2533463</v>
      </c>
      <c r="D61" s="123">
        <f>+Arad!D10</f>
        <v>33779.506666666697</v>
      </c>
      <c r="E61" s="123">
        <f>+Arad!E10</f>
        <v>5744.8140589569202</v>
      </c>
      <c r="F61" s="123">
        <f>+Arad!F10</f>
        <v>119.109685002351</v>
      </c>
      <c r="G61" s="123">
        <f>+Arad!G10</f>
        <v>178169.5</v>
      </c>
      <c r="H61" s="123">
        <f>+Arad!H10</f>
        <v>2375.5933333333301</v>
      </c>
      <c r="I61" s="123">
        <f>+Arad!I10</f>
        <v>404.01247165532902</v>
      </c>
      <c r="J61" s="123">
        <f>+Arad!J10</f>
        <v>8.3765632346027292</v>
      </c>
      <c r="K61" s="123">
        <f>+Arad!K10</f>
        <v>441</v>
      </c>
      <c r="L61" s="123">
        <f>+Arad!L10</f>
        <v>395</v>
      </c>
      <c r="M61" s="123">
        <f>+Arad!M10</f>
        <v>21270</v>
      </c>
      <c r="N61" s="381">
        <f>+Arad!N10</f>
        <v>283.60000000000002</v>
      </c>
      <c r="O61" s="381">
        <f>+Arad!O10</f>
        <v>77.69863013698631</v>
      </c>
      <c r="P61" s="381">
        <f>+Arad!P10</f>
        <v>48.2312925170068</v>
      </c>
      <c r="Q61" s="381">
        <f>+Arad!Q10</f>
        <v>1.2658227848101267</v>
      </c>
      <c r="R61" s="381">
        <f>+Arad!R10</f>
        <v>5.88</v>
      </c>
    </row>
    <row r="62" spans="1:18" s="159" customFormat="1">
      <c r="A62" s="366">
        <v>4</v>
      </c>
      <c r="B62" s="79" t="s">
        <v>17</v>
      </c>
      <c r="C62" s="123">
        <f>+Arad!C11</f>
        <v>4857840.47</v>
      </c>
      <c r="D62" s="123">
        <f>+Arad!D11</f>
        <v>44162.186090909097</v>
      </c>
      <c r="E62" s="123">
        <f>+Arad!E11</f>
        <v>1717.7653712871299</v>
      </c>
      <c r="F62" s="123">
        <f>+Arad!F11</f>
        <v>154.18778867517301</v>
      </c>
      <c r="G62" s="123">
        <f>+Arad!G11</f>
        <v>421741.42</v>
      </c>
      <c r="H62" s="123">
        <f>+Arad!H11</f>
        <v>3834.0129090909099</v>
      </c>
      <c r="I62" s="123">
        <f>+Arad!I11</f>
        <v>149.130629420085</v>
      </c>
      <c r="J62" s="123">
        <f>+Arad!J11</f>
        <v>13.3860667809306</v>
      </c>
      <c r="K62" s="123">
        <f>+Arad!K11</f>
        <v>2828</v>
      </c>
      <c r="L62" s="123">
        <f>+Arad!L11</f>
        <v>2776</v>
      </c>
      <c r="M62" s="123">
        <f>+Arad!M11</f>
        <v>31506</v>
      </c>
      <c r="N62" s="381">
        <f>+Arad!N11</f>
        <v>286.41818181818184</v>
      </c>
      <c r="O62" s="381">
        <f>+Arad!O11</f>
        <v>78.470734744707357</v>
      </c>
      <c r="P62" s="381">
        <f>+Arad!P11</f>
        <v>11.140735502121641</v>
      </c>
      <c r="Q62" s="381">
        <f>+Arad!Q11</f>
        <v>0.39625360230547552</v>
      </c>
      <c r="R62" s="381">
        <f>+Arad!R11</f>
        <v>25.709090909090911</v>
      </c>
    </row>
    <row r="63" spans="1:18" s="159" customFormat="1">
      <c r="A63" s="366">
        <v>5</v>
      </c>
      <c r="B63" s="79" t="s">
        <v>18</v>
      </c>
      <c r="C63" s="123">
        <f>+Arad!C12</f>
        <v>4434012</v>
      </c>
      <c r="D63" s="123">
        <f>+Arad!D12</f>
        <v>54073.3170731707</v>
      </c>
      <c r="E63" s="123">
        <f>+Arad!E12</f>
        <v>2612.8532704773102</v>
      </c>
      <c r="F63" s="123">
        <f>+Arad!F12</f>
        <v>177.33210686290201</v>
      </c>
      <c r="G63" s="123">
        <f>+Arad!G12</f>
        <v>215155.29</v>
      </c>
      <c r="H63" s="123">
        <f>+Arad!H12</f>
        <v>2623.8449999999998</v>
      </c>
      <c r="I63" s="123">
        <f>+Arad!I12</f>
        <v>126.78567472009399</v>
      </c>
      <c r="J63" s="123">
        <f>+Arad!J12</f>
        <v>8.6048348264277692</v>
      </c>
      <c r="K63" s="123">
        <f>+Arad!K12</f>
        <v>1697</v>
      </c>
      <c r="L63" s="123">
        <f>+Arad!L12</f>
        <v>1661</v>
      </c>
      <c r="M63" s="123">
        <f>+Arad!M12</f>
        <v>25004</v>
      </c>
      <c r="N63" s="381">
        <f>+Arad!N12</f>
        <v>304.92682926829269</v>
      </c>
      <c r="O63" s="381">
        <f>+Arad!O12</f>
        <v>83.541597059806207</v>
      </c>
      <c r="P63" s="381">
        <f>+Arad!P12</f>
        <v>14.734236888626988</v>
      </c>
      <c r="Q63" s="381">
        <f>+Arad!Q12</f>
        <v>0.42143287176399757</v>
      </c>
      <c r="R63" s="381">
        <f>+Arad!R12</f>
        <v>20.695121951219512</v>
      </c>
    </row>
    <row r="64" spans="1:18" s="159" customFormat="1">
      <c r="A64" s="366">
        <v>6</v>
      </c>
      <c r="B64" s="79" t="s">
        <v>19</v>
      </c>
      <c r="C64" s="123">
        <f>+Arad!C13</f>
        <v>6626461</v>
      </c>
      <c r="D64" s="123">
        <f>+Arad!D13</f>
        <v>60240.554545454499</v>
      </c>
      <c r="E64" s="123">
        <f>+Arad!E13</f>
        <v>1898.6994269341001</v>
      </c>
      <c r="F64" s="123">
        <f>+Arad!F13</f>
        <v>257.98952696126099</v>
      </c>
      <c r="G64" s="123">
        <f>+Arad!G13</f>
        <v>294623.59000000003</v>
      </c>
      <c r="H64" s="123">
        <f>+Arad!H13</f>
        <v>2678.3962727272701</v>
      </c>
      <c r="I64" s="123">
        <f>+Arad!I13</f>
        <v>84.419366762177702</v>
      </c>
      <c r="J64" s="123">
        <f>+Arad!J13</f>
        <v>11.4706478489391</v>
      </c>
      <c r="K64" s="123">
        <f>+Arad!K13</f>
        <v>3490</v>
      </c>
      <c r="L64" s="123">
        <f>+Arad!L13</f>
        <v>3442</v>
      </c>
      <c r="M64" s="123">
        <f>+Arad!M13</f>
        <v>25685</v>
      </c>
      <c r="N64" s="381">
        <f>+Arad!N13</f>
        <v>233.5</v>
      </c>
      <c r="O64" s="381">
        <f>+Arad!O13</f>
        <v>63.972602739726028</v>
      </c>
      <c r="P64" s="381">
        <f>+Arad!P13</f>
        <v>7.3595988538681949</v>
      </c>
      <c r="Q64" s="381">
        <f>+Arad!Q13</f>
        <v>0.84253341080766997</v>
      </c>
      <c r="R64" s="381">
        <f>+Arad!R13</f>
        <v>31.727272727272727</v>
      </c>
    </row>
    <row r="65" spans="1:20" s="159" customFormat="1" ht="25.5">
      <c r="A65" s="366">
        <v>7</v>
      </c>
      <c r="B65" s="79" t="s">
        <v>20</v>
      </c>
      <c r="C65" s="123">
        <f>+Arad!C14</f>
        <v>3557009</v>
      </c>
      <c r="D65" s="123">
        <f>+Arad!D14</f>
        <v>47426.786666666703</v>
      </c>
      <c r="E65" s="123">
        <f>+Arad!E14</f>
        <v>3055.8496563573899</v>
      </c>
      <c r="F65" s="123">
        <f>+Arad!F14</f>
        <v>176.17677067855399</v>
      </c>
      <c r="G65" s="123">
        <f>+Arad!G14</f>
        <v>82688</v>
      </c>
      <c r="H65" s="123">
        <f>+Arad!H14</f>
        <v>1102.5066666666701</v>
      </c>
      <c r="I65" s="123">
        <f>+Arad!I14</f>
        <v>71.037800687285198</v>
      </c>
      <c r="J65" s="123">
        <f>+Arad!J14</f>
        <v>4.0954928182268402</v>
      </c>
      <c r="K65" s="123">
        <f>+Arad!K14</f>
        <v>1164</v>
      </c>
      <c r="L65" s="123">
        <f>+Arad!L14</f>
        <v>1164</v>
      </c>
      <c r="M65" s="123">
        <f>+Arad!M14</f>
        <v>20190</v>
      </c>
      <c r="N65" s="381">
        <f>+Arad!N14</f>
        <v>269.2</v>
      </c>
      <c r="O65" s="381">
        <f>+Arad!O14</f>
        <v>73.753424657534254</v>
      </c>
      <c r="P65" s="381">
        <f>+Arad!P14</f>
        <v>17.345360824742269</v>
      </c>
      <c r="Q65" s="381">
        <f>+Arad!Q14</f>
        <v>0</v>
      </c>
      <c r="R65" s="381">
        <f>+Arad!R14</f>
        <v>15.52</v>
      </c>
    </row>
    <row r="66" spans="1:20">
      <c r="A66" s="33"/>
      <c r="B66" s="61"/>
      <c r="C66" s="35"/>
      <c r="D66" s="36"/>
      <c r="E66" s="37"/>
      <c r="F66" s="37"/>
      <c r="G66" s="35"/>
      <c r="H66" s="37"/>
      <c r="I66" s="37"/>
      <c r="J66" s="37"/>
    </row>
    <row r="67" spans="1:20">
      <c r="A67" s="528" t="s">
        <v>565</v>
      </c>
      <c r="B67" s="528"/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528"/>
      <c r="S67" s="528"/>
      <c r="T67" s="528"/>
    </row>
    <row r="68" spans="1:20" ht="13.5" customHeight="1">
      <c r="A68" s="534" t="s">
        <v>300</v>
      </c>
      <c r="B68" s="534" t="s">
        <v>301</v>
      </c>
      <c r="C68" s="534" t="s">
        <v>414</v>
      </c>
      <c r="D68" s="534"/>
      <c r="E68" s="534"/>
      <c r="F68" s="534"/>
      <c r="G68" s="534"/>
      <c r="H68" s="534"/>
      <c r="I68" s="534"/>
      <c r="J68" s="534"/>
      <c r="K68" s="534"/>
      <c r="L68" s="534"/>
      <c r="M68" s="534" t="s">
        <v>425</v>
      </c>
      <c r="N68" s="534"/>
      <c r="O68" s="534"/>
      <c r="P68" s="534"/>
      <c r="Q68" s="534"/>
      <c r="R68" s="534"/>
      <c r="S68" s="534"/>
      <c r="T68" s="534"/>
    </row>
    <row r="69" spans="1:20">
      <c r="A69" s="534"/>
      <c r="B69" s="534"/>
      <c r="C69" s="534" t="s">
        <v>415</v>
      </c>
      <c r="D69" s="534" t="s">
        <v>416</v>
      </c>
      <c r="E69" s="534"/>
      <c r="F69" s="534"/>
      <c r="G69" s="534"/>
      <c r="H69" s="534"/>
      <c r="I69" s="534"/>
      <c r="J69" s="534"/>
      <c r="K69" s="534"/>
      <c r="L69" s="534"/>
      <c r="M69" s="534" t="s">
        <v>415</v>
      </c>
      <c r="N69" s="534" t="s">
        <v>416</v>
      </c>
      <c r="O69" s="534"/>
      <c r="P69" s="534"/>
      <c r="Q69" s="534"/>
      <c r="R69" s="534"/>
      <c r="S69" s="534"/>
      <c r="T69" s="534"/>
    </row>
    <row r="70" spans="1:20" ht="36.75" customHeight="1">
      <c r="A70" s="534"/>
      <c r="B70" s="534"/>
      <c r="C70" s="534"/>
      <c r="D70" s="534" t="s">
        <v>409</v>
      </c>
      <c r="E70" s="534" t="s">
        <v>410</v>
      </c>
      <c r="F70" s="534" t="s">
        <v>446</v>
      </c>
      <c r="G70" s="534" t="s">
        <v>418</v>
      </c>
      <c r="H70" s="534"/>
      <c r="I70" s="534" t="s">
        <v>417</v>
      </c>
      <c r="J70" s="534"/>
      <c r="K70" s="534" t="s">
        <v>412</v>
      </c>
      <c r="L70" s="534" t="s">
        <v>413</v>
      </c>
      <c r="M70" s="534"/>
      <c r="N70" s="534" t="s">
        <v>420</v>
      </c>
      <c r="O70" s="534" t="s">
        <v>421</v>
      </c>
      <c r="P70" s="534"/>
      <c r="Q70" s="534"/>
      <c r="R70" s="534"/>
      <c r="S70" s="534" t="s">
        <v>423</v>
      </c>
      <c r="T70" s="534" t="s">
        <v>424</v>
      </c>
    </row>
    <row r="71" spans="1:20" ht="42.75" customHeight="1">
      <c r="A71" s="534"/>
      <c r="B71" s="534"/>
      <c r="C71" s="534"/>
      <c r="D71" s="534"/>
      <c r="E71" s="534"/>
      <c r="F71" s="534"/>
      <c r="G71" s="534" t="s">
        <v>415</v>
      </c>
      <c r="H71" s="534" t="s">
        <v>419</v>
      </c>
      <c r="I71" s="534" t="s">
        <v>415</v>
      </c>
      <c r="J71" s="534" t="s">
        <v>422</v>
      </c>
      <c r="K71" s="534"/>
      <c r="L71" s="534"/>
      <c r="M71" s="534"/>
      <c r="N71" s="534"/>
      <c r="O71" s="534" t="s">
        <v>415</v>
      </c>
      <c r="P71" s="534" t="s">
        <v>422</v>
      </c>
      <c r="Q71" s="534" t="s">
        <v>443</v>
      </c>
      <c r="R71" s="534"/>
      <c r="S71" s="534"/>
      <c r="T71" s="534"/>
    </row>
    <row r="72" spans="1:20" ht="24">
      <c r="A72" s="534"/>
      <c r="B72" s="534"/>
      <c r="C72" s="534"/>
      <c r="D72" s="534"/>
      <c r="E72" s="534"/>
      <c r="F72" s="534"/>
      <c r="G72" s="534"/>
      <c r="H72" s="534"/>
      <c r="I72" s="534"/>
      <c r="J72" s="534"/>
      <c r="K72" s="534"/>
      <c r="L72" s="534"/>
      <c r="M72" s="534"/>
      <c r="N72" s="534"/>
      <c r="O72" s="534"/>
      <c r="P72" s="534"/>
      <c r="Q72" s="389" t="s">
        <v>415</v>
      </c>
      <c r="R72" s="389" t="s">
        <v>419</v>
      </c>
      <c r="S72" s="534"/>
      <c r="T72" s="534"/>
    </row>
    <row r="73" spans="1:20">
      <c r="A73" s="516" t="s">
        <v>303</v>
      </c>
      <c r="B73" s="516"/>
      <c r="C73" s="44">
        <f>+Arad!C22</f>
        <v>839</v>
      </c>
      <c r="D73" s="44">
        <f>+Arad!D22</f>
        <v>447</v>
      </c>
      <c r="E73" s="44">
        <f>+Arad!E22</f>
        <v>3</v>
      </c>
      <c r="F73" s="44">
        <f>+Arad!F22</f>
        <v>5</v>
      </c>
      <c r="G73" s="44">
        <f>+Arad!G22</f>
        <v>1</v>
      </c>
      <c r="H73" s="44">
        <f>+Arad!H22</f>
        <v>0</v>
      </c>
      <c r="I73" s="44">
        <f>+Arad!I22</f>
        <v>268</v>
      </c>
      <c r="J73" s="44">
        <f>+Arad!J22</f>
        <v>12</v>
      </c>
      <c r="K73" s="44">
        <f>+Arad!K22</f>
        <v>33</v>
      </c>
      <c r="L73" s="44">
        <f>+Arad!L22</f>
        <v>82</v>
      </c>
      <c r="M73" s="44">
        <f>+Arad!M22</f>
        <v>1483</v>
      </c>
      <c r="N73" s="44">
        <f>+Arad!N22</f>
        <v>866</v>
      </c>
      <c r="O73" s="44">
        <f>+Arad!O22</f>
        <v>777</v>
      </c>
      <c r="P73" s="44">
        <f>+Arad!P22</f>
        <v>22</v>
      </c>
      <c r="Q73" s="44">
        <f>+Arad!Q22</f>
        <v>21</v>
      </c>
      <c r="R73" s="44">
        <f>+Arad!R22</f>
        <v>0</v>
      </c>
      <c r="S73" s="44">
        <f>+Arad!S22</f>
        <v>482</v>
      </c>
      <c r="T73" s="44">
        <f>+Arad!T22</f>
        <v>135</v>
      </c>
    </row>
    <row r="74" spans="1:20">
      <c r="A74" s="367">
        <v>1</v>
      </c>
      <c r="B74" s="79" t="s">
        <v>14</v>
      </c>
      <c r="C74" s="180">
        <f>+Arad!C23</f>
        <v>730</v>
      </c>
      <c r="D74" s="180">
        <f>+Arad!D23</f>
        <v>400</v>
      </c>
      <c r="E74" s="180">
        <f>+Arad!E23</f>
        <v>3</v>
      </c>
      <c r="F74" s="180">
        <f>+Arad!F23</f>
        <v>4</v>
      </c>
      <c r="G74" s="180">
        <f>+Arad!G23</f>
        <v>1</v>
      </c>
      <c r="H74" s="180">
        <f>+Arad!H23</f>
        <v>0</v>
      </c>
      <c r="I74" s="180">
        <f>+Arad!I23</f>
        <v>254</v>
      </c>
      <c r="J74" s="180">
        <f>+Arad!J23</f>
        <v>12</v>
      </c>
      <c r="K74" s="180">
        <f>+Arad!K23</f>
        <v>23</v>
      </c>
      <c r="L74" s="180">
        <f>+Arad!L23</f>
        <v>45</v>
      </c>
      <c r="M74" s="180">
        <f>+Arad!M23</f>
        <v>1087</v>
      </c>
      <c r="N74" s="180">
        <f>+Arad!N23</f>
        <v>683</v>
      </c>
      <c r="O74" s="180">
        <f>+Arad!O23</f>
        <v>604</v>
      </c>
      <c r="P74" s="180">
        <f>+Arad!P23</f>
        <v>17</v>
      </c>
      <c r="Q74" s="180">
        <f>+Arad!Q23</f>
        <v>0</v>
      </c>
      <c r="R74" s="180">
        <f>+Arad!R23</f>
        <v>0</v>
      </c>
      <c r="S74" s="180">
        <f>+Arad!S23</f>
        <v>346</v>
      </c>
      <c r="T74" s="180">
        <f>+Arad!T23</f>
        <v>58</v>
      </c>
    </row>
    <row r="75" spans="1:20">
      <c r="A75" s="367">
        <v>2</v>
      </c>
      <c r="B75" s="146" t="s">
        <v>15</v>
      </c>
      <c r="C75" s="180">
        <f>+Arad!C24</f>
        <v>15</v>
      </c>
      <c r="D75" s="180">
        <f>+Arad!D24</f>
        <v>2</v>
      </c>
      <c r="E75" s="180">
        <f>+Arad!E24</f>
        <v>0</v>
      </c>
      <c r="F75" s="180">
        <f>+Arad!F24</f>
        <v>0</v>
      </c>
      <c r="G75" s="180">
        <f>+Arad!G24</f>
        <v>0</v>
      </c>
      <c r="H75" s="180">
        <f>+Arad!H24</f>
        <v>0</v>
      </c>
      <c r="I75" s="180">
        <f>+Arad!I24</f>
        <v>2</v>
      </c>
      <c r="J75" s="180">
        <f>+Arad!J24</f>
        <v>0</v>
      </c>
      <c r="K75" s="180">
        <f>+Arad!K24</f>
        <v>2</v>
      </c>
      <c r="L75" s="180">
        <f>+Arad!L24</f>
        <v>9</v>
      </c>
      <c r="M75" s="180">
        <f>+Arad!M24</f>
        <v>60</v>
      </c>
      <c r="N75" s="180">
        <f>+Arad!N24</f>
        <v>24</v>
      </c>
      <c r="O75" s="180">
        <f>+Arad!O24</f>
        <v>23</v>
      </c>
      <c r="P75" s="180">
        <f>+Arad!P24</f>
        <v>0</v>
      </c>
      <c r="Q75" s="180">
        <f>+Arad!Q24</f>
        <v>0</v>
      </c>
      <c r="R75" s="180">
        <f>+Arad!R24</f>
        <v>0</v>
      </c>
      <c r="S75" s="180">
        <f>+Arad!S24</f>
        <v>19</v>
      </c>
      <c r="T75" s="180">
        <f>+Arad!T24</f>
        <v>17</v>
      </c>
    </row>
    <row r="76" spans="1:20">
      <c r="A76" s="367">
        <v>3</v>
      </c>
      <c r="B76" s="146" t="s">
        <v>16</v>
      </c>
      <c r="C76" s="180">
        <f>+Arad!C25</f>
        <v>8</v>
      </c>
      <c r="D76" s="180">
        <f>+Arad!D25</f>
        <v>3</v>
      </c>
      <c r="E76" s="180">
        <f>+Arad!E25</f>
        <v>0</v>
      </c>
      <c r="F76" s="180">
        <f>+Arad!F25</f>
        <v>0</v>
      </c>
      <c r="G76" s="180">
        <f>+Arad!G25</f>
        <v>0</v>
      </c>
      <c r="H76" s="180">
        <f>+Arad!H25</f>
        <v>0</v>
      </c>
      <c r="I76" s="180">
        <f>+Arad!I25</f>
        <v>0</v>
      </c>
      <c r="J76" s="180">
        <f>+Arad!J25</f>
        <v>0</v>
      </c>
      <c r="K76" s="180">
        <f>+Arad!K25</f>
        <v>0</v>
      </c>
      <c r="L76" s="180">
        <f>+Arad!L25</f>
        <v>5</v>
      </c>
      <c r="M76" s="180">
        <f>+Arad!M25</f>
        <v>31</v>
      </c>
      <c r="N76" s="180">
        <f>+Arad!N25</f>
        <v>10</v>
      </c>
      <c r="O76" s="180">
        <f>+Arad!O25</f>
        <v>10</v>
      </c>
      <c r="P76" s="180">
        <f>+Arad!P25</f>
        <v>0</v>
      </c>
      <c r="Q76" s="180">
        <f>+Arad!Q25</f>
        <v>0</v>
      </c>
      <c r="R76" s="180">
        <f>+Arad!R25</f>
        <v>0</v>
      </c>
      <c r="S76" s="180">
        <f>+Arad!S25</f>
        <v>12</v>
      </c>
      <c r="T76" s="180">
        <f>+Arad!T25</f>
        <v>9</v>
      </c>
    </row>
    <row r="77" spans="1:20">
      <c r="A77" s="367">
        <v>4</v>
      </c>
      <c r="B77" s="146" t="s">
        <v>17</v>
      </c>
      <c r="C77" s="180">
        <f>+Arad!C26</f>
        <v>29</v>
      </c>
      <c r="D77" s="180">
        <f>+Arad!D26</f>
        <v>14</v>
      </c>
      <c r="E77" s="180">
        <f>+Arad!E26</f>
        <v>0</v>
      </c>
      <c r="F77" s="180">
        <f>+Arad!F26</f>
        <v>1</v>
      </c>
      <c r="G77" s="180">
        <f>+Arad!G26</f>
        <v>0</v>
      </c>
      <c r="H77" s="180">
        <f>+Arad!H26</f>
        <v>0</v>
      </c>
      <c r="I77" s="180">
        <f>+Arad!I26</f>
        <v>6</v>
      </c>
      <c r="J77" s="180">
        <f>+Arad!J26</f>
        <v>0</v>
      </c>
      <c r="K77" s="180">
        <f>+Arad!K26</f>
        <v>2</v>
      </c>
      <c r="L77" s="180">
        <f>+Arad!L26</f>
        <v>6</v>
      </c>
      <c r="M77" s="180">
        <f>+Arad!M26</f>
        <v>73</v>
      </c>
      <c r="N77" s="180">
        <f>+Arad!N26</f>
        <v>33</v>
      </c>
      <c r="O77" s="180">
        <f>+Arad!O26</f>
        <v>30</v>
      </c>
      <c r="P77" s="180">
        <f>+Arad!P26</f>
        <v>0</v>
      </c>
      <c r="Q77" s="180">
        <f>+Arad!Q26</f>
        <v>0</v>
      </c>
      <c r="R77" s="180">
        <f>+Arad!R26</f>
        <v>0</v>
      </c>
      <c r="S77" s="180">
        <f>+Arad!S26</f>
        <v>28</v>
      </c>
      <c r="T77" s="180">
        <f>+Arad!T26</f>
        <v>12</v>
      </c>
    </row>
    <row r="78" spans="1:20">
      <c r="A78" s="367">
        <v>5</v>
      </c>
      <c r="B78" s="146" t="s">
        <v>18</v>
      </c>
      <c r="C78" s="180">
        <f>+Arad!C27</f>
        <v>17</v>
      </c>
      <c r="D78" s="180">
        <f>+Arad!D27</f>
        <v>11</v>
      </c>
      <c r="E78" s="180">
        <f>+Arad!E27</f>
        <v>0</v>
      </c>
      <c r="F78" s="180">
        <f>+Arad!F27</f>
        <v>0</v>
      </c>
      <c r="G78" s="180">
        <f>+Arad!G27</f>
        <v>0</v>
      </c>
      <c r="H78" s="180">
        <f>+Arad!H27</f>
        <v>0</v>
      </c>
      <c r="I78" s="180">
        <f>+Arad!I27</f>
        <v>1</v>
      </c>
      <c r="J78" s="180">
        <f>+Arad!J27</f>
        <v>0</v>
      </c>
      <c r="K78" s="180">
        <f>+Arad!K27</f>
        <v>1</v>
      </c>
      <c r="L78" s="180">
        <f>+Arad!L27</f>
        <v>4</v>
      </c>
      <c r="M78" s="180">
        <f>+Arad!M27</f>
        <v>56</v>
      </c>
      <c r="N78" s="180">
        <f>+Arad!N27</f>
        <v>31</v>
      </c>
      <c r="O78" s="180">
        <f>+Arad!O27</f>
        <v>30</v>
      </c>
      <c r="P78" s="180">
        <f>+Arad!P27</f>
        <v>1</v>
      </c>
      <c r="Q78" s="180">
        <f>+Arad!Q27</f>
        <v>0</v>
      </c>
      <c r="R78" s="180">
        <f>+Arad!R27</f>
        <v>0</v>
      </c>
      <c r="S78" s="180">
        <f>+Arad!S27</f>
        <v>17</v>
      </c>
      <c r="T78" s="180">
        <f>+Arad!T27</f>
        <v>8</v>
      </c>
    </row>
    <row r="79" spans="1:20">
      <c r="A79" s="367">
        <v>6</v>
      </c>
      <c r="B79" s="146" t="s">
        <v>19</v>
      </c>
      <c r="C79" s="180">
        <f>+Arad!C28</f>
        <v>29</v>
      </c>
      <c r="D79" s="180">
        <f>+Arad!D28</f>
        <v>13</v>
      </c>
      <c r="E79" s="180">
        <f>+Arad!E28</f>
        <v>0</v>
      </c>
      <c r="F79" s="180">
        <f>+Arad!F28</f>
        <v>0</v>
      </c>
      <c r="G79" s="180">
        <f>+Arad!G28</f>
        <v>0</v>
      </c>
      <c r="H79" s="180">
        <f>+Arad!H28</f>
        <v>0</v>
      </c>
      <c r="I79" s="180">
        <f>+Arad!I28</f>
        <v>5</v>
      </c>
      <c r="J79" s="180">
        <f>+Arad!J28</f>
        <v>0</v>
      </c>
      <c r="K79" s="180">
        <f>+Arad!K28</f>
        <v>2</v>
      </c>
      <c r="L79" s="180">
        <f>+Arad!L28</f>
        <v>9</v>
      </c>
      <c r="M79" s="180">
        <f>+Arad!M28</f>
        <v>114</v>
      </c>
      <c r="N79" s="180">
        <f>+Arad!N28</f>
        <v>63</v>
      </c>
      <c r="O79" s="180">
        <f>+Arad!O28</f>
        <v>59</v>
      </c>
      <c r="P79" s="180">
        <f>+Arad!P28</f>
        <v>4</v>
      </c>
      <c r="Q79" s="180">
        <f>+Arad!Q28</f>
        <v>0</v>
      </c>
      <c r="R79" s="180">
        <f>+Arad!R28</f>
        <v>0</v>
      </c>
      <c r="S79" s="180">
        <f>+Arad!S28</f>
        <v>35</v>
      </c>
      <c r="T79" s="180">
        <f>+Arad!T28</f>
        <v>16</v>
      </c>
    </row>
    <row r="80" spans="1:20" ht="25.5">
      <c r="A80" s="367">
        <v>7</v>
      </c>
      <c r="B80" s="81" t="s">
        <v>20</v>
      </c>
      <c r="C80" s="180">
        <f>+Arad!C29</f>
        <v>11</v>
      </c>
      <c r="D80" s="180">
        <f>+Arad!D29</f>
        <v>4</v>
      </c>
      <c r="E80" s="180">
        <f>+Arad!E29</f>
        <v>0</v>
      </c>
      <c r="F80" s="180">
        <f>+Arad!F29</f>
        <v>0</v>
      </c>
      <c r="G80" s="180">
        <f>+Arad!G29</f>
        <v>0</v>
      </c>
      <c r="H80" s="180">
        <f>+Arad!H29</f>
        <v>0</v>
      </c>
      <c r="I80" s="180">
        <f>+Arad!I29</f>
        <v>0</v>
      </c>
      <c r="J80" s="180">
        <f>+Arad!J29</f>
        <v>0</v>
      </c>
      <c r="K80" s="180">
        <f>+Arad!K29</f>
        <v>3</v>
      </c>
      <c r="L80" s="180">
        <f>+Arad!L29</f>
        <v>4</v>
      </c>
      <c r="M80" s="180">
        <f>+Arad!M29</f>
        <v>62</v>
      </c>
      <c r="N80" s="180">
        <f>+Arad!N29</f>
        <v>22</v>
      </c>
      <c r="O80" s="180">
        <f>+Arad!O29</f>
        <v>21</v>
      </c>
      <c r="P80" s="180">
        <f>+Arad!P29</f>
        <v>0</v>
      </c>
      <c r="Q80" s="180">
        <f>+Arad!Q29</f>
        <v>21</v>
      </c>
      <c r="R80" s="180">
        <f>+Arad!R29</f>
        <v>0</v>
      </c>
      <c r="S80" s="180">
        <f>+Arad!S29</f>
        <v>25</v>
      </c>
      <c r="T80" s="180">
        <f>+Arad!T29</f>
        <v>15</v>
      </c>
    </row>
    <row r="102" spans="1:18">
      <c r="A102" s="33" t="s">
        <v>500</v>
      </c>
    </row>
    <row r="105" spans="1:18">
      <c r="A105" s="533" t="s">
        <v>562</v>
      </c>
      <c r="B105" s="533"/>
      <c r="C105" s="533"/>
      <c r="D105" s="533"/>
      <c r="E105" s="533"/>
      <c r="F105" s="533"/>
      <c r="G105" s="533"/>
      <c r="H105" s="533"/>
      <c r="I105" s="533"/>
      <c r="J105" s="533"/>
      <c r="K105" s="68"/>
      <c r="L105" s="68"/>
      <c r="M105" s="68"/>
    </row>
    <row r="106" spans="1:18" ht="12.75" customHeight="1">
      <c r="A106" s="513" t="s">
        <v>300</v>
      </c>
      <c r="B106" s="514" t="s">
        <v>301</v>
      </c>
      <c r="C106" s="513" t="s">
        <v>0</v>
      </c>
      <c r="D106" s="513" t="s">
        <v>298</v>
      </c>
      <c r="E106" s="513"/>
      <c r="F106" s="513"/>
      <c r="G106" s="513" t="s">
        <v>444</v>
      </c>
      <c r="H106" s="535" t="s">
        <v>299</v>
      </c>
      <c r="I106" s="535"/>
      <c r="J106" s="535"/>
      <c r="K106" s="514" t="s">
        <v>466</v>
      </c>
      <c r="L106" s="514" t="s">
        <v>467</v>
      </c>
      <c r="M106" s="513" t="s">
        <v>461</v>
      </c>
      <c r="N106" s="513" t="s">
        <v>489</v>
      </c>
      <c r="O106" s="513" t="s">
        <v>463</v>
      </c>
      <c r="P106" s="513" t="s">
        <v>464</v>
      </c>
      <c r="Q106" s="513" t="s">
        <v>465</v>
      </c>
      <c r="R106" s="513" t="s">
        <v>469</v>
      </c>
    </row>
    <row r="107" spans="1:18" ht="25.5">
      <c r="A107" s="513"/>
      <c r="B107" s="514"/>
      <c r="C107" s="513"/>
      <c r="D107" s="3" t="s">
        <v>2</v>
      </c>
      <c r="E107" s="2" t="s">
        <v>3</v>
      </c>
      <c r="F107" s="14" t="s">
        <v>445</v>
      </c>
      <c r="G107" s="513"/>
      <c r="H107" s="3" t="s">
        <v>2</v>
      </c>
      <c r="I107" s="2" t="s">
        <v>3</v>
      </c>
      <c r="J107" s="14" t="s">
        <v>445</v>
      </c>
      <c r="K107" s="514"/>
      <c r="L107" s="514"/>
      <c r="M107" s="513"/>
      <c r="N107" s="513"/>
      <c r="O107" s="513"/>
      <c r="P107" s="513"/>
      <c r="Q107" s="513"/>
      <c r="R107" s="513"/>
    </row>
    <row r="108" spans="1:18">
      <c r="A108" s="514" t="s">
        <v>447</v>
      </c>
      <c r="B108" s="514"/>
      <c r="C108" s="379">
        <f>+Arges!C7</f>
        <v>209933270.71000001</v>
      </c>
      <c r="D108" s="379">
        <f>+Arges!D7</f>
        <v>71043.408023688695</v>
      </c>
      <c r="E108" s="379">
        <f>+Arges!E7</f>
        <v>2290.3726934616402</v>
      </c>
      <c r="F108" s="379">
        <f>+Arges!F7</f>
        <v>282.15548040815298</v>
      </c>
      <c r="G108" s="379">
        <f>+Arges!G7</f>
        <v>13371278.230000002</v>
      </c>
      <c r="H108" s="379">
        <f>+Arges!H7</f>
        <v>4524.9672521150596</v>
      </c>
      <c r="I108" s="379">
        <f>+Arges!I7</f>
        <v>145.88069071231399</v>
      </c>
      <c r="J108" s="379">
        <f>+Arges!J7</f>
        <v>17.9713268882874</v>
      </c>
      <c r="K108" s="379">
        <f>+Arges!K7</f>
        <v>91659</v>
      </c>
      <c r="L108" s="379">
        <f>+Arges!L7</f>
        <v>90647</v>
      </c>
      <c r="M108" s="379">
        <f>+Arges!M7</f>
        <v>744034</v>
      </c>
      <c r="N108" s="380">
        <f>+Arges!N7</f>
        <v>251.78815566835871</v>
      </c>
      <c r="O108" s="380">
        <f>+Arges!O7</f>
        <v>68.983056347495534</v>
      </c>
      <c r="P108" s="380">
        <f>+Arges!P7</f>
        <v>6.5604521567382639</v>
      </c>
      <c r="Q108" s="380">
        <f>+Arges!Q7</f>
        <v>1.7463346828907742</v>
      </c>
      <c r="R108" s="380">
        <f>+Arges!R7</f>
        <v>38.379695431472079</v>
      </c>
    </row>
    <row r="109" spans="1:18">
      <c r="A109" s="367">
        <v>1</v>
      </c>
      <c r="B109" s="146" t="s">
        <v>21</v>
      </c>
      <c r="C109" s="123">
        <f>+Arges!C8</f>
        <v>99317989</v>
      </c>
      <c r="D109" s="123">
        <f>+Arges!D8</f>
        <v>110845.969866071</v>
      </c>
      <c r="E109" s="123">
        <f>+Arges!E8</f>
        <v>2906.41428655039</v>
      </c>
      <c r="F109" s="123">
        <f>+Arges!F8</f>
        <v>415.988092246348</v>
      </c>
      <c r="G109" s="123">
        <f>+Arges!G8</f>
        <v>7029544</v>
      </c>
      <c r="H109" s="123">
        <f>+Arges!H8</f>
        <v>7845.4732142857101</v>
      </c>
      <c r="I109" s="123">
        <f>+Arges!I8</f>
        <v>205.710640290296</v>
      </c>
      <c r="J109" s="123">
        <f>+Arges!J8</f>
        <v>29.442869588527</v>
      </c>
      <c r="K109" s="123">
        <f>+Arges!K8</f>
        <v>34172</v>
      </c>
      <c r="L109" s="123">
        <f>+Arges!L8</f>
        <v>33783</v>
      </c>
      <c r="M109" s="123">
        <f>+Arges!M8</f>
        <v>238752</v>
      </c>
      <c r="N109" s="381">
        <f>+Arges!N8</f>
        <v>266.46428571428572</v>
      </c>
      <c r="O109" s="381">
        <f>+Arges!O8</f>
        <v>73.003913894324853</v>
      </c>
      <c r="P109" s="381">
        <f>+Arges!P8</f>
        <v>5.0032900940924998</v>
      </c>
      <c r="Q109" s="381">
        <f>+Arges!Q8</f>
        <v>3.1287925879880412</v>
      </c>
      <c r="R109" s="381">
        <f>+Arges!R8</f>
        <v>53.2578125</v>
      </c>
    </row>
    <row r="110" spans="1:18">
      <c r="A110" s="367">
        <v>2</v>
      </c>
      <c r="B110" s="146" t="s">
        <v>22</v>
      </c>
      <c r="C110" s="123">
        <f>+Arges!C9</f>
        <v>23436894</v>
      </c>
      <c r="D110" s="123">
        <f>+Arges!D9</f>
        <v>87126</v>
      </c>
      <c r="E110" s="123">
        <f>+Arges!E9</f>
        <v>1934.6948984645901</v>
      </c>
      <c r="F110" s="123">
        <f>+Arges!F9</f>
        <v>406.13606668168501</v>
      </c>
      <c r="G110" s="123">
        <f>+Arges!G9</f>
        <v>929758</v>
      </c>
      <c r="H110" s="123">
        <f>+Arges!H9</f>
        <v>3456.3494423791799</v>
      </c>
      <c r="I110" s="123">
        <f>+Arges!I9</f>
        <v>76.750701667492194</v>
      </c>
      <c r="J110" s="123">
        <f>+Arges!J9</f>
        <v>16.111702219834701</v>
      </c>
      <c r="K110" s="123">
        <f>+Arges!K9</f>
        <v>12114</v>
      </c>
      <c r="L110" s="123">
        <f>+Arges!L9</f>
        <v>12073</v>
      </c>
      <c r="M110" s="123">
        <f>+Arges!M9</f>
        <v>57707</v>
      </c>
      <c r="N110" s="381">
        <f>+Arges!N9</f>
        <v>214.52416356877325</v>
      </c>
      <c r="O110" s="381">
        <f>+Arges!O9</f>
        <v>58.773743443499519</v>
      </c>
      <c r="P110" s="381">
        <f>+Arges!P9</f>
        <v>4.7636618788178966</v>
      </c>
      <c r="Q110" s="381">
        <f>+Arges!Q9</f>
        <v>0</v>
      </c>
      <c r="R110" s="381">
        <f>+Arges!R9</f>
        <v>45.033457249070629</v>
      </c>
    </row>
    <row r="111" spans="1:18">
      <c r="A111" s="367">
        <v>3</v>
      </c>
      <c r="B111" s="146" t="s">
        <v>23</v>
      </c>
      <c r="C111" s="123">
        <f>+Arges!C10</f>
        <v>21205730</v>
      </c>
      <c r="D111" s="123">
        <f>+Arges!D10</f>
        <v>54373.666666666701</v>
      </c>
      <c r="E111" s="123">
        <f>+Arges!E10</f>
        <v>1612.8483419531501</v>
      </c>
      <c r="F111" s="123">
        <f>+Arges!F10</f>
        <v>257.49171270718199</v>
      </c>
      <c r="G111" s="123">
        <f>+Arges!G10</f>
        <v>1869947.12</v>
      </c>
      <c r="H111" s="123">
        <f>+Arges!H10</f>
        <v>4794.7362051281998</v>
      </c>
      <c r="I111" s="123">
        <f>+Arges!I10</f>
        <v>142.22293276543999</v>
      </c>
      <c r="J111" s="123">
        <f>+Arges!J10</f>
        <v>22.705933094529801</v>
      </c>
      <c r="K111" s="123">
        <f>+Arges!K10</f>
        <v>13148</v>
      </c>
      <c r="L111" s="123">
        <f>+Arges!L10</f>
        <v>13069</v>
      </c>
      <c r="M111" s="123">
        <f>+Arges!M10</f>
        <v>82355</v>
      </c>
      <c r="N111" s="381">
        <f>+Arges!N10</f>
        <v>211.16666666666666</v>
      </c>
      <c r="O111" s="381">
        <f>+Arges!O10</f>
        <v>57.853881278538807</v>
      </c>
      <c r="P111" s="381">
        <f>+Arges!P10</f>
        <v>5.557017543859649</v>
      </c>
      <c r="Q111" s="381">
        <f>+Arges!Q10</f>
        <v>1.3849567679240953</v>
      </c>
      <c r="R111" s="381">
        <f>+Arges!R10</f>
        <v>38</v>
      </c>
    </row>
    <row r="112" spans="1:18">
      <c r="A112" s="367">
        <v>4</v>
      </c>
      <c r="B112" s="146" t="s">
        <v>24</v>
      </c>
      <c r="C112" s="123">
        <f>+Arges!C11</f>
        <v>9473715</v>
      </c>
      <c r="D112" s="123">
        <f>+Arges!D11</f>
        <v>49861.657894736803</v>
      </c>
      <c r="E112" s="123">
        <f>+Arges!E11</f>
        <v>1140.5869251143799</v>
      </c>
      <c r="F112" s="123">
        <f>+Arges!F11</f>
        <v>181.10022556965899</v>
      </c>
      <c r="G112" s="123">
        <f>+Arges!G11</f>
        <v>526086</v>
      </c>
      <c r="H112" s="123">
        <f>+Arges!H11</f>
        <v>2768.87368421053</v>
      </c>
      <c r="I112" s="123">
        <f>+Arges!I11</f>
        <v>63.338068865880103</v>
      </c>
      <c r="J112" s="123">
        <f>+Arges!J11</f>
        <v>10.056698271907001</v>
      </c>
      <c r="K112" s="123">
        <f>+Arges!K11</f>
        <v>8306</v>
      </c>
      <c r="L112" s="123">
        <f>+Arges!L11</f>
        <v>8221</v>
      </c>
      <c r="M112" s="123">
        <f>+Arges!M11</f>
        <v>52312</v>
      </c>
      <c r="N112" s="381">
        <f>+Arges!N11</f>
        <v>275.32631578947371</v>
      </c>
      <c r="O112" s="381">
        <f>+Arges!O11</f>
        <v>75.431867339581842</v>
      </c>
      <c r="P112" s="381">
        <f>+Arges!P11</f>
        <v>4.871670702179177</v>
      </c>
      <c r="Q112" s="381">
        <f>+Arges!Q11</f>
        <v>1.4961683493492275</v>
      </c>
      <c r="R112" s="381">
        <f>+Arges!R11</f>
        <v>56.515789473684208</v>
      </c>
    </row>
    <row r="113" spans="1:20">
      <c r="A113" s="367">
        <v>5</v>
      </c>
      <c r="B113" s="79" t="s">
        <v>448</v>
      </c>
      <c r="C113" s="123">
        <f>+Arges!C12</f>
        <v>5642989</v>
      </c>
      <c r="D113" s="123">
        <f>+Arges!D12</f>
        <v>55871.178217821798</v>
      </c>
      <c r="E113" s="123">
        <f>+Arges!E12</f>
        <v>4230.1266866566702</v>
      </c>
      <c r="F113" s="123">
        <f>+Arges!F12</f>
        <v>225.13421105126699</v>
      </c>
      <c r="G113" s="123">
        <f>+Arges!G12</f>
        <v>310905</v>
      </c>
      <c r="H113" s="123">
        <f>+Arges!H12</f>
        <v>3078.26732673267</v>
      </c>
      <c r="I113" s="123">
        <f>+Arges!I12</f>
        <v>233.06221889055499</v>
      </c>
      <c r="J113" s="123">
        <f>+Arges!J12</f>
        <v>12.4039497307002</v>
      </c>
      <c r="K113" s="123">
        <f>+Arges!K12</f>
        <v>1334</v>
      </c>
      <c r="L113" s="123">
        <f>+Arges!L12</f>
        <v>1287</v>
      </c>
      <c r="M113" s="123">
        <f>+Arges!M12</f>
        <v>25065</v>
      </c>
      <c r="N113" s="381">
        <f>+Arges!N12</f>
        <v>248.16831683168317</v>
      </c>
      <c r="O113" s="381">
        <f>+Arges!O12</f>
        <v>67.991319679913204</v>
      </c>
      <c r="P113" s="381">
        <f>+Arges!P12</f>
        <v>18.789355322338832</v>
      </c>
      <c r="Q113" s="381">
        <f>+Arges!Q12</f>
        <v>2.0979020979020979</v>
      </c>
      <c r="R113" s="381">
        <f>+Arges!R12</f>
        <v>13.207920792079207</v>
      </c>
    </row>
    <row r="114" spans="1:20" ht="25.5">
      <c r="A114" s="367">
        <v>6</v>
      </c>
      <c r="B114" s="79" t="s">
        <v>25</v>
      </c>
      <c r="C114" s="123">
        <f>+Arges!C13</f>
        <v>9650206.7100000009</v>
      </c>
      <c r="D114" s="123">
        <f>+Arges!D13</f>
        <v>45519.842971698097</v>
      </c>
      <c r="E114" s="123">
        <f>+Arges!E13</f>
        <v>3781.42896159875</v>
      </c>
      <c r="F114" s="123">
        <f>+Arges!F13</f>
        <v>175.15894126402199</v>
      </c>
      <c r="G114" s="123">
        <f>+Arges!G13</f>
        <v>591652.38</v>
      </c>
      <c r="H114" s="123">
        <f>+Arges!H13</f>
        <v>2790.81311320755</v>
      </c>
      <c r="I114" s="123">
        <f>+Arges!I13</f>
        <v>231.838706896552</v>
      </c>
      <c r="J114" s="123">
        <f>+Arges!J13</f>
        <v>10.738962137437801</v>
      </c>
      <c r="K114" s="123">
        <f>+Arges!K13</f>
        <v>2552</v>
      </c>
      <c r="L114" s="123">
        <f>+Arges!L13</f>
        <v>2446</v>
      </c>
      <c r="M114" s="123">
        <f>+Arges!M13</f>
        <v>55094</v>
      </c>
      <c r="N114" s="381">
        <f>+Arges!N13</f>
        <v>259.87735849056605</v>
      </c>
      <c r="O114" s="381">
        <f>+Arges!O13</f>
        <v>71.199276298785222</v>
      </c>
      <c r="P114" s="381">
        <f>+Arges!P13</f>
        <v>21.588557993730408</v>
      </c>
      <c r="Q114" s="381">
        <f>+Arges!Q13</f>
        <v>0.20441537203597709</v>
      </c>
      <c r="R114" s="381">
        <f>+Arges!R13</f>
        <v>12.037735849056604</v>
      </c>
      <c r="S114" s="159"/>
    </row>
    <row r="115" spans="1:20">
      <c r="A115" s="367">
        <v>7</v>
      </c>
      <c r="B115" s="79" t="s">
        <v>450</v>
      </c>
      <c r="C115" s="123">
        <f>+Arges!C14</f>
        <v>3424260</v>
      </c>
      <c r="D115" s="123">
        <f>+Arges!D14</f>
        <v>41759.2682926829</v>
      </c>
      <c r="E115" s="123">
        <f>+Arges!E14</f>
        <v>2168.6257124762501</v>
      </c>
      <c r="F115" s="123">
        <f>+Arges!F14</f>
        <v>193.2099531682</v>
      </c>
      <c r="G115" s="123">
        <f>+Arges!G14</f>
        <v>164582</v>
      </c>
      <c r="H115" s="123">
        <f>+Arges!H14</f>
        <v>2007.0975609756099</v>
      </c>
      <c r="I115" s="123">
        <f>+Arges!I14</f>
        <v>104.231792273591</v>
      </c>
      <c r="J115" s="123">
        <f>+Arges!J14</f>
        <v>9.2863510692320705</v>
      </c>
      <c r="K115" s="123">
        <f>+Arges!K14</f>
        <v>1579</v>
      </c>
      <c r="L115" s="123">
        <f>+Arges!L14</f>
        <v>1550</v>
      </c>
      <c r="M115" s="123">
        <f>+Arges!M14</f>
        <v>17723</v>
      </c>
      <c r="N115" s="381">
        <f>+Arges!N14</f>
        <v>216.13414634146341</v>
      </c>
      <c r="O115" s="381">
        <f>+Arges!O14</f>
        <v>59.214834614099566</v>
      </c>
      <c r="P115" s="381">
        <f>+Arges!P14</f>
        <v>11.22419252691577</v>
      </c>
      <c r="Q115" s="381">
        <f>+Arges!Q14</f>
        <v>0.32258064516129031</v>
      </c>
      <c r="R115" s="381">
        <f>+Arges!R14</f>
        <v>19.256097560975611</v>
      </c>
      <c r="S115" s="159"/>
    </row>
    <row r="116" spans="1:20">
      <c r="A116" s="367">
        <v>8</v>
      </c>
      <c r="B116" s="146" t="s">
        <v>26</v>
      </c>
      <c r="C116" s="123">
        <f>+Arges!C15</f>
        <v>6189402</v>
      </c>
      <c r="D116" s="123">
        <f>+Arges!D15</f>
        <v>30947.01</v>
      </c>
      <c r="E116" s="123">
        <f>+Arges!E15</f>
        <v>1351.69294605809</v>
      </c>
      <c r="F116" s="123">
        <f>+Arges!F15</f>
        <v>116.075953640149</v>
      </c>
      <c r="G116" s="123">
        <f>+Arges!G15</f>
        <v>102824</v>
      </c>
      <c r="H116" s="123">
        <f>+Arges!H15</f>
        <v>514.12</v>
      </c>
      <c r="I116" s="123">
        <f>+Arges!I15</f>
        <v>22.455557982092198</v>
      </c>
      <c r="J116" s="123">
        <f>+Arges!J15</f>
        <v>1.9283597764525</v>
      </c>
      <c r="K116" s="123">
        <f>+Arges!K15</f>
        <v>4579</v>
      </c>
      <c r="L116" s="123">
        <f>+Arges!L15</f>
        <v>4579</v>
      </c>
      <c r="M116" s="123">
        <f>+Arges!M15</f>
        <v>53322</v>
      </c>
      <c r="N116" s="381">
        <f>+Arges!N15</f>
        <v>266.61</v>
      </c>
      <c r="O116" s="381">
        <f>+Arges!O15</f>
        <v>73.043835616438358</v>
      </c>
      <c r="P116" s="381">
        <f>+Arges!P15</f>
        <v>11.644900633326055</v>
      </c>
      <c r="Q116" s="381">
        <f>+Arges!Q15</f>
        <v>0</v>
      </c>
      <c r="R116" s="381">
        <f>+Arges!R15</f>
        <v>22.895</v>
      </c>
      <c r="S116" s="159"/>
    </row>
    <row r="117" spans="1:20">
      <c r="A117" s="367">
        <v>9</v>
      </c>
      <c r="B117" s="79" t="s">
        <v>458</v>
      </c>
      <c r="C117" s="123">
        <f>+Arges!C16</f>
        <v>7920341</v>
      </c>
      <c r="D117" s="123">
        <f>+Arges!D16</f>
        <v>37715.909523809503</v>
      </c>
      <c r="E117" s="123">
        <f>+Arges!E16</f>
        <v>2501.6869867340502</v>
      </c>
      <c r="F117" s="123">
        <f>+Arges!F16</f>
        <v>108.050817167335</v>
      </c>
      <c r="G117" s="123">
        <f>+Arges!G16</f>
        <v>399586</v>
      </c>
      <c r="H117" s="123">
        <f>+Arges!H16</f>
        <v>1902.7904761904799</v>
      </c>
      <c r="I117" s="123">
        <f>+Arges!I16</f>
        <v>126.21162349968399</v>
      </c>
      <c r="J117" s="123">
        <f>+Arges!J16</f>
        <v>5.4512291615508399</v>
      </c>
      <c r="K117" s="123">
        <f>+Arges!K16</f>
        <v>3166</v>
      </c>
      <c r="L117" s="123">
        <f>+Arges!L16</f>
        <v>3022</v>
      </c>
      <c r="M117" s="123">
        <f>+Arges!M16</f>
        <v>73302</v>
      </c>
      <c r="N117" s="381">
        <f>+Arges!N16</f>
        <v>349.05714285714288</v>
      </c>
      <c r="O117" s="381">
        <f>+Arges!O16</f>
        <v>95.632093933463807</v>
      </c>
      <c r="P117" s="381">
        <f>+Arges!P16</f>
        <v>23.152874289324068</v>
      </c>
      <c r="Q117" s="381">
        <f>+Arges!Q16</f>
        <v>0.52945069490403707</v>
      </c>
      <c r="R117" s="381">
        <f>+Arges!R16</f>
        <v>15.076190476190476</v>
      </c>
      <c r="S117" s="159"/>
    </row>
    <row r="118" spans="1:20">
      <c r="A118" s="367">
        <v>10</v>
      </c>
      <c r="B118" s="79" t="s">
        <v>452</v>
      </c>
      <c r="C118" s="123">
        <f>+Arges!C17</f>
        <v>7681112</v>
      </c>
      <c r="D118" s="123">
        <f>+Arges!D17</f>
        <v>55259.798561151081</v>
      </c>
      <c r="E118" s="123">
        <f>+Arges!E17</f>
        <v>1931.3834548654766</v>
      </c>
      <c r="F118" s="123">
        <f>+Arges!F17</f>
        <v>265.03043268235456</v>
      </c>
      <c r="G118" s="123">
        <f>+Arges!G17</f>
        <v>631422.54</v>
      </c>
      <c r="H118" s="123">
        <f>+Arges!H17</f>
        <v>4542.6082014388494</v>
      </c>
      <c r="I118" s="123">
        <f>+Arges!I17</f>
        <v>158.7685541865728</v>
      </c>
      <c r="J118" s="123">
        <f>+Arges!J17</f>
        <v>21.786713822372509</v>
      </c>
      <c r="K118" s="123">
        <f>+Arges!K17</f>
        <v>3977</v>
      </c>
      <c r="L118" s="123">
        <f>+Arges!L17</f>
        <v>3969</v>
      </c>
      <c r="M118" s="123">
        <f>+Arges!M17</f>
        <v>28982</v>
      </c>
      <c r="N118" s="381">
        <f>+Arges!N17</f>
        <v>208.50359712230215</v>
      </c>
      <c r="O118" s="381">
        <f>+Arges!O17</f>
        <v>57.124273184192376</v>
      </c>
      <c r="P118" s="381">
        <f>+Arges!P17</f>
        <v>6.9417964071856284</v>
      </c>
      <c r="Q118" s="381">
        <f>+Arges!Q17</f>
        <v>5.0390526581002772E-2</v>
      </c>
      <c r="R118" s="381">
        <f>+Arges!R17</f>
        <v>30.035971223021583</v>
      </c>
      <c r="S118" s="159"/>
    </row>
    <row r="119" spans="1:20" ht="25.5">
      <c r="A119" s="367">
        <v>11</v>
      </c>
      <c r="B119" s="79" t="s">
        <v>27</v>
      </c>
      <c r="C119" s="123">
        <f>+Arges!C18</f>
        <v>5728600</v>
      </c>
      <c r="D119" s="123">
        <f>+Arges!D18</f>
        <v>56718.8118811881</v>
      </c>
      <c r="E119" s="123">
        <f>+Arges!E18</f>
        <v>3034.2161016949199</v>
      </c>
      <c r="F119" s="123">
        <f>+Arges!F18</f>
        <v>241.74368063467901</v>
      </c>
      <c r="G119" s="123">
        <f>+Arges!G18</f>
        <v>189688</v>
      </c>
      <c r="H119" s="123">
        <f>+Arges!H18</f>
        <v>1878.09900990099</v>
      </c>
      <c r="I119" s="123">
        <f>+Arges!I18</f>
        <v>100.47033898305099</v>
      </c>
      <c r="J119" s="123">
        <f>+Arges!J18</f>
        <v>8.0047263366670904</v>
      </c>
      <c r="K119" s="123">
        <f>+Arges!K18</f>
        <v>1888</v>
      </c>
      <c r="L119" s="123">
        <f>+Arges!L18</f>
        <v>1860</v>
      </c>
      <c r="M119" s="123">
        <f>+Arges!M18</f>
        <v>23697</v>
      </c>
      <c r="N119" s="381">
        <f>+Arges!N18</f>
        <v>234.62376237623764</v>
      </c>
      <c r="O119" s="381">
        <f>+Arges!O18</f>
        <v>64.28048284280483</v>
      </c>
      <c r="P119" s="381">
        <f>+Arges!P18</f>
        <v>12.297353399065905</v>
      </c>
      <c r="Q119" s="381">
        <f>+Arges!Q18</f>
        <v>8.1182795698924739</v>
      </c>
      <c r="R119" s="381">
        <f>+Arges!R18</f>
        <v>19.079207920792079</v>
      </c>
      <c r="S119" s="159"/>
    </row>
    <row r="120" spans="1:20">
      <c r="A120" s="367">
        <v>12</v>
      </c>
      <c r="B120" s="79" t="s">
        <v>455</v>
      </c>
      <c r="C120" s="123">
        <f>+Arges!C19</f>
        <v>8139345</v>
      </c>
      <c r="D120" s="123">
        <f>+Arges!D19</f>
        <v>60291.444444444402</v>
      </c>
      <c r="E120" s="123">
        <f>+Arges!E19</f>
        <v>2048.1492199295399</v>
      </c>
      <c r="F120" s="123">
        <f>+Arges!F19</f>
        <v>320.50974601299498</v>
      </c>
      <c r="G120" s="123">
        <f>+Arges!G19</f>
        <v>460450.19</v>
      </c>
      <c r="H120" s="123">
        <f>+Arges!H19</f>
        <v>3410.7421481481501</v>
      </c>
      <c r="I120" s="123">
        <f>+Arges!I19</f>
        <v>115.865674383493</v>
      </c>
      <c r="J120" s="123">
        <f>+Arges!J19</f>
        <v>18.131529434928101</v>
      </c>
      <c r="K120" s="123">
        <f>+Arges!K19</f>
        <v>3974</v>
      </c>
      <c r="L120" s="123">
        <f>+Arges!L19</f>
        <v>3937</v>
      </c>
      <c r="M120" s="123">
        <f>+Arges!M19</f>
        <v>25395</v>
      </c>
      <c r="N120" s="381">
        <f>+Arges!N19</f>
        <v>188.11111111111111</v>
      </c>
      <c r="O120" s="381">
        <f>+Arges!O19</f>
        <v>51.537290715372912</v>
      </c>
      <c r="P120" s="381">
        <f>+Arges!P19</f>
        <v>4.7045201926639493</v>
      </c>
      <c r="Q120" s="381">
        <f>+Arges!Q19</f>
        <v>0.25400050800101598</v>
      </c>
      <c r="R120" s="381">
        <f>+Arges!R19</f>
        <v>39.985185185185188</v>
      </c>
      <c r="S120" s="159"/>
    </row>
    <row r="121" spans="1:20">
      <c r="A121" s="367">
        <v>13</v>
      </c>
      <c r="B121" s="146" t="s">
        <v>28</v>
      </c>
      <c r="C121" s="123">
        <f>+Arges!C20</f>
        <v>2122687</v>
      </c>
      <c r="D121" s="123">
        <f>+Arges!D20</f>
        <v>70756.233333333294</v>
      </c>
      <c r="E121" s="123">
        <f>+Arges!E20</f>
        <v>2439.8701149425301</v>
      </c>
      <c r="F121" s="123">
        <f>+Arges!F20</f>
        <v>205.52740123934899</v>
      </c>
      <c r="G121" s="123">
        <f>+Arges!G20</f>
        <v>164833</v>
      </c>
      <c r="H121" s="123">
        <f>+Arges!H20</f>
        <v>5494.4333333333298</v>
      </c>
      <c r="I121" s="123">
        <f>+Arges!I20</f>
        <v>189.463218390805</v>
      </c>
      <c r="J121" s="123">
        <f>+Arges!J20</f>
        <v>15.959817970565499</v>
      </c>
      <c r="K121" s="123">
        <f>+Arges!K20</f>
        <v>870</v>
      </c>
      <c r="L121" s="123">
        <f>+Arges!L20</f>
        <v>851</v>
      </c>
      <c r="M121" s="123">
        <f>+Arges!M20</f>
        <v>10328</v>
      </c>
      <c r="N121" s="381">
        <f>+Arges!N20</f>
        <v>344.26666666666665</v>
      </c>
      <c r="O121" s="381">
        <f>+Arges!O20</f>
        <v>94.319634703196343</v>
      </c>
      <c r="P121" s="381">
        <f>+Arges!P20</f>
        <v>11.871264367816092</v>
      </c>
      <c r="Q121" s="381">
        <f>+Arges!Q20</f>
        <v>0.70505287896592239</v>
      </c>
      <c r="R121" s="381">
        <f>+Arges!R20</f>
        <v>29</v>
      </c>
    </row>
    <row r="122" spans="1:20">
      <c r="A122" s="33"/>
      <c r="B122" s="61"/>
      <c r="C122" s="35"/>
      <c r="D122" s="36"/>
      <c r="E122" s="37"/>
      <c r="F122" s="37"/>
      <c r="G122" s="35"/>
      <c r="H122" s="37"/>
      <c r="I122" s="37"/>
      <c r="J122" s="37"/>
    </row>
    <row r="123" spans="1:20">
      <c r="A123" s="528" t="s">
        <v>565</v>
      </c>
      <c r="B123" s="528"/>
      <c r="C123" s="528"/>
      <c r="D123" s="528"/>
      <c r="E123" s="528"/>
      <c r="F123" s="528"/>
      <c r="G123" s="528"/>
      <c r="H123" s="528"/>
      <c r="I123" s="528"/>
      <c r="J123" s="528"/>
      <c r="K123" s="528"/>
      <c r="L123" s="528"/>
      <c r="M123" s="528"/>
      <c r="N123" s="528"/>
      <c r="O123" s="528"/>
      <c r="P123" s="528"/>
      <c r="Q123" s="528"/>
      <c r="R123" s="528"/>
      <c r="S123" s="528"/>
      <c r="T123" s="528"/>
    </row>
    <row r="124" spans="1:20" ht="13.5" customHeight="1">
      <c r="A124" s="513" t="s">
        <v>300</v>
      </c>
      <c r="B124" s="514" t="s">
        <v>301</v>
      </c>
      <c r="C124" s="515" t="s">
        <v>414</v>
      </c>
      <c r="D124" s="515"/>
      <c r="E124" s="515"/>
      <c r="F124" s="515"/>
      <c r="G124" s="515"/>
      <c r="H124" s="515"/>
      <c r="I124" s="515"/>
      <c r="J124" s="515"/>
      <c r="K124" s="515"/>
      <c r="L124" s="515"/>
      <c r="M124" s="515" t="s">
        <v>425</v>
      </c>
      <c r="N124" s="515"/>
      <c r="O124" s="515"/>
      <c r="P124" s="515"/>
      <c r="Q124" s="515"/>
      <c r="R124" s="515"/>
      <c r="S124" s="515"/>
      <c r="T124" s="515"/>
    </row>
    <row r="125" spans="1:20">
      <c r="A125" s="513"/>
      <c r="B125" s="514"/>
      <c r="C125" s="513" t="s">
        <v>415</v>
      </c>
      <c r="D125" s="516" t="s">
        <v>416</v>
      </c>
      <c r="E125" s="516"/>
      <c r="F125" s="516"/>
      <c r="G125" s="516"/>
      <c r="H125" s="516"/>
      <c r="I125" s="516"/>
      <c r="J125" s="516"/>
      <c r="K125" s="516"/>
      <c r="L125" s="516"/>
      <c r="M125" s="513" t="s">
        <v>415</v>
      </c>
      <c r="N125" s="516" t="s">
        <v>416</v>
      </c>
      <c r="O125" s="516"/>
      <c r="P125" s="516"/>
      <c r="Q125" s="516"/>
      <c r="R125" s="516"/>
      <c r="S125" s="516"/>
      <c r="T125" s="516"/>
    </row>
    <row r="126" spans="1:20" ht="39.75" customHeight="1">
      <c r="A126" s="513"/>
      <c r="B126" s="514"/>
      <c r="C126" s="513"/>
      <c r="D126" s="512" t="s">
        <v>409</v>
      </c>
      <c r="E126" s="517" t="s">
        <v>410</v>
      </c>
      <c r="F126" s="517" t="s">
        <v>446</v>
      </c>
      <c r="G126" s="517" t="s">
        <v>418</v>
      </c>
      <c r="H126" s="517"/>
      <c r="I126" s="512" t="s">
        <v>459</v>
      </c>
      <c r="J126" s="512"/>
      <c r="K126" s="517" t="s">
        <v>412</v>
      </c>
      <c r="L126" s="517" t="s">
        <v>413</v>
      </c>
      <c r="M126" s="513"/>
      <c r="N126" s="512" t="s">
        <v>420</v>
      </c>
      <c r="O126" s="517" t="s">
        <v>421</v>
      </c>
      <c r="P126" s="517"/>
      <c r="Q126" s="517"/>
      <c r="R126" s="517"/>
      <c r="S126" s="517" t="s">
        <v>423</v>
      </c>
      <c r="T126" s="517" t="s">
        <v>424</v>
      </c>
    </row>
    <row r="127" spans="1:20" ht="27.75" customHeight="1">
      <c r="A127" s="513"/>
      <c r="B127" s="514"/>
      <c r="C127" s="513"/>
      <c r="D127" s="512"/>
      <c r="E127" s="517"/>
      <c r="F127" s="517"/>
      <c r="G127" s="512" t="s">
        <v>415</v>
      </c>
      <c r="H127" s="512" t="s">
        <v>419</v>
      </c>
      <c r="I127" s="512" t="s">
        <v>415</v>
      </c>
      <c r="J127" s="517" t="s">
        <v>422</v>
      </c>
      <c r="K127" s="517"/>
      <c r="L127" s="517"/>
      <c r="M127" s="513"/>
      <c r="N127" s="512"/>
      <c r="O127" s="517" t="s">
        <v>415</v>
      </c>
      <c r="P127" s="517" t="s">
        <v>422</v>
      </c>
      <c r="Q127" s="517" t="s">
        <v>443</v>
      </c>
      <c r="R127" s="517"/>
      <c r="S127" s="517"/>
      <c r="T127" s="517"/>
    </row>
    <row r="128" spans="1:20" ht="25.5">
      <c r="A128" s="513"/>
      <c r="B128" s="514"/>
      <c r="C128" s="513"/>
      <c r="D128" s="512"/>
      <c r="E128" s="517"/>
      <c r="F128" s="517"/>
      <c r="G128" s="512"/>
      <c r="H128" s="512"/>
      <c r="I128" s="512"/>
      <c r="J128" s="517"/>
      <c r="K128" s="517"/>
      <c r="L128" s="517"/>
      <c r="M128" s="513"/>
      <c r="N128" s="512"/>
      <c r="O128" s="517"/>
      <c r="P128" s="517"/>
      <c r="Q128" s="367" t="s">
        <v>415</v>
      </c>
      <c r="R128" s="369" t="s">
        <v>419</v>
      </c>
      <c r="S128" s="517"/>
      <c r="T128" s="517"/>
    </row>
    <row r="129" spans="1:20">
      <c r="A129" s="516" t="s">
        <v>447</v>
      </c>
      <c r="B129" s="516"/>
      <c r="C129" s="44">
        <f>+Arges!C28</f>
        <v>957</v>
      </c>
      <c r="D129" s="44">
        <f>+Arges!D28</f>
        <v>462</v>
      </c>
      <c r="E129" s="44">
        <f>+Arges!E28</f>
        <v>11</v>
      </c>
      <c r="F129" s="44">
        <f>+Arges!F28</f>
        <v>16</v>
      </c>
      <c r="G129" s="44">
        <f>+Arges!G28</f>
        <v>6</v>
      </c>
      <c r="H129" s="44">
        <f>+Arges!H28</f>
        <v>0</v>
      </c>
      <c r="I129" s="44">
        <f>+Arges!I28</f>
        <v>222</v>
      </c>
      <c r="J129" s="44">
        <f>+Arges!J28</f>
        <v>13</v>
      </c>
      <c r="K129" s="44">
        <f>+Arges!K28</f>
        <v>70</v>
      </c>
      <c r="L129" s="44">
        <f>+Arges!L28</f>
        <v>170</v>
      </c>
      <c r="M129" s="44">
        <f>+Arges!M28</f>
        <v>2852</v>
      </c>
      <c r="N129" s="44">
        <f>+Arges!N28</f>
        <v>1528</v>
      </c>
      <c r="O129" s="44">
        <f>+Arges!O28</f>
        <v>1400</v>
      </c>
      <c r="P129" s="44">
        <f>+Arges!P28</f>
        <v>35</v>
      </c>
      <c r="Q129" s="44">
        <f>+Arges!Q28</f>
        <v>0</v>
      </c>
      <c r="R129" s="44">
        <f>+Arges!R28</f>
        <v>0</v>
      </c>
      <c r="S129" s="44">
        <f>+Arges!S28</f>
        <v>972</v>
      </c>
      <c r="T129" s="44">
        <f>+Arges!T28</f>
        <v>352</v>
      </c>
    </row>
    <row r="130" spans="1:20">
      <c r="A130" s="367">
        <v>1</v>
      </c>
      <c r="B130" s="146" t="s">
        <v>21</v>
      </c>
      <c r="C130" s="180">
        <f>+Arges!C29</f>
        <v>459</v>
      </c>
      <c r="D130" s="180">
        <f>+Arges!D29</f>
        <v>189</v>
      </c>
      <c r="E130" s="180">
        <f>+Arges!E29</f>
        <v>8</v>
      </c>
      <c r="F130" s="180">
        <f>+Arges!F29</f>
        <v>5</v>
      </c>
      <c r="G130" s="180">
        <f>+Arges!G29</f>
        <v>3</v>
      </c>
      <c r="H130" s="180">
        <f>+Arges!H29</f>
        <v>0</v>
      </c>
      <c r="I130" s="180">
        <f>+Arges!I29</f>
        <v>188</v>
      </c>
      <c r="J130" s="180">
        <f>+Arges!J29</f>
        <v>11</v>
      </c>
      <c r="K130" s="180">
        <f>+Arges!K29</f>
        <v>22</v>
      </c>
      <c r="L130" s="180">
        <f>+Arges!L29</f>
        <v>44</v>
      </c>
      <c r="M130" s="180">
        <f>+Arges!M29</f>
        <v>1033</v>
      </c>
      <c r="N130" s="180">
        <f>+Arges!N29</f>
        <v>564</v>
      </c>
      <c r="O130" s="180">
        <f>+Arges!O29</f>
        <v>495</v>
      </c>
      <c r="P130" s="180">
        <f>+Arges!P29</f>
        <v>7</v>
      </c>
      <c r="Q130" s="180">
        <f>+Arges!Q29</f>
        <v>0</v>
      </c>
      <c r="R130" s="180">
        <f>+Arges!R29</f>
        <v>0</v>
      </c>
      <c r="S130" s="180">
        <f>+Arges!S29</f>
        <v>393</v>
      </c>
      <c r="T130" s="180">
        <f>+Arges!T29</f>
        <v>76</v>
      </c>
    </row>
    <row r="131" spans="1:20">
      <c r="A131" s="367">
        <v>2</v>
      </c>
      <c r="B131" s="146" t="s">
        <v>22</v>
      </c>
      <c r="C131" s="180">
        <f>+Arges!C30</f>
        <v>92</v>
      </c>
      <c r="D131" s="180">
        <f>+Arges!D30</f>
        <v>49</v>
      </c>
      <c r="E131" s="180">
        <f>+Arges!E30</f>
        <v>2</v>
      </c>
      <c r="F131" s="180">
        <f>+Arges!F30</f>
        <v>1</v>
      </c>
      <c r="G131" s="180">
        <f>+Arges!G30</f>
        <v>1</v>
      </c>
      <c r="H131" s="180">
        <f>+Arges!H30</f>
        <v>0</v>
      </c>
      <c r="I131" s="180">
        <f>+Arges!I30</f>
        <v>0</v>
      </c>
      <c r="J131" s="180">
        <f>+Arges!J30</f>
        <v>0</v>
      </c>
      <c r="K131" s="180">
        <f>+Arges!K30</f>
        <v>12</v>
      </c>
      <c r="L131" s="180">
        <f>+Arges!L30</f>
        <v>27</v>
      </c>
      <c r="M131" s="180">
        <f>+Arges!M30</f>
        <v>327</v>
      </c>
      <c r="N131" s="180">
        <f>+Arges!N30</f>
        <v>196</v>
      </c>
      <c r="O131" s="180">
        <f>+Arges!O30</f>
        <v>173</v>
      </c>
      <c r="P131" s="180">
        <f>+Arges!P30</f>
        <v>0</v>
      </c>
      <c r="Q131" s="180">
        <f>+Arges!Q30</f>
        <v>0</v>
      </c>
      <c r="R131" s="180">
        <f>+Arges!R30</f>
        <v>0</v>
      </c>
      <c r="S131" s="180">
        <f>+Arges!S30</f>
        <v>105</v>
      </c>
      <c r="T131" s="180">
        <f>+Arges!T30</f>
        <v>26</v>
      </c>
    </row>
    <row r="132" spans="1:20">
      <c r="A132" s="367">
        <v>3</v>
      </c>
      <c r="B132" s="146" t="s">
        <v>23</v>
      </c>
      <c r="C132" s="180">
        <f>+Arges!C31</f>
        <v>129</v>
      </c>
      <c r="D132" s="180">
        <f>+Arges!D31</f>
        <v>84</v>
      </c>
      <c r="E132" s="180">
        <f>+Arges!E31</f>
        <v>0</v>
      </c>
      <c r="F132" s="180">
        <f>+Arges!F31</f>
        <v>4</v>
      </c>
      <c r="G132" s="180">
        <f>+Arges!G31</f>
        <v>0</v>
      </c>
      <c r="H132" s="180">
        <f>+Arges!H31</f>
        <v>0</v>
      </c>
      <c r="I132" s="180">
        <f>+Arges!I31</f>
        <v>12</v>
      </c>
      <c r="J132" s="180">
        <f>+Arges!J31</f>
        <v>2</v>
      </c>
      <c r="K132" s="180">
        <f>+Arges!K31</f>
        <v>5</v>
      </c>
      <c r="L132" s="180">
        <f>+Arges!L31</f>
        <v>24</v>
      </c>
      <c r="M132" s="180">
        <f>+Arges!M31</f>
        <v>384</v>
      </c>
      <c r="N132" s="180">
        <f>+Arges!N31</f>
        <v>220</v>
      </c>
      <c r="O132" s="180">
        <f>+Arges!O31</f>
        <v>216</v>
      </c>
      <c r="P132" s="180">
        <f>+Arges!P31</f>
        <v>11</v>
      </c>
      <c r="Q132" s="180">
        <f>+Arges!Q31</f>
        <v>0</v>
      </c>
      <c r="R132" s="180">
        <f>+Arges!R31</f>
        <v>0</v>
      </c>
      <c r="S132" s="180">
        <f>+Arges!S31</f>
        <v>112</v>
      </c>
      <c r="T132" s="180">
        <f>+Arges!T31</f>
        <v>52</v>
      </c>
    </row>
    <row r="133" spans="1:20">
      <c r="A133" s="367">
        <v>4</v>
      </c>
      <c r="B133" s="146" t="s">
        <v>24</v>
      </c>
      <c r="C133" s="180">
        <f>+Arges!C32</f>
        <v>64</v>
      </c>
      <c r="D133" s="180">
        <f>+Arges!D32</f>
        <v>47</v>
      </c>
      <c r="E133" s="180">
        <f>+Arges!E32</f>
        <v>1</v>
      </c>
      <c r="F133" s="180">
        <f>+Arges!F32</f>
        <v>1</v>
      </c>
      <c r="G133" s="180">
        <f>+Arges!G32</f>
        <v>0</v>
      </c>
      <c r="H133" s="180">
        <f>+Arges!H32</f>
        <v>0</v>
      </c>
      <c r="I133" s="180">
        <f>+Arges!I32</f>
        <v>1</v>
      </c>
      <c r="J133" s="180">
        <f>+Arges!J32</f>
        <v>0</v>
      </c>
      <c r="K133" s="180">
        <f>+Arges!K32</f>
        <v>6</v>
      </c>
      <c r="L133" s="180">
        <f>+Arges!L32</f>
        <v>8</v>
      </c>
      <c r="M133" s="180">
        <f>+Arges!M32</f>
        <v>279</v>
      </c>
      <c r="N133" s="180">
        <f>+Arges!N32</f>
        <v>149</v>
      </c>
      <c r="O133" s="180">
        <f>+Arges!O32</f>
        <v>139</v>
      </c>
      <c r="P133" s="180">
        <f>+Arges!P32</f>
        <v>11</v>
      </c>
      <c r="Q133" s="180">
        <f>+Arges!Q32</f>
        <v>0</v>
      </c>
      <c r="R133" s="180">
        <f>+Arges!R32</f>
        <v>0</v>
      </c>
      <c r="S133" s="180">
        <f>+Arges!S32</f>
        <v>85</v>
      </c>
      <c r="T133" s="180">
        <f>+Arges!T32</f>
        <v>45</v>
      </c>
    </row>
    <row r="134" spans="1:20">
      <c r="A134" s="367">
        <v>5</v>
      </c>
      <c r="B134" s="79" t="s">
        <v>449</v>
      </c>
      <c r="C134" s="180">
        <f>+Arges!C33</f>
        <v>22</v>
      </c>
      <c r="D134" s="180">
        <f>+Arges!D33</f>
        <v>7</v>
      </c>
      <c r="E134" s="180">
        <f>+Arges!E33</f>
        <v>0</v>
      </c>
      <c r="F134" s="180">
        <f>+Arges!F33</f>
        <v>1</v>
      </c>
      <c r="G134" s="180">
        <f>+Arges!G33</f>
        <v>0</v>
      </c>
      <c r="H134" s="180">
        <f>+Arges!H33</f>
        <v>0</v>
      </c>
      <c r="I134" s="180">
        <f>+Arges!I33</f>
        <v>6</v>
      </c>
      <c r="J134" s="180">
        <f>+Arges!J33</f>
        <v>0</v>
      </c>
      <c r="K134" s="180">
        <f>+Arges!K33</f>
        <v>1</v>
      </c>
      <c r="L134" s="180">
        <f>+Arges!L33</f>
        <v>7</v>
      </c>
      <c r="M134" s="180">
        <f>+Arges!M33</f>
        <v>57</v>
      </c>
      <c r="N134" s="180">
        <f>+Arges!N33</f>
        <v>25</v>
      </c>
      <c r="O134" s="180">
        <f>+Arges!O33</f>
        <v>24</v>
      </c>
      <c r="P134" s="180">
        <f>+Arges!P33</f>
        <v>0</v>
      </c>
      <c r="Q134" s="180">
        <f>+Arges!Q33</f>
        <v>0</v>
      </c>
      <c r="R134" s="180">
        <f>+Arges!R33</f>
        <v>0</v>
      </c>
      <c r="S134" s="180">
        <f>+Arges!S33</f>
        <v>16</v>
      </c>
      <c r="T134" s="180">
        <f>+Arges!T33</f>
        <v>16</v>
      </c>
    </row>
    <row r="135" spans="1:20" ht="25.5">
      <c r="A135" s="367">
        <v>6</v>
      </c>
      <c r="B135" s="79" t="s">
        <v>457</v>
      </c>
      <c r="C135" s="180">
        <f>+Arges!C34</f>
        <v>24</v>
      </c>
      <c r="D135" s="180">
        <f>+Arges!D34</f>
        <v>10</v>
      </c>
      <c r="E135" s="180">
        <f>+Arges!E34</f>
        <v>0</v>
      </c>
      <c r="F135" s="180">
        <f>+Arges!F34</f>
        <v>1</v>
      </c>
      <c r="G135" s="180">
        <f>+Arges!G34</f>
        <v>0</v>
      </c>
      <c r="H135" s="180">
        <f>+Arges!H34</f>
        <v>0</v>
      </c>
      <c r="I135" s="180">
        <f>+Arges!I34</f>
        <v>0</v>
      </c>
      <c r="J135" s="180">
        <f>+Arges!J34</f>
        <v>0</v>
      </c>
      <c r="K135" s="180">
        <f>+Arges!K34</f>
        <v>2</v>
      </c>
      <c r="L135" s="180">
        <f>+Arges!L34</f>
        <v>11</v>
      </c>
      <c r="M135" s="180">
        <f>+Arges!M34</f>
        <v>126</v>
      </c>
      <c r="N135" s="180">
        <f>+Arges!N34</f>
        <v>53</v>
      </c>
      <c r="O135" s="180">
        <f>+Arges!O34</f>
        <v>52</v>
      </c>
      <c r="P135" s="180">
        <f>+Arges!P34</f>
        <v>0</v>
      </c>
      <c r="Q135" s="180">
        <f>+Arges!Q34</f>
        <v>0</v>
      </c>
      <c r="R135" s="180">
        <f>+Arges!R34</f>
        <v>0</v>
      </c>
      <c r="S135" s="180">
        <f>+Arges!S34</f>
        <v>51</v>
      </c>
      <c r="T135" s="180">
        <f>+Arges!T34</f>
        <v>22</v>
      </c>
    </row>
    <row r="136" spans="1:20">
      <c r="A136" s="367">
        <v>7</v>
      </c>
      <c r="B136" s="79" t="s">
        <v>453</v>
      </c>
      <c r="C136" s="180">
        <f>+Arges!C35</f>
        <v>13</v>
      </c>
      <c r="D136" s="180">
        <f>+Arges!D35</f>
        <v>8</v>
      </c>
      <c r="E136" s="180">
        <f>+Arges!E35</f>
        <v>0</v>
      </c>
      <c r="F136" s="180">
        <f>+Arges!F35</f>
        <v>1</v>
      </c>
      <c r="G136" s="180">
        <f>+Arges!G35</f>
        <v>0</v>
      </c>
      <c r="H136" s="180">
        <f>+Arges!H35</f>
        <v>0</v>
      </c>
      <c r="I136" s="180">
        <f>+Arges!I35</f>
        <v>1</v>
      </c>
      <c r="J136" s="180">
        <f>+Arges!J35</f>
        <v>0</v>
      </c>
      <c r="K136" s="180">
        <f>+Arges!K35</f>
        <v>0</v>
      </c>
      <c r="L136" s="180">
        <f>+Arges!L35</f>
        <v>3</v>
      </c>
      <c r="M136" s="180">
        <f>+Arges!M35</f>
        <v>53</v>
      </c>
      <c r="N136" s="180">
        <f>+Arges!N35</f>
        <v>29</v>
      </c>
      <c r="O136" s="180">
        <f>+Arges!O35</f>
        <v>29</v>
      </c>
      <c r="P136" s="180">
        <f>+Arges!P35</f>
        <v>0</v>
      </c>
      <c r="Q136" s="180">
        <f>+Arges!Q35</f>
        <v>0</v>
      </c>
      <c r="R136" s="180">
        <f>+Arges!R35</f>
        <v>0</v>
      </c>
      <c r="S136" s="180">
        <f>+Arges!S35</f>
        <v>11</v>
      </c>
      <c r="T136" s="180">
        <f>+Arges!T35</f>
        <v>13</v>
      </c>
    </row>
    <row r="137" spans="1:20">
      <c r="A137" s="367">
        <v>8</v>
      </c>
      <c r="B137" s="146" t="s">
        <v>26</v>
      </c>
      <c r="C137" s="180">
        <f>+Arges!C36</f>
        <v>17</v>
      </c>
      <c r="D137" s="180">
        <f>+Arges!D36</f>
        <v>8</v>
      </c>
      <c r="E137" s="180">
        <f>+Arges!E36</f>
        <v>0</v>
      </c>
      <c r="F137" s="180">
        <f>+Arges!F36</f>
        <v>0</v>
      </c>
      <c r="G137" s="180">
        <f>+Arges!G36</f>
        <v>0</v>
      </c>
      <c r="H137" s="180">
        <f>+Arges!H36</f>
        <v>0</v>
      </c>
      <c r="I137" s="180">
        <f>+Arges!I36</f>
        <v>0</v>
      </c>
      <c r="J137" s="180">
        <f>+Arges!J36</f>
        <v>0</v>
      </c>
      <c r="K137" s="180">
        <f>+Arges!K36</f>
        <v>3</v>
      </c>
      <c r="L137" s="180">
        <f>+Arges!L36</f>
        <v>6</v>
      </c>
      <c r="M137" s="180">
        <f>+Arges!M36</f>
        <v>96</v>
      </c>
      <c r="N137" s="180">
        <f>+Arges!N36</f>
        <v>45</v>
      </c>
      <c r="O137" s="180">
        <f>+Arges!O36</f>
        <v>37</v>
      </c>
      <c r="P137" s="180">
        <f>+Arges!P36</f>
        <v>0</v>
      </c>
      <c r="Q137" s="180">
        <f>+Arges!Q36</f>
        <v>0</v>
      </c>
      <c r="R137" s="180">
        <f>+Arges!R36</f>
        <v>0</v>
      </c>
      <c r="S137" s="180">
        <f>+Arges!S36</f>
        <v>32</v>
      </c>
      <c r="T137" s="180">
        <f>+Arges!T36</f>
        <v>19</v>
      </c>
    </row>
    <row r="138" spans="1:20">
      <c r="A138" s="367">
        <v>9</v>
      </c>
      <c r="B138" s="79" t="s">
        <v>451</v>
      </c>
      <c r="C138" s="180">
        <f>+Arges!C37</f>
        <v>23</v>
      </c>
      <c r="D138" s="180">
        <f>+Arges!D37</f>
        <v>7</v>
      </c>
      <c r="E138" s="180">
        <f>+Arges!E37</f>
        <v>0</v>
      </c>
      <c r="F138" s="180">
        <f>+Arges!F37</f>
        <v>1</v>
      </c>
      <c r="G138" s="180">
        <f>+Arges!G37</f>
        <v>0</v>
      </c>
      <c r="H138" s="180">
        <f>+Arges!H37</f>
        <v>0</v>
      </c>
      <c r="I138" s="180">
        <f>+Arges!I37</f>
        <v>2</v>
      </c>
      <c r="J138" s="180">
        <f>+Arges!J37</f>
        <v>0</v>
      </c>
      <c r="K138" s="180">
        <f>+Arges!K37</f>
        <v>7</v>
      </c>
      <c r="L138" s="180">
        <f>+Arges!L37</f>
        <v>6</v>
      </c>
      <c r="M138" s="180">
        <f>+Arges!M37</f>
        <v>107</v>
      </c>
      <c r="N138" s="180">
        <f>+Arges!N37</f>
        <v>42</v>
      </c>
      <c r="O138" s="180">
        <f>+Arges!O37</f>
        <v>40</v>
      </c>
      <c r="P138" s="180">
        <f>+Arges!P37</f>
        <v>0</v>
      </c>
      <c r="Q138" s="180">
        <f>+Arges!Q37</f>
        <v>0</v>
      </c>
      <c r="R138" s="180">
        <f>+Arges!R37</f>
        <v>0</v>
      </c>
      <c r="S138" s="180">
        <f>+Arges!S37</f>
        <v>38</v>
      </c>
      <c r="T138" s="180">
        <f>+Arges!T37</f>
        <v>27</v>
      </c>
    </row>
    <row r="139" spans="1:20">
      <c r="A139" s="367">
        <v>10</v>
      </c>
      <c r="B139" s="79" t="s">
        <v>452</v>
      </c>
      <c r="C139" s="180">
        <f>+Arges!C38</f>
        <v>35</v>
      </c>
      <c r="D139" s="180">
        <f>+Arges!D38</f>
        <v>21</v>
      </c>
      <c r="E139" s="180">
        <f>+Arges!E38</f>
        <v>0</v>
      </c>
      <c r="F139" s="180">
        <f>+Arges!F38</f>
        <v>0</v>
      </c>
      <c r="G139" s="180">
        <f>+Arges!G38</f>
        <v>2</v>
      </c>
      <c r="H139" s="180">
        <f>+Arges!H38</f>
        <v>0</v>
      </c>
      <c r="I139" s="180">
        <f>+Arges!I38</f>
        <v>2</v>
      </c>
      <c r="J139" s="180">
        <f>+Arges!J38</f>
        <v>0</v>
      </c>
      <c r="K139" s="180">
        <f>+Arges!K38</f>
        <v>4</v>
      </c>
      <c r="L139" s="180">
        <f>+Arges!L38</f>
        <v>6</v>
      </c>
      <c r="M139" s="180">
        <f>+Arges!M38</f>
        <v>132</v>
      </c>
      <c r="N139" s="180">
        <f>+Arges!N38</f>
        <v>75</v>
      </c>
      <c r="O139" s="180">
        <f>+Arges!O38</f>
        <v>72</v>
      </c>
      <c r="P139" s="180">
        <f>+Arges!P38</f>
        <v>4</v>
      </c>
      <c r="Q139" s="180">
        <f>+Arges!Q38</f>
        <v>0</v>
      </c>
      <c r="R139" s="180">
        <f>+Arges!R38</f>
        <v>0</v>
      </c>
      <c r="S139" s="180">
        <f>+Arges!S38</f>
        <v>43</v>
      </c>
      <c r="T139" s="180">
        <f>+Arges!T38</f>
        <v>14</v>
      </c>
    </row>
    <row r="140" spans="1:20" ht="25.5">
      <c r="A140" s="367">
        <v>11</v>
      </c>
      <c r="B140" s="79" t="s">
        <v>454</v>
      </c>
      <c r="C140" s="180">
        <f>+Arges!C39</f>
        <v>30</v>
      </c>
      <c r="D140" s="180">
        <f>+Arges!D39</f>
        <v>6</v>
      </c>
      <c r="E140" s="180">
        <f>+Arges!E39</f>
        <v>0</v>
      </c>
      <c r="F140" s="180">
        <f>+Arges!F39</f>
        <v>1</v>
      </c>
      <c r="G140" s="180">
        <f>+Arges!G39</f>
        <v>0</v>
      </c>
      <c r="H140" s="180">
        <f>+Arges!H39</f>
        <v>0</v>
      </c>
      <c r="I140" s="180">
        <f>+Arges!I39</f>
        <v>6</v>
      </c>
      <c r="J140" s="180">
        <f>+Arges!J39</f>
        <v>0</v>
      </c>
      <c r="K140" s="180">
        <f>+Arges!K39</f>
        <v>7</v>
      </c>
      <c r="L140" s="180">
        <f>+Arges!L39</f>
        <v>10</v>
      </c>
      <c r="M140" s="180">
        <f>+Arges!M39</f>
        <v>87</v>
      </c>
      <c r="N140" s="180">
        <f>+Arges!N39</f>
        <v>45</v>
      </c>
      <c r="O140" s="180">
        <f>+Arges!O39</f>
        <v>43</v>
      </c>
      <c r="P140" s="180">
        <f>+Arges!P39</f>
        <v>2</v>
      </c>
      <c r="Q140" s="180">
        <f>+Arges!Q39</f>
        <v>0</v>
      </c>
      <c r="R140" s="180">
        <f>+Arges!R39</f>
        <v>0</v>
      </c>
      <c r="S140" s="180">
        <f>+Arges!S39</f>
        <v>31</v>
      </c>
      <c r="T140" s="180">
        <f>+Arges!T39</f>
        <v>11</v>
      </c>
    </row>
    <row r="141" spans="1:20">
      <c r="A141" s="367">
        <v>12</v>
      </c>
      <c r="B141" s="21" t="s">
        <v>456</v>
      </c>
      <c r="C141" s="180">
        <f>+Arges!C40</f>
        <v>41</v>
      </c>
      <c r="D141" s="180">
        <f>+Arges!D40</f>
        <v>24</v>
      </c>
      <c r="E141" s="180">
        <f>+Arges!E40</f>
        <v>0</v>
      </c>
      <c r="F141" s="180">
        <f>+Arges!F40</f>
        <v>0</v>
      </c>
      <c r="G141" s="180">
        <f>+Arges!G40</f>
        <v>0</v>
      </c>
      <c r="H141" s="180">
        <f>+Arges!H40</f>
        <v>0</v>
      </c>
      <c r="I141" s="180">
        <f>+Arges!I40</f>
        <v>4</v>
      </c>
      <c r="J141" s="180">
        <f>+Arges!J40</f>
        <v>0</v>
      </c>
      <c r="K141" s="180">
        <f>+Arges!K40</f>
        <v>1</v>
      </c>
      <c r="L141" s="180">
        <f>+Arges!L40</f>
        <v>12</v>
      </c>
      <c r="M141" s="180">
        <f>+Arges!M40</f>
        <v>130</v>
      </c>
      <c r="N141" s="180">
        <f>+Arges!N40</f>
        <v>72</v>
      </c>
      <c r="O141" s="180">
        <f>+Arges!O40</f>
        <v>68</v>
      </c>
      <c r="P141" s="180">
        <f>+Arges!P40</f>
        <v>0</v>
      </c>
      <c r="Q141" s="180">
        <f>+Arges!Q40</f>
        <v>0</v>
      </c>
      <c r="R141" s="180">
        <f>+Arges!R40</f>
        <v>0</v>
      </c>
      <c r="S141" s="180">
        <f>+Arges!S40</f>
        <v>40</v>
      </c>
      <c r="T141" s="180">
        <f>+Arges!T40</f>
        <v>18</v>
      </c>
    </row>
    <row r="142" spans="1:20">
      <c r="A142" s="367">
        <v>13</v>
      </c>
      <c r="B142" s="21" t="s">
        <v>28</v>
      </c>
      <c r="C142" s="180">
        <f>+Arges!C41</f>
        <v>8</v>
      </c>
      <c r="D142" s="180">
        <f>+Arges!D41</f>
        <v>2</v>
      </c>
      <c r="E142" s="180">
        <f>+Arges!E41</f>
        <v>0</v>
      </c>
      <c r="F142" s="180">
        <f>+Arges!F41</f>
        <v>0</v>
      </c>
      <c r="G142" s="180">
        <f>+Arges!G41</f>
        <v>0</v>
      </c>
      <c r="H142" s="180">
        <f>+Arges!H41</f>
        <v>0</v>
      </c>
      <c r="I142" s="180">
        <f>+Arges!I41</f>
        <v>0</v>
      </c>
      <c r="J142" s="180">
        <f>+Arges!J41</f>
        <v>0</v>
      </c>
      <c r="K142" s="180">
        <f>+Arges!K41</f>
        <v>0</v>
      </c>
      <c r="L142" s="180">
        <f>+Arges!L41</f>
        <v>6</v>
      </c>
      <c r="M142" s="180">
        <f>+Arges!M41</f>
        <v>41</v>
      </c>
      <c r="N142" s="180">
        <f>+Arges!N41</f>
        <v>13</v>
      </c>
      <c r="O142" s="180">
        <f>+Arges!O41</f>
        <v>12</v>
      </c>
      <c r="P142" s="180">
        <f>+Arges!P41</f>
        <v>0</v>
      </c>
      <c r="Q142" s="180">
        <f>+Arges!Q41</f>
        <v>0</v>
      </c>
      <c r="R142" s="180">
        <f>+Arges!R41</f>
        <v>0</v>
      </c>
      <c r="S142" s="180">
        <f>+Arges!S41</f>
        <v>15</v>
      </c>
      <c r="T142" s="180">
        <f>+Arges!T41</f>
        <v>13</v>
      </c>
    </row>
    <row r="151" spans="1:18">
      <c r="A151" s="33" t="s">
        <v>501</v>
      </c>
    </row>
    <row r="154" spans="1:18">
      <c r="A154" s="533" t="s">
        <v>562</v>
      </c>
      <c r="B154" s="533"/>
      <c r="C154" s="533"/>
      <c r="D154" s="533"/>
      <c r="E154" s="533"/>
      <c r="F154" s="533"/>
      <c r="G154" s="533"/>
      <c r="H154" s="533"/>
      <c r="I154" s="533"/>
      <c r="J154" s="533"/>
    </row>
    <row r="155" spans="1:18" ht="12.75" customHeight="1">
      <c r="A155" s="513" t="s">
        <v>300</v>
      </c>
      <c r="B155" s="514" t="s">
        <v>301</v>
      </c>
      <c r="C155" s="513" t="s">
        <v>0</v>
      </c>
      <c r="D155" s="513" t="s">
        <v>298</v>
      </c>
      <c r="E155" s="513"/>
      <c r="F155" s="513"/>
      <c r="G155" s="513" t="s">
        <v>444</v>
      </c>
      <c r="H155" s="513" t="s">
        <v>299</v>
      </c>
      <c r="I155" s="513"/>
      <c r="J155" s="513"/>
      <c r="K155" s="514" t="s">
        <v>466</v>
      </c>
      <c r="L155" s="514" t="s">
        <v>467</v>
      </c>
      <c r="M155" s="513" t="s">
        <v>461</v>
      </c>
      <c r="N155" s="513" t="s">
        <v>489</v>
      </c>
      <c r="O155" s="513" t="s">
        <v>463</v>
      </c>
      <c r="P155" s="513" t="s">
        <v>464</v>
      </c>
      <c r="Q155" s="513" t="s">
        <v>465</v>
      </c>
      <c r="R155" s="513" t="s">
        <v>469</v>
      </c>
    </row>
    <row r="156" spans="1:18" ht="38.25">
      <c r="A156" s="513"/>
      <c r="B156" s="514"/>
      <c r="C156" s="513"/>
      <c r="D156" s="3" t="s">
        <v>2</v>
      </c>
      <c r="E156" s="2" t="s">
        <v>3</v>
      </c>
      <c r="F156" s="14" t="s">
        <v>4</v>
      </c>
      <c r="G156" s="513"/>
      <c r="H156" s="3" t="s">
        <v>2</v>
      </c>
      <c r="I156" s="2" t="s">
        <v>3</v>
      </c>
      <c r="J156" s="14" t="s">
        <v>4</v>
      </c>
      <c r="K156" s="514"/>
      <c r="L156" s="514"/>
      <c r="M156" s="513"/>
      <c r="N156" s="513"/>
      <c r="O156" s="513"/>
      <c r="P156" s="513"/>
      <c r="Q156" s="513"/>
      <c r="R156" s="513"/>
    </row>
    <row r="157" spans="1:18">
      <c r="A157" s="516" t="s">
        <v>304</v>
      </c>
      <c r="B157" s="516"/>
      <c r="C157" s="384">
        <f>+Bacau!C7</f>
        <v>213076444.78000003</v>
      </c>
      <c r="D157" s="384">
        <f>+Bacau!D7</f>
        <v>80497.334635436302</v>
      </c>
      <c r="E157" s="384">
        <f>+Bacau!E7</f>
        <v>2225.4809155665098</v>
      </c>
      <c r="F157" s="384">
        <f>+Bacau!F7</f>
        <v>326.21497475420199</v>
      </c>
      <c r="G157" s="384">
        <f>+Bacau!G7</f>
        <v>45217109.980000004</v>
      </c>
      <c r="H157" s="384">
        <f>+Bacau!H7</f>
        <v>17082.398934642999</v>
      </c>
      <c r="I157" s="384">
        <f>+Bacau!I7</f>
        <v>472.27095149565503</v>
      </c>
      <c r="J157" s="384">
        <f>+Bacau!J7</f>
        <v>69.226321125328795</v>
      </c>
      <c r="K157" s="384">
        <f>+Bacau!K7</f>
        <v>95744</v>
      </c>
      <c r="L157" s="384">
        <f>+Bacau!L7</f>
        <v>94825</v>
      </c>
      <c r="M157" s="384">
        <f>+Bacau!M7</f>
        <v>653178</v>
      </c>
      <c r="N157" s="385">
        <f>+Bacau!N7</f>
        <v>246.76161692482054</v>
      </c>
      <c r="O157" s="385">
        <f>+Bacau!O7</f>
        <v>67.60592244515631</v>
      </c>
      <c r="P157" s="385">
        <f>+Bacau!P7</f>
        <v>5.0783548437257036</v>
      </c>
      <c r="Q157" s="385">
        <f>+Bacau!Q7</f>
        <v>2.1808594779857633</v>
      </c>
      <c r="R157" s="385">
        <f>+Bacau!R7</f>
        <v>48.59085757461277</v>
      </c>
    </row>
    <row r="158" spans="1:18">
      <c r="A158" s="367">
        <v>1</v>
      </c>
      <c r="B158" s="21" t="s">
        <v>29</v>
      </c>
      <c r="C158" s="161">
        <f>+Bacau!C8</f>
        <v>128240927</v>
      </c>
      <c r="D158" s="161">
        <f>+Bacau!D8</f>
        <v>95988.717814371295</v>
      </c>
      <c r="E158" s="161">
        <f>+Bacau!E8</f>
        <v>2397.96793133753</v>
      </c>
      <c r="F158" s="161">
        <f>+Bacau!F8</f>
        <v>406.79636537814901</v>
      </c>
      <c r="G158" s="161">
        <f>+Bacau!G8</f>
        <v>34542133.490000002</v>
      </c>
      <c r="H158" s="161">
        <f>+Bacau!H8</f>
        <v>25854.890336826302</v>
      </c>
      <c r="I158" s="161">
        <f>+Bacau!I8</f>
        <v>645.90088614222395</v>
      </c>
      <c r="J158" s="161">
        <f>+Bacau!J8</f>
        <v>109.571996123662</v>
      </c>
      <c r="K158" s="161">
        <f>+Bacau!K8</f>
        <v>53479</v>
      </c>
      <c r="L158" s="161">
        <f>+Bacau!L8</f>
        <v>53021</v>
      </c>
      <c r="M158" s="161">
        <f>+Bacau!M8</f>
        <v>315246</v>
      </c>
      <c r="N158" s="386">
        <f>+Bacau!N8</f>
        <v>235.9625748502994</v>
      </c>
      <c r="O158" s="386">
        <f>+Bacau!O8</f>
        <v>64.647280780903941</v>
      </c>
      <c r="P158" s="386">
        <f>+Bacau!P8</f>
        <v>4.1953926617958235</v>
      </c>
      <c r="Q158" s="386">
        <f>+Bacau!Q8</f>
        <v>1.9067916485920673</v>
      </c>
      <c r="R158" s="386">
        <f>+Bacau!R8</f>
        <v>56.243263473053894</v>
      </c>
    </row>
    <row r="159" spans="1:18">
      <c r="A159" s="367">
        <v>2</v>
      </c>
      <c r="B159" s="21" t="s">
        <v>30</v>
      </c>
      <c r="C159" s="161">
        <f>+Bacau!C9</f>
        <v>8423206.9600000009</v>
      </c>
      <c r="D159" s="161">
        <f>+Bacau!D9</f>
        <v>49548.276235294099</v>
      </c>
      <c r="E159" s="161">
        <f>+Bacau!E9</f>
        <v>2823.7368286959399</v>
      </c>
      <c r="F159" s="161">
        <f>+Bacau!F9</f>
        <v>203.601724879747</v>
      </c>
      <c r="G159" s="161">
        <f>+Bacau!G9</f>
        <v>415212.28</v>
      </c>
      <c r="H159" s="161">
        <f>+Bacau!H9</f>
        <v>2442.42517647059</v>
      </c>
      <c r="I159" s="161">
        <f>+Bacau!I9</f>
        <v>139.19285283271901</v>
      </c>
      <c r="J159" s="161">
        <f>+Bacau!J9</f>
        <v>10.0363123927389</v>
      </c>
      <c r="K159" s="161">
        <f>+Bacau!K9</f>
        <v>2983</v>
      </c>
      <c r="L159" s="161">
        <f>+Bacau!L9</f>
        <v>2907</v>
      </c>
      <c r="M159" s="161">
        <f>+Bacau!M9</f>
        <v>41371</v>
      </c>
      <c r="N159" s="386">
        <f>+Bacau!N9</f>
        <v>243.35882352941175</v>
      </c>
      <c r="O159" s="386">
        <f>+Bacau!O9</f>
        <v>66.673650282030621</v>
      </c>
      <c r="P159" s="386">
        <f>+Bacau!P9</f>
        <v>13.868923902111968</v>
      </c>
      <c r="Q159" s="386">
        <f>+Bacau!Q9</f>
        <v>2.6148172980221256</v>
      </c>
      <c r="R159" s="386">
        <f>+Bacau!R9</f>
        <v>17.547058823529412</v>
      </c>
    </row>
    <row r="160" spans="1:18">
      <c r="A160" s="367">
        <v>3</v>
      </c>
      <c r="B160" s="21" t="s">
        <v>31</v>
      </c>
      <c r="C160" s="161">
        <f>+Bacau!C10</f>
        <v>35878086</v>
      </c>
      <c r="D160" s="161">
        <f>+Bacau!D10</f>
        <v>80624.912359550595</v>
      </c>
      <c r="E160" s="161">
        <f>+Bacau!E10</f>
        <v>1795.5202682414199</v>
      </c>
      <c r="F160" s="161">
        <f>+Bacau!F10</f>
        <v>276.43608037723101</v>
      </c>
      <c r="G160" s="161">
        <f>+Bacau!G10</f>
        <v>5430842.2699999996</v>
      </c>
      <c r="H160" s="161">
        <f>+Bacau!H10</f>
        <v>12204.139932584299</v>
      </c>
      <c r="I160" s="161">
        <f>+Bacau!I10</f>
        <v>271.78672154939397</v>
      </c>
      <c r="J160" s="161">
        <f>+Bacau!J10</f>
        <v>41.843947591456804</v>
      </c>
      <c r="K160" s="161">
        <f>+Bacau!K10</f>
        <v>19982</v>
      </c>
      <c r="L160" s="161">
        <f>+Bacau!L10</f>
        <v>19823</v>
      </c>
      <c r="M160" s="161">
        <f>+Bacau!M10</f>
        <v>129788</v>
      </c>
      <c r="N160" s="386">
        <f>+Bacau!N10</f>
        <v>291.65842696629215</v>
      </c>
      <c r="O160" s="386">
        <f>+Bacau!O10</f>
        <v>79.906418346929357</v>
      </c>
      <c r="P160" s="386">
        <f>+Bacau!P10</f>
        <v>5.338214124131123</v>
      </c>
      <c r="Q160" s="386">
        <f>+Bacau!Q10</f>
        <v>2.7493315845230288</v>
      </c>
      <c r="R160" s="386">
        <f>+Bacau!R10</f>
        <v>54.635955056179775</v>
      </c>
    </row>
    <row r="161" spans="1:20">
      <c r="A161" s="367">
        <v>4</v>
      </c>
      <c r="B161" s="21" t="s">
        <v>32</v>
      </c>
      <c r="C161" s="161">
        <f>+Bacau!C11</f>
        <v>27405285.050000001</v>
      </c>
      <c r="D161" s="161">
        <f>+Bacau!D11</f>
        <v>66356.622397094397</v>
      </c>
      <c r="E161" s="161">
        <f>+Bacau!E11</f>
        <v>2470.9480705076198</v>
      </c>
      <c r="F161" s="161">
        <f>+Bacau!F11</f>
        <v>319.55044250367303</v>
      </c>
      <c r="G161" s="161">
        <f>+Bacau!G11</f>
        <v>4159092.71</v>
      </c>
      <c r="H161" s="161">
        <f>+Bacau!H11</f>
        <v>10070.442397094401</v>
      </c>
      <c r="I161" s="161">
        <f>+Bacau!I11</f>
        <v>374.99708863042099</v>
      </c>
      <c r="J161" s="161">
        <f>+Bacau!J11</f>
        <v>48.495752314544902</v>
      </c>
      <c r="K161" s="161">
        <f>+Bacau!K11</f>
        <v>11091</v>
      </c>
      <c r="L161" s="161">
        <f>+Bacau!L11</f>
        <v>11024</v>
      </c>
      <c r="M161" s="161">
        <f>+Bacau!M11</f>
        <v>85762</v>
      </c>
      <c r="N161" s="386">
        <f>+Bacau!N11</f>
        <v>207.65617433414045</v>
      </c>
      <c r="O161" s="386">
        <f>+Bacau!O11</f>
        <v>56.892102557298756</v>
      </c>
      <c r="P161" s="386">
        <f>+Bacau!P11</f>
        <v>5.1443824605602542</v>
      </c>
      <c r="Q161" s="386">
        <f>+Bacau!Q11</f>
        <v>2.675979680696662</v>
      </c>
      <c r="R161" s="386">
        <f>+Bacau!R11</f>
        <v>40.365617433414045</v>
      </c>
    </row>
    <row r="162" spans="1:20">
      <c r="A162" s="367">
        <v>5</v>
      </c>
      <c r="B162" s="21" t="s">
        <v>33</v>
      </c>
      <c r="C162" s="161">
        <f>+Bacau!C12</f>
        <v>8139597.7699999996</v>
      </c>
      <c r="D162" s="161">
        <f>+Bacau!D12</f>
        <v>47049.698092485502</v>
      </c>
      <c r="E162" s="161">
        <f>+Bacau!E12</f>
        <v>1616.9244676201799</v>
      </c>
      <c r="F162" s="161">
        <f>+Bacau!F12</f>
        <v>143.388608850368</v>
      </c>
      <c r="G162" s="161">
        <f>+Bacau!G12</f>
        <v>255893.23</v>
      </c>
      <c r="H162" s="161">
        <f>+Bacau!H12</f>
        <v>1479.1516184971099</v>
      </c>
      <c r="I162" s="161">
        <f>+Bacau!I12</f>
        <v>50.832981724274902</v>
      </c>
      <c r="J162" s="161">
        <f>+Bacau!J12</f>
        <v>4.5078608674206402</v>
      </c>
      <c r="K162" s="161">
        <f>+Bacau!K12</f>
        <v>5034</v>
      </c>
      <c r="L162" s="161">
        <f>+Bacau!L12</f>
        <v>4913</v>
      </c>
      <c r="M162" s="161">
        <f>+Bacau!M12</f>
        <v>56766</v>
      </c>
      <c r="N162" s="386">
        <f>+Bacau!N12</f>
        <v>328.12716763005778</v>
      </c>
      <c r="O162" s="386">
        <f>+Bacau!O12</f>
        <v>89.897854145221316</v>
      </c>
      <c r="P162" s="386">
        <f>+Bacau!P12</f>
        <v>10.257679797614745</v>
      </c>
      <c r="Q162" s="386">
        <f>+Bacau!Q12</f>
        <v>0.85487482190107877</v>
      </c>
      <c r="R162" s="386">
        <f>+Bacau!R12</f>
        <v>31.98843930635838</v>
      </c>
    </row>
    <row r="163" spans="1:20">
      <c r="A163" s="367">
        <v>6</v>
      </c>
      <c r="B163" s="21" t="s">
        <v>34</v>
      </c>
      <c r="C163" s="161">
        <f>+Bacau!C13</f>
        <v>4989342</v>
      </c>
      <c r="D163" s="161">
        <f>+Bacau!D13</f>
        <v>45357.654545454498</v>
      </c>
      <c r="E163" s="161">
        <f>+Bacau!E13</f>
        <v>1571.4462992126</v>
      </c>
      <c r="F163" s="161">
        <f>+Bacau!F13</f>
        <v>205.78849247267499</v>
      </c>
      <c r="G163" s="161">
        <f>+Bacau!G13</f>
        <v>413936</v>
      </c>
      <c r="H163" s="161">
        <f>+Bacau!H13</f>
        <v>3763.05454545455</v>
      </c>
      <c r="I163" s="161">
        <f>+Bacau!I13</f>
        <v>130.373543307087</v>
      </c>
      <c r="J163" s="161">
        <f>+Bacau!J13</f>
        <v>17.073045988863701</v>
      </c>
      <c r="K163" s="161">
        <f>+Bacau!K13</f>
        <v>3175</v>
      </c>
      <c r="L163" s="161">
        <f>+Bacau!L13</f>
        <v>3137</v>
      </c>
      <c r="M163" s="161">
        <f>+Bacau!M13</f>
        <v>24245</v>
      </c>
      <c r="N163" s="386">
        <f>+Bacau!N13</f>
        <v>220.40909090909091</v>
      </c>
      <c r="O163" s="386">
        <f>+Bacau!O13</f>
        <v>60.386052303860524</v>
      </c>
      <c r="P163" s="386">
        <f>+Bacau!P13</f>
        <v>6.094771241830065</v>
      </c>
      <c r="Q163" s="386">
        <f>+Bacau!Q13</f>
        <v>3.0921262352566146</v>
      </c>
      <c r="R163" s="386">
        <f>+Bacau!R13</f>
        <v>36.163636363636364</v>
      </c>
    </row>
    <row r="164" spans="1:20">
      <c r="A164" s="83"/>
      <c r="C164" s="68"/>
      <c r="D164" s="37"/>
      <c r="E164" s="37"/>
      <c r="F164" s="37"/>
      <c r="G164" s="68"/>
      <c r="H164" s="37"/>
      <c r="I164" s="37"/>
      <c r="J164" s="37"/>
    </row>
    <row r="165" spans="1:20" ht="25.5">
      <c r="A165" s="148">
        <v>7</v>
      </c>
      <c r="B165" s="93" t="s">
        <v>435</v>
      </c>
      <c r="C165" s="123">
        <f>+Bacau!C15</f>
        <v>1010200.05</v>
      </c>
      <c r="D165" s="123">
        <f>+Bacau!D15</f>
        <v>26584.211842105298</v>
      </c>
      <c r="E165" s="123">
        <f>+Bacau!E15</f>
        <v>1259.6010598503699</v>
      </c>
      <c r="F165" s="123">
        <f>+Bacau!F15</f>
        <v>100.70781078656201</v>
      </c>
      <c r="G165" s="123">
        <f>+Bacau!G15</f>
        <v>123.2</v>
      </c>
      <c r="H165" s="123">
        <f>+Bacau!H15</f>
        <v>3.2421052631578902</v>
      </c>
      <c r="I165" s="123">
        <f>+Bacau!I15</f>
        <v>0.15361596009975101</v>
      </c>
      <c r="J165" s="123">
        <f>+Bacau!J15</f>
        <v>1.2281926029309101E-2</v>
      </c>
      <c r="K165" s="123">
        <f>+Bacau!K15</f>
        <v>802</v>
      </c>
      <c r="L165" s="123">
        <f>+Bacau!L15</f>
        <v>802</v>
      </c>
      <c r="M165" s="123">
        <f>+Bacau!M15</f>
        <v>10031</v>
      </c>
      <c r="N165" s="381">
        <f>+Bacau!N15</f>
        <v>263.9736842105263</v>
      </c>
      <c r="O165" s="381">
        <f>+Bacau!O15</f>
        <v>72.321557317952411</v>
      </c>
      <c r="P165" s="381">
        <f>+Bacau!P15</f>
        <v>12.507481296758105</v>
      </c>
      <c r="Q165" s="381">
        <f>+Bacau!Q15</f>
        <v>0</v>
      </c>
      <c r="R165" s="381">
        <f>+Bacau!R15</f>
        <v>21.105263157894736</v>
      </c>
    </row>
    <row r="166" spans="1:20">
      <c r="A166" s="33"/>
      <c r="B166" s="61"/>
      <c r="C166" s="35"/>
      <c r="D166" s="36"/>
      <c r="E166" s="37"/>
      <c r="F166" s="37"/>
      <c r="G166" s="35"/>
      <c r="H166" s="37"/>
      <c r="I166" s="37"/>
      <c r="J166" s="37"/>
    </row>
    <row r="167" spans="1:20">
      <c r="A167" s="528" t="s">
        <v>565</v>
      </c>
      <c r="B167" s="528"/>
      <c r="C167" s="528"/>
      <c r="D167" s="528"/>
      <c r="E167" s="528"/>
      <c r="F167" s="528"/>
      <c r="G167" s="528"/>
      <c r="H167" s="528"/>
      <c r="I167" s="528"/>
      <c r="J167" s="528"/>
      <c r="K167" s="528"/>
      <c r="L167" s="528"/>
      <c r="M167" s="528"/>
      <c r="N167" s="528"/>
      <c r="O167" s="528"/>
      <c r="P167" s="528"/>
      <c r="Q167" s="528"/>
      <c r="R167" s="528"/>
      <c r="S167" s="528"/>
      <c r="T167" s="528"/>
    </row>
    <row r="168" spans="1:20" ht="13.5" customHeight="1">
      <c r="A168" s="513" t="s">
        <v>300</v>
      </c>
      <c r="B168" s="514" t="s">
        <v>301</v>
      </c>
      <c r="C168" s="515" t="s">
        <v>414</v>
      </c>
      <c r="D168" s="515"/>
      <c r="E168" s="515"/>
      <c r="F168" s="515"/>
      <c r="G168" s="515"/>
      <c r="H168" s="515"/>
      <c r="I168" s="515"/>
      <c r="J168" s="515"/>
      <c r="K168" s="515"/>
      <c r="L168" s="515"/>
      <c r="M168" s="515" t="s">
        <v>425</v>
      </c>
      <c r="N168" s="515"/>
      <c r="O168" s="515"/>
      <c r="P168" s="515"/>
      <c r="Q168" s="515"/>
      <c r="R168" s="515"/>
      <c r="S168" s="515"/>
      <c r="T168" s="515"/>
    </row>
    <row r="169" spans="1:20">
      <c r="A169" s="513"/>
      <c r="B169" s="514"/>
      <c r="C169" s="513" t="s">
        <v>415</v>
      </c>
      <c r="D169" s="516" t="s">
        <v>416</v>
      </c>
      <c r="E169" s="516"/>
      <c r="F169" s="516"/>
      <c r="G169" s="516"/>
      <c r="H169" s="516"/>
      <c r="I169" s="516"/>
      <c r="J169" s="516"/>
      <c r="K169" s="516"/>
      <c r="L169" s="516"/>
      <c r="M169" s="513" t="s">
        <v>415</v>
      </c>
      <c r="N169" s="516" t="s">
        <v>416</v>
      </c>
      <c r="O169" s="516"/>
      <c r="P169" s="516"/>
      <c r="Q169" s="516"/>
      <c r="R169" s="516"/>
      <c r="S169" s="516"/>
      <c r="T169" s="516"/>
    </row>
    <row r="170" spans="1:20" ht="39" customHeight="1">
      <c r="A170" s="513"/>
      <c r="B170" s="514"/>
      <c r="C170" s="513"/>
      <c r="D170" s="512" t="s">
        <v>409</v>
      </c>
      <c r="E170" s="517" t="s">
        <v>410</v>
      </c>
      <c r="F170" s="517" t="s">
        <v>411</v>
      </c>
      <c r="G170" s="517" t="s">
        <v>418</v>
      </c>
      <c r="H170" s="517"/>
      <c r="I170" s="512" t="s">
        <v>417</v>
      </c>
      <c r="J170" s="512"/>
      <c r="K170" s="517" t="s">
        <v>412</v>
      </c>
      <c r="L170" s="517" t="s">
        <v>413</v>
      </c>
      <c r="M170" s="513"/>
      <c r="N170" s="512" t="s">
        <v>420</v>
      </c>
      <c r="O170" s="517" t="s">
        <v>421</v>
      </c>
      <c r="P170" s="517"/>
      <c r="Q170" s="517"/>
      <c r="R170" s="517"/>
      <c r="S170" s="517" t="s">
        <v>423</v>
      </c>
      <c r="T170" s="517" t="s">
        <v>424</v>
      </c>
    </row>
    <row r="171" spans="1:20" ht="30" customHeight="1">
      <c r="A171" s="513"/>
      <c r="B171" s="514"/>
      <c r="C171" s="513"/>
      <c r="D171" s="512"/>
      <c r="E171" s="517"/>
      <c r="F171" s="517"/>
      <c r="G171" s="512" t="s">
        <v>415</v>
      </c>
      <c r="H171" s="512" t="s">
        <v>419</v>
      </c>
      <c r="I171" s="512" t="s">
        <v>415</v>
      </c>
      <c r="J171" s="517" t="s">
        <v>422</v>
      </c>
      <c r="K171" s="517"/>
      <c r="L171" s="517"/>
      <c r="M171" s="513"/>
      <c r="N171" s="512"/>
      <c r="O171" s="517" t="s">
        <v>415</v>
      </c>
      <c r="P171" s="517" t="s">
        <v>422</v>
      </c>
      <c r="Q171" s="517" t="s">
        <v>443</v>
      </c>
      <c r="R171" s="517"/>
      <c r="S171" s="517"/>
      <c r="T171" s="517"/>
    </row>
    <row r="172" spans="1:20" ht="25.5">
      <c r="A172" s="513"/>
      <c r="B172" s="514"/>
      <c r="C172" s="513"/>
      <c r="D172" s="512"/>
      <c r="E172" s="517"/>
      <c r="F172" s="517"/>
      <c r="G172" s="512"/>
      <c r="H172" s="512"/>
      <c r="I172" s="512"/>
      <c r="J172" s="517"/>
      <c r="K172" s="517"/>
      <c r="L172" s="517"/>
      <c r="M172" s="513"/>
      <c r="N172" s="512"/>
      <c r="O172" s="517"/>
      <c r="P172" s="517"/>
      <c r="Q172" s="367" t="s">
        <v>415</v>
      </c>
      <c r="R172" s="369" t="s">
        <v>419</v>
      </c>
      <c r="S172" s="517"/>
      <c r="T172" s="517"/>
    </row>
    <row r="173" spans="1:20">
      <c r="A173" s="516" t="s">
        <v>304</v>
      </c>
      <c r="B173" s="516"/>
      <c r="C173" s="44">
        <f>+Bacau!C23</f>
        <v>862</v>
      </c>
      <c r="D173" s="44">
        <f>+Bacau!D23</f>
        <v>570</v>
      </c>
      <c r="E173" s="44">
        <f>+Bacau!E23</f>
        <v>6</v>
      </c>
      <c r="F173" s="44">
        <f>+Bacau!F23</f>
        <v>20</v>
      </c>
      <c r="G173" s="44">
        <f>+Bacau!G23</f>
        <v>22</v>
      </c>
      <c r="H173" s="44">
        <f>+Bacau!H23</f>
        <v>1</v>
      </c>
      <c r="I173" s="44">
        <f>+Bacau!I23</f>
        <v>48</v>
      </c>
      <c r="J173" s="44">
        <f>+Bacau!J23</f>
        <v>0</v>
      </c>
      <c r="K173" s="44">
        <f>+Bacau!K23</f>
        <v>82</v>
      </c>
      <c r="L173" s="44">
        <f>+Bacau!L23</f>
        <v>114</v>
      </c>
      <c r="M173" s="44">
        <f>+Bacau!M23</f>
        <v>2821</v>
      </c>
      <c r="N173" s="44">
        <f>+Bacau!N23</f>
        <v>1586</v>
      </c>
      <c r="O173" s="44">
        <f>+Bacau!O23</f>
        <v>1518</v>
      </c>
      <c r="P173" s="44">
        <f>+Bacau!P23</f>
        <v>62</v>
      </c>
      <c r="Q173" s="44">
        <f>+Bacau!Q23</f>
        <v>0</v>
      </c>
      <c r="R173" s="44">
        <f>+Bacau!R23</f>
        <v>0</v>
      </c>
      <c r="S173" s="44">
        <f>+Bacau!S23</f>
        <v>912</v>
      </c>
      <c r="T173" s="44">
        <f>+Bacau!T23</f>
        <v>323</v>
      </c>
    </row>
    <row r="174" spans="1:20">
      <c r="A174" s="367">
        <v>1</v>
      </c>
      <c r="B174" s="21" t="s">
        <v>29</v>
      </c>
      <c r="C174" s="180">
        <f>+Bacau!C24</f>
        <v>376</v>
      </c>
      <c r="D174" s="180">
        <f>+Bacau!D24</f>
        <v>233</v>
      </c>
      <c r="E174" s="180">
        <f>+Bacau!E24</f>
        <v>6</v>
      </c>
      <c r="F174" s="180">
        <f>+Bacau!F24</f>
        <v>6</v>
      </c>
      <c r="G174" s="180">
        <f>+Bacau!G24</f>
        <v>18</v>
      </c>
      <c r="H174" s="180">
        <f>+Bacau!H24</f>
        <v>0</v>
      </c>
      <c r="I174" s="180">
        <f>+Bacau!I24</f>
        <v>11</v>
      </c>
      <c r="J174" s="180">
        <f>+Bacau!J24</f>
        <v>0</v>
      </c>
      <c r="K174" s="180">
        <f>+Bacau!K24</f>
        <v>46</v>
      </c>
      <c r="L174" s="180">
        <f>+Bacau!L24</f>
        <v>56</v>
      </c>
      <c r="M174" s="180">
        <f>+Bacau!M24</f>
        <v>1512</v>
      </c>
      <c r="N174" s="180">
        <f>+Bacau!N24</f>
        <v>888</v>
      </c>
      <c r="O174" s="180">
        <f>+Bacau!O24</f>
        <v>845</v>
      </c>
      <c r="P174" s="180">
        <f>+Bacau!P24</f>
        <v>45</v>
      </c>
      <c r="Q174" s="180">
        <f>+Bacau!Q24</f>
        <v>0</v>
      </c>
      <c r="R174" s="180">
        <f>+Bacau!R24</f>
        <v>0</v>
      </c>
      <c r="S174" s="180">
        <f>+Bacau!S24</f>
        <v>471</v>
      </c>
      <c r="T174" s="180">
        <f>+Bacau!T24</f>
        <v>153</v>
      </c>
    </row>
    <row r="175" spans="1:20">
      <c r="A175" s="367">
        <v>2</v>
      </c>
      <c r="B175" s="21" t="s">
        <v>30</v>
      </c>
      <c r="C175" s="180">
        <f>+Bacau!C25</f>
        <v>30</v>
      </c>
      <c r="D175" s="180">
        <f>+Bacau!D25</f>
        <v>16</v>
      </c>
      <c r="E175" s="180">
        <f>+Bacau!E25</f>
        <v>0</v>
      </c>
      <c r="F175" s="180">
        <f>+Bacau!F25</f>
        <v>1</v>
      </c>
      <c r="G175" s="180">
        <f>+Bacau!G25</f>
        <v>1</v>
      </c>
      <c r="H175" s="180">
        <f>+Bacau!H25</f>
        <v>0</v>
      </c>
      <c r="I175" s="180">
        <f>+Bacau!I25</f>
        <v>0</v>
      </c>
      <c r="J175" s="180">
        <f>+Bacau!J25</f>
        <v>0</v>
      </c>
      <c r="K175" s="180">
        <f>+Bacau!K25</f>
        <v>4</v>
      </c>
      <c r="L175" s="180">
        <f>+Bacau!L25</f>
        <v>8</v>
      </c>
      <c r="M175" s="180">
        <f>+Bacau!M25</f>
        <v>121</v>
      </c>
      <c r="N175" s="180">
        <f>+Bacau!N25</f>
        <v>63</v>
      </c>
      <c r="O175" s="180">
        <f>+Bacau!O25</f>
        <v>62</v>
      </c>
      <c r="P175" s="180">
        <f>+Bacau!P25</f>
        <v>0</v>
      </c>
      <c r="Q175" s="180">
        <f>+Bacau!Q25</f>
        <v>0</v>
      </c>
      <c r="R175" s="180">
        <f>+Bacau!R25</f>
        <v>0</v>
      </c>
      <c r="S175" s="180">
        <f>+Bacau!S25</f>
        <v>40</v>
      </c>
      <c r="T175" s="180">
        <f>+Bacau!T25</f>
        <v>18</v>
      </c>
    </row>
    <row r="176" spans="1:20">
      <c r="A176" s="367">
        <v>3</v>
      </c>
      <c r="B176" s="21" t="s">
        <v>31</v>
      </c>
      <c r="C176" s="180">
        <f>+Bacau!C26</f>
        <v>171</v>
      </c>
      <c r="D176" s="180">
        <f>+Bacau!D26</f>
        <v>135</v>
      </c>
      <c r="E176" s="180">
        <f>+Bacau!E26</f>
        <v>0</v>
      </c>
      <c r="F176" s="180">
        <f>+Bacau!F26</f>
        <v>4</v>
      </c>
      <c r="G176" s="180">
        <f>+Bacau!G26</f>
        <v>1</v>
      </c>
      <c r="H176" s="180">
        <f>+Bacau!H26</f>
        <v>0</v>
      </c>
      <c r="I176" s="180">
        <f>+Bacau!I26</f>
        <v>7</v>
      </c>
      <c r="J176" s="180">
        <f>+Bacau!J26</f>
        <v>0</v>
      </c>
      <c r="K176" s="180">
        <f>+Bacau!K26</f>
        <v>7</v>
      </c>
      <c r="L176" s="180">
        <f>+Bacau!L26</f>
        <v>17</v>
      </c>
      <c r="M176" s="180">
        <f>+Bacau!M26</f>
        <v>578</v>
      </c>
      <c r="N176" s="180">
        <f>+Bacau!N26</f>
        <v>309</v>
      </c>
      <c r="O176" s="180">
        <f>+Bacau!O26</f>
        <v>297</v>
      </c>
      <c r="P176" s="180">
        <f>+Bacau!P26</f>
        <v>10</v>
      </c>
      <c r="Q176" s="180">
        <f>+Bacau!Q26</f>
        <v>0</v>
      </c>
      <c r="R176" s="180">
        <f>+Bacau!R26</f>
        <v>0</v>
      </c>
      <c r="S176" s="180">
        <f>+Bacau!S26</f>
        <v>208</v>
      </c>
      <c r="T176" s="180">
        <f>+Bacau!T26</f>
        <v>61</v>
      </c>
    </row>
    <row r="177" spans="1:20">
      <c r="A177" s="367">
        <v>4</v>
      </c>
      <c r="B177" s="21" t="s">
        <v>32</v>
      </c>
      <c r="C177" s="180">
        <f>+Bacau!C27</f>
        <v>190</v>
      </c>
      <c r="D177" s="180">
        <f>+Bacau!D27</f>
        <v>122</v>
      </c>
      <c r="E177" s="180">
        <f>+Bacau!E27</f>
        <v>0</v>
      </c>
      <c r="F177" s="180">
        <f>+Bacau!F27</f>
        <v>4</v>
      </c>
      <c r="G177" s="180">
        <f>+Bacau!G27</f>
        <v>1</v>
      </c>
      <c r="H177" s="180">
        <f>+Bacau!H27</f>
        <v>0</v>
      </c>
      <c r="I177" s="180">
        <f>+Bacau!I27</f>
        <v>30</v>
      </c>
      <c r="J177" s="180">
        <f>+Bacau!J27</f>
        <v>0</v>
      </c>
      <c r="K177" s="180">
        <f>+Bacau!K27</f>
        <v>20</v>
      </c>
      <c r="L177" s="180">
        <f>+Bacau!L27</f>
        <v>13</v>
      </c>
      <c r="M177" s="180">
        <f>+Bacau!M27</f>
        <v>312</v>
      </c>
      <c r="N177" s="180">
        <f>+Bacau!N27</f>
        <v>165</v>
      </c>
      <c r="O177" s="180">
        <f>+Bacau!O27</f>
        <v>160</v>
      </c>
      <c r="P177" s="180">
        <f>+Bacau!P27</f>
        <v>5</v>
      </c>
      <c r="Q177" s="180">
        <f>+Bacau!Q27</f>
        <v>0</v>
      </c>
      <c r="R177" s="180">
        <f>+Bacau!R27</f>
        <v>0</v>
      </c>
      <c r="S177" s="180">
        <f>+Bacau!S27</f>
        <v>89</v>
      </c>
      <c r="T177" s="180">
        <f>+Bacau!T27</f>
        <v>58</v>
      </c>
    </row>
    <row r="178" spans="1:20">
      <c r="A178" s="367">
        <v>5</v>
      </c>
      <c r="B178" s="21" t="s">
        <v>33</v>
      </c>
      <c r="C178" s="180">
        <f>+Bacau!C28</f>
        <v>52</v>
      </c>
      <c r="D178" s="180">
        <f>+Bacau!D28</f>
        <v>33</v>
      </c>
      <c r="E178" s="180">
        <f>+Bacau!E28</f>
        <v>0</v>
      </c>
      <c r="F178" s="180">
        <f>+Bacau!F28</f>
        <v>3</v>
      </c>
      <c r="G178" s="180">
        <f>+Bacau!G28</f>
        <v>0</v>
      </c>
      <c r="H178" s="180">
        <f>+Bacau!H28</f>
        <v>0</v>
      </c>
      <c r="I178" s="180">
        <f>+Bacau!I28</f>
        <v>0</v>
      </c>
      <c r="J178" s="180">
        <f>+Bacau!J28</f>
        <v>0</v>
      </c>
      <c r="K178" s="180">
        <f>+Bacau!K28</f>
        <v>2</v>
      </c>
      <c r="L178" s="180">
        <f>+Bacau!L28</f>
        <v>14</v>
      </c>
      <c r="M178" s="180">
        <f>+Bacau!M28</f>
        <v>169</v>
      </c>
      <c r="N178" s="180">
        <f>+Bacau!N28</f>
        <v>93</v>
      </c>
      <c r="O178" s="180">
        <f>+Bacau!O28</f>
        <v>89</v>
      </c>
      <c r="P178" s="180">
        <f>+Bacau!P28</f>
        <v>1</v>
      </c>
      <c r="Q178" s="180">
        <f>+Bacau!Q28</f>
        <v>0</v>
      </c>
      <c r="R178" s="180">
        <f>+Bacau!R28</f>
        <v>0</v>
      </c>
      <c r="S178" s="180">
        <f>+Bacau!S28</f>
        <v>60</v>
      </c>
      <c r="T178" s="180">
        <f>+Bacau!T28</f>
        <v>16</v>
      </c>
    </row>
    <row r="179" spans="1:20">
      <c r="A179" s="367">
        <v>6</v>
      </c>
      <c r="B179" s="21" t="s">
        <v>34</v>
      </c>
      <c r="C179" s="180">
        <f>+Bacau!C29</f>
        <v>43</v>
      </c>
      <c r="D179" s="180">
        <f>+Bacau!D29</f>
        <v>31</v>
      </c>
      <c r="E179" s="180">
        <f>+Bacau!E29</f>
        <v>0</v>
      </c>
      <c r="F179" s="180">
        <f>+Bacau!F29</f>
        <v>2</v>
      </c>
      <c r="G179" s="180">
        <f>+Bacau!G29</f>
        <v>1</v>
      </c>
      <c r="H179" s="180">
        <f>+Bacau!H29</f>
        <v>1</v>
      </c>
      <c r="I179" s="180">
        <f>+Bacau!I29</f>
        <v>0</v>
      </c>
      <c r="J179" s="180">
        <f>+Bacau!J29</f>
        <v>0</v>
      </c>
      <c r="K179" s="180">
        <f>+Bacau!K29</f>
        <v>3</v>
      </c>
      <c r="L179" s="180">
        <f>+Bacau!L29</f>
        <v>6</v>
      </c>
      <c r="M179" s="180">
        <f>+Bacau!M29</f>
        <v>129</v>
      </c>
      <c r="N179" s="180">
        <f>+Bacau!N29</f>
        <v>68</v>
      </c>
      <c r="O179" s="180">
        <f>+Bacau!O29</f>
        <v>65</v>
      </c>
      <c r="P179" s="180">
        <f>+Bacau!P29</f>
        <v>1</v>
      </c>
      <c r="Q179" s="180">
        <f>+Bacau!Q29</f>
        <v>0</v>
      </c>
      <c r="R179" s="180">
        <f>+Bacau!R29</f>
        <v>0</v>
      </c>
      <c r="S179" s="180">
        <f>+Bacau!S29</f>
        <v>44</v>
      </c>
      <c r="T179" s="180">
        <f>+Bacau!T29</f>
        <v>17</v>
      </c>
    </row>
    <row r="180" spans="1:20">
      <c r="A180" s="33"/>
      <c r="B180" s="61"/>
      <c r="C180" s="35"/>
      <c r="D180" s="36"/>
      <c r="E180" s="37"/>
      <c r="F180" s="37"/>
      <c r="G180" s="35"/>
      <c r="H180" s="37"/>
      <c r="I180" s="37"/>
      <c r="J180" s="37"/>
    </row>
    <row r="181" spans="1:20" ht="25.5">
      <c r="A181" s="367">
        <v>7</v>
      </c>
      <c r="B181" s="382" t="s">
        <v>435</v>
      </c>
      <c r="C181" s="383">
        <f>+Bacau!C31</f>
        <v>4</v>
      </c>
      <c r="D181" s="383">
        <f>+Bacau!D31</f>
        <v>2</v>
      </c>
      <c r="E181" s="383">
        <f>+Bacau!E31</f>
        <v>0</v>
      </c>
      <c r="F181" s="383">
        <f>+Bacau!F31</f>
        <v>0</v>
      </c>
      <c r="G181" s="383">
        <f>+Bacau!G31</f>
        <v>0</v>
      </c>
      <c r="H181" s="383">
        <f>+Bacau!H31</f>
        <v>0</v>
      </c>
      <c r="I181" s="383">
        <f>+Bacau!I31</f>
        <v>0</v>
      </c>
      <c r="J181" s="383">
        <f>+Bacau!J31</f>
        <v>0</v>
      </c>
      <c r="K181" s="383">
        <f>+Bacau!K31</f>
        <v>1</v>
      </c>
      <c r="L181" s="383">
        <f>+Bacau!L31</f>
        <v>1</v>
      </c>
      <c r="M181" s="383">
        <f>+Bacau!M31</f>
        <v>14</v>
      </c>
      <c r="N181" s="383">
        <f>+Bacau!N31</f>
        <v>8</v>
      </c>
      <c r="O181" s="383">
        <f>+Bacau!O31</f>
        <v>8</v>
      </c>
      <c r="P181" s="383">
        <f>+Bacau!P31</f>
        <v>0</v>
      </c>
      <c r="Q181" s="383">
        <f>+Bacau!Q31</f>
        <v>0</v>
      </c>
      <c r="R181" s="383">
        <f>+Bacau!R31</f>
        <v>0</v>
      </c>
      <c r="S181" s="383">
        <f>+Bacau!S31</f>
        <v>4</v>
      </c>
      <c r="T181" s="383">
        <f>+Bacau!T31</f>
        <v>2</v>
      </c>
    </row>
    <row r="201" spans="1:18">
      <c r="A201" s="33" t="s">
        <v>502</v>
      </c>
    </row>
    <row r="204" spans="1:18">
      <c r="A204" s="533" t="s">
        <v>562</v>
      </c>
      <c r="B204" s="533"/>
      <c r="C204" s="533"/>
      <c r="D204" s="533"/>
      <c r="E204" s="533"/>
      <c r="F204" s="533"/>
      <c r="G204" s="533"/>
      <c r="H204" s="533"/>
      <c r="I204" s="533"/>
      <c r="J204" s="533"/>
    </row>
    <row r="205" spans="1:18" ht="12.75" customHeight="1">
      <c r="A205" s="527" t="s">
        <v>300</v>
      </c>
      <c r="B205" s="527" t="s">
        <v>301</v>
      </c>
      <c r="C205" s="527" t="s">
        <v>0</v>
      </c>
      <c r="D205" s="527" t="s">
        <v>298</v>
      </c>
      <c r="E205" s="527"/>
      <c r="F205" s="527"/>
      <c r="G205" s="527" t="s">
        <v>1</v>
      </c>
      <c r="H205" s="527" t="s">
        <v>299</v>
      </c>
      <c r="I205" s="527"/>
      <c r="J205" s="527"/>
      <c r="K205" s="527" t="s">
        <v>466</v>
      </c>
      <c r="L205" s="527" t="s">
        <v>467</v>
      </c>
      <c r="M205" s="527" t="s">
        <v>461</v>
      </c>
      <c r="N205" s="527" t="s">
        <v>489</v>
      </c>
      <c r="O205" s="527" t="s">
        <v>463</v>
      </c>
      <c r="P205" s="527" t="s">
        <v>464</v>
      </c>
      <c r="Q205" s="527" t="s">
        <v>465</v>
      </c>
      <c r="R205" s="527" t="s">
        <v>469</v>
      </c>
    </row>
    <row r="206" spans="1:18" ht="36">
      <c r="A206" s="527"/>
      <c r="B206" s="527"/>
      <c r="C206" s="527"/>
      <c r="D206" s="390" t="s">
        <v>2</v>
      </c>
      <c r="E206" s="390" t="s">
        <v>3</v>
      </c>
      <c r="F206" s="390" t="s">
        <v>4</v>
      </c>
      <c r="G206" s="527"/>
      <c r="H206" s="390" t="s">
        <v>2</v>
      </c>
      <c r="I206" s="390" t="s">
        <v>3</v>
      </c>
      <c r="J206" s="390" t="s">
        <v>4</v>
      </c>
      <c r="K206" s="527"/>
      <c r="L206" s="527"/>
      <c r="M206" s="527"/>
      <c r="N206" s="527"/>
      <c r="O206" s="527"/>
      <c r="P206" s="527"/>
      <c r="Q206" s="527"/>
      <c r="R206" s="527"/>
    </row>
    <row r="207" spans="1:18">
      <c r="A207" s="516" t="s">
        <v>305</v>
      </c>
      <c r="B207" s="516"/>
      <c r="C207" s="384">
        <f>+Bihor!C7</f>
        <v>273823270</v>
      </c>
      <c r="D207" s="384">
        <f>+Bihor!D7</f>
        <v>79669.266802444006</v>
      </c>
      <c r="E207" s="384">
        <f>+Bihor!E7</f>
        <v>2484.4690329722198</v>
      </c>
      <c r="F207" s="384">
        <f>+Bihor!F7</f>
        <v>280.78102376899602</v>
      </c>
      <c r="G207" s="384">
        <f>+Bihor!G7</f>
        <v>28117390</v>
      </c>
      <c r="H207" s="384">
        <f>+Bihor!H7</f>
        <v>8180.7942973523404</v>
      </c>
      <c r="I207" s="384">
        <f>+Bihor!I7</f>
        <v>255.11631916090499</v>
      </c>
      <c r="J207" s="384">
        <f>+Bihor!J7</f>
        <v>28.831843071306999</v>
      </c>
      <c r="K207" s="384">
        <f>+Bihor!K7</f>
        <v>110214</v>
      </c>
      <c r="L207" s="384">
        <f>+Bihor!L7</f>
        <v>108627</v>
      </c>
      <c r="M207" s="384">
        <f>+Bihor!M7</f>
        <v>975220</v>
      </c>
      <c r="N207" s="385">
        <f>+Bihor!N7</f>
        <v>283.74163514693043</v>
      </c>
      <c r="O207" s="385">
        <f>+Bihor!O7</f>
        <v>77.737434286830251</v>
      </c>
      <c r="P207" s="385">
        <f>+Bihor!P7</f>
        <v>7.360150943396226</v>
      </c>
      <c r="Q207" s="385">
        <f>+Bihor!Q7</f>
        <v>1.9967411417051009</v>
      </c>
      <c r="R207" s="385">
        <f>+Bihor!R7</f>
        <v>38.551061972650565</v>
      </c>
    </row>
    <row r="208" spans="1:18">
      <c r="A208" s="367">
        <v>1</v>
      </c>
      <c r="B208" s="21" t="s">
        <v>35</v>
      </c>
      <c r="C208" s="161">
        <f>+Bihor!C8</f>
        <v>111623183</v>
      </c>
      <c r="D208" s="161">
        <f>+Bihor!D8</f>
        <v>126127.89039548</v>
      </c>
      <c r="E208" s="161">
        <f>+Bihor!E8</f>
        <v>2636.5397406523798</v>
      </c>
      <c r="F208" s="161">
        <f>+Bihor!F8</f>
        <v>487.46515304362299</v>
      </c>
      <c r="G208" s="161">
        <f>+Bihor!G8</f>
        <v>10651772</v>
      </c>
      <c r="H208" s="161">
        <f>+Bihor!H8</f>
        <v>12035.9005649718</v>
      </c>
      <c r="I208" s="161">
        <f>+Bihor!I8</f>
        <v>251.59486973569199</v>
      </c>
      <c r="J208" s="161">
        <f>+Bihor!J8</f>
        <v>46.516928908628003</v>
      </c>
      <c r="K208" s="161">
        <f>+Bihor!K8</f>
        <v>42337</v>
      </c>
      <c r="L208" s="161">
        <f>+Bihor!L8</f>
        <v>41981</v>
      </c>
      <c r="M208" s="161">
        <f>+Bihor!M8</f>
        <v>228987</v>
      </c>
      <c r="N208" s="386">
        <f>+Bihor!N8</f>
        <v>258.74237288135595</v>
      </c>
      <c r="O208" s="386">
        <f>+Bihor!O8</f>
        <v>70.888321337357795</v>
      </c>
      <c r="P208" s="386">
        <f>+Bihor!P8</f>
        <v>3.9068279533201391</v>
      </c>
      <c r="Q208" s="386">
        <f>+Bihor!Q8</f>
        <v>2.9227507682046641</v>
      </c>
      <c r="R208" s="386">
        <f>+Bihor!R8</f>
        <v>66.228248587570619</v>
      </c>
    </row>
    <row r="209" spans="1:20" ht="25.5">
      <c r="A209" s="367">
        <v>2</v>
      </c>
      <c r="B209" s="79" t="s">
        <v>36</v>
      </c>
      <c r="C209" s="161">
        <f>+Bihor!C9</f>
        <v>83529390</v>
      </c>
      <c r="D209" s="161">
        <f>+Bihor!D9</f>
        <v>80549.074252651902</v>
      </c>
      <c r="E209" s="161">
        <f>+Bihor!E9</f>
        <v>2392.4325485478598</v>
      </c>
      <c r="F209" s="161">
        <f>+Bihor!F9</f>
        <v>286.62101788434899</v>
      </c>
      <c r="G209" s="161">
        <f>+Bihor!G9</f>
        <v>13673070</v>
      </c>
      <c r="H209" s="161">
        <f>+Bihor!H9</f>
        <v>13185.216972034699</v>
      </c>
      <c r="I209" s="161">
        <f>+Bihor!I9</f>
        <v>391.62141261385102</v>
      </c>
      <c r="J209" s="161">
        <f>+Bihor!J9</f>
        <v>46.917489053900098</v>
      </c>
      <c r="K209" s="161">
        <f>+Bihor!K9</f>
        <v>34914</v>
      </c>
      <c r="L209" s="161">
        <f>+Bihor!L9</f>
        <v>34486</v>
      </c>
      <c r="M209" s="161">
        <f>+Bihor!M9</f>
        <v>291428</v>
      </c>
      <c r="N209" s="386">
        <f>+Bihor!N9</f>
        <v>281.02989392478304</v>
      </c>
      <c r="O209" s="386">
        <f>+Bihor!O9</f>
        <v>76.994491486241927</v>
      </c>
      <c r="P209" s="386">
        <f>+Bihor!P9</f>
        <v>7.717289410269311</v>
      </c>
      <c r="Q209" s="386">
        <f>+Bihor!Q9</f>
        <v>1.6064489937945834</v>
      </c>
      <c r="R209" s="386">
        <f>+Bihor!R9</f>
        <v>36.415621986499517</v>
      </c>
    </row>
    <row r="210" spans="1:20">
      <c r="A210" s="367">
        <v>3</v>
      </c>
      <c r="B210" s="21" t="s">
        <v>37</v>
      </c>
      <c r="C210" s="161">
        <f>+Bihor!C10</f>
        <v>7235710</v>
      </c>
      <c r="D210" s="161">
        <f>+Bihor!D10</f>
        <v>59309.098360655698</v>
      </c>
      <c r="E210" s="161">
        <f>+Bihor!E10</f>
        <v>1878.9171643728901</v>
      </c>
      <c r="F210" s="161">
        <f>+Bihor!F10</f>
        <v>274.44377014982001</v>
      </c>
      <c r="G210" s="161">
        <f>+Bihor!G10</f>
        <v>514980</v>
      </c>
      <c r="H210" s="161">
        <f>+Bihor!H10</f>
        <v>4221.1475409836103</v>
      </c>
      <c r="I210" s="161">
        <f>+Bihor!I10</f>
        <v>133.72630485588201</v>
      </c>
      <c r="J210" s="161">
        <f>+Bihor!J10</f>
        <v>19.532713825146999</v>
      </c>
      <c r="K210" s="161">
        <f>+Bihor!K10</f>
        <v>3851</v>
      </c>
      <c r="L210" s="161">
        <f>+Bihor!L10</f>
        <v>3810</v>
      </c>
      <c r="M210" s="161">
        <f>+Bihor!M10</f>
        <v>26365</v>
      </c>
      <c r="N210" s="386">
        <f>+Bihor!N10</f>
        <v>216.10655737704917</v>
      </c>
      <c r="O210" s="386">
        <f>+Bihor!O10</f>
        <v>59.207275993712102</v>
      </c>
      <c r="P210" s="386">
        <f>+Bihor!P10</f>
        <v>5.9207275993712107</v>
      </c>
      <c r="Q210" s="386">
        <f>+Bihor!Q10</f>
        <v>2.0734908136482941</v>
      </c>
      <c r="R210" s="386">
        <f>+Bihor!R10</f>
        <v>36.5</v>
      </c>
    </row>
    <row r="211" spans="1:20">
      <c r="A211" s="367">
        <v>4</v>
      </c>
      <c r="B211" s="21" t="s">
        <v>38</v>
      </c>
      <c r="C211" s="161">
        <f>+Bihor!C11</f>
        <v>14046492</v>
      </c>
      <c r="D211" s="161">
        <f>+Bihor!D11</f>
        <v>53612.564885496198</v>
      </c>
      <c r="E211" s="161">
        <f>+Bihor!E11</f>
        <v>1699.5150635208699</v>
      </c>
      <c r="F211" s="161">
        <f>+Bihor!F11</f>
        <v>203.09845143939501</v>
      </c>
      <c r="G211" s="161">
        <f>+Bihor!G11</f>
        <v>789685</v>
      </c>
      <c r="H211" s="161">
        <f>+Bihor!H11</f>
        <v>3014.0648854961801</v>
      </c>
      <c r="I211" s="161">
        <f>+Bihor!I11</f>
        <v>95.545674531155498</v>
      </c>
      <c r="J211" s="161">
        <f>+Bihor!J11</f>
        <v>11.4180679862929</v>
      </c>
      <c r="K211" s="161">
        <f>+Bihor!K11</f>
        <v>8265</v>
      </c>
      <c r="L211" s="161">
        <f>+Bihor!L11</f>
        <v>8200</v>
      </c>
      <c r="M211" s="161">
        <f>+Bihor!M11</f>
        <v>69161</v>
      </c>
      <c r="N211" s="386">
        <f>+Bihor!N11</f>
        <v>263.97328244274809</v>
      </c>
      <c r="O211" s="386">
        <f>+Bihor!O11</f>
        <v>72.321447244588526</v>
      </c>
      <c r="P211" s="386">
        <f>+Bihor!P11</f>
        <v>7.2908496732026142</v>
      </c>
      <c r="Q211" s="386">
        <f>+Bihor!Q11</f>
        <v>1.1951219512195121</v>
      </c>
      <c r="R211" s="386">
        <f>+Bihor!R11</f>
        <v>36.206106870229007</v>
      </c>
    </row>
    <row r="212" spans="1:20">
      <c r="A212" s="367">
        <v>5</v>
      </c>
      <c r="B212" s="21" t="s">
        <v>39</v>
      </c>
      <c r="C212" s="161">
        <f>+Bihor!C12</f>
        <v>8128943</v>
      </c>
      <c r="D212" s="161">
        <f>+Bihor!D12</f>
        <v>61119.872180451101</v>
      </c>
      <c r="E212" s="161">
        <f>+Bihor!E12</f>
        <v>2035.79839719509</v>
      </c>
      <c r="F212" s="161">
        <f>+Bihor!F12</f>
        <v>229.553343499379</v>
      </c>
      <c r="G212" s="161">
        <f>+Bihor!G12</f>
        <v>518509</v>
      </c>
      <c r="H212" s="161">
        <f>+Bihor!H12</f>
        <v>3898.5639097744402</v>
      </c>
      <c r="I212" s="161">
        <f>+Bihor!I12</f>
        <v>129.854495366892</v>
      </c>
      <c r="J212" s="161">
        <f>+Bihor!J12</f>
        <v>14.642183440641601</v>
      </c>
      <c r="K212" s="161">
        <f>+Bihor!K12</f>
        <v>3993</v>
      </c>
      <c r="L212" s="161">
        <f>+Bihor!L12</f>
        <v>3943</v>
      </c>
      <c r="M212" s="161">
        <f>+Bihor!M12</f>
        <v>35412</v>
      </c>
      <c r="N212" s="386">
        <f>+Bihor!N12</f>
        <v>266.25563909774434</v>
      </c>
      <c r="O212" s="386">
        <f>+Bihor!O12</f>
        <v>72.946750437738174</v>
      </c>
      <c r="P212" s="386">
        <f>+Bihor!P12</f>
        <v>8.2718990889978983</v>
      </c>
      <c r="Q212" s="386">
        <f>+Bihor!Q12</f>
        <v>1.9528277960943443</v>
      </c>
      <c r="R212" s="386">
        <f>+Bihor!R12</f>
        <v>32.18796992481203</v>
      </c>
    </row>
    <row r="213" spans="1:20">
      <c r="A213" s="367">
        <v>6</v>
      </c>
      <c r="B213" s="21" t="s">
        <v>40</v>
      </c>
      <c r="C213" s="161">
        <f>+Bihor!C13</f>
        <v>12080315</v>
      </c>
      <c r="D213" s="161">
        <f>+Bihor!D13</f>
        <v>53690.288888888899</v>
      </c>
      <c r="E213" s="161">
        <f>+Bihor!E13</f>
        <v>1653.7049965776901</v>
      </c>
      <c r="F213" s="161">
        <f>+Bihor!F13</f>
        <v>254.96116586817499</v>
      </c>
      <c r="G213" s="161">
        <f>+Bihor!G13</f>
        <v>596016</v>
      </c>
      <c r="H213" s="161">
        <f>+Bihor!H13</f>
        <v>2648.96</v>
      </c>
      <c r="I213" s="161">
        <f>+Bihor!I13</f>
        <v>81.590143737166301</v>
      </c>
      <c r="J213" s="161">
        <f>+Bihor!J13</f>
        <v>12.5792195183723</v>
      </c>
      <c r="K213" s="161">
        <f>+Bihor!K13</f>
        <v>7305</v>
      </c>
      <c r="L213" s="161">
        <f>+Bihor!L13</f>
        <v>7245</v>
      </c>
      <c r="M213" s="161">
        <f>+Bihor!M13</f>
        <v>47381</v>
      </c>
      <c r="N213" s="386">
        <f>+Bihor!N13</f>
        <v>210.58222222222221</v>
      </c>
      <c r="O213" s="386">
        <f>+Bihor!O13</f>
        <v>57.693759512937596</v>
      </c>
      <c r="P213" s="386">
        <f>+Bihor!P13</f>
        <v>5.6968858963568598</v>
      </c>
      <c r="Q213" s="386">
        <f>+Bihor!Q13</f>
        <v>0.63492063492063489</v>
      </c>
      <c r="R213" s="386">
        <f>+Bihor!R13</f>
        <v>36.964444444444446</v>
      </c>
    </row>
    <row r="214" spans="1:20">
      <c r="A214" s="367">
        <v>7</v>
      </c>
      <c r="B214" s="21" t="s">
        <v>41</v>
      </c>
      <c r="C214" s="161">
        <f>+Bihor!C14</f>
        <v>8630852</v>
      </c>
      <c r="D214" s="161">
        <f>+Bihor!D14</f>
        <v>38189.610619469</v>
      </c>
      <c r="E214" s="161">
        <f>+Bihor!E14</f>
        <v>5094.9539551357702</v>
      </c>
      <c r="F214" s="161">
        <f>+Bihor!F14</f>
        <v>112.255182998205</v>
      </c>
      <c r="G214" s="161">
        <f>+Bihor!G14</f>
        <v>324833</v>
      </c>
      <c r="H214" s="161">
        <f>+Bihor!H14</f>
        <v>1437.3141592920399</v>
      </c>
      <c r="I214" s="161">
        <f>+Bihor!I14</f>
        <v>191.75501770956299</v>
      </c>
      <c r="J214" s="161">
        <f>+Bihor!J14</f>
        <v>4.2248653851156304</v>
      </c>
      <c r="K214" s="161">
        <f>+Bihor!K14</f>
        <v>1694</v>
      </c>
      <c r="L214" s="161">
        <f>+Bihor!L14</f>
        <v>1501</v>
      </c>
      <c r="M214" s="161">
        <f>+Bihor!M14</f>
        <v>76886</v>
      </c>
      <c r="N214" s="386">
        <f>+Bihor!N14</f>
        <v>340.20353982300884</v>
      </c>
      <c r="O214" s="386">
        <f>+Bihor!O14</f>
        <v>93.206449266577764</v>
      </c>
      <c r="P214" s="386">
        <f>+Bihor!P14</f>
        <v>44.365839584535486</v>
      </c>
      <c r="Q214" s="386">
        <f>+Bihor!Q14</f>
        <v>1.9320453031312459</v>
      </c>
      <c r="R214" s="386">
        <f>+Bihor!R14</f>
        <v>7.668141592920354</v>
      </c>
    </row>
    <row r="215" spans="1:20" ht="25.5">
      <c r="A215" s="367">
        <v>8</v>
      </c>
      <c r="B215" s="81" t="s">
        <v>42</v>
      </c>
      <c r="C215" s="161">
        <f>+Bihor!C15</f>
        <v>9525550</v>
      </c>
      <c r="D215" s="161">
        <f>+Bihor!D15</f>
        <v>40534.255319148899</v>
      </c>
      <c r="E215" s="161">
        <f>+Bihor!E15</f>
        <v>13607.9285714286</v>
      </c>
      <c r="F215" s="161">
        <f>+Bihor!F15</f>
        <v>95.275507856649895</v>
      </c>
      <c r="G215" s="161">
        <f>+Bihor!G15</f>
        <v>380147</v>
      </c>
      <c r="H215" s="161">
        <f>+Bihor!H15</f>
        <v>1617.6468085106401</v>
      </c>
      <c r="I215" s="161">
        <f>+Bihor!I15</f>
        <v>543.06714285714304</v>
      </c>
      <c r="J215" s="161">
        <f>+Bihor!J15</f>
        <v>3.8022684763800401</v>
      </c>
      <c r="K215" s="161">
        <f>+Bihor!K15</f>
        <v>700</v>
      </c>
      <c r="L215" s="161">
        <f>+Bihor!L15</f>
        <v>438</v>
      </c>
      <c r="M215" s="161">
        <f>+Bihor!M15</f>
        <v>99979</v>
      </c>
      <c r="N215" s="386">
        <f>+Bihor!N15</f>
        <v>425.44255319148937</v>
      </c>
      <c r="O215" s="386">
        <f>+Bihor!O15</f>
        <v>116.55960361410668</v>
      </c>
      <c r="P215" s="386">
        <f>+Bihor!P15</f>
        <v>142.82714285714286</v>
      </c>
      <c r="Q215" s="386">
        <f>+Bihor!Q15</f>
        <v>0.91324200913242004</v>
      </c>
      <c r="R215" s="386">
        <f>+Bihor!R15</f>
        <v>2.978723404255319</v>
      </c>
    </row>
    <row r="216" spans="1:20" ht="25.5">
      <c r="A216" s="367">
        <v>9</v>
      </c>
      <c r="B216" s="81" t="s">
        <v>43</v>
      </c>
      <c r="C216" s="161">
        <f>+Bihor!C16</f>
        <v>16076010</v>
      </c>
      <c r="D216" s="161">
        <f>+Bihor!D16</f>
        <v>61830.807692307702</v>
      </c>
      <c r="E216" s="161">
        <f>+Bihor!E16</f>
        <v>2857.9573333333301</v>
      </c>
      <c r="F216" s="161">
        <f>+Bihor!F16</f>
        <v>185.79827562294901</v>
      </c>
      <c r="G216" s="161">
        <f>+Bihor!G16</f>
        <v>526405</v>
      </c>
      <c r="H216" s="161">
        <f>+Bihor!H16</f>
        <v>2024.63461538462</v>
      </c>
      <c r="I216" s="161">
        <f>+Bihor!I16</f>
        <v>93.583111111111094</v>
      </c>
      <c r="J216" s="161">
        <f>+Bihor!J16</f>
        <v>6.0839189126716304</v>
      </c>
      <c r="K216" s="161">
        <f>+Bihor!K16</f>
        <v>5625</v>
      </c>
      <c r="L216" s="161">
        <f>+Bihor!L16</f>
        <v>5507</v>
      </c>
      <c r="M216" s="161">
        <f>+Bihor!M16</f>
        <v>86524</v>
      </c>
      <c r="N216" s="386">
        <f>+Bihor!N16</f>
        <v>332.78461538461539</v>
      </c>
      <c r="O216" s="386">
        <f>+Bihor!O16</f>
        <v>91.173867228661749</v>
      </c>
      <c r="P216" s="386">
        <f>+Bihor!P16</f>
        <v>15.382044444444444</v>
      </c>
      <c r="Q216" s="386">
        <f>+Bihor!Q16</f>
        <v>1.8158707100054475E-2</v>
      </c>
      <c r="R216" s="386">
        <f>+Bihor!R16</f>
        <v>21.634615384615383</v>
      </c>
    </row>
    <row r="217" spans="1:20">
      <c r="A217" s="367">
        <v>10</v>
      </c>
      <c r="B217" s="21" t="s">
        <v>44</v>
      </c>
      <c r="C217" s="161">
        <f>+Bihor!C17</f>
        <v>2946825</v>
      </c>
      <c r="D217" s="161">
        <f>+Bihor!D17</f>
        <v>56669.711538461503</v>
      </c>
      <c r="E217" s="161">
        <f>+Bihor!E17</f>
        <v>1926.0294117647099</v>
      </c>
      <c r="F217" s="161">
        <f>+Bihor!F17</f>
        <v>225</v>
      </c>
      <c r="G217" s="161">
        <f>+Bihor!G17</f>
        <v>141973</v>
      </c>
      <c r="H217" s="161">
        <f>+Bihor!H17</f>
        <v>2730.25</v>
      </c>
      <c r="I217" s="161">
        <f>+Bihor!I17</f>
        <v>92.792810457516296</v>
      </c>
      <c r="J217" s="161">
        <f>+Bihor!J17</f>
        <v>10.840116057112301</v>
      </c>
      <c r="K217" s="161">
        <f>+Bihor!K17</f>
        <v>1530</v>
      </c>
      <c r="L217" s="161">
        <f>+Bihor!L17</f>
        <v>1516</v>
      </c>
      <c r="M217" s="161">
        <f>+Bihor!M17</f>
        <v>13097</v>
      </c>
      <c r="N217" s="386">
        <f>+Bihor!N17</f>
        <v>251.86538461538461</v>
      </c>
      <c r="O217" s="386">
        <f>+Bihor!O17</f>
        <v>69.004214963119068</v>
      </c>
      <c r="P217" s="386">
        <f>+Bihor!P17</f>
        <v>8.5601307189542482</v>
      </c>
      <c r="Q217" s="386">
        <f>+Bihor!Q17</f>
        <v>3.5620052770448547</v>
      </c>
      <c r="R217" s="386">
        <f>+Bihor!R17</f>
        <v>29.423076923076923</v>
      </c>
    </row>
    <row r="218" spans="1:20">
      <c r="A218" s="33"/>
      <c r="B218" s="61"/>
      <c r="C218" s="35"/>
      <c r="D218" s="36"/>
      <c r="E218" s="37"/>
      <c r="F218" s="37"/>
      <c r="G218" s="35"/>
      <c r="H218" s="37"/>
      <c r="I218" s="37"/>
      <c r="J218" s="37"/>
    </row>
    <row r="219" spans="1:20">
      <c r="A219" s="528" t="s">
        <v>565</v>
      </c>
      <c r="B219" s="528"/>
      <c r="C219" s="528"/>
      <c r="D219" s="528"/>
      <c r="E219" s="528"/>
      <c r="F219" s="528"/>
      <c r="G219" s="528"/>
      <c r="H219" s="528"/>
      <c r="I219" s="528"/>
      <c r="J219" s="528"/>
      <c r="K219" s="528"/>
      <c r="L219" s="528"/>
      <c r="M219" s="528"/>
      <c r="N219" s="528"/>
      <c r="O219" s="528"/>
      <c r="P219" s="528"/>
      <c r="Q219" s="528"/>
      <c r="R219" s="528"/>
      <c r="S219" s="528"/>
      <c r="T219" s="528"/>
    </row>
    <row r="220" spans="1:20" ht="13.5" customHeight="1">
      <c r="A220" s="534" t="s">
        <v>300</v>
      </c>
      <c r="B220" s="534" t="s">
        <v>301</v>
      </c>
      <c r="C220" s="534" t="s">
        <v>414</v>
      </c>
      <c r="D220" s="534"/>
      <c r="E220" s="534"/>
      <c r="F220" s="534"/>
      <c r="G220" s="534"/>
      <c r="H220" s="534"/>
      <c r="I220" s="534"/>
      <c r="J220" s="534"/>
      <c r="K220" s="534"/>
      <c r="L220" s="534"/>
      <c r="M220" s="534" t="s">
        <v>425</v>
      </c>
      <c r="N220" s="534"/>
      <c r="O220" s="534"/>
      <c r="P220" s="534"/>
      <c r="Q220" s="534"/>
      <c r="R220" s="534"/>
      <c r="S220" s="534"/>
      <c r="T220" s="534"/>
    </row>
    <row r="221" spans="1:20">
      <c r="A221" s="534"/>
      <c r="B221" s="534"/>
      <c r="C221" s="534" t="s">
        <v>415</v>
      </c>
      <c r="D221" s="534" t="s">
        <v>416</v>
      </c>
      <c r="E221" s="534"/>
      <c r="F221" s="534"/>
      <c r="G221" s="534"/>
      <c r="H221" s="534"/>
      <c r="I221" s="534"/>
      <c r="J221" s="534"/>
      <c r="K221" s="534"/>
      <c r="L221" s="534"/>
      <c r="M221" s="534" t="s">
        <v>415</v>
      </c>
      <c r="N221" s="534" t="s">
        <v>416</v>
      </c>
      <c r="O221" s="534"/>
      <c r="P221" s="534"/>
      <c r="Q221" s="534"/>
      <c r="R221" s="534"/>
      <c r="S221" s="534"/>
      <c r="T221" s="534"/>
    </row>
    <row r="222" spans="1:20" ht="37.5" customHeight="1">
      <c r="A222" s="534"/>
      <c r="B222" s="534"/>
      <c r="C222" s="534"/>
      <c r="D222" s="534" t="s">
        <v>409</v>
      </c>
      <c r="E222" s="534" t="s">
        <v>410</v>
      </c>
      <c r="F222" s="534" t="s">
        <v>411</v>
      </c>
      <c r="G222" s="534" t="s">
        <v>418</v>
      </c>
      <c r="H222" s="534"/>
      <c r="I222" s="534" t="s">
        <v>417</v>
      </c>
      <c r="J222" s="534"/>
      <c r="K222" s="534" t="s">
        <v>412</v>
      </c>
      <c r="L222" s="534" t="s">
        <v>413</v>
      </c>
      <c r="M222" s="534"/>
      <c r="N222" s="534" t="s">
        <v>420</v>
      </c>
      <c r="O222" s="534" t="s">
        <v>421</v>
      </c>
      <c r="P222" s="534"/>
      <c r="Q222" s="534"/>
      <c r="R222" s="534"/>
      <c r="S222" s="534" t="s">
        <v>423</v>
      </c>
      <c r="T222" s="534" t="s">
        <v>424</v>
      </c>
    </row>
    <row r="223" spans="1:20" ht="28.5" customHeight="1">
      <c r="A223" s="534"/>
      <c r="B223" s="534"/>
      <c r="C223" s="534"/>
      <c r="D223" s="534"/>
      <c r="E223" s="534"/>
      <c r="F223" s="534"/>
      <c r="G223" s="534" t="s">
        <v>415</v>
      </c>
      <c r="H223" s="534" t="s">
        <v>419</v>
      </c>
      <c r="I223" s="534" t="s">
        <v>415</v>
      </c>
      <c r="J223" s="534" t="s">
        <v>422</v>
      </c>
      <c r="K223" s="534"/>
      <c r="L223" s="534"/>
      <c r="M223" s="534"/>
      <c r="N223" s="534"/>
      <c r="O223" s="534" t="s">
        <v>415</v>
      </c>
      <c r="P223" s="534" t="s">
        <v>422</v>
      </c>
      <c r="Q223" s="534" t="s">
        <v>443</v>
      </c>
      <c r="R223" s="534"/>
      <c r="S223" s="534"/>
      <c r="T223" s="534"/>
    </row>
    <row r="224" spans="1:20" ht="24">
      <c r="A224" s="534"/>
      <c r="B224" s="534"/>
      <c r="C224" s="534"/>
      <c r="D224" s="534"/>
      <c r="E224" s="534"/>
      <c r="F224" s="534"/>
      <c r="G224" s="534"/>
      <c r="H224" s="534"/>
      <c r="I224" s="534"/>
      <c r="J224" s="534"/>
      <c r="K224" s="534"/>
      <c r="L224" s="534"/>
      <c r="M224" s="534"/>
      <c r="N224" s="534"/>
      <c r="O224" s="534"/>
      <c r="P224" s="534"/>
      <c r="Q224" s="389" t="s">
        <v>415</v>
      </c>
      <c r="R224" s="389" t="s">
        <v>419</v>
      </c>
      <c r="S224" s="534"/>
      <c r="T224" s="534"/>
    </row>
    <row r="225" spans="1:20">
      <c r="A225" s="516" t="s">
        <v>305</v>
      </c>
      <c r="B225" s="516"/>
      <c r="C225" s="44">
        <f>+Bihor!C25</f>
        <v>1714</v>
      </c>
      <c r="D225" s="44">
        <f>+Bihor!D25</f>
        <v>1001</v>
      </c>
      <c r="E225" s="44">
        <f>+Bihor!E25</f>
        <v>19</v>
      </c>
      <c r="F225" s="44">
        <f>+Bihor!F25</f>
        <v>26</v>
      </c>
      <c r="G225" s="44">
        <f>+Bihor!G25</f>
        <v>52</v>
      </c>
      <c r="H225" s="44">
        <f>+Bihor!H25</f>
        <v>2</v>
      </c>
      <c r="I225" s="44">
        <f>+Bihor!I25</f>
        <v>327</v>
      </c>
      <c r="J225" s="44">
        <f>+Bihor!J25</f>
        <v>1</v>
      </c>
      <c r="K225" s="44">
        <f>+Bihor!K25</f>
        <v>83</v>
      </c>
      <c r="L225" s="44">
        <f>+Bihor!L25</f>
        <v>206</v>
      </c>
      <c r="M225" s="44">
        <f>+Bihor!M25</f>
        <v>3476</v>
      </c>
      <c r="N225" s="44">
        <f>+Bihor!N25</f>
        <v>1870</v>
      </c>
      <c r="O225" s="44">
        <f>+Bihor!O25</f>
        <v>1727</v>
      </c>
      <c r="P225" s="44">
        <f>+Bihor!P25</f>
        <v>56</v>
      </c>
      <c r="Q225" s="44">
        <f>+Bihor!Q25</f>
        <v>0</v>
      </c>
      <c r="R225" s="44">
        <f>+Bihor!R25</f>
        <v>0</v>
      </c>
      <c r="S225" s="44">
        <f>+Bihor!S25</f>
        <v>1220</v>
      </c>
      <c r="T225" s="44">
        <f>+Bihor!T25</f>
        <v>386</v>
      </c>
    </row>
    <row r="226" spans="1:20">
      <c r="A226" s="367">
        <v>1</v>
      </c>
      <c r="B226" s="21" t="s">
        <v>35</v>
      </c>
      <c r="C226" s="180">
        <f>+Bihor!C26</f>
        <v>725</v>
      </c>
      <c r="D226" s="180">
        <f>+Bihor!D26</f>
        <v>477</v>
      </c>
      <c r="E226" s="180">
        <f>+Bihor!E26</f>
        <v>17</v>
      </c>
      <c r="F226" s="180">
        <f>+Bihor!F26</f>
        <v>3</v>
      </c>
      <c r="G226" s="180">
        <f>+Bihor!G26</f>
        <v>2</v>
      </c>
      <c r="H226" s="180">
        <f>+Bihor!H26</f>
        <v>0</v>
      </c>
      <c r="I226" s="180">
        <f>+Bihor!I26</f>
        <v>156</v>
      </c>
      <c r="J226" s="180">
        <f>+Bihor!J26</f>
        <v>0</v>
      </c>
      <c r="K226" s="180">
        <f>+Bihor!K26</f>
        <v>17</v>
      </c>
      <c r="L226" s="180">
        <f>+Bihor!L26</f>
        <v>53</v>
      </c>
      <c r="M226" s="180">
        <f>+Bihor!M26</f>
        <v>1274</v>
      </c>
      <c r="N226" s="180">
        <f>+Bihor!N26</f>
        <v>792</v>
      </c>
      <c r="O226" s="180">
        <f>+Bihor!O26</f>
        <v>735</v>
      </c>
      <c r="P226" s="180">
        <f>+Bihor!P26</f>
        <v>47</v>
      </c>
      <c r="Q226" s="180">
        <f>+Bihor!Q26</f>
        <v>0</v>
      </c>
      <c r="R226" s="180">
        <f>+Bihor!R26</f>
        <v>0</v>
      </c>
      <c r="S226" s="180">
        <f>+Bihor!S26</f>
        <v>397</v>
      </c>
      <c r="T226" s="180">
        <f>+Bihor!T26</f>
        <v>85</v>
      </c>
    </row>
    <row r="227" spans="1:20" ht="25.5">
      <c r="A227" s="367">
        <v>2</v>
      </c>
      <c r="B227" s="79" t="s">
        <v>36</v>
      </c>
      <c r="C227" s="180">
        <f>+Bihor!C27</f>
        <v>577</v>
      </c>
      <c r="D227" s="180">
        <f>+Bihor!D27</f>
        <v>334</v>
      </c>
      <c r="E227" s="180">
        <f>+Bihor!E27</f>
        <v>0</v>
      </c>
      <c r="F227" s="180">
        <f>+Bihor!F27</f>
        <v>19</v>
      </c>
      <c r="G227" s="180">
        <f>+Bihor!G27</f>
        <v>11</v>
      </c>
      <c r="H227" s="180">
        <f>+Bihor!H27</f>
        <v>0</v>
      </c>
      <c r="I227" s="180">
        <f>+Bihor!I27</f>
        <v>118</v>
      </c>
      <c r="J227" s="180">
        <f>+Bihor!J27</f>
        <v>0</v>
      </c>
      <c r="K227" s="180">
        <f>+Bihor!K27</f>
        <v>42</v>
      </c>
      <c r="L227" s="180">
        <f>+Bihor!L27</f>
        <v>53</v>
      </c>
      <c r="M227" s="180">
        <f>+Bihor!M27</f>
        <v>919</v>
      </c>
      <c r="N227" s="180">
        <f>+Bihor!N27</f>
        <v>484</v>
      </c>
      <c r="O227" s="180">
        <f>+Bihor!O27</f>
        <v>439</v>
      </c>
      <c r="P227" s="180">
        <f>+Bihor!P27</f>
        <v>0</v>
      </c>
      <c r="Q227" s="180">
        <f>+Bihor!Q27</f>
        <v>0</v>
      </c>
      <c r="R227" s="180">
        <f>+Bihor!R27</f>
        <v>0</v>
      </c>
      <c r="S227" s="180">
        <f>+Bihor!S27</f>
        <v>340</v>
      </c>
      <c r="T227" s="180">
        <f>+Bihor!T27</f>
        <v>95</v>
      </c>
    </row>
    <row r="228" spans="1:20">
      <c r="A228" s="367">
        <v>3</v>
      </c>
      <c r="B228" s="21" t="s">
        <v>37</v>
      </c>
      <c r="C228" s="180">
        <f>+Bihor!C28</f>
        <v>40</v>
      </c>
      <c r="D228" s="180">
        <f>+Bihor!D28</f>
        <v>22</v>
      </c>
      <c r="E228" s="180">
        <f>+Bihor!E28</f>
        <v>0</v>
      </c>
      <c r="F228" s="180">
        <f>+Bihor!F28</f>
        <v>1</v>
      </c>
      <c r="G228" s="180">
        <f>+Bihor!G28</f>
        <v>0</v>
      </c>
      <c r="H228" s="180">
        <f>+Bihor!H28</f>
        <v>0</v>
      </c>
      <c r="I228" s="180">
        <f>+Bihor!I28</f>
        <v>2</v>
      </c>
      <c r="J228" s="180">
        <f>+Bihor!J28</f>
        <v>1</v>
      </c>
      <c r="K228" s="180">
        <f>+Bihor!K28</f>
        <v>2</v>
      </c>
      <c r="L228" s="180">
        <f>+Bihor!L28</f>
        <v>13</v>
      </c>
      <c r="M228" s="180">
        <f>+Bihor!M28</f>
        <v>126</v>
      </c>
      <c r="N228" s="180">
        <f>+Bihor!N28</f>
        <v>59</v>
      </c>
      <c r="O228" s="180">
        <f>+Bihor!O28</f>
        <v>53</v>
      </c>
      <c r="P228" s="180">
        <f>+Bihor!P28</f>
        <v>6</v>
      </c>
      <c r="Q228" s="180">
        <f>+Bihor!Q28</f>
        <v>0</v>
      </c>
      <c r="R228" s="180">
        <f>+Bihor!R28</f>
        <v>0</v>
      </c>
      <c r="S228" s="180">
        <f>+Bihor!S28</f>
        <v>40</v>
      </c>
      <c r="T228" s="180">
        <f>+Bihor!T28</f>
        <v>27</v>
      </c>
    </row>
    <row r="229" spans="1:20">
      <c r="A229" s="367">
        <v>4</v>
      </c>
      <c r="B229" s="21" t="s">
        <v>38</v>
      </c>
      <c r="C229" s="180">
        <f>+Bihor!C29</f>
        <v>75</v>
      </c>
      <c r="D229" s="180">
        <f>+Bihor!D29</f>
        <v>42</v>
      </c>
      <c r="E229" s="180">
        <f>+Bihor!E29</f>
        <v>0</v>
      </c>
      <c r="F229" s="180">
        <f>+Bihor!F29</f>
        <v>0</v>
      </c>
      <c r="G229" s="180">
        <f>+Bihor!G29</f>
        <v>2</v>
      </c>
      <c r="H229" s="180">
        <f>+Bihor!H29</f>
        <v>0</v>
      </c>
      <c r="I229" s="180">
        <f>+Bihor!I29</f>
        <v>11</v>
      </c>
      <c r="J229" s="180">
        <f>+Bihor!J29</f>
        <v>0</v>
      </c>
      <c r="K229" s="180">
        <f>+Bihor!K29</f>
        <v>3</v>
      </c>
      <c r="L229" s="180">
        <f>+Bihor!L29</f>
        <v>17</v>
      </c>
      <c r="M229" s="180">
        <f>+Bihor!M29</f>
        <v>258</v>
      </c>
      <c r="N229" s="180">
        <f>+Bihor!N29</f>
        <v>113</v>
      </c>
      <c r="O229" s="180">
        <f>+Bihor!O29</f>
        <v>106</v>
      </c>
      <c r="P229" s="180">
        <f>+Bihor!P29</f>
        <v>3</v>
      </c>
      <c r="Q229" s="180">
        <f>+Bihor!Q29</f>
        <v>0</v>
      </c>
      <c r="R229" s="180">
        <f>+Bihor!R29</f>
        <v>0</v>
      </c>
      <c r="S229" s="180">
        <f>+Bihor!S29</f>
        <v>108</v>
      </c>
      <c r="T229" s="180">
        <f>+Bihor!T29</f>
        <v>37</v>
      </c>
    </row>
    <row r="230" spans="1:20">
      <c r="A230" s="367">
        <v>5</v>
      </c>
      <c r="B230" s="21" t="s">
        <v>39</v>
      </c>
      <c r="C230" s="180">
        <f>+Bihor!C30</f>
        <v>34</v>
      </c>
      <c r="D230" s="180">
        <f>+Bihor!D30</f>
        <v>20</v>
      </c>
      <c r="E230" s="180">
        <f>+Bihor!E30</f>
        <v>0</v>
      </c>
      <c r="F230" s="180">
        <f>+Bihor!F30</f>
        <v>1</v>
      </c>
      <c r="G230" s="180">
        <f>+Bihor!G30</f>
        <v>0</v>
      </c>
      <c r="H230" s="180">
        <f>+Bihor!H30</f>
        <v>0</v>
      </c>
      <c r="I230" s="180">
        <f>+Bihor!I30</f>
        <v>0</v>
      </c>
      <c r="J230" s="180">
        <f>+Bihor!J30</f>
        <v>0</v>
      </c>
      <c r="K230" s="180">
        <f>+Bihor!K30</f>
        <v>2</v>
      </c>
      <c r="L230" s="180">
        <f>+Bihor!L30</f>
        <v>11</v>
      </c>
      <c r="M230" s="180">
        <f>+Bihor!M30</f>
        <v>92</v>
      </c>
      <c r="N230" s="180">
        <f>+Bihor!N30</f>
        <v>47</v>
      </c>
      <c r="O230" s="180">
        <f>+Bihor!O30</f>
        <v>45</v>
      </c>
      <c r="P230" s="180">
        <f>+Bihor!P30</f>
        <v>0</v>
      </c>
      <c r="Q230" s="180">
        <f>+Bihor!Q30</f>
        <v>0</v>
      </c>
      <c r="R230" s="180">
        <f>+Bihor!R30</f>
        <v>0</v>
      </c>
      <c r="S230" s="180">
        <f>+Bihor!S30</f>
        <v>28</v>
      </c>
      <c r="T230" s="180">
        <f>+Bihor!T30</f>
        <v>17</v>
      </c>
    </row>
    <row r="231" spans="1:20">
      <c r="A231" s="367">
        <v>6</v>
      </c>
      <c r="B231" s="21" t="s">
        <v>40</v>
      </c>
      <c r="C231" s="180">
        <f>+Bihor!C31</f>
        <v>64</v>
      </c>
      <c r="D231" s="180">
        <f>+Bihor!D31</f>
        <v>39</v>
      </c>
      <c r="E231" s="180">
        <f>+Bihor!E31</f>
        <v>0</v>
      </c>
      <c r="F231" s="180">
        <f>+Bihor!F31</f>
        <v>1</v>
      </c>
      <c r="G231" s="180">
        <f>+Bihor!G31</f>
        <v>1</v>
      </c>
      <c r="H231" s="180">
        <f>+Bihor!H31</f>
        <v>0</v>
      </c>
      <c r="I231" s="180">
        <f>+Bihor!I31</f>
        <v>7</v>
      </c>
      <c r="J231" s="180">
        <f>+Bihor!J31</f>
        <v>0</v>
      </c>
      <c r="K231" s="180">
        <f>+Bihor!K31</f>
        <v>3</v>
      </c>
      <c r="L231" s="180">
        <f>+Bihor!L31</f>
        <v>13</v>
      </c>
      <c r="M231" s="180">
        <f>+Bihor!M31</f>
        <v>271</v>
      </c>
      <c r="N231" s="180">
        <f>+Bihor!N31</f>
        <v>156</v>
      </c>
      <c r="O231" s="180">
        <f>+Bihor!O31</f>
        <v>151</v>
      </c>
      <c r="P231" s="180">
        <f>+Bihor!P31</f>
        <v>0</v>
      </c>
      <c r="Q231" s="180">
        <f>+Bihor!Q31</f>
        <v>0</v>
      </c>
      <c r="R231" s="180">
        <f>+Bihor!R31</f>
        <v>0</v>
      </c>
      <c r="S231" s="180">
        <f>+Bihor!S31</f>
        <v>95</v>
      </c>
      <c r="T231" s="180">
        <f>+Bihor!T31</f>
        <v>20</v>
      </c>
    </row>
    <row r="232" spans="1:20">
      <c r="A232" s="367">
        <v>7</v>
      </c>
      <c r="B232" s="21" t="s">
        <v>41</v>
      </c>
      <c r="C232" s="180">
        <f>+Bihor!C32</f>
        <v>26</v>
      </c>
      <c r="D232" s="180">
        <f>+Bihor!D32</f>
        <v>8</v>
      </c>
      <c r="E232" s="180">
        <f>+Bihor!E32</f>
        <v>1</v>
      </c>
      <c r="F232" s="180">
        <f>+Bihor!F32</f>
        <v>1</v>
      </c>
      <c r="G232" s="180">
        <f>+Bihor!G32</f>
        <v>2</v>
      </c>
      <c r="H232" s="180">
        <f>+Bihor!H32</f>
        <v>1</v>
      </c>
      <c r="I232" s="180">
        <f>+Bihor!I32</f>
        <v>2</v>
      </c>
      <c r="J232" s="180">
        <f>+Bihor!J32</f>
        <v>0</v>
      </c>
      <c r="K232" s="180">
        <f>+Bihor!K32</f>
        <v>4</v>
      </c>
      <c r="L232" s="180">
        <f>+Bihor!L32</f>
        <v>8</v>
      </c>
      <c r="M232" s="180">
        <f>+Bihor!M32</f>
        <v>142</v>
      </c>
      <c r="N232" s="180">
        <f>+Bihor!N32</f>
        <v>53</v>
      </c>
      <c r="O232" s="180">
        <f>+Bihor!O32</f>
        <v>45</v>
      </c>
      <c r="P232" s="180">
        <f>+Bihor!P32</f>
        <v>0</v>
      </c>
      <c r="Q232" s="180">
        <f>+Bihor!Q32</f>
        <v>0</v>
      </c>
      <c r="R232" s="180">
        <f>+Bihor!R32</f>
        <v>0</v>
      </c>
      <c r="S232" s="180">
        <f>+Bihor!S32</f>
        <v>61</v>
      </c>
      <c r="T232" s="180">
        <f>+Bihor!T32</f>
        <v>28</v>
      </c>
    </row>
    <row r="233" spans="1:20" ht="25.5">
      <c r="A233" s="367">
        <v>8</v>
      </c>
      <c r="B233" s="81" t="s">
        <v>42</v>
      </c>
      <c r="C233" s="180">
        <f>+Bihor!C33</f>
        <v>29</v>
      </c>
      <c r="D233" s="180">
        <f>+Bihor!D33</f>
        <v>8</v>
      </c>
      <c r="E233" s="180">
        <f>+Bihor!E33</f>
        <v>1</v>
      </c>
      <c r="F233" s="180">
        <f>+Bihor!F33</f>
        <v>0</v>
      </c>
      <c r="G233" s="180">
        <f>+Bihor!G33</f>
        <v>1</v>
      </c>
      <c r="H233" s="180">
        <f>+Bihor!H33</f>
        <v>1</v>
      </c>
      <c r="I233" s="180">
        <f>+Bihor!I33</f>
        <v>1</v>
      </c>
      <c r="J233" s="180">
        <f>+Bihor!J33</f>
        <v>0</v>
      </c>
      <c r="K233" s="180">
        <f>+Bihor!K33</f>
        <v>3</v>
      </c>
      <c r="L233" s="180">
        <f>+Bihor!L33</f>
        <v>15</v>
      </c>
      <c r="M233" s="180">
        <f>+Bihor!M33</f>
        <v>152</v>
      </c>
      <c r="N233" s="180">
        <f>+Bihor!N33</f>
        <v>58</v>
      </c>
      <c r="O233" s="180">
        <f>+Bihor!O33</f>
        <v>56</v>
      </c>
      <c r="P233" s="180">
        <f>+Bihor!P33</f>
        <v>0</v>
      </c>
      <c r="Q233" s="180">
        <f>+Bihor!Q33</f>
        <v>0</v>
      </c>
      <c r="R233" s="180">
        <f>+Bihor!R33</f>
        <v>0</v>
      </c>
      <c r="S233" s="180">
        <f>+Bihor!S33</f>
        <v>58</v>
      </c>
      <c r="T233" s="180">
        <f>+Bihor!T33</f>
        <v>36</v>
      </c>
    </row>
    <row r="234" spans="1:20" ht="25.5">
      <c r="A234" s="367">
        <v>9</v>
      </c>
      <c r="B234" s="81" t="s">
        <v>43</v>
      </c>
      <c r="C234" s="180">
        <f>+Bihor!C34</f>
        <v>128</v>
      </c>
      <c r="D234" s="180">
        <f>+Bihor!D34</f>
        <v>44</v>
      </c>
      <c r="E234" s="180">
        <f>+Bihor!E34</f>
        <v>0</v>
      </c>
      <c r="F234" s="180">
        <f>+Bihor!F34</f>
        <v>0</v>
      </c>
      <c r="G234" s="180">
        <f>+Bihor!G34</f>
        <v>33</v>
      </c>
      <c r="H234" s="180">
        <f>+Bihor!H34</f>
        <v>0</v>
      </c>
      <c r="I234" s="180">
        <f>+Bihor!I34</f>
        <v>29</v>
      </c>
      <c r="J234" s="180">
        <f>+Bihor!J34</f>
        <v>0</v>
      </c>
      <c r="K234" s="180">
        <f>+Bihor!K34</f>
        <v>5</v>
      </c>
      <c r="L234" s="180">
        <f>+Bihor!L34</f>
        <v>17</v>
      </c>
      <c r="M234" s="180">
        <f>+Bihor!M34</f>
        <v>193</v>
      </c>
      <c r="N234" s="180">
        <f>+Bihor!N34</f>
        <v>85</v>
      </c>
      <c r="O234" s="180">
        <f>+Bihor!O34</f>
        <v>74</v>
      </c>
      <c r="P234" s="180">
        <f>+Bihor!P34</f>
        <v>0</v>
      </c>
      <c r="Q234" s="180">
        <f>+Bihor!Q34</f>
        <v>0</v>
      </c>
      <c r="R234" s="180">
        <f>+Bihor!R34</f>
        <v>0</v>
      </c>
      <c r="S234" s="180">
        <f>+Bihor!S34</f>
        <v>77</v>
      </c>
      <c r="T234" s="180">
        <f>+Bihor!T34</f>
        <v>31</v>
      </c>
    </row>
    <row r="235" spans="1:20">
      <c r="A235" s="367">
        <v>10</v>
      </c>
      <c r="B235" s="21" t="s">
        <v>44</v>
      </c>
      <c r="C235" s="180">
        <f>+Bihor!C35</f>
        <v>16</v>
      </c>
      <c r="D235" s="180">
        <f>+Bihor!D35</f>
        <v>7</v>
      </c>
      <c r="E235" s="180">
        <f>+Bihor!E35</f>
        <v>0</v>
      </c>
      <c r="F235" s="180">
        <f>+Bihor!F35</f>
        <v>0</v>
      </c>
      <c r="G235" s="180">
        <f>+Bihor!G35</f>
        <v>0</v>
      </c>
      <c r="H235" s="180">
        <f>+Bihor!H35</f>
        <v>0</v>
      </c>
      <c r="I235" s="180">
        <f>+Bihor!I35</f>
        <v>1</v>
      </c>
      <c r="J235" s="180">
        <f>+Bihor!J35</f>
        <v>0</v>
      </c>
      <c r="K235" s="180">
        <f>+Bihor!K35</f>
        <v>2</v>
      </c>
      <c r="L235" s="180">
        <f>+Bihor!L35</f>
        <v>6</v>
      </c>
      <c r="M235" s="180">
        <f>+Bihor!M35</f>
        <v>49</v>
      </c>
      <c r="N235" s="180">
        <f>+Bihor!N35</f>
        <v>23</v>
      </c>
      <c r="O235" s="180">
        <f>+Bihor!O35</f>
        <v>23</v>
      </c>
      <c r="P235" s="180">
        <f>+Bihor!P35</f>
        <v>0</v>
      </c>
      <c r="Q235" s="180">
        <f>+Bihor!Q35</f>
        <v>0</v>
      </c>
      <c r="R235" s="180">
        <f>+Bihor!R35</f>
        <v>0</v>
      </c>
      <c r="S235" s="180">
        <f>+Bihor!S35</f>
        <v>16</v>
      </c>
      <c r="T235" s="180">
        <f>+Bihor!T35</f>
        <v>10</v>
      </c>
    </row>
    <row r="247" spans="1:20">
      <c r="A247" s="33" t="s">
        <v>503</v>
      </c>
    </row>
    <row r="250" spans="1:20">
      <c r="A250" s="533" t="s">
        <v>562</v>
      </c>
      <c r="B250" s="533"/>
      <c r="C250" s="533"/>
      <c r="D250" s="533"/>
      <c r="E250" s="533"/>
      <c r="F250" s="533"/>
      <c r="G250" s="533"/>
      <c r="H250" s="533"/>
      <c r="I250" s="533"/>
      <c r="J250" s="533"/>
    </row>
    <row r="251" spans="1:20" ht="12.75" customHeight="1">
      <c r="A251" s="527"/>
      <c r="B251" s="527" t="s">
        <v>301</v>
      </c>
      <c r="C251" s="527" t="s">
        <v>0</v>
      </c>
      <c r="D251" s="527" t="s">
        <v>298</v>
      </c>
      <c r="E251" s="527"/>
      <c r="F251" s="527"/>
      <c r="G251" s="527" t="s">
        <v>1</v>
      </c>
      <c r="H251" s="527" t="s">
        <v>299</v>
      </c>
      <c r="I251" s="527"/>
      <c r="J251" s="527"/>
      <c r="K251" s="527" t="s">
        <v>466</v>
      </c>
      <c r="L251" s="527" t="s">
        <v>467</v>
      </c>
      <c r="M251" s="527" t="s">
        <v>461</v>
      </c>
      <c r="N251" s="527" t="s">
        <v>489</v>
      </c>
      <c r="O251" s="527" t="s">
        <v>463</v>
      </c>
      <c r="P251" s="527" t="s">
        <v>464</v>
      </c>
      <c r="Q251" s="527" t="s">
        <v>465</v>
      </c>
      <c r="R251" s="527" t="s">
        <v>469</v>
      </c>
    </row>
    <row r="252" spans="1:20" ht="36">
      <c r="A252" s="527"/>
      <c r="B252" s="527"/>
      <c r="C252" s="527"/>
      <c r="D252" s="390" t="s">
        <v>2</v>
      </c>
      <c r="E252" s="390" t="s">
        <v>3</v>
      </c>
      <c r="F252" s="390" t="s">
        <v>4</v>
      </c>
      <c r="G252" s="527"/>
      <c r="H252" s="390" t="s">
        <v>2</v>
      </c>
      <c r="I252" s="390" t="s">
        <v>3</v>
      </c>
      <c r="J252" s="390" t="s">
        <v>4</v>
      </c>
      <c r="K252" s="527"/>
      <c r="L252" s="527"/>
      <c r="M252" s="527"/>
      <c r="N252" s="527"/>
      <c r="O252" s="527"/>
      <c r="P252" s="527"/>
      <c r="Q252" s="527"/>
      <c r="R252" s="527"/>
    </row>
    <row r="253" spans="1:20">
      <c r="A253" s="516" t="s">
        <v>306</v>
      </c>
      <c r="B253" s="516"/>
      <c r="C253" s="384">
        <f>+Bistrita!C7</f>
        <v>88178766</v>
      </c>
      <c r="D253" s="384">
        <f>+Bistrita!D7</f>
        <v>64694.6192223037</v>
      </c>
      <c r="E253" s="384">
        <f>+Bistrita!E7</f>
        <v>2270.5419198681602</v>
      </c>
      <c r="F253" s="384">
        <f>+Bistrita!F7</f>
        <v>283.50839637716302</v>
      </c>
      <c r="G253" s="384">
        <f>+Bistrita!G7</f>
        <v>10891398</v>
      </c>
      <c r="H253" s="384">
        <f>+Bistrita!H7</f>
        <v>7990.7542186353603</v>
      </c>
      <c r="I253" s="384">
        <f>+Bistrita!I7</f>
        <v>280.44592645998603</v>
      </c>
      <c r="J253" s="384">
        <f>+Bistrita!J7</f>
        <v>35.0175322399663</v>
      </c>
      <c r="K253" s="384">
        <f>+Bistrita!K7</f>
        <v>38836</v>
      </c>
      <c r="L253" s="384">
        <f>+Bistrita!L7</f>
        <v>38331</v>
      </c>
      <c r="M253" s="384">
        <f>+Bistrita!M7</f>
        <v>311027</v>
      </c>
      <c r="N253" s="385">
        <f>+Bistrita!N7</f>
        <v>228.19295671313279</v>
      </c>
      <c r="O253" s="385">
        <f>+Bistrita!O7</f>
        <v>62.518618277570624</v>
      </c>
      <c r="P253" s="385">
        <f>+Bistrita!P7</f>
        <v>6.2501657858248096</v>
      </c>
      <c r="Q253" s="385">
        <f>+Bistrita!Q7</f>
        <v>2.2879653544128775</v>
      </c>
      <c r="R253" s="385">
        <f>+Bistrita!R7</f>
        <v>36.509904622157009</v>
      </c>
    </row>
    <row r="254" spans="1:20">
      <c r="A254" s="371">
        <v>1</v>
      </c>
      <c r="B254" s="21" t="s">
        <v>45</v>
      </c>
      <c r="C254" s="161">
        <f>+Bistrita!C8</f>
        <v>72683314</v>
      </c>
      <c r="D254" s="161">
        <f>+Bistrita!D8</f>
        <v>74166.646938775506</v>
      </c>
      <c r="E254" s="161">
        <f>+Bistrita!E8</f>
        <v>2336.70837485935</v>
      </c>
      <c r="F254" s="161">
        <f>+Bistrita!F8</f>
        <v>325.14388347603602</v>
      </c>
      <c r="G254" s="161">
        <f>+Bistrita!G8</f>
        <v>10396591</v>
      </c>
      <c r="H254" s="161">
        <f>+Bistrita!H8</f>
        <v>10608.7663265306</v>
      </c>
      <c r="I254" s="161">
        <f>+Bistrita!I8</f>
        <v>334.24179392380597</v>
      </c>
      <c r="J254" s="161">
        <f>+Bistrita!J8</f>
        <v>46.508445840155296</v>
      </c>
      <c r="K254" s="161">
        <f>+Bistrita!K8</f>
        <v>31105</v>
      </c>
      <c r="L254" s="161">
        <f>+Bistrita!L8</f>
        <v>30773</v>
      </c>
      <c r="M254" s="161">
        <f>+Bistrita!M8</f>
        <v>223542</v>
      </c>
      <c r="N254" s="386">
        <f>+Bistrita!N8</f>
        <v>228.10408163265305</v>
      </c>
      <c r="O254" s="386">
        <f>+Bistrita!O8</f>
        <v>62.494268940452883</v>
      </c>
      <c r="P254" s="386">
        <f>+Bistrita!P8</f>
        <v>5.3751562950851204</v>
      </c>
      <c r="Q254" s="386">
        <f>+Bistrita!Q8</f>
        <v>2.7296656159620447</v>
      </c>
      <c r="R254" s="386">
        <f>+Bistrita!R8</f>
        <v>42.436734693877554</v>
      </c>
    </row>
    <row r="255" spans="1:20">
      <c r="A255" s="371">
        <v>2</v>
      </c>
      <c r="B255" s="21" t="s">
        <v>46</v>
      </c>
      <c r="C255" s="161">
        <f>+Bistrita!C9</f>
        <v>9355652</v>
      </c>
      <c r="D255" s="161">
        <f>+Bistrita!D9</f>
        <v>41953.5964125561</v>
      </c>
      <c r="E255" s="161">
        <f>+Bistrita!E9</f>
        <v>3411.9810357403398</v>
      </c>
      <c r="F255" s="161">
        <f>+Bistrita!F9</f>
        <v>156.22957718255299</v>
      </c>
      <c r="G255" s="161">
        <f>+Bistrita!G9</f>
        <v>275373</v>
      </c>
      <c r="H255" s="161">
        <f>+Bistrita!H9</f>
        <v>1234.8565022421501</v>
      </c>
      <c r="I255" s="161">
        <f>+Bistrita!I9</f>
        <v>100.427789934354</v>
      </c>
      <c r="J255" s="161">
        <f>+Bistrita!J9</f>
        <v>4.5984403179480298</v>
      </c>
      <c r="K255" s="161">
        <f>+Bistrita!K9</f>
        <v>2742</v>
      </c>
      <c r="L255" s="161">
        <f>+Bistrita!L9</f>
        <v>2596</v>
      </c>
      <c r="M255" s="161">
        <f>+Bistrita!M9</f>
        <v>59884</v>
      </c>
      <c r="N255" s="386">
        <f>+Bistrita!N9</f>
        <v>268.53811659192826</v>
      </c>
      <c r="O255" s="386">
        <f>+Bistrita!O9</f>
        <v>73.572086737514596</v>
      </c>
      <c r="P255" s="386">
        <f>+Bistrita!P9</f>
        <v>21.807720320466132</v>
      </c>
      <c r="Q255" s="386">
        <f>+Bistrita!Q9</f>
        <v>0.73189522342064717</v>
      </c>
      <c r="R255" s="386">
        <f>+Bistrita!R9</f>
        <v>12.31390134529148</v>
      </c>
      <c r="T255" s="68"/>
    </row>
    <row r="256" spans="1:20">
      <c r="A256" s="371">
        <v>3</v>
      </c>
      <c r="B256" s="21" t="s">
        <v>47</v>
      </c>
      <c r="C256" s="161">
        <f>+Bistrita!C10</f>
        <v>6139800</v>
      </c>
      <c r="D256" s="161">
        <f>+Bistrita!D10</f>
        <v>38373.75</v>
      </c>
      <c r="E256" s="161">
        <f>+Bistrita!E10</f>
        <v>1230.6674684305499</v>
      </c>
      <c r="F256" s="161">
        <f>+Bistrita!F10</f>
        <v>222.44846201224601</v>
      </c>
      <c r="G256" s="161">
        <f>+Bistrita!G10</f>
        <v>219434</v>
      </c>
      <c r="H256" s="161">
        <f>+Bistrita!H10</f>
        <v>1371.4625000000001</v>
      </c>
      <c r="I256" s="161">
        <f>+Bistrita!I10</f>
        <v>43.983563840449001</v>
      </c>
      <c r="J256" s="161">
        <f>+Bistrita!J10</f>
        <v>7.9502191949567003</v>
      </c>
      <c r="K256" s="161">
        <f>+Bistrita!K10</f>
        <v>4989</v>
      </c>
      <c r="L256" s="161">
        <f>+Bistrita!L10</f>
        <v>4962</v>
      </c>
      <c r="M256" s="161">
        <f>+Bistrita!M10</f>
        <v>27601</v>
      </c>
      <c r="N256" s="386">
        <f>+Bistrita!N10</f>
        <v>172.50624999999999</v>
      </c>
      <c r="O256" s="386">
        <f>+Bistrita!O10</f>
        <v>47.261986301369866</v>
      </c>
      <c r="P256" s="386">
        <f>+Bistrita!P10</f>
        <v>5.0839933689445571</v>
      </c>
      <c r="Q256" s="386">
        <f>+Bistrita!Q10</f>
        <v>0.36275695284159615</v>
      </c>
      <c r="R256" s="386">
        <f>+Bistrita!R10</f>
        <v>33.931249999999999</v>
      </c>
    </row>
    <row r="257" spans="1:20">
      <c r="A257" s="83"/>
      <c r="C257" s="394"/>
      <c r="D257" s="395"/>
      <c r="E257" s="395"/>
      <c r="F257" s="395"/>
      <c r="G257" s="394"/>
      <c r="H257" s="395"/>
      <c r="I257" s="395"/>
      <c r="J257" s="395"/>
      <c r="K257" s="78"/>
      <c r="L257" s="78"/>
      <c r="M257" s="78"/>
      <c r="N257" s="78"/>
      <c r="O257" s="78"/>
      <c r="P257" s="78"/>
      <c r="Q257" s="78"/>
      <c r="R257" s="78"/>
    </row>
    <row r="258" spans="1:20">
      <c r="A258" s="371">
        <v>4</v>
      </c>
      <c r="B258" s="79" t="s">
        <v>436</v>
      </c>
      <c r="C258" s="123">
        <f>+Bistrita!C12</f>
        <v>1248800</v>
      </c>
      <c r="D258" s="123">
        <f>+Bistrita!D12</f>
        <v>12488</v>
      </c>
      <c r="E258" s="123">
        <f>+Bistrita!E12</f>
        <v>7260.4651162790697</v>
      </c>
      <c r="F258" s="123">
        <f>+Bistrita!F12</f>
        <v>57.263389581804844</v>
      </c>
      <c r="G258" s="123">
        <f>+Bistrita!G12</f>
        <v>11704</v>
      </c>
      <c r="H258" s="123">
        <f>+Bistrita!H12</f>
        <v>117.04</v>
      </c>
      <c r="I258" s="123">
        <f>+Bistrita!I12</f>
        <v>68.04651162790698</v>
      </c>
      <c r="J258" s="123">
        <f>+Bistrita!J12</f>
        <v>0.53668378576669107</v>
      </c>
      <c r="K258" s="123">
        <f>+Bistrita!K12</f>
        <v>172</v>
      </c>
      <c r="L258" s="123">
        <f>+Bistrita!L12</f>
        <v>138</v>
      </c>
      <c r="M258" s="123">
        <f>+Bistrita!M12</f>
        <v>21808</v>
      </c>
      <c r="N258" s="381">
        <f>+Bistrita!N12</f>
        <v>218.08</v>
      </c>
      <c r="O258" s="381">
        <f>+Bistrita!O12</f>
        <v>59.747945205479454</v>
      </c>
      <c r="P258" s="381">
        <f>+Bistrita!P12</f>
        <v>126.79069767441861</v>
      </c>
      <c r="Q258" s="381">
        <f>+Bistrita!Q12</f>
        <v>0</v>
      </c>
      <c r="R258" s="381">
        <f>+Bistrita!R12</f>
        <v>1.72</v>
      </c>
    </row>
    <row r="259" spans="1:20">
      <c r="A259" s="83"/>
      <c r="C259" s="394"/>
      <c r="D259" s="395"/>
      <c r="E259" s="395"/>
      <c r="F259" s="395"/>
      <c r="G259" s="394"/>
      <c r="H259" s="395"/>
      <c r="I259" s="395"/>
      <c r="J259" s="395"/>
      <c r="K259" s="78"/>
      <c r="L259" s="78"/>
      <c r="M259" s="78"/>
      <c r="N259" s="78"/>
      <c r="O259" s="78"/>
      <c r="P259" s="78"/>
      <c r="Q259" s="78"/>
      <c r="R259" s="78"/>
    </row>
    <row r="260" spans="1:20">
      <c r="A260" s="528" t="s">
        <v>565</v>
      </c>
      <c r="B260" s="528"/>
      <c r="C260" s="528"/>
      <c r="D260" s="528"/>
      <c r="E260" s="528"/>
      <c r="F260" s="528"/>
      <c r="G260" s="528"/>
      <c r="H260" s="528"/>
      <c r="I260" s="528"/>
      <c r="J260" s="528"/>
      <c r="K260" s="528"/>
      <c r="L260" s="528"/>
      <c r="M260" s="528"/>
      <c r="N260" s="528"/>
      <c r="O260" s="528"/>
      <c r="P260" s="528"/>
      <c r="Q260" s="528"/>
      <c r="R260" s="528"/>
      <c r="S260" s="528"/>
      <c r="T260" s="528"/>
    </row>
    <row r="261" spans="1:20" ht="13.5" customHeight="1">
      <c r="A261" s="534" t="s">
        <v>300</v>
      </c>
      <c r="B261" s="534" t="s">
        <v>301</v>
      </c>
      <c r="C261" s="534" t="s">
        <v>414</v>
      </c>
      <c r="D261" s="534"/>
      <c r="E261" s="534"/>
      <c r="F261" s="534"/>
      <c r="G261" s="534"/>
      <c r="H261" s="534"/>
      <c r="I261" s="534"/>
      <c r="J261" s="534"/>
      <c r="K261" s="534"/>
      <c r="L261" s="534"/>
      <c r="M261" s="534" t="s">
        <v>425</v>
      </c>
      <c r="N261" s="534"/>
      <c r="O261" s="534"/>
      <c r="P261" s="534"/>
      <c r="Q261" s="534"/>
      <c r="R261" s="534"/>
      <c r="S261" s="534"/>
      <c r="T261" s="534"/>
    </row>
    <row r="262" spans="1:20">
      <c r="A262" s="534"/>
      <c r="B262" s="534"/>
      <c r="C262" s="534" t="s">
        <v>415</v>
      </c>
      <c r="D262" s="534" t="s">
        <v>416</v>
      </c>
      <c r="E262" s="534"/>
      <c r="F262" s="534"/>
      <c r="G262" s="534"/>
      <c r="H262" s="534"/>
      <c r="I262" s="534"/>
      <c r="J262" s="534"/>
      <c r="K262" s="534"/>
      <c r="L262" s="534"/>
      <c r="M262" s="534" t="s">
        <v>415</v>
      </c>
      <c r="N262" s="534" t="s">
        <v>416</v>
      </c>
      <c r="O262" s="534"/>
      <c r="P262" s="534"/>
      <c r="Q262" s="534"/>
      <c r="R262" s="534"/>
      <c r="S262" s="534"/>
      <c r="T262" s="534"/>
    </row>
    <row r="263" spans="1:20" ht="36.75" customHeight="1">
      <c r="A263" s="534"/>
      <c r="B263" s="534"/>
      <c r="C263" s="534"/>
      <c r="D263" s="534" t="s">
        <v>409</v>
      </c>
      <c r="E263" s="534" t="s">
        <v>410</v>
      </c>
      <c r="F263" s="534" t="s">
        <v>411</v>
      </c>
      <c r="G263" s="534" t="s">
        <v>418</v>
      </c>
      <c r="H263" s="534"/>
      <c r="I263" s="534" t="s">
        <v>417</v>
      </c>
      <c r="J263" s="534"/>
      <c r="K263" s="534" t="s">
        <v>412</v>
      </c>
      <c r="L263" s="534" t="s">
        <v>413</v>
      </c>
      <c r="M263" s="534"/>
      <c r="N263" s="534" t="s">
        <v>420</v>
      </c>
      <c r="O263" s="534" t="s">
        <v>421</v>
      </c>
      <c r="P263" s="534"/>
      <c r="Q263" s="534"/>
      <c r="R263" s="534"/>
      <c r="S263" s="534" t="s">
        <v>423</v>
      </c>
      <c r="T263" s="534" t="s">
        <v>424</v>
      </c>
    </row>
    <row r="264" spans="1:20" ht="27" customHeight="1">
      <c r="A264" s="534"/>
      <c r="B264" s="534"/>
      <c r="C264" s="534"/>
      <c r="D264" s="534"/>
      <c r="E264" s="534"/>
      <c r="F264" s="534"/>
      <c r="G264" s="534" t="s">
        <v>415</v>
      </c>
      <c r="H264" s="534" t="s">
        <v>419</v>
      </c>
      <c r="I264" s="534" t="s">
        <v>415</v>
      </c>
      <c r="J264" s="534" t="s">
        <v>422</v>
      </c>
      <c r="K264" s="534"/>
      <c r="L264" s="534"/>
      <c r="M264" s="534"/>
      <c r="N264" s="534"/>
      <c r="O264" s="534" t="s">
        <v>415</v>
      </c>
      <c r="P264" s="534" t="s">
        <v>422</v>
      </c>
      <c r="Q264" s="534" t="s">
        <v>443</v>
      </c>
      <c r="R264" s="534"/>
      <c r="S264" s="534"/>
      <c r="T264" s="534"/>
    </row>
    <row r="265" spans="1:20" ht="24">
      <c r="A265" s="534"/>
      <c r="B265" s="534"/>
      <c r="C265" s="534"/>
      <c r="D265" s="534"/>
      <c r="E265" s="534"/>
      <c r="F265" s="534"/>
      <c r="G265" s="534"/>
      <c r="H265" s="534"/>
      <c r="I265" s="534"/>
      <c r="J265" s="534"/>
      <c r="K265" s="534"/>
      <c r="L265" s="534"/>
      <c r="M265" s="534"/>
      <c r="N265" s="534"/>
      <c r="O265" s="534"/>
      <c r="P265" s="534"/>
      <c r="Q265" s="389" t="s">
        <v>415</v>
      </c>
      <c r="R265" s="389" t="s">
        <v>419</v>
      </c>
      <c r="S265" s="534"/>
      <c r="T265" s="534"/>
    </row>
    <row r="266" spans="1:20">
      <c r="A266" s="516" t="s">
        <v>306</v>
      </c>
      <c r="B266" s="516"/>
      <c r="C266" s="44">
        <f>+Bistrita!C20</f>
        <v>327</v>
      </c>
      <c r="D266" s="44">
        <f>+Bistrita!D20</f>
        <v>203</v>
      </c>
      <c r="E266" s="44">
        <f>+Bistrita!E20</f>
        <v>2</v>
      </c>
      <c r="F266" s="44">
        <f>+Bistrita!F20</f>
        <v>9</v>
      </c>
      <c r="G266" s="44">
        <f>+Bistrita!G20</f>
        <v>3</v>
      </c>
      <c r="H266" s="44">
        <f>+Bistrita!H20</f>
        <v>3</v>
      </c>
      <c r="I266" s="44">
        <f>+Bistrita!I20</f>
        <v>33</v>
      </c>
      <c r="J266" s="44">
        <f>+Bistrita!J20</f>
        <v>0</v>
      </c>
      <c r="K266" s="44">
        <f>+Bistrita!K20</f>
        <v>21</v>
      </c>
      <c r="L266" s="44">
        <f>+Bistrita!L20</f>
        <v>56</v>
      </c>
      <c r="M266" s="44">
        <f>+Bistrita!M20</f>
        <v>1272</v>
      </c>
      <c r="N266" s="44">
        <f>+Bistrita!N20</f>
        <v>697</v>
      </c>
      <c r="O266" s="44">
        <f>+Bistrita!O20</f>
        <v>671</v>
      </c>
      <c r="P266" s="44">
        <f>+Bistrita!P20</f>
        <v>38</v>
      </c>
      <c r="Q266" s="44">
        <f>+Bistrita!Q20</f>
        <v>1</v>
      </c>
      <c r="R266" s="44">
        <f>+Bistrita!R20</f>
        <v>1</v>
      </c>
      <c r="S266" s="44">
        <f>+Bistrita!S20</f>
        <v>389</v>
      </c>
      <c r="T266" s="44">
        <f>+Bistrita!T20</f>
        <v>186</v>
      </c>
    </row>
    <row r="267" spans="1:20">
      <c r="A267" s="371">
        <v>1</v>
      </c>
      <c r="B267" s="21" t="s">
        <v>45</v>
      </c>
      <c r="C267" s="180">
        <f>+Bistrita!C21</f>
        <v>253</v>
      </c>
      <c r="D267" s="180">
        <f>+Bistrita!D21</f>
        <v>156</v>
      </c>
      <c r="E267" s="180">
        <f>+Bistrita!E21</f>
        <v>2</v>
      </c>
      <c r="F267" s="180">
        <f>+Bistrita!F21</f>
        <v>7</v>
      </c>
      <c r="G267" s="180">
        <f>+Bistrita!G21</f>
        <v>3</v>
      </c>
      <c r="H267" s="180">
        <f>+Bistrita!H21</f>
        <v>3</v>
      </c>
      <c r="I267" s="180">
        <f>+Bistrita!I21</f>
        <v>33</v>
      </c>
      <c r="J267" s="180">
        <f>+Bistrita!J21</f>
        <v>0</v>
      </c>
      <c r="K267" s="180">
        <f>+Bistrita!K21</f>
        <v>18</v>
      </c>
      <c r="L267" s="180">
        <f>+Bistrita!L21</f>
        <v>34</v>
      </c>
      <c r="M267" s="180">
        <f>+Bistrita!M21</f>
        <v>914</v>
      </c>
      <c r="N267" s="180">
        <f>+Bistrita!N21</f>
        <v>502</v>
      </c>
      <c r="O267" s="180">
        <f>+Bistrita!O21</f>
        <v>483</v>
      </c>
      <c r="P267" s="180">
        <f>+Bistrita!P21</f>
        <v>27</v>
      </c>
      <c r="Q267" s="180">
        <f>+Bistrita!Q21</f>
        <v>0</v>
      </c>
      <c r="R267" s="180">
        <f>+Bistrita!R21</f>
        <v>0</v>
      </c>
      <c r="S267" s="180">
        <f>+Bistrita!S21</f>
        <v>276</v>
      </c>
      <c r="T267" s="180">
        <f>+Bistrita!T21</f>
        <v>136</v>
      </c>
    </row>
    <row r="268" spans="1:20">
      <c r="A268" s="371">
        <v>2</v>
      </c>
      <c r="B268" s="21" t="s">
        <v>46</v>
      </c>
      <c r="C268" s="180">
        <f>+Bistrita!C22</f>
        <v>32</v>
      </c>
      <c r="D268" s="180">
        <f>+Bistrita!D22</f>
        <v>19</v>
      </c>
      <c r="E268" s="180">
        <f>+Bistrita!E22</f>
        <v>0</v>
      </c>
      <c r="F268" s="180">
        <f>+Bistrita!F22</f>
        <v>1</v>
      </c>
      <c r="G268" s="180">
        <f>+Bistrita!G22</f>
        <v>0</v>
      </c>
      <c r="H268" s="180">
        <f>+Bistrita!H22</f>
        <v>0</v>
      </c>
      <c r="I268" s="180">
        <f>+Bistrita!I22</f>
        <v>0</v>
      </c>
      <c r="J268" s="180">
        <f>+Bistrita!J22</f>
        <v>0</v>
      </c>
      <c r="K268" s="180">
        <f>+Bistrita!K22</f>
        <v>2</v>
      </c>
      <c r="L268" s="180">
        <f>+Bistrita!L22</f>
        <v>10</v>
      </c>
      <c r="M268" s="180">
        <f>+Bistrita!M22</f>
        <v>182</v>
      </c>
      <c r="N268" s="180">
        <f>+Bistrita!N22</f>
        <v>94</v>
      </c>
      <c r="O268" s="180">
        <f>+Bistrita!O22</f>
        <v>91</v>
      </c>
      <c r="P268" s="180">
        <f>+Bistrita!P22</f>
        <v>6</v>
      </c>
      <c r="Q268" s="180">
        <f>+Bistrita!Q22</f>
        <v>1</v>
      </c>
      <c r="R268" s="180">
        <f>+Bistrita!R22</f>
        <v>1</v>
      </c>
      <c r="S268" s="180">
        <f>+Bistrita!S22</f>
        <v>64</v>
      </c>
      <c r="T268" s="180">
        <f>+Bistrita!T22</f>
        <v>24</v>
      </c>
    </row>
    <row r="269" spans="1:20">
      <c r="A269" s="371">
        <v>3</v>
      </c>
      <c r="B269" s="21" t="s">
        <v>47</v>
      </c>
      <c r="C269" s="180">
        <f>+Bistrita!C23</f>
        <v>42</v>
      </c>
      <c r="D269" s="180">
        <f>+Bistrita!D23</f>
        <v>28</v>
      </c>
      <c r="E269" s="180">
        <f>+Bistrita!E23</f>
        <v>0</v>
      </c>
      <c r="F269" s="180">
        <f>+Bistrita!F23</f>
        <v>1</v>
      </c>
      <c r="G269" s="180">
        <f>+Bistrita!G23</f>
        <v>0</v>
      </c>
      <c r="H269" s="180">
        <f>+Bistrita!H23</f>
        <v>0</v>
      </c>
      <c r="I269" s="180">
        <f>+Bistrita!I23</f>
        <v>0</v>
      </c>
      <c r="J269" s="180">
        <f>+Bistrita!J23</f>
        <v>0</v>
      </c>
      <c r="K269" s="180">
        <f>+Bistrita!K23</f>
        <v>1</v>
      </c>
      <c r="L269" s="180">
        <f>+Bistrita!L23</f>
        <v>12</v>
      </c>
      <c r="M269" s="180">
        <f>+Bistrita!M23</f>
        <v>176</v>
      </c>
      <c r="N269" s="180">
        <f>+Bistrita!N23</f>
        <v>101</v>
      </c>
      <c r="O269" s="180">
        <f>+Bistrita!O23</f>
        <v>97</v>
      </c>
      <c r="P269" s="180">
        <f>+Bistrita!P23</f>
        <v>5</v>
      </c>
      <c r="Q269" s="180">
        <f>+Bistrita!Q23</f>
        <v>0</v>
      </c>
      <c r="R269" s="180">
        <f>+Bistrita!R23</f>
        <v>0</v>
      </c>
      <c r="S269" s="180">
        <f>+Bistrita!S23</f>
        <v>49</v>
      </c>
      <c r="T269" s="180">
        <f>+Bistrita!T23</f>
        <v>26</v>
      </c>
    </row>
    <row r="270" spans="1:20">
      <c r="A270" s="83"/>
      <c r="C270" s="190"/>
      <c r="D270" s="190"/>
      <c r="E270" s="190"/>
      <c r="F270" s="190"/>
      <c r="G270" s="190"/>
      <c r="H270" s="190"/>
      <c r="I270" s="190"/>
      <c r="J270" s="190"/>
      <c r="K270" s="190"/>
      <c r="L270" s="190"/>
      <c r="M270" s="166"/>
      <c r="N270" s="166"/>
      <c r="O270" s="166"/>
      <c r="P270" s="166"/>
      <c r="Q270" s="166"/>
      <c r="R270" s="166"/>
      <c r="S270" s="166"/>
      <c r="T270" s="166"/>
    </row>
    <row r="271" spans="1:20">
      <c r="A271" s="371">
        <v>4</v>
      </c>
      <c r="B271" s="393" t="s">
        <v>436</v>
      </c>
      <c r="C271" s="383">
        <f>+Bistrita!C25</f>
        <v>3</v>
      </c>
      <c r="D271" s="383">
        <f>+Bistrita!D25</f>
        <v>1</v>
      </c>
      <c r="E271" s="383">
        <f>+Bistrita!E25</f>
        <v>0</v>
      </c>
      <c r="F271" s="383">
        <f>+Bistrita!F25</f>
        <v>0</v>
      </c>
      <c r="G271" s="383">
        <f>+Bistrita!G25</f>
        <v>0</v>
      </c>
      <c r="H271" s="383">
        <f>+Bistrita!H25</f>
        <v>0</v>
      </c>
      <c r="I271" s="383">
        <f>+Bistrita!I25</f>
        <v>0</v>
      </c>
      <c r="J271" s="383">
        <f>+Bistrita!J25</f>
        <v>0</v>
      </c>
      <c r="K271" s="383">
        <f>+Bistrita!K25</f>
        <v>0</v>
      </c>
      <c r="L271" s="383">
        <f>+Bistrita!L25</f>
        <v>2</v>
      </c>
      <c r="M271" s="383">
        <f>+Bistrita!M25</f>
        <v>31</v>
      </c>
      <c r="N271" s="383">
        <f>+Bistrita!N25</f>
        <v>6</v>
      </c>
      <c r="O271" s="383">
        <f>+Bistrita!O25</f>
        <v>6</v>
      </c>
      <c r="P271" s="383">
        <f>+Bistrita!P25</f>
        <v>0</v>
      </c>
      <c r="Q271" s="383">
        <f>+Bistrita!Q25</f>
        <v>0</v>
      </c>
      <c r="R271" s="383">
        <f>+Bistrita!R25</f>
        <v>0</v>
      </c>
      <c r="S271" s="383">
        <f>+Bistrita!S25</f>
        <v>13</v>
      </c>
      <c r="T271" s="383">
        <f>+Bistrita!T25</f>
        <v>12</v>
      </c>
    </row>
    <row r="299" spans="1:18">
      <c r="A299" s="33" t="s">
        <v>504</v>
      </c>
    </row>
    <row r="302" spans="1:18">
      <c r="A302" s="533" t="s">
        <v>562</v>
      </c>
      <c r="B302" s="533"/>
      <c r="C302" s="533"/>
      <c r="D302" s="533"/>
      <c r="E302" s="533"/>
      <c r="F302" s="533"/>
      <c r="G302" s="533"/>
      <c r="H302" s="533"/>
      <c r="I302" s="533"/>
      <c r="J302" s="533"/>
    </row>
    <row r="303" spans="1:18" ht="12.75" customHeight="1">
      <c r="A303" s="534" t="s">
        <v>300</v>
      </c>
      <c r="B303" s="534" t="s">
        <v>301</v>
      </c>
      <c r="C303" s="534" t="s">
        <v>0</v>
      </c>
      <c r="D303" s="534" t="s">
        <v>298</v>
      </c>
      <c r="E303" s="534"/>
      <c r="F303" s="534"/>
      <c r="G303" s="534" t="s">
        <v>1</v>
      </c>
      <c r="H303" s="534" t="s">
        <v>299</v>
      </c>
      <c r="I303" s="534"/>
      <c r="J303" s="534"/>
      <c r="K303" s="534" t="s">
        <v>466</v>
      </c>
      <c r="L303" s="534" t="s">
        <v>467</v>
      </c>
      <c r="M303" s="534" t="s">
        <v>461</v>
      </c>
      <c r="N303" s="534" t="s">
        <v>489</v>
      </c>
      <c r="O303" s="534" t="s">
        <v>463</v>
      </c>
      <c r="P303" s="534" t="s">
        <v>464</v>
      </c>
      <c r="Q303" s="534" t="s">
        <v>465</v>
      </c>
      <c r="R303" s="534" t="s">
        <v>469</v>
      </c>
    </row>
    <row r="304" spans="1:18" ht="36">
      <c r="A304" s="534"/>
      <c r="B304" s="534"/>
      <c r="C304" s="534"/>
      <c r="D304" s="389" t="s">
        <v>2</v>
      </c>
      <c r="E304" s="389" t="s">
        <v>3</v>
      </c>
      <c r="F304" s="389" t="s">
        <v>4</v>
      </c>
      <c r="G304" s="534"/>
      <c r="H304" s="389" t="s">
        <v>2</v>
      </c>
      <c r="I304" s="389" t="s">
        <v>3</v>
      </c>
      <c r="J304" s="389" t="s">
        <v>4</v>
      </c>
      <c r="K304" s="534"/>
      <c r="L304" s="534"/>
      <c r="M304" s="534"/>
      <c r="N304" s="534"/>
      <c r="O304" s="534"/>
      <c r="P304" s="534"/>
      <c r="Q304" s="534"/>
      <c r="R304" s="534"/>
    </row>
    <row r="305" spans="1:20">
      <c r="A305" s="516" t="s">
        <v>307</v>
      </c>
      <c r="B305" s="516"/>
      <c r="C305" s="379">
        <f>+Botosani!C7</f>
        <v>134290499.81</v>
      </c>
      <c r="D305" s="379">
        <f>+Botosani!D7</f>
        <v>62056.608045286499</v>
      </c>
      <c r="E305" s="379">
        <f>+Botosani!E7</f>
        <v>1872.40138606545</v>
      </c>
      <c r="F305" s="379">
        <f>+Botosani!F7</f>
        <v>251.60708261277699</v>
      </c>
      <c r="G305" s="379">
        <f>+Botosani!G7</f>
        <v>13957531.120000001</v>
      </c>
      <c r="H305" s="379">
        <f>+Botosani!H7</f>
        <v>6449.8757486136801</v>
      </c>
      <c r="I305" s="379">
        <f>+Botosani!I7</f>
        <v>194.608707630959</v>
      </c>
      <c r="J305" s="379">
        <f>+Botosani!J7</f>
        <v>26.150872105986</v>
      </c>
      <c r="K305" s="379">
        <f>+Botosani!K7</f>
        <v>71721</v>
      </c>
      <c r="L305" s="379">
        <f>+Botosani!L7</f>
        <v>70910</v>
      </c>
      <c r="M305" s="379">
        <f>+Botosani!M7</f>
        <v>533731</v>
      </c>
      <c r="N305" s="380">
        <f>+Botosani!N7</f>
        <v>246.64094269870611</v>
      </c>
      <c r="O305" s="380">
        <f>+Botosani!O7</f>
        <v>67.572861013344152</v>
      </c>
      <c r="P305" s="380">
        <f>+Botosani!P7</f>
        <v>5.6730405391041856</v>
      </c>
      <c r="Q305" s="380">
        <f>+Botosani!Q7</f>
        <v>1.2931885488647581</v>
      </c>
      <c r="R305" s="380">
        <f>+Botosani!R7</f>
        <v>43.475970425138634</v>
      </c>
    </row>
    <row r="306" spans="1:20" ht="25.5">
      <c r="A306" s="371">
        <v>1</v>
      </c>
      <c r="B306" s="93" t="s">
        <v>48</v>
      </c>
      <c r="C306" s="123">
        <f>+Botosani!C8</f>
        <v>102542902.13</v>
      </c>
      <c r="D306" s="123">
        <f>+Botosani!D8</f>
        <v>67729.790046235095</v>
      </c>
      <c r="E306" s="123">
        <f>+Botosani!E8</f>
        <v>1971.9788871153801</v>
      </c>
      <c r="F306" s="123">
        <f>+Botosani!F8</f>
        <v>278.08772540766898</v>
      </c>
      <c r="G306" s="123">
        <f>+Botosani!G8</f>
        <v>11559171.9</v>
      </c>
      <c r="H306" s="123">
        <f>+Botosani!H8</f>
        <v>7634.8559445178298</v>
      </c>
      <c r="I306" s="123">
        <f>+Botosani!I8</f>
        <v>222.291767307692</v>
      </c>
      <c r="J306" s="123">
        <f>+Botosani!J8</f>
        <v>31.3475019186805</v>
      </c>
      <c r="K306" s="123">
        <f>+Botosani!K8</f>
        <v>52000</v>
      </c>
      <c r="L306" s="123">
        <f>+Botosani!L8</f>
        <v>51348</v>
      </c>
      <c r="M306" s="123">
        <f>+Botosani!M8</f>
        <v>368743</v>
      </c>
      <c r="N306" s="381">
        <f>+Botosani!N8</f>
        <v>243.5554821664465</v>
      </c>
      <c r="O306" s="381">
        <f>+Botosani!O8</f>
        <v>66.727529360670275</v>
      </c>
      <c r="P306" s="381">
        <f>+Botosani!P8</f>
        <v>5.0918694247286584</v>
      </c>
      <c r="Q306" s="381">
        <f>+Botosani!Q8</f>
        <v>1.4956765599439121</v>
      </c>
      <c r="R306" s="381">
        <f>+Botosani!R8</f>
        <v>47.832232496697493</v>
      </c>
    </row>
    <row r="307" spans="1:20" ht="15" customHeight="1">
      <c r="A307" s="371">
        <v>2</v>
      </c>
      <c r="B307" s="93" t="s">
        <v>49</v>
      </c>
      <c r="C307" s="123">
        <f>+Botosani!C9</f>
        <v>8322205</v>
      </c>
      <c r="D307" s="123">
        <f>+Botosani!D9</f>
        <v>42677.974358974403</v>
      </c>
      <c r="E307" s="123">
        <f>+Botosani!E9</f>
        <v>1819.0612021857901</v>
      </c>
      <c r="F307" s="123">
        <f>+Botosani!F9</f>
        <v>164.98889792034299</v>
      </c>
      <c r="G307" s="123">
        <f>+Botosani!G9</f>
        <v>449965</v>
      </c>
      <c r="H307" s="123">
        <f>+Botosani!H9</f>
        <v>2307.5128205128199</v>
      </c>
      <c r="I307" s="123">
        <f>+Botosani!I9</f>
        <v>98.353005464480901</v>
      </c>
      <c r="J307" s="123">
        <f>+Botosani!J9</f>
        <v>8.9206201304494392</v>
      </c>
      <c r="K307" s="123">
        <f>+Botosani!K9</f>
        <v>4575</v>
      </c>
      <c r="L307" s="123">
        <f>+Botosani!L9</f>
        <v>4573</v>
      </c>
      <c r="M307" s="123">
        <f>+Botosani!M9</f>
        <v>50441</v>
      </c>
      <c r="N307" s="381">
        <f>+Botosani!N9</f>
        <v>258.67179487179487</v>
      </c>
      <c r="O307" s="381">
        <f>+Botosani!O9</f>
        <v>70.868984896382159</v>
      </c>
      <c r="P307" s="381">
        <f>+Botosani!P9</f>
        <v>11.02535519125683</v>
      </c>
      <c r="Q307" s="381">
        <f>+Botosani!Q9</f>
        <v>2.1867483052700636E-2</v>
      </c>
      <c r="R307" s="381">
        <f>+Botosani!R9</f>
        <v>23.46153846153846</v>
      </c>
    </row>
    <row r="308" spans="1:20">
      <c r="A308" s="371">
        <v>3</v>
      </c>
      <c r="B308" s="21" t="s">
        <v>50</v>
      </c>
      <c r="C308" s="123">
        <f>+Botosani!C10</f>
        <v>7993815.6799999997</v>
      </c>
      <c r="D308" s="123">
        <f>+Botosani!D10</f>
        <v>66615.130666666693</v>
      </c>
      <c r="E308" s="123">
        <f>+Botosani!E10</f>
        <v>5150.6544329896897</v>
      </c>
      <c r="F308" s="123">
        <f>+Botosani!F10</f>
        <v>249.931705852926</v>
      </c>
      <c r="G308" s="123">
        <f>+Botosani!G10</f>
        <v>604903.22</v>
      </c>
      <c r="H308" s="123">
        <f>+Botosani!H10</f>
        <v>5040.86016666667</v>
      </c>
      <c r="I308" s="123">
        <f>+Botosani!I10</f>
        <v>389.75722938144298</v>
      </c>
      <c r="J308" s="123">
        <f>+Botosani!J10</f>
        <v>18.912681965983001</v>
      </c>
      <c r="K308" s="123">
        <f>+Botosani!K10</f>
        <v>1552</v>
      </c>
      <c r="L308" s="123">
        <f>+Botosani!L10</f>
        <v>1492</v>
      </c>
      <c r="M308" s="123">
        <f>+Botosani!M10</f>
        <v>31984</v>
      </c>
      <c r="N308" s="381">
        <f>+Botosani!N10</f>
        <v>266.53333333333336</v>
      </c>
      <c r="O308" s="381">
        <f>+Botosani!O10</f>
        <v>73.022831050228319</v>
      </c>
      <c r="P308" s="381">
        <f>+Botosani!P10</f>
        <v>20.608247422680414</v>
      </c>
      <c r="Q308" s="381">
        <f>+Botosani!Q10</f>
        <v>1.2064343163538873</v>
      </c>
      <c r="R308" s="381">
        <f>+Botosani!R10</f>
        <v>12.933333333333334</v>
      </c>
    </row>
    <row r="309" spans="1:20">
      <c r="A309" s="371">
        <v>4</v>
      </c>
      <c r="B309" s="21" t="s">
        <v>51</v>
      </c>
      <c r="C309" s="123">
        <f>+Botosani!C11</f>
        <v>15431577</v>
      </c>
      <c r="D309" s="123">
        <f>+Botosani!D11</f>
        <v>46064.408955223902</v>
      </c>
      <c r="E309" s="123">
        <f>+Botosani!E11</f>
        <v>1135.17559217302</v>
      </c>
      <c r="F309" s="123">
        <f>+Botosani!F11</f>
        <v>186.90668943715701</v>
      </c>
      <c r="G309" s="123">
        <f>+Botosani!G11</f>
        <v>1343491</v>
      </c>
      <c r="H309" s="123">
        <f>+Botosani!H11</f>
        <v>4010.4208955223899</v>
      </c>
      <c r="I309" s="123">
        <f>+Botosani!I11</f>
        <v>98.829704281300593</v>
      </c>
      <c r="J309" s="123">
        <f>+Botosani!J11</f>
        <v>16.272313263810702</v>
      </c>
      <c r="K309" s="123">
        <f>+Botosani!K11</f>
        <v>13594</v>
      </c>
      <c r="L309" s="123">
        <f>+Botosani!L11</f>
        <v>13497</v>
      </c>
      <c r="M309" s="123">
        <f>+Botosani!M11</f>
        <v>82563</v>
      </c>
      <c r="N309" s="381">
        <f>+Botosani!N11</f>
        <v>246.45671641791046</v>
      </c>
      <c r="O309" s="381">
        <f>+Botosani!O11</f>
        <v>67.522388059701498</v>
      </c>
      <c r="P309" s="381">
        <f>+Botosani!P11</f>
        <v>5.3139602239814634</v>
      </c>
      <c r="Q309" s="381">
        <f>+Botosani!Q11</f>
        <v>0.96317700229680669</v>
      </c>
      <c r="R309" s="381">
        <f>+Botosani!R11</f>
        <v>46.379104477611939</v>
      </c>
    </row>
    <row r="310" spans="1:20">
      <c r="A310" s="33"/>
      <c r="B310" s="61"/>
      <c r="C310" s="35"/>
      <c r="D310" s="36"/>
      <c r="E310" s="37"/>
      <c r="F310" s="37"/>
      <c r="G310" s="35"/>
      <c r="H310" s="37"/>
      <c r="I310" s="37"/>
      <c r="J310" s="37"/>
      <c r="K310" s="61"/>
    </row>
    <row r="311" spans="1:20">
      <c r="A311" s="371">
        <v>5</v>
      </c>
      <c r="B311" s="21" t="s">
        <v>437</v>
      </c>
      <c r="C311" s="123">
        <f>+Botosani!C13</f>
        <v>2881170</v>
      </c>
      <c r="D311" s="123">
        <f>+Botosani!D13</f>
        <v>39468.082191780799</v>
      </c>
      <c r="E311" s="123">
        <f>+Botosani!E13</f>
        <v>15658.532608695699</v>
      </c>
      <c r="F311" s="123">
        <f>+Botosani!F13</f>
        <v>114.223358705994</v>
      </c>
      <c r="G311" s="123">
        <f>+Botosani!G13</f>
        <v>39619</v>
      </c>
      <c r="H311" s="123">
        <f>+Botosani!H13</f>
        <v>542.72602739726005</v>
      </c>
      <c r="I311" s="123">
        <f>+Botosani!I13</f>
        <v>215.320652173913</v>
      </c>
      <c r="J311" s="123">
        <f>+Botosani!J13</f>
        <v>1.5706866476371699</v>
      </c>
      <c r="K311" s="123">
        <f>+Botosani!K13</f>
        <v>184</v>
      </c>
      <c r="L311" s="123">
        <f>+Botosani!L13</f>
        <v>109</v>
      </c>
      <c r="M311" s="123">
        <f>+Botosani!M13</f>
        <v>25224</v>
      </c>
      <c r="N311" s="381">
        <f>+Botosani!N13</f>
        <v>345.53424657534248</v>
      </c>
      <c r="O311" s="381">
        <f>+Botosani!O13</f>
        <v>94.666916869956836</v>
      </c>
      <c r="P311" s="381">
        <f>+Botosani!P13</f>
        <v>137.08695652173913</v>
      </c>
      <c r="Q311" s="381">
        <f>+Botosani!Q13</f>
        <v>0</v>
      </c>
      <c r="R311" s="381">
        <f>+Botosani!R13</f>
        <v>2.5205479452054793</v>
      </c>
    </row>
    <row r="312" spans="1:20">
      <c r="A312" s="33"/>
      <c r="B312" s="61"/>
      <c r="C312" s="35"/>
      <c r="D312" s="36"/>
      <c r="E312" s="37"/>
      <c r="F312" s="37"/>
      <c r="G312" s="35"/>
      <c r="H312" s="37"/>
      <c r="I312" s="37"/>
      <c r="J312" s="37"/>
      <c r="K312" s="61"/>
    </row>
    <row r="313" spans="1:20">
      <c r="A313" s="528" t="s">
        <v>565</v>
      </c>
      <c r="B313" s="528"/>
      <c r="C313" s="528"/>
      <c r="D313" s="528"/>
      <c r="E313" s="528"/>
      <c r="F313" s="528"/>
      <c r="G313" s="528"/>
      <c r="H313" s="528"/>
      <c r="I313" s="528"/>
      <c r="J313" s="528"/>
      <c r="K313" s="528"/>
      <c r="L313" s="528"/>
      <c r="M313" s="528"/>
      <c r="N313" s="528"/>
      <c r="O313" s="528"/>
      <c r="P313" s="528"/>
      <c r="Q313" s="528"/>
      <c r="R313" s="528"/>
      <c r="S313" s="528"/>
      <c r="T313" s="528"/>
    </row>
    <row r="314" spans="1:20" ht="13.5" customHeight="1">
      <c r="A314" s="534" t="s">
        <v>300</v>
      </c>
      <c r="B314" s="534" t="s">
        <v>301</v>
      </c>
      <c r="C314" s="515" t="s">
        <v>414</v>
      </c>
      <c r="D314" s="515"/>
      <c r="E314" s="515"/>
      <c r="F314" s="515"/>
      <c r="G314" s="515"/>
      <c r="H314" s="515"/>
      <c r="I314" s="515"/>
      <c r="J314" s="515"/>
      <c r="K314" s="515"/>
      <c r="L314" s="515"/>
      <c r="M314" s="515" t="s">
        <v>425</v>
      </c>
      <c r="N314" s="515"/>
      <c r="O314" s="515"/>
      <c r="P314" s="515"/>
      <c r="Q314" s="515"/>
      <c r="R314" s="515"/>
      <c r="S314" s="515"/>
      <c r="T314" s="515"/>
    </row>
    <row r="315" spans="1:20">
      <c r="A315" s="534"/>
      <c r="B315" s="534"/>
      <c r="C315" s="534" t="s">
        <v>415</v>
      </c>
      <c r="D315" s="534" t="s">
        <v>416</v>
      </c>
      <c r="E315" s="534"/>
      <c r="F315" s="534"/>
      <c r="G315" s="534"/>
      <c r="H315" s="534"/>
      <c r="I315" s="534"/>
      <c r="J315" s="534"/>
      <c r="K315" s="534"/>
      <c r="L315" s="534"/>
      <c r="M315" s="534" t="s">
        <v>415</v>
      </c>
      <c r="N315" s="534" t="s">
        <v>416</v>
      </c>
      <c r="O315" s="534"/>
      <c r="P315" s="534"/>
      <c r="Q315" s="534"/>
      <c r="R315" s="534"/>
      <c r="S315" s="534"/>
      <c r="T315" s="534"/>
    </row>
    <row r="316" spans="1:20" ht="42" customHeight="1">
      <c r="A316" s="534"/>
      <c r="B316" s="534"/>
      <c r="C316" s="534"/>
      <c r="D316" s="534" t="s">
        <v>409</v>
      </c>
      <c r="E316" s="534" t="s">
        <v>410</v>
      </c>
      <c r="F316" s="534" t="s">
        <v>411</v>
      </c>
      <c r="G316" s="534" t="s">
        <v>418</v>
      </c>
      <c r="H316" s="534"/>
      <c r="I316" s="534" t="s">
        <v>417</v>
      </c>
      <c r="J316" s="534"/>
      <c r="K316" s="534" t="s">
        <v>412</v>
      </c>
      <c r="L316" s="534" t="s">
        <v>413</v>
      </c>
      <c r="M316" s="534"/>
      <c r="N316" s="534" t="s">
        <v>420</v>
      </c>
      <c r="O316" s="534" t="s">
        <v>421</v>
      </c>
      <c r="P316" s="534"/>
      <c r="Q316" s="534"/>
      <c r="R316" s="534"/>
      <c r="S316" s="534" t="s">
        <v>423</v>
      </c>
      <c r="T316" s="534" t="s">
        <v>424</v>
      </c>
    </row>
    <row r="317" spans="1:20" ht="26.25" customHeight="1">
      <c r="A317" s="534"/>
      <c r="B317" s="534"/>
      <c r="C317" s="534"/>
      <c r="D317" s="534"/>
      <c r="E317" s="534"/>
      <c r="F317" s="534"/>
      <c r="G317" s="534" t="s">
        <v>415</v>
      </c>
      <c r="H317" s="534" t="s">
        <v>419</v>
      </c>
      <c r="I317" s="534" t="s">
        <v>415</v>
      </c>
      <c r="J317" s="534" t="s">
        <v>422</v>
      </c>
      <c r="K317" s="534"/>
      <c r="L317" s="534"/>
      <c r="M317" s="534"/>
      <c r="N317" s="534"/>
      <c r="O317" s="534" t="s">
        <v>415</v>
      </c>
      <c r="P317" s="534" t="s">
        <v>422</v>
      </c>
      <c r="Q317" s="534" t="s">
        <v>443</v>
      </c>
      <c r="R317" s="534"/>
      <c r="S317" s="534"/>
      <c r="T317" s="534"/>
    </row>
    <row r="318" spans="1:20" ht="24">
      <c r="A318" s="534"/>
      <c r="B318" s="534"/>
      <c r="C318" s="534"/>
      <c r="D318" s="534"/>
      <c r="E318" s="534"/>
      <c r="F318" s="534"/>
      <c r="G318" s="534"/>
      <c r="H318" s="534"/>
      <c r="I318" s="534"/>
      <c r="J318" s="534"/>
      <c r="K318" s="534"/>
      <c r="L318" s="534"/>
      <c r="M318" s="534"/>
      <c r="N318" s="534"/>
      <c r="O318" s="534"/>
      <c r="P318" s="534"/>
      <c r="Q318" s="389" t="s">
        <v>415</v>
      </c>
      <c r="R318" s="389" t="s">
        <v>419</v>
      </c>
      <c r="S318" s="534"/>
      <c r="T318" s="534"/>
    </row>
    <row r="319" spans="1:20">
      <c r="A319" s="516" t="s">
        <v>307</v>
      </c>
      <c r="B319" s="516"/>
      <c r="C319" s="44">
        <f>+Botosani!C21</f>
        <v>752</v>
      </c>
      <c r="D319" s="44">
        <f>+Botosani!D21</f>
        <v>316</v>
      </c>
      <c r="E319" s="44">
        <f>+Botosani!E21</f>
        <v>2</v>
      </c>
      <c r="F319" s="44">
        <f>+Botosani!F21</f>
        <v>12</v>
      </c>
      <c r="G319" s="44">
        <f>+Botosani!G21</f>
        <v>8</v>
      </c>
      <c r="H319" s="44">
        <f>+Botosani!H21</f>
        <v>0</v>
      </c>
      <c r="I319" s="44">
        <f>+Botosani!I21</f>
        <v>260</v>
      </c>
      <c r="J319" s="44">
        <f>+Botosani!J21</f>
        <v>25</v>
      </c>
      <c r="K319" s="44">
        <f>+Botosani!K21</f>
        <v>69</v>
      </c>
      <c r="L319" s="44">
        <f>+Botosani!L21</f>
        <v>85</v>
      </c>
      <c r="M319" s="44">
        <f>+Botosani!M21</f>
        <v>2065</v>
      </c>
      <c r="N319" s="44">
        <f>+Botosani!N21</f>
        <v>1075</v>
      </c>
      <c r="O319" s="44">
        <f>+Botosani!O21</f>
        <v>1011</v>
      </c>
      <c r="P319" s="44">
        <f>+Botosani!P21</f>
        <v>47</v>
      </c>
      <c r="Q319" s="44">
        <f>+Botosani!Q21</f>
        <v>0</v>
      </c>
      <c r="R319" s="44">
        <f>+Botosani!R21</f>
        <v>0</v>
      </c>
      <c r="S319" s="44">
        <f>+Botosani!S21</f>
        <v>699</v>
      </c>
      <c r="T319" s="44">
        <f>+Botosani!T21</f>
        <v>291</v>
      </c>
    </row>
    <row r="320" spans="1:20" ht="25.5">
      <c r="A320" s="371">
        <v>1</v>
      </c>
      <c r="B320" s="79" t="s">
        <v>48</v>
      </c>
      <c r="C320" s="180">
        <f>+Botosani!C22</f>
        <v>591</v>
      </c>
      <c r="D320" s="180">
        <f>+Botosani!D22</f>
        <v>231</v>
      </c>
      <c r="E320" s="180">
        <f>+Botosani!E22</f>
        <v>2</v>
      </c>
      <c r="F320" s="180">
        <f>+Botosani!F22</f>
        <v>7</v>
      </c>
      <c r="G320" s="180">
        <f>+Botosani!G22</f>
        <v>2</v>
      </c>
      <c r="H320" s="180">
        <f>+Botosani!H22</f>
        <v>0</v>
      </c>
      <c r="I320" s="180">
        <f>+Botosani!I22</f>
        <v>230</v>
      </c>
      <c r="J320" s="180">
        <f>+Botosani!J22</f>
        <v>25</v>
      </c>
      <c r="K320" s="180">
        <f>+Botosani!K22</f>
        <v>58</v>
      </c>
      <c r="L320" s="180">
        <f>+Botosani!L22</f>
        <v>61</v>
      </c>
      <c r="M320" s="180">
        <f>+Botosani!M22</f>
        <v>1498</v>
      </c>
      <c r="N320" s="180">
        <f>+Botosani!N22</f>
        <v>778</v>
      </c>
      <c r="O320" s="180">
        <f>+Botosani!O22</f>
        <v>725</v>
      </c>
      <c r="P320" s="180">
        <f>+Botosani!P22</f>
        <v>30</v>
      </c>
      <c r="Q320" s="180">
        <f>+Botosani!Q22</f>
        <v>0</v>
      </c>
      <c r="R320" s="180">
        <f>+Botosani!R22</f>
        <v>0</v>
      </c>
      <c r="S320" s="180">
        <f>+Botosani!S22</f>
        <v>522</v>
      </c>
      <c r="T320" s="180">
        <f>+Botosani!T22</f>
        <v>198</v>
      </c>
    </row>
    <row r="321" spans="1:20" ht="14.25" customHeight="1">
      <c r="A321" s="371">
        <v>2</v>
      </c>
      <c r="B321" s="93" t="s">
        <v>49</v>
      </c>
      <c r="C321" s="180">
        <f>+Botosani!C23</f>
        <v>46</v>
      </c>
      <c r="D321" s="180">
        <f>+Botosani!D23</f>
        <v>20</v>
      </c>
      <c r="E321" s="180">
        <f>+Botosani!E23</f>
        <v>0</v>
      </c>
      <c r="F321" s="180">
        <f>+Botosani!F23</f>
        <v>1</v>
      </c>
      <c r="G321" s="180">
        <f>+Botosani!G23</f>
        <v>3</v>
      </c>
      <c r="H321" s="180">
        <f>+Botosani!H23</f>
        <v>0</v>
      </c>
      <c r="I321" s="180">
        <f>+Botosani!I23</f>
        <v>9</v>
      </c>
      <c r="J321" s="180">
        <f>+Botosani!J23</f>
        <v>0</v>
      </c>
      <c r="K321" s="180">
        <f>+Botosani!K23</f>
        <v>3</v>
      </c>
      <c r="L321" s="180">
        <f>+Botosani!L23</f>
        <v>10</v>
      </c>
      <c r="M321" s="180">
        <f>+Botosani!M23</f>
        <v>156</v>
      </c>
      <c r="N321" s="180">
        <f>+Botosani!N23</f>
        <v>83</v>
      </c>
      <c r="O321" s="180">
        <f>+Botosani!O23</f>
        <v>80</v>
      </c>
      <c r="P321" s="180">
        <f>+Botosani!P23</f>
        <v>0</v>
      </c>
      <c r="Q321" s="180">
        <f>+Botosani!Q23</f>
        <v>0</v>
      </c>
      <c r="R321" s="180">
        <f>+Botosani!R23</f>
        <v>0</v>
      </c>
      <c r="S321" s="180">
        <f>+Botosani!S23</f>
        <v>50</v>
      </c>
      <c r="T321" s="180">
        <f>+Botosani!T23</f>
        <v>23</v>
      </c>
    </row>
    <row r="322" spans="1:20">
      <c r="A322" s="371">
        <v>3</v>
      </c>
      <c r="B322" s="21" t="s">
        <v>50</v>
      </c>
      <c r="C322" s="180">
        <f>+Botosani!C24</f>
        <v>30</v>
      </c>
      <c r="D322" s="180">
        <f>+Botosani!D24</f>
        <v>11</v>
      </c>
      <c r="E322" s="180">
        <f>+Botosani!E24</f>
        <v>0</v>
      </c>
      <c r="F322" s="180">
        <f>+Botosani!F24</f>
        <v>2</v>
      </c>
      <c r="G322" s="180">
        <f>+Botosani!G24</f>
        <v>0</v>
      </c>
      <c r="H322" s="180">
        <f>+Botosani!H24</f>
        <v>0</v>
      </c>
      <c r="I322" s="180">
        <f>+Botosani!I24</f>
        <v>5</v>
      </c>
      <c r="J322" s="180">
        <f>+Botosani!J24</f>
        <v>0</v>
      </c>
      <c r="K322" s="180">
        <f>+Botosani!K24</f>
        <v>2</v>
      </c>
      <c r="L322" s="180">
        <f>+Botosani!L24</f>
        <v>10</v>
      </c>
      <c r="M322" s="180">
        <f>+Botosani!M24</f>
        <v>86</v>
      </c>
      <c r="N322" s="180">
        <f>+Botosani!N24</f>
        <v>47</v>
      </c>
      <c r="O322" s="180">
        <f>+Botosani!O24</f>
        <v>45</v>
      </c>
      <c r="P322" s="180">
        <f>+Botosani!P24</f>
        <v>0</v>
      </c>
      <c r="Q322" s="180">
        <f>+Botosani!Q24</f>
        <v>0</v>
      </c>
      <c r="R322" s="180">
        <f>+Botosani!R24</f>
        <v>0</v>
      </c>
      <c r="S322" s="180">
        <f>+Botosani!S24</f>
        <v>17</v>
      </c>
      <c r="T322" s="180">
        <f>+Botosani!T24</f>
        <v>22</v>
      </c>
    </row>
    <row r="323" spans="1:20">
      <c r="A323" s="371">
        <v>4</v>
      </c>
      <c r="B323" s="21" t="s">
        <v>51</v>
      </c>
      <c r="C323" s="180">
        <f>+Botosani!C25</f>
        <v>85</v>
      </c>
      <c r="D323" s="180">
        <f>+Botosani!D25</f>
        <v>54</v>
      </c>
      <c r="E323" s="180">
        <f>+Botosani!E25</f>
        <v>0</v>
      </c>
      <c r="F323" s="180">
        <f>+Botosani!F25</f>
        <v>2</v>
      </c>
      <c r="G323" s="180">
        <f>+Botosani!G25</f>
        <v>3</v>
      </c>
      <c r="H323" s="180">
        <f>+Botosani!H25</f>
        <v>0</v>
      </c>
      <c r="I323" s="180">
        <f>+Botosani!I25</f>
        <v>16</v>
      </c>
      <c r="J323" s="180">
        <f>+Botosani!J25</f>
        <v>0</v>
      </c>
      <c r="K323" s="180">
        <f>+Botosani!K25</f>
        <v>6</v>
      </c>
      <c r="L323" s="180">
        <f>+Botosani!L25</f>
        <v>4</v>
      </c>
      <c r="M323" s="180">
        <f>+Botosani!M25</f>
        <v>325</v>
      </c>
      <c r="N323" s="180">
        <f>+Botosani!N25</f>
        <v>167</v>
      </c>
      <c r="O323" s="180">
        <f>+Botosani!O25</f>
        <v>161</v>
      </c>
      <c r="P323" s="180">
        <f>+Botosani!P25</f>
        <v>17</v>
      </c>
      <c r="Q323" s="180">
        <f>+Botosani!Q25</f>
        <v>0</v>
      </c>
      <c r="R323" s="180">
        <f>+Botosani!R25</f>
        <v>0</v>
      </c>
      <c r="S323" s="180">
        <f>+Botosani!S25</f>
        <v>110</v>
      </c>
      <c r="T323" s="180">
        <f>+Botosani!T25</f>
        <v>48</v>
      </c>
    </row>
    <row r="324" spans="1:20">
      <c r="A324" s="33"/>
      <c r="B324" s="61"/>
      <c r="C324" s="35"/>
      <c r="D324" s="36"/>
      <c r="E324" s="37"/>
      <c r="F324" s="37"/>
      <c r="G324" s="35"/>
      <c r="H324" s="37"/>
      <c r="I324" s="37"/>
      <c r="J324" s="37"/>
      <c r="K324" s="61"/>
      <c r="M324" s="190"/>
      <c r="N324" s="190"/>
      <c r="O324" s="190"/>
      <c r="P324" s="190"/>
      <c r="Q324" s="190"/>
      <c r="R324" s="190"/>
      <c r="S324" s="190"/>
      <c r="T324" s="190"/>
    </row>
    <row r="325" spans="1:20">
      <c r="A325" s="371">
        <v>5</v>
      </c>
      <c r="B325" s="396" t="s">
        <v>437</v>
      </c>
      <c r="C325" s="383">
        <f>+Botosani!C27</f>
        <v>17</v>
      </c>
      <c r="D325" s="383">
        <f>+Botosani!D27</f>
        <v>7</v>
      </c>
      <c r="E325" s="383">
        <f>+Botosani!E27</f>
        <v>0</v>
      </c>
      <c r="F325" s="383">
        <f>+Botosani!F27</f>
        <v>0</v>
      </c>
      <c r="G325" s="383">
        <f>+Botosani!G27</f>
        <v>0</v>
      </c>
      <c r="H325" s="383">
        <f>+Botosani!H27</f>
        <v>0</v>
      </c>
      <c r="I325" s="383">
        <f>+Botosani!I27</f>
        <v>0</v>
      </c>
      <c r="J325" s="383">
        <f>+Botosani!J27</f>
        <v>0</v>
      </c>
      <c r="K325" s="383">
        <f>+Botosani!K27</f>
        <v>3</v>
      </c>
      <c r="L325" s="383">
        <f>+Botosani!L27</f>
        <v>7</v>
      </c>
      <c r="M325" s="383">
        <f>+Botosani!M27</f>
        <v>58</v>
      </c>
      <c r="N325" s="383">
        <f>+Botosani!N27</f>
        <v>13</v>
      </c>
      <c r="O325" s="383">
        <f>+Botosani!O27</f>
        <v>8</v>
      </c>
      <c r="P325" s="383">
        <f>+Botosani!P27</f>
        <v>0</v>
      </c>
      <c r="Q325" s="383">
        <f>+Botosani!Q27</f>
        <v>0</v>
      </c>
      <c r="R325" s="383">
        <f>+Botosani!R27</f>
        <v>0</v>
      </c>
      <c r="S325" s="383">
        <f>+Botosani!S27</f>
        <v>27</v>
      </c>
      <c r="T325" s="383">
        <f>+Botosani!T27</f>
        <v>18</v>
      </c>
    </row>
    <row r="349" spans="1:11">
      <c r="A349" s="33" t="s">
        <v>505</v>
      </c>
    </row>
    <row r="352" spans="1:11">
      <c r="A352" s="533" t="s">
        <v>562</v>
      </c>
      <c r="B352" s="533"/>
      <c r="C352" s="533"/>
      <c r="D352" s="533"/>
      <c r="E352" s="533"/>
      <c r="F352" s="533"/>
      <c r="G352" s="533"/>
      <c r="H352" s="533"/>
      <c r="I352" s="533"/>
      <c r="J352" s="533"/>
      <c r="K352" s="61"/>
    </row>
    <row r="353" spans="1:18" ht="12.75" customHeight="1">
      <c r="A353" s="534" t="s">
        <v>300</v>
      </c>
      <c r="B353" s="534" t="s">
        <v>301</v>
      </c>
      <c r="C353" s="534" t="s">
        <v>0</v>
      </c>
      <c r="D353" s="534" t="s">
        <v>298</v>
      </c>
      <c r="E353" s="534"/>
      <c r="F353" s="534"/>
      <c r="G353" s="534" t="s">
        <v>1</v>
      </c>
      <c r="H353" s="534" t="s">
        <v>299</v>
      </c>
      <c r="I353" s="534"/>
      <c r="J353" s="534"/>
      <c r="K353" s="534" t="s">
        <v>466</v>
      </c>
      <c r="L353" s="534" t="s">
        <v>467</v>
      </c>
      <c r="M353" s="534" t="s">
        <v>461</v>
      </c>
      <c r="N353" s="534" t="s">
        <v>489</v>
      </c>
      <c r="O353" s="534" t="s">
        <v>463</v>
      </c>
      <c r="P353" s="534" t="s">
        <v>464</v>
      </c>
      <c r="Q353" s="534" t="s">
        <v>465</v>
      </c>
      <c r="R353" s="534" t="s">
        <v>469</v>
      </c>
    </row>
    <row r="354" spans="1:18" ht="36">
      <c r="A354" s="534"/>
      <c r="B354" s="534"/>
      <c r="C354" s="534"/>
      <c r="D354" s="389" t="s">
        <v>2</v>
      </c>
      <c r="E354" s="389" t="s">
        <v>3</v>
      </c>
      <c r="F354" s="389" t="s">
        <v>4</v>
      </c>
      <c r="G354" s="534"/>
      <c r="H354" s="389" t="s">
        <v>2</v>
      </c>
      <c r="I354" s="389" t="s">
        <v>3</v>
      </c>
      <c r="J354" s="389" t="s">
        <v>4</v>
      </c>
      <c r="K354" s="534"/>
      <c r="L354" s="534"/>
      <c r="M354" s="534"/>
      <c r="N354" s="534"/>
      <c r="O354" s="534"/>
      <c r="P354" s="534"/>
      <c r="Q354" s="534"/>
      <c r="R354" s="534"/>
    </row>
    <row r="355" spans="1:18">
      <c r="A355" s="516" t="s">
        <v>308</v>
      </c>
      <c r="B355" s="516"/>
      <c r="C355" s="384">
        <f>+Brasov!C7</f>
        <v>219471219.24000001</v>
      </c>
      <c r="D355" s="384">
        <f>+Brasov!D7</f>
        <v>80186.780869565206</v>
      </c>
      <c r="E355" s="384">
        <f>+Brasov!E7</f>
        <v>2514.16156024469</v>
      </c>
      <c r="F355" s="384">
        <f>+Brasov!F7</f>
        <v>314.37823621424599</v>
      </c>
      <c r="G355" s="384">
        <f>+Brasov!G7</f>
        <v>24573408.52</v>
      </c>
      <c r="H355" s="384">
        <f>+Brasov!H7</f>
        <v>8978.22744610888</v>
      </c>
      <c r="I355" s="384">
        <f>+Brasov!I7</f>
        <v>281.50168992141499</v>
      </c>
      <c r="J355" s="384">
        <f>+Brasov!J7</f>
        <v>35.199808225614198</v>
      </c>
      <c r="K355" s="384">
        <f>+Brasov!K7</f>
        <v>87294</v>
      </c>
      <c r="L355" s="384">
        <f>+Brasov!L7</f>
        <v>86153</v>
      </c>
      <c r="M355" s="384">
        <f>+Brasov!M7</f>
        <v>698112</v>
      </c>
      <c r="N355" s="385">
        <f>+Brasov!N7</f>
        <v>255.06466934599928</v>
      </c>
      <c r="O355" s="385">
        <f>+Brasov!O7</f>
        <v>69.880731327671043</v>
      </c>
      <c r="P355" s="385">
        <f>+Brasov!P7</f>
        <v>7.9972506701491515</v>
      </c>
      <c r="Q355" s="385">
        <f>+Brasov!Q7</f>
        <v>2.162431952456676</v>
      </c>
      <c r="R355" s="385">
        <f>+Brasov!R7</f>
        <v>31.894044574351479</v>
      </c>
    </row>
    <row r="356" spans="1:18">
      <c r="A356" s="371">
        <v>1</v>
      </c>
      <c r="B356" s="21" t="s">
        <v>52</v>
      </c>
      <c r="C356" s="161">
        <f>+Brasov!C8</f>
        <v>94597223.090000004</v>
      </c>
      <c r="D356" s="161">
        <f>+Brasov!D8</f>
        <v>106889.517615819</v>
      </c>
      <c r="E356" s="161">
        <f>+Brasov!E8</f>
        <v>2694.0797735881301</v>
      </c>
      <c r="F356" s="161">
        <f>+Brasov!F8</f>
        <v>399.96458175837398</v>
      </c>
      <c r="G356" s="161">
        <f>+Brasov!G8</f>
        <v>11868246.73</v>
      </c>
      <c r="H356" s="161">
        <f>+Brasov!H8</f>
        <v>13410.448282485901</v>
      </c>
      <c r="I356" s="161">
        <f>+Brasov!I8</f>
        <v>338.00150172300903</v>
      </c>
      <c r="J356" s="161">
        <f>+Brasov!J8</f>
        <v>50.179890957829102</v>
      </c>
      <c r="K356" s="161">
        <f>+Brasov!K8</f>
        <v>35113</v>
      </c>
      <c r="L356" s="161">
        <f>+Brasov!L8</f>
        <v>34786</v>
      </c>
      <c r="M356" s="161">
        <f>+Brasov!M8</f>
        <v>236514</v>
      </c>
      <c r="N356" s="386">
        <f>+Brasov!N8</f>
        <v>267.24745762711865</v>
      </c>
      <c r="O356" s="386">
        <f>+Brasov!O8</f>
        <v>73.21848154167634</v>
      </c>
      <c r="P356" s="386">
        <f>+Brasov!P8</f>
        <v>6.7357958590835301</v>
      </c>
      <c r="Q356" s="386">
        <f>+Brasov!Q8</f>
        <v>4.0734778359109987</v>
      </c>
      <c r="R356" s="386">
        <f>+Brasov!R8</f>
        <v>39.675706214689264</v>
      </c>
    </row>
    <row r="357" spans="1:18">
      <c r="A357" s="371">
        <v>2</v>
      </c>
      <c r="B357" s="21" t="s">
        <v>53</v>
      </c>
      <c r="C357" s="161">
        <f>+Brasov!C9</f>
        <v>31347267</v>
      </c>
      <c r="D357" s="161">
        <f>+Brasov!D9</f>
        <v>139943.15625</v>
      </c>
      <c r="E357" s="161">
        <f>+Brasov!E9</f>
        <v>3032.53042468801</v>
      </c>
      <c r="F357" s="161">
        <f>+Brasov!F9</f>
        <v>617.24229118260905</v>
      </c>
      <c r="G357" s="161">
        <f>+Brasov!G9</f>
        <v>7856442</v>
      </c>
      <c r="H357" s="161">
        <f>+Brasov!H9</f>
        <v>35073.401785714297</v>
      </c>
      <c r="I357" s="161">
        <f>+Brasov!I9</f>
        <v>760.03115023701298</v>
      </c>
      <c r="J357" s="161">
        <f>+Brasov!J9</f>
        <v>154.69700311109401</v>
      </c>
      <c r="K357" s="161">
        <f>+Brasov!K9</f>
        <v>10337</v>
      </c>
      <c r="L357" s="161">
        <f>+Brasov!L9</f>
        <v>10269</v>
      </c>
      <c r="M357" s="161">
        <f>+Brasov!M9</f>
        <v>50786</v>
      </c>
      <c r="N357" s="386">
        <f>+Brasov!N9</f>
        <v>226.72321428571428</v>
      </c>
      <c r="O357" s="386">
        <f>+Brasov!O9</f>
        <v>62.115949119373774</v>
      </c>
      <c r="P357" s="386">
        <f>+Brasov!P9</f>
        <v>4.9130308600174128</v>
      </c>
      <c r="Q357" s="386">
        <f>+Brasov!Q9</f>
        <v>0.21423702405297498</v>
      </c>
      <c r="R357" s="386">
        <f>+Brasov!R9</f>
        <v>46.147321428571431</v>
      </c>
    </row>
    <row r="358" spans="1:18" ht="25.5">
      <c r="A358" s="371">
        <v>3</v>
      </c>
      <c r="B358" s="93" t="s">
        <v>54</v>
      </c>
      <c r="C358" s="161">
        <f>+Brasov!C10</f>
        <v>21726229.870000001</v>
      </c>
      <c r="D358" s="161">
        <f>+Brasov!D10</f>
        <v>84537.859416342399</v>
      </c>
      <c r="E358" s="161">
        <f>+Brasov!E10</f>
        <v>1976.9089963603301</v>
      </c>
      <c r="F358" s="161">
        <f>+Brasov!F10</f>
        <v>405.85500018680398</v>
      </c>
      <c r="G358" s="161">
        <f>+Brasov!G10</f>
        <v>967601.36</v>
      </c>
      <c r="H358" s="161">
        <f>+Brasov!H10</f>
        <v>3764.9858365758801</v>
      </c>
      <c r="I358" s="161">
        <f>+Brasov!I10</f>
        <v>88.043799818016396</v>
      </c>
      <c r="J358" s="161">
        <f>+Brasov!J10</f>
        <v>18.075195397145599</v>
      </c>
      <c r="K358" s="161">
        <f>+Brasov!K10</f>
        <v>10990</v>
      </c>
      <c r="L358" s="161">
        <f>+Brasov!L10</f>
        <v>10873</v>
      </c>
      <c r="M358" s="161">
        <f>+Brasov!M10</f>
        <v>53532</v>
      </c>
      <c r="N358" s="386">
        <f>+Brasov!N10</f>
        <v>208.29571984435799</v>
      </c>
      <c r="O358" s="386">
        <f>+Brasov!O10</f>
        <v>57.067320505303556</v>
      </c>
      <c r="P358" s="386">
        <f>+Brasov!P10</f>
        <v>4.8709736123748861</v>
      </c>
      <c r="Q358" s="386">
        <f>+Brasov!Q10</f>
        <v>0.35868665501701463</v>
      </c>
      <c r="R358" s="386">
        <f>+Brasov!R10</f>
        <v>42.762645914396884</v>
      </c>
    </row>
    <row r="359" spans="1:18">
      <c r="A359" s="371">
        <v>4</v>
      </c>
      <c r="B359" s="21" t="s">
        <v>55</v>
      </c>
      <c r="C359" s="161">
        <f>+Brasov!C11</f>
        <v>7555555</v>
      </c>
      <c r="D359" s="161">
        <f>+Brasov!D11</f>
        <v>71957.666666666701</v>
      </c>
      <c r="E359" s="161">
        <f>+Brasov!E11</f>
        <v>2046.4666847237299</v>
      </c>
      <c r="F359" s="161">
        <f>+Brasov!F11</f>
        <v>297.41595811683197</v>
      </c>
      <c r="G359" s="161">
        <f>+Brasov!G11</f>
        <v>888482</v>
      </c>
      <c r="H359" s="161">
        <f>+Brasov!H11</f>
        <v>8461.7333333333299</v>
      </c>
      <c r="I359" s="161">
        <f>+Brasov!I11</f>
        <v>240.65059588298999</v>
      </c>
      <c r="J359" s="161">
        <f>+Brasov!J11</f>
        <v>34.974098567154797</v>
      </c>
      <c r="K359" s="161">
        <f>+Brasov!K11</f>
        <v>3692</v>
      </c>
      <c r="L359" s="161">
        <f>+Brasov!L11</f>
        <v>3660</v>
      </c>
      <c r="M359" s="161">
        <f>+Brasov!M11</f>
        <v>25404</v>
      </c>
      <c r="N359" s="386">
        <f>+Brasov!N11</f>
        <v>241.94285714285715</v>
      </c>
      <c r="O359" s="386">
        <f>+Brasov!O11</f>
        <v>66.285714285714278</v>
      </c>
      <c r="P359" s="386">
        <f>+Brasov!P11</f>
        <v>6.8808234019501624</v>
      </c>
      <c r="Q359" s="386">
        <f>+Brasov!Q11</f>
        <v>0.51912568306010931</v>
      </c>
      <c r="R359" s="386">
        <f>+Brasov!R11</f>
        <v>35.161904761904765</v>
      </c>
    </row>
    <row r="360" spans="1:18">
      <c r="A360" s="371">
        <v>5</v>
      </c>
      <c r="B360" s="21" t="s">
        <v>56</v>
      </c>
      <c r="C360" s="161">
        <f>+Brasov!C12</f>
        <v>27018385</v>
      </c>
      <c r="D360" s="161">
        <f>+Brasov!D12</f>
        <v>44881.038205980069</v>
      </c>
      <c r="E360" s="161">
        <f>+Brasov!E12</f>
        <v>3826.96671388102</v>
      </c>
      <c r="F360" s="161">
        <f>+Brasov!F12</f>
        <v>144.56219435199949</v>
      </c>
      <c r="G360" s="161">
        <f>+Brasov!G12</f>
        <v>1233577</v>
      </c>
      <c r="H360" s="161">
        <f>+Brasov!H12</f>
        <v>2049.1312292358803</v>
      </c>
      <c r="I360" s="161">
        <f>+Brasov!I12</f>
        <v>174.72762039660057</v>
      </c>
      <c r="J360" s="161">
        <f>+Brasov!J12</f>
        <v>6.600268595704609</v>
      </c>
      <c r="K360" s="161">
        <f>+Brasov!K12</f>
        <v>7060</v>
      </c>
      <c r="L360" s="161">
        <f>+Brasov!L12</f>
        <v>6614</v>
      </c>
      <c r="M360" s="161">
        <f>+Brasov!M12</f>
        <v>186898</v>
      </c>
      <c r="N360" s="386">
        <f>+Brasov!N12</f>
        <v>310.46179401993356</v>
      </c>
      <c r="O360" s="386">
        <f>+Brasov!O12</f>
        <v>85.058025758885904</v>
      </c>
      <c r="P360" s="386">
        <f>+Brasov!P12</f>
        <v>26.472804532577904</v>
      </c>
      <c r="Q360" s="386">
        <f>+Brasov!Q12</f>
        <v>2.1016026610220746</v>
      </c>
      <c r="R360" s="386">
        <f>+Brasov!R12</f>
        <v>11.727574750830565</v>
      </c>
    </row>
    <row r="361" spans="1:18">
      <c r="A361" s="371">
        <v>6</v>
      </c>
      <c r="B361" s="21" t="s">
        <v>57</v>
      </c>
      <c r="C361" s="161">
        <f>+Brasov!C13</f>
        <v>9227478.1500000004</v>
      </c>
      <c r="D361" s="161">
        <f>+Brasov!D13</f>
        <v>61516.521000000001</v>
      </c>
      <c r="E361" s="161">
        <f>+Brasov!E13</f>
        <v>3677.7513551215602</v>
      </c>
      <c r="F361" s="161">
        <f>+Brasov!F13</f>
        <v>244.080892739056</v>
      </c>
      <c r="G361" s="161">
        <f>+Brasov!G13</f>
        <v>343482.46</v>
      </c>
      <c r="H361" s="161">
        <f>+Brasov!H13</f>
        <v>2289.8830666666699</v>
      </c>
      <c r="I361" s="161">
        <f>+Brasov!I13</f>
        <v>136.90014348346</v>
      </c>
      <c r="J361" s="161">
        <f>+Brasov!J13</f>
        <v>9.0856357624652802</v>
      </c>
      <c r="K361" s="161">
        <f>+Brasov!K13</f>
        <v>2509</v>
      </c>
      <c r="L361" s="161">
        <f>+Brasov!L13</f>
        <v>2442</v>
      </c>
      <c r="M361" s="161">
        <f>+Brasov!M13</f>
        <v>37805</v>
      </c>
      <c r="N361" s="386">
        <f>+Brasov!N13</f>
        <v>252.03333333333333</v>
      </c>
      <c r="O361" s="386">
        <f>+Brasov!O13</f>
        <v>69.050228310502277</v>
      </c>
      <c r="P361" s="386">
        <f>+Brasov!P13</f>
        <v>15.067756078118773</v>
      </c>
      <c r="Q361" s="386">
        <f>+Brasov!Q13</f>
        <v>0.45045045045045046</v>
      </c>
      <c r="R361" s="386">
        <f>+Brasov!R13</f>
        <v>16.726666666666667</v>
      </c>
    </row>
    <row r="362" spans="1:18" ht="13.5" customHeight="1">
      <c r="A362" s="371">
        <v>7</v>
      </c>
      <c r="B362" s="93" t="s">
        <v>58</v>
      </c>
      <c r="C362" s="161">
        <f>+Brasov!C14</f>
        <v>14729383.130000001</v>
      </c>
      <c r="D362" s="161">
        <f>+Brasov!D14</f>
        <v>55166.228951310899</v>
      </c>
      <c r="E362" s="161">
        <f>+Brasov!E14</f>
        <v>1571.6371244131501</v>
      </c>
      <c r="F362" s="161">
        <f>+Brasov!F14</f>
        <v>285.29282244475002</v>
      </c>
      <c r="G362" s="161">
        <f>+Brasov!G14</f>
        <v>684048.97</v>
      </c>
      <c r="H362" s="161">
        <f>+Brasov!H14</f>
        <v>2561.98116104869</v>
      </c>
      <c r="I362" s="161">
        <f>+Brasov!I14</f>
        <v>72.988579812206595</v>
      </c>
      <c r="J362" s="161">
        <f>+Brasov!J14</f>
        <v>13.2493166631157</v>
      </c>
      <c r="K362" s="161">
        <f>+Brasov!K14</f>
        <v>9372</v>
      </c>
      <c r="L362" s="161">
        <f>+Brasov!L14</f>
        <v>9342</v>
      </c>
      <c r="M362" s="161">
        <f>+Brasov!M14</f>
        <v>51629</v>
      </c>
      <c r="N362" s="386">
        <f>+Brasov!N14</f>
        <v>193.36704119850188</v>
      </c>
      <c r="O362" s="386">
        <f>+Brasov!O14</f>
        <v>52.977271561233387</v>
      </c>
      <c r="P362" s="386">
        <f>+Brasov!P14</f>
        <v>5.5088561673068712</v>
      </c>
      <c r="Q362" s="386">
        <f>+Brasov!Q14</f>
        <v>0.80282594733461787</v>
      </c>
      <c r="R362" s="386">
        <f>+Brasov!R14</f>
        <v>35.101123595505619</v>
      </c>
    </row>
    <row r="363" spans="1:18" ht="25.5">
      <c r="A363" s="371">
        <v>8</v>
      </c>
      <c r="B363" s="93" t="s">
        <v>59</v>
      </c>
      <c r="C363" s="161">
        <f>+Brasov!C15</f>
        <v>5295560</v>
      </c>
      <c r="D363" s="161">
        <f>+Brasov!D15</f>
        <v>48141.4545454545</v>
      </c>
      <c r="E363" s="161">
        <f>+Brasov!E15</f>
        <v>1466.91412742382</v>
      </c>
      <c r="F363" s="161">
        <f>+Brasov!F15</f>
        <v>236.38782251584701</v>
      </c>
      <c r="G363" s="161">
        <f>+Brasov!G15</f>
        <v>316056</v>
      </c>
      <c r="H363" s="161">
        <f>+Brasov!H15</f>
        <v>2873.2363636363598</v>
      </c>
      <c r="I363" s="161">
        <f>+Brasov!I15</f>
        <v>87.5501385041551</v>
      </c>
      <c r="J363" s="161">
        <f>+Brasov!J15</f>
        <v>14.108383180073201</v>
      </c>
      <c r="K363" s="161">
        <f>+Brasov!K15</f>
        <v>3610</v>
      </c>
      <c r="L363" s="161">
        <f>+Brasov!L15</f>
        <v>3595</v>
      </c>
      <c r="M363" s="161">
        <f>+Brasov!M15</f>
        <v>22402</v>
      </c>
      <c r="N363" s="386">
        <f>+Brasov!N15</f>
        <v>203.65454545454546</v>
      </c>
      <c r="O363" s="386">
        <f>+Brasov!O15</f>
        <v>55.795765877957656</v>
      </c>
      <c r="P363" s="386">
        <f>+Brasov!P15</f>
        <v>6.2055401662049858</v>
      </c>
      <c r="Q363" s="386">
        <f>+Brasov!Q15</f>
        <v>0.44506258692628653</v>
      </c>
      <c r="R363" s="386">
        <f>+Brasov!R15</f>
        <v>32.81818181818182</v>
      </c>
    </row>
    <row r="364" spans="1:18">
      <c r="A364" s="371">
        <v>9</v>
      </c>
      <c r="B364" s="21" t="s">
        <v>60</v>
      </c>
      <c r="C364" s="161">
        <f>+Brasov!C16</f>
        <v>3940171</v>
      </c>
      <c r="D364" s="161">
        <f>+Brasov!D16</f>
        <v>52535.613333333298</v>
      </c>
      <c r="E364" s="161">
        <f>+Brasov!E16</f>
        <v>1476.8257121439301</v>
      </c>
      <c r="F364" s="161">
        <f>+Brasov!F16</f>
        <v>259.23883150207303</v>
      </c>
      <c r="G364" s="161">
        <f>+Brasov!G16</f>
        <v>196621</v>
      </c>
      <c r="H364" s="161">
        <f>+Brasov!H16</f>
        <v>2621.61333333333</v>
      </c>
      <c r="I364" s="161">
        <f>+Brasov!I16</f>
        <v>73.696026986506794</v>
      </c>
      <c r="J364" s="161">
        <f>+Brasov!J16</f>
        <v>12.9364431870518</v>
      </c>
      <c r="K364" s="161">
        <f>+Brasov!K16</f>
        <v>2668</v>
      </c>
      <c r="L364" s="161">
        <f>+Brasov!L16</f>
        <v>2656</v>
      </c>
      <c r="M364" s="161">
        <f>+Brasov!M16</f>
        <v>15199</v>
      </c>
      <c r="N364" s="386">
        <f>+Brasov!N16</f>
        <v>202.65333333333334</v>
      </c>
      <c r="O364" s="386">
        <f>+Brasov!O16</f>
        <v>55.521461187214612</v>
      </c>
      <c r="P364" s="386">
        <f>+Brasov!P16</f>
        <v>5.6967766116941529</v>
      </c>
      <c r="Q364" s="386">
        <f>+Brasov!Q16</f>
        <v>0.90361445783132532</v>
      </c>
      <c r="R364" s="386">
        <f>+Brasov!R16</f>
        <v>35.573333333333331</v>
      </c>
    </row>
    <row r="365" spans="1:18">
      <c r="A365" s="371">
        <v>10</v>
      </c>
      <c r="B365" s="21" t="s">
        <v>61</v>
      </c>
      <c r="C365" s="161">
        <f>+Brasov!C17</f>
        <v>4033967</v>
      </c>
      <c r="D365" s="161">
        <f>+Brasov!D17</f>
        <v>65063.983870967699</v>
      </c>
      <c r="E365" s="161">
        <f>+Brasov!E17</f>
        <v>2076.1538857436999</v>
      </c>
      <c r="F365" s="161">
        <f>+Brasov!F17</f>
        <v>224.821211614557</v>
      </c>
      <c r="G365" s="161">
        <f>+Brasov!G17</f>
        <v>218851</v>
      </c>
      <c r="H365" s="161">
        <f>+Brasov!H17</f>
        <v>3529.8548387096798</v>
      </c>
      <c r="I365" s="161">
        <f>+Brasov!I17</f>
        <v>112.635615028307</v>
      </c>
      <c r="J365" s="161">
        <f>+Brasov!J17</f>
        <v>12.1970127626372</v>
      </c>
      <c r="K365" s="161">
        <f>+Brasov!K17</f>
        <v>1943</v>
      </c>
      <c r="L365" s="161">
        <f>+Brasov!L17</f>
        <v>1916</v>
      </c>
      <c r="M365" s="161">
        <f>+Brasov!M17</f>
        <v>17943</v>
      </c>
      <c r="N365" s="386">
        <f>+Brasov!N17</f>
        <v>289.40322580645159</v>
      </c>
      <c r="O365" s="386">
        <f>+Brasov!O17</f>
        <v>79.288555015466187</v>
      </c>
      <c r="P365" s="386">
        <f>+Brasov!P17</f>
        <v>9.2346886258363359</v>
      </c>
      <c r="Q365" s="386">
        <f>+Brasov!Q17</f>
        <v>5.2713987473903963</v>
      </c>
      <c r="R365" s="386">
        <f>+Brasov!R17</f>
        <v>31.338709677419356</v>
      </c>
    </row>
    <row r="366" spans="1:18">
      <c r="A366" s="33"/>
      <c r="B366" s="61"/>
      <c r="C366" s="97"/>
      <c r="D366" s="36"/>
      <c r="E366" s="37"/>
      <c r="F366" s="37"/>
      <c r="G366" s="97"/>
      <c r="H366" s="37"/>
      <c r="I366" s="37"/>
      <c r="J366" s="37"/>
    </row>
    <row r="367" spans="1:18">
      <c r="A367" s="371">
        <v>11</v>
      </c>
      <c r="B367" s="79" t="s">
        <v>438</v>
      </c>
      <c r="C367" s="123">
        <f>+Brasov!C19</f>
        <v>4734711</v>
      </c>
      <c r="D367" s="123">
        <f>+Brasov!D19</f>
        <v>33819.364285714299</v>
      </c>
      <c r="E367" s="123">
        <f>+Brasov!E19</f>
        <v>2308.48902974159</v>
      </c>
      <c r="F367" s="123">
        <f>+Brasov!F19</f>
        <v>129.56547081520401</v>
      </c>
      <c r="G367" s="123">
        <f>+Brasov!G19</f>
        <v>54729</v>
      </c>
      <c r="H367" s="123">
        <f>+Brasov!H19</f>
        <v>390.92142857142898</v>
      </c>
      <c r="I367" s="123">
        <f>+Brasov!I19</f>
        <v>26.684056557776699</v>
      </c>
      <c r="J367" s="123">
        <f>+Brasov!J19</f>
        <v>1.4976602906165299</v>
      </c>
      <c r="K367" s="123">
        <f>+Brasov!K19</f>
        <v>2051</v>
      </c>
      <c r="L367" s="123">
        <f>+Brasov!L19</f>
        <v>1984</v>
      </c>
      <c r="M367" s="123">
        <f>+Brasov!M19</f>
        <v>36543</v>
      </c>
      <c r="N367" s="381">
        <f>+Brasov!N19</f>
        <v>261.02142857142854</v>
      </c>
      <c r="O367" s="381">
        <f>+Brasov!O19</f>
        <v>71.512720156555773</v>
      </c>
      <c r="P367" s="381">
        <f>+Brasov!P19</f>
        <v>17.817162359824476</v>
      </c>
      <c r="Q367" s="381">
        <f>+Brasov!Q19</f>
        <v>0</v>
      </c>
      <c r="R367" s="381">
        <f>+Brasov!R19</f>
        <v>14.65</v>
      </c>
    </row>
    <row r="368" spans="1:18">
      <c r="A368" s="33"/>
      <c r="B368" s="61"/>
      <c r="C368" s="97"/>
      <c r="D368" s="36"/>
      <c r="E368" s="37"/>
      <c r="F368" s="37"/>
      <c r="G368" s="97"/>
      <c r="H368" s="37"/>
      <c r="I368" s="37"/>
      <c r="J368" s="37"/>
    </row>
    <row r="369" spans="1:20">
      <c r="A369" s="528" t="s">
        <v>565</v>
      </c>
      <c r="B369" s="528"/>
      <c r="C369" s="528"/>
      <c r="D369" s="528"/>
      <c r="E369" s="528"/>
      <c r="F369" s="528"/>
      <c r="G369" s="528"/>
      <c r="H369" s="528"/>
      <c r="I369" s="528"/>
      <c r="J369" s="528"/>
      <c r="K369" s="528"/>
      <c r="L369" s="528"/>
      <c r="M369" s="528"/>
      <c r="N369" s="528"/>
      <c r="O369" s="528"/>
      <c r="P369" s="528"/>
      <c r="Q369" s="528"/>
      <c r="R369" s="528"/>
      <c r="S369" s="528"/>
      <c r="T369" s="528"/>
    </row>
    <row r="370" spans="1:20" ht="13.5" customHeight="1">
      <c r="A370" s="534" t="s">
        <v>300</v>
      </c>
      <c r="B370" s="534" t="s">
        <v>301</v>
      </c>
      <c r="C370" s="534" t="s">
        <v>414</v>
      </c>
      <c r="D370" s="534"/>
      <c r="E370" s="534"/>
      <c r="F370" s="534"/>
      <c r="G370" s="534"/>
      <c r="H370" s="534"/>
      <c r="I370" s="534"/>
      <c r="J370" s="534"/>
      <c r="K370" s="534"/>
      <c r="L370" s="534"/>
      <c r="M370" s="534" t="s">
        <v>425</v>
      </c>
      <c r="N370" s="534"/>
      <c r="O370" s="534"/>
      <c r="P370" s="534"/>
      <c r="Q370" s="534"/>
      <c r="R370" s="534"/>
      <c r="S370" s="534"/>
      <c r="T370" s="534"/>
    </row>
    <row r="371" spans="1:20">
      <c r="A371" s="534"/>
      <c r="B371" s="534"/>
      <c r="C371" s="534" t="s">
        <v>415</v>
      </c>
      <c r="D371" s="534" t="s">
        <v>416</v>
      </c>
      <c r="E371" s="534"/>
      <c r="F371" s="534"/>
      <c r="G371" s="534"/>
      <c r="H371" s="534"/>
      <c r="I371" s="534"/>
      <c r="J371" s="534"/>
      <c r="K371" s="534"/>
      <c r="L371" s="534"/>
      <c r="M371" s="534" t="s">
        <v>415</v>
      </c>
      <c r="N371" s="534" t="s">
        <v>416</v>
      </c>
      <c r="O371" s="534"/>
      <c r="P371" s="534"/>
      <c r="Q371" s="534"/>
      <c r="R371" s="534"/>
      <c r="S371" s="534"/>
      <c r="T371" s="534"/>
    </row>
    <row r="372" spans="1:20" ht="41.25" customHeight="1">
      <c r="A372" s="534"/>
      <c r="B372" s="534"/>
      <c r="C372" s="534"/>
      <c r="D372" s="534" t="s">
        <v>409</v>
      </c>
      <c r="E372" s="534" t="s">
        <v>410</v>
      </c>
      <c r="F372" s="534" t="s">
        <v>411</v>
      </c>
      <c r="G372" s="534" t="s">
        <v>418</v>
      </c>
      <c r="H372" s="534"/>
      <c r="I372" s="534" t="s">
        <v>417</v>
      </c>
      <c r="J372" s="534"/>
      <c r="K372" s="534" t="s">
        <v>412</v>
      </c>
      <c r="L372" s="534" t="s">
        <v>413</v>
      </c>
      <c r="M372" s="534"/>
      <c r="N372" s="534" t="s">
        <v>420</v>
      </c>
      <c r="O372" s="534" t="s">
        <v>421</v>
      </c>
      <c r="P372" s="534"/>
      <c r="Q372" s="534"/>
      <c r="R372" s="534"/>
      <c r="S372" s="534" t="s">
        <v>423</v>
      </c>
      <c r="T372" s="534" t="s">
        <v>424</v>
      </c>
    </row>
    <row r="373" spans="1:20" ht="26.25" customHeight="1">
      <c r="A373" s="534"/>
      <c r="B373" s="534"/>
      <c r="C373" s="534"/>
      <c r="D373" s="534"/>
      <c r="E373" s="534"/>
      <c r="F373" s="534"/>
      <c r="G373" s="534" t="s">
        <v>415</v>
      </c>
      <c r="H373" s="534" t="s">
        <v>419</v>
      </c>
      <c r="I373" s="534" t="s">
        <v>415</v>
      </c>
      <c r="J373" s="534" t="s">
        <v>422</v>
      </c>
      <c r="K373" s="534"/>
      <c r="L373" s="534"/>
      <c r="M373" s="534"/>
      <c r="N373" s="534"/>
      <c r="O373" s="534" t="s">
        <v>415</v>
      </c>
      <c r="P373" s="534" t="s">
        <v>422</v>
      </c>
      <c r="Q373" s="534" t="s">
        <v>443</v>
      </c>
      <c r="R373" s="534"/>
      <c r="S373" s="534"/>
      <c r="T373" s="534"/>
    </row>
    <row r="374" spans="1:20" ht="24">
      <c r="A374" s="534"/>
      <c r="B374" s="534"/>
      <c r="C374" s="534"/>
      <c r="D374" s="534"/>
      <c r="E374" s="534"/>
      <c r="F374" s="534"/>
      <c r="G374" s="534"/>
      <c r="H374" s="534"/>
      <c r="I374" s="534"/>
      <c r="J374" s="534"/>
      <c r="K374" s="534"/>
      <c r="L374" s="534"/>
      <c r="M374" s="534"/>
      <c r="N374" s="534"/>
      <c r="O374" s="534"/>
      <c r="P374" s="534"/>
      <c r="Q374" s="389" t="s">
        <v>415</v>
      </c>
      <c r="R374" s="389" t="s">
        <v>419</v>
      </c>
      <c r="S374" s="534"/>
      <c r="T374" s="534"/>
    </row>
    <row r="375" spans="1:20">
      <c r="A375" s="516" t="s">
        <v>308</v>
      </c>
      <c r="B375" s="516"/>
      <c r="C375" s="44">
        <f>+Brasov!C27</f>
        <v>1254</v>
      </c>
      <c r="D375" s="44">
        <f>+Brasov!D27</f>
        <v>705</v>
      </c>
      <c r="E375" s="44">
        <f>+Brasov!E27</f>
        <v>0</v>
      </c>
      <c r="F375" s="44">
        <f>+Brasov!F27</f>
        <v>13</v>
      </c>
      <c r="G375" s="44">
        <f>+Brasov!G27</f>
        <v>7</v>
      </c>
      <c r="H375" s="44">
        <f>+Brasov!H27</f>
        <v>5</v>
      </c>
      <c r="I375" s="44">
        <f>+Brasov!I27</f>
        <v>342</v>
      </c>
      <c r="J375" s="44">
        <f>+Brasov!J27</f>
        <v>0</v>
      </c>
      <c r="K375" s="44">
        <f>+Brasov!K27</f>
        <v>48</v>
      </c>
      <c r="L375" s="44">
        <f>+Brasov!L27</f>
        <v>139</v>
      </c>
      <c r="M375" s="44">
        <f>+Brasov!M27</f>
        <v>2693</v>
      </c>
      <c r="N375" s="44">
        <f>+Brasov!N27</f>
        <v>1378</v>
      </c>
      <c r="O375" s="44">
        <f>+Brasov!O27</f>
        <v>1296</v>
      </c>
      <c r="P375" s="44">
        <f>+Brasov!P27</f>
        <v>30</v>
      </c>
      <c r="Q375" s="44">
        <f>+Brasov!Q27</f>
        <v>0</v>
      </c>
      <c r="R375" s="44">
        <f>+Brasov!R27</f>
        <v>0</v>
      </c>
      <c r="S375" s="44">
        <f>+Brasov!S27</f>
        <v>994</v>
      </c>
      <c r="T375" s="44">
        <f>+Brasov!T27</f>
        <v>321</v>
      </c>
    </row>
    <row r="376" spans="1:20">
      <c r="A376" s="371">
        <v>1</v>
      </c>
      <c r="B376" s="21" t="s">
        <v>52</v>
      </c>
      <c r="C376" s="180">
        <f>+Brasov!C28</f>
        <v>598</v>
      </c>
      <c r="D376" s="180">
        <f>+Brasov!D28</f>
        <v>343</v>
      </c>
      <c r="E376" s="180">
        <f>+Brasov!E28</f>
        <v>0</v>
      </c>
      <c r="F376" s="180">
        <f>+Brasov!F28</f>
        <v>4</v>
      </c>
      <c r="G376" s="180">
        <f>+Brasov!G28</f>
        <v>1</v>
      </c>
      <c r="H376" s="180">
        <f>+Brasov!H28</f>
        <v>0</v>
      </c>
      <c r="I376" s="180">
        <f>+Brasov!I28</f>
        <v>200</v>
      </c>
      <c r="J376" s="180">
        <f>+Brasov!J28</f>
        <v>0</v>
      </c>
      <c r="K376" s="180">
        <f>+Brasov!K28</f>
        <v>12</v>
      </c>
      <c r="L376" s="180">
        <f>+Brasov!L28</f>
        <v>38</v>
      </c>
      <c r="M376" s="180">
        <f>+Brasov!M28</f>
        <v>1034</v>
      </c>
      <c r="N376" s="180">
        <f>+Brasov!N28</f>
        <v>534</v>
      </c>
      <c r="O376" s="180">
        <f>+Brasov!O28</f>
        <v>505</v>
      </c>
      <c r="P376" s="180">
        <f>+Brasov!P28</f>
        <v>1</v>
      </c>
      <c r="Q376" s="180">
        <f>+Brasov!Q28</f>
        <v>0</v>
      </c>
      <c r="R376" s="180">
        <f>+Brasov!R28</f>
        <v>0</v>
      </c>
      <c r="S376" s="180">
        <f>+Brasov!S28</f>
        <v>369</v>
      </c>
      <c r="T376" s="180">
        <f>+Brasov!T28</f>
        <v>131</v>
      </c>
    </row>
    <row r="377" spans="1:20">
      <c r="A377" s="371">
        <v>2</v>
      </c>
      <c r="B377" s="21" t="s">
        <v>53</v>
      </c>
      <c r="C377" s="180">
        <f>+Brasov!C29</f>
        <v>161</v>
      </c>
      <c r="D377" s="180">
        <f>+Brasov!D29</f>
        <v>92</v>
      </c>
      <c r="E377" s="180">
        <f>+Brasov!E29</f>
        <v>0</v>
      </c>
      <c r="F377" s="180">
        <f>+Brasov!F29</f>
        <v>2</v>
      </c>
      <c r="G377" s="180">
        <f>+Brasov!G29</f>
        <v>2</v>
      </c>
      <c r="H377" s="180">
        <f>+Brasov!H29</f>
        <v>2</v>
      </c>
      <c r="I377" s="180">
        <f>+Brasov!I29</f>
        <v>46</v>
      </c>
      <c r="J377" s="180">
        <f>+Brasov!J29</f>
        <v>0</v>
      </c>
      <c r="K377" s="180">
        <f>+Brasov!K29</f>
        <v>6</v>
      </c>
      <c r="L377" s="180">
        <f>+Brasov!L29</f>
        <v>13</v>
      </c>
      <c r="M377" s="180">
        <f>+Brasov!M29</f>
        <v>315</v>
      </c>
      <c r="N377" s="180">
        <f>+Brasov!N29</f>
        <v>160</v>
      </c>
      <c r="O377" s="180">
        <f>+Brasov!O29</f>
        <v>137</v>
      </c>
      <c r="P377" s="180">
        <f>+Brasov!P29</f>
        <v>0</v>
      </c>
      <c r="Q377" s="180">
        <f>+Brasov!Q29</f>
        <v>0</v>
      </c>
      <c r="R377" s="180">
        <f>+Brasov!R29</f>
        <v>0</v>
      </c>
      <c r="S377" s="180">
        <f>+Brasov!S29</f>
        <v>113</v>
      </c>
      <c r="T377" s="180">
        <f>+Brasov!T29</f>
        <v>42</v>
      </c>
    </row>
    <row r="378" spans="1:20" ht="25.5">
      <c r="A378" s="371">
        <v>3</v>
      </c>
      <c r="B378" s="93" t="s">
        <v>54</v>
      </c>
      <c r="C378" s="180">
        <f>+Brasov!C30</f>
        <v>116</v>
      </c>
      <c r="D378" s="180">
        <f>+Brasov!D30</f>
        <v>61</v>
      </c>
      <c r="E378" s="180">
        <f>+Brasov!E30</f>
        <v>0</v>
      </c>
      <c r="F378" s="180">
        <f>+Brasov!F30</f>
        <v>1</v>
      </c>
      <c r="G378" s="180">
        <f>+Brasov!G30</f>
        <v>0</v>
      </c>
      <c r="H378" s="180">
        <f>+Brasov!H30</f>
        <v>0</v>
      </c>
      <c r="I378" s="180">
        <f>+Brasov!I30</f>
        <v>42</v>
      </c>
      <c r="J378" s="180">
        <f>+Brasov!J30</f>
        <v>0</v>
      </c>
      <c r="K378" s="180">
        <f>+Brasov!K30</f>
        <v>0</v>
      </c>
      <c r="L378" s="180">
        <f>+Brasov!L30</f>
        <v>12</v>
      </c>
      <c r="M378" s="180">
        <f>+Brasov!M30</f>
        <v>246</v>
      </c>
      <c r="N378" s="180">
        <f>+Brasov!N30</f>
        <v>122</v>
      </c>
      <c r="O378" s="180">
        <f>+Brasov!O30</f>
        <v>117</v>
      </c>
      <c r="P378" s="180">
        <f>+Brasov!P30</f>
        <v>12</v>
      </c>
      <c r="Q378" s="180">
        <f>+Brasov!Q30</f>
        <v>0</v>
      </c>
      <c r="R378" s="180">
        <f>+Brasov!R30</f>
        <v>0</v>
      </c>
      <c r="S378" s="180">
        <f>+Brasov!S30</f>
        <v>106</v>
      </c>
      <c r="T378" s="180">
        <f>+Brasov!T30</f>
        <v>18</v>
      </c>
    </row>
    <row r="379" spans="1:20">
      <c r="A379" s="371">
        <v>4</v>
      </c>
      <c r="B379" s="21" t="s">
        <v>55</v>
      </c>
      <c r="C379" s="180">
        <f>+Brasov!C31</f>
        <v>36</v>
      </c>
      <c r="D379" s="180">
        <f>+Brasov!D31</f>
        <v>14</v>
      </c>
      <c r="E379" s="180">
        <f>+Brasov!E31</f>
        <v>0</v>
      </c>
      <c r="F379" s="180">
        <f>+Brasov!F31</f>
        <v>1</v>
      </c>
      <c r="G379" s="180">
        <f>+Brasov!G31</f>
        <v>0</v>
      </c>
      <c r="H379" s="180">
        <f>+Brasov!H31</f>
        <v>0</v>
      </c>
      <c r="I379" s="180">
        <f>+Brasov!I31</f>
        <v>10</v>
      </c>
      <c r="J379" s="180">
        <f>+Brasov!J31</f>
        <v>0</v>
      </c>
      <c r="K379" s="180">
        <f>+Brasov!K31</f>
        <v>4</v>
      </c>
      <c r="L379" s="180">
        <f>+Brasov!L31</f>
        <v>7</v>
      </c>
      <c r="M379" s="180">
        <f>+Brasov!M31</f>
        <v>73</v>
      </c>
      <c r="N379" s="180">
        <f>+Brasov!N31</f>
        <v>40</v>
      </c>
      <c r="O379" s="180">
        <f>+Brasov!O31</f>
        <v>37</v>
      </c>
      <c r="P379" s="180">
        <f>+Brasov!P31</f>
        <v>0</v>
      </c>
      <c r="Q379" s="180">
        <f>+Brasov!Q31</f>
        <v>0</v>
      </c>
      <c r="R379" s="180">
        <f>+Brasov!R31</f>
        <v>0</v>
      </c>
      <c r="S379" s="180">
        <f>+Brasov!S31</f>
        <v>26</v>
      </c>
      <c r="T379" s="180">
        <f>+Brasov!T31</f>
        <v>7</v>
      </c>
    </row>
    <row r="380" spans="1:20">
      <c r="A380" s="371">
        <v>5</v>
      </c>
      <c r="B380" s="21" t="s">
        <v>56</v>
      </c>
      <c r="C380" s="180">
        <f>+Brasov!C32</f>
        <v>144</v>
      </c>
      <c r="D380" s="180">
        <f>+Brasov!D32</f>
        <v>62</v>
      </c>
      <c r="E380" s="180">
        <f>+Brasov!E32</f>
        <v>0</v>
      </c>
      <c r="F380" s="180">
        <f>+Brasov!F32</f>
        <v>1</v>
      </c>
      <c r="G380" s="180">
        <f>+Brasov!G32</f>
        <v>2</v>
      </c>
      <c r="H380" s="180">
        <f>+Brasov!H32</f>
        <v>2</v>
      </c>
      <c r="I380" s="180">
        <f>+Brasov!I32</f>
        <v>28</v>
      </c>
      <c r="J380" s="180">
        <f>+Brasov!J32</f>
        <v>0</v>
      </c>
      <c r="K380" s="180">
        <f>+Brasov!K32</f>
        <v>20</v>
      </c>
      <c r="L380" s="180">
        <f>+Brasov!L32</f>
        <v>31</v>
      </c>
      <c r="M380" s="180">
        <f>+Brasov!M32</f>
        <v>371</v>
      </c>
      <c r="N380" s="180">
        <f>+Brasov!N32</f>
        <v>150</v>
      </c>
      <c r="O380" s="180">
        <f>+Brasov!O32</f>
        <v>146</v>
      </c>
      <c r="P380" s="180">
        <f>+Brasov!P32</f>
        <v>0</v>
      </c>
      <c r="Q380" s="180">
        <f>+Brasov!Q32</f>
        <v>0</v>
      </c>
      <c r="R380" s="180">
        <f>+Brasov!R32</f>
        <v>0</v>
      </c>
      <c r="S380" s="180">
        <f>+Brasov!S32</f>
        <v>180</v>
      </c>
      <c r="T380" s="180">
        <f>+Brasov!T32</f>
        <v>41</v>
      </c>
    </row>
    <row r="381" spans="1:20">
      <c r="A381" s="371">
        <v>6</v>
      </c>
      <c r="B381" s="21" t="s">
        <v>57</v>
      </c>
      <c r="C381" s="180">
        <f>+Brasov!C33</f>
        <v>34</v>
      </c>
      <c r="D381" s="180">
        <f>+Brasov!D33</f>
        <v>14</v>
      </c>
      <c r="E381" s="180">
        <f>+Brasov!E33</f>
        <v>0</v>
      </c>
      <c r="F381" s="180">
        <f>+Brasov!F33</f>
        <v>0</v>
      </c>
      <c r="G381" s="180">
        <f>+Brasov!G33</f>
        <v>0</v>
      </c>
      <c r="H381" s="180">
        <f>+Brasov!H33</f>
        <v>0</v>
      </c>
      <c r="I381" s="180">
        <f>+Brasov!I33</f>
        <v>6</v>
      </c>
      <c r="J381" s="180">
        <f>+Brasov!J33</f>
        <v>0</v>
      </c>
      <c r="K381" s="180">
        <f>+Brasov!K33</f>
        <v>2</v>
      </c>
      <c r="L381" s="180">
        <f>+Brasov!L33</f>
        <v>12</v>
      </c>
      <c r="M381" s="180">
        <f>+Brasov!M33</f>
        <v>92</v>
      </c>
      <c r="N381" s="180">
        <f>+Brasov!N33</f>
        <v>55</v>
      </c>
      <c r="O381" s="180">
        <f>+Brasov!O33</f>
        <v>53</v>
      </c>
      <c r="P381" s="180">
        <f>+Brasov!P33</f>
        <v>0</v>
      </c>
      <c r="Q381" s="180">
        <f>+Brasov!Q33</f>
        <v>0</v>
      </c>
      <c r="R381" s="180">
        <f>+Brasov!R33</f>
        <v>0</v>
      </c>
      <c r="S381" s="180">
        <f>+Brasov!S33</f>
        <v>25</v>
      </c>
      <c r="T381" s="180">
        <f>+Brasov!T33</f>
        <v>12</v>
      </c>
    </row>
    <row r="382" spans="1:20" ht="14.25" customHeight="1">
      <c r="A382" s="371">
        <v>7</v>
      </c>
      <c r="B382" s="93" t="s">
        <v>58</v>
      </c>
      <c r="C382" s="180">
        <f>+Brasov!C34</f>
        <v>75</v>
      </c>
      <c r="D382" s="180">
        <f>+Brasov!D34</f>
        <v>60</v>
      </c>
      <c r="E382" s="180">
        <f>+Brasov!E34</f>
        <v>0</v>
      </c>
      <c r="F382" s="180">
        <f>+Brasov!F34</f>
        <v>2</v>
      </c>
      <c r="G382" s="180">
        <f>+Brasov!G34</f>
        <v>1</v>
      </c>
      <c r="H382" s="180">
        <f>+Brasov!H34</f>
        <v>1</v>
      </c>
      <c r="I382" s="180">
        <f>+Brasov!I34</f>
        <v>4</v>
      </c>
      <c r="J382" s="180">
        <f>+Brasov!J34</f>
        <v>0</v>
      </c>
      <c r="K382" s="180">
        <f>+Brasov!K34</f>
        <v>2</v>
      </c>
      <c r="L382" s="180">
        <f>+Brasov!L34</f>
        <v>6</v>
      </c>
      <c r="M382" s="180">
        <f>+Brasov!M34</f>
        <v>344</v>
      </c>
      <c r="N382" s="180">
        <f>+Brasov!N34</f>
        <v>193</v>
      </c>
      <c r="O382" s="180">
        <f>+Brasov!O34</f>
        <v>182</v>
      </c>
      <c r="P382" s="180">
        <f>+Brasov!P34</f>
        <v>6</v>
      </c>
      <c r="Q382" s="180">
        <f>+Brasov!Q34</f>
        <v>0</v>
      </c>
      <c r="R382" s="180">
        <f>+Brasov!R34</f>
        <v>0</v>
      </c>
      <c r="S382" s="180">
        <f>+Brasov!S34</f>
        <v>104</v>
      </c>
      <c r="T382" s="180">
        <f>+Brasov!T34</f>
        <v>47</v>
      </c>
    </row>
    <row r="383" spans="1:20" ht="25.5">
      <c r="A383" s="371">
        <v>8</v>
      </c>
      <c r="B383" s="93" t="s">
        <v>59</v>
      </c>
      <c r="C383" s="180">
        <f>+Brasov!C35</f>
        <v>38</v>
      </c>
      <c r="D383" s="180">
        <f>+Brasov!D35</f>
        <v>24</v>
      </c>
      <c r="E383" s="180">
        <f>+Brasov!E35</f>
        <v>0</v>
      </c>
      <c r="F383" s="180">
        <f>+Brasov!F35</f>
        <v>1</v>
      </c>
      <c r="G383" s="180">
        <f>+Brasov!G35</f>
        <v>0</v>
      </c>
      <c r="H383" s="180">
        <f>+Brasov!H35</f>
        <v>0</v>
      </c>
      <c r="I383" s="180">
        <f>+Brasov!I35</f>
        <v>3</v>
      </c>
      <c r="J383" s="180">
        <f>+Brasov!J35</f>
        <v>0</v>
      </c>
      <c r="K383" s="180">
        <f>+Brasov!K35</f>
        <v>0</v>
      </c>
      <c r="L383" s="180">
        <f>+Brasov!L35</f>
        <v>10</v>
      </c>
      <c r="M383" s="180">
        <f>+Brasov!M35</f>
        <v>84</v>
      </c>
      <c r="N383" s="180">
        <f>+Brasov!N35</f>
        <v>50</v>
      </c>
      <c r="O383" s="180">
        <f>+Brasov!O35</f>
        <v>48</v>
      </c>
      <c r="P383" s="180">
        <f>+Brasov!P35</f>
        <v>5</v>
      </c>
      <c r="Q383" s="180">
        <f>+Brasov!Q35</f>
        <v>0</v>
      </c>
      <c r="R383" s="180">
        <f>+Brasov!R35</f>
        <v>0</v>
      </c>
      <c r="S383" s="180">
        <f>+Brasov!S35</f>
        <v>23</v>
      </c>
      <c r="T383" s="180">
        <f>+Brasov!T35</f>
        <v>11</v>
      </c>
    </row>
    <row r="384" spans="1:20">
      <c r="A384" s="371">
        <v>9</v>
      </c>
      <c r="B384" s="21" t="s">
        <v>60</v>
      </c>
      <c r="C384" s="180">
        <f>+Brasov!C36</f>
        <v>18</v>
      </c>
      <c r="D384" s="180">
        <f>+Brasov!D36</f>
        <v>11</v>
      </c>
      <c r="E384" s="180">
        <f>+Brasov!E36</f>
        <v>0</v>
      </c>
      <c r="F384" s="180">
        <f>+Brasov!F36</f>
        <v>0</v>
      </c>
      <c r="G384" s="180">
        <f>+Brasov!G36</f>
        <v>0</v>
      </c>
      <c r="H384" s="180">
        <f>+Brasov!H36</f>
        <v>0</v>
      </c>
      <c r="I384" s="180">
        <f>+Brasov!I36</f>
        <v>2</v>
      </c>
      <c r="J384" s="180">
        <f>+Brasov!J36</f>
        <v>0</v>
      </c>
      <c r="K384" s="180">
        <f>+Brasov!K36</f>
        <v>0</v>
      </c>
      <c r="L384" s="180">
        <f>+Brasov!L36</f>
        <v>5</v>
      </c>
      <c r="M384" s="180">
        <f>+Brasov!M36</f>
        <v>68</v>
      </c>
      <c r="N384" s="180">
        <f>+Brasov!N36</f>
        <v>37</v>
      </c>
      <c r="O384" s="180">
        <f>+Brasov!O36</f>
        <v>35</v>
      </c>
      <c r="P384" s="180">
        <f>+Brasov!P36</f>
        <v>5</v>
      </c>
      <c r="Q384" s="180">
        <f>+Brasov!Q36</f>
        <v>0</v>
      </c>
      <c r="R384" s="180">
        <f>+Brasov!R36</f>
        <v>0</v>
      </c>
      <c r="S384" s="180">
        <f>+Brasov!S36</f>
        <v>27</v>
      </c>
      <c r="T384" s="180">
        <f>+Brasov!T36</f>
        <v>4</v>
      </c>
    </row>
    <row r="385" spans="1:20">
      <c r="A385" s="371">
        <v>10</v>
      </c>
      <c r="B385" s="21" t="s">
        <v>61</v>
      </c>
      <c r="C385" s="180">
        <f>+Brasov!C37</f>
        <v>34</v>
      </c>
      <c r="D385" s="180">
        <f>+Brasov!D37</f>
        <v>24</v>
      </c>
      <c r="E385" s="180">
        <f>+Brasov!E37</f>
        <v>0</v>
      </c>
      <c r="F385" s="180">
        <f>+Brasov!F37</f>
        <v>1</v>
      </c>
      <c r="G385" s="180">
        <f>+Brasov!G37</f>
        <v>1</v>
      </c>
      <c r="H385" s="180">
        <f>+Brasov!H37</f>
        <v>0</v>
      </c>
      <c r="I385" s="180">
        <f>+Brasov!I37</f>
        <v>1</v>
      </c>
      <c r="J385" s="180">
        <f>+Brasov!J37</f>
        <v>0</v>
      </c>
      <c r="K385" s="180">
        <f>+Brasov!K37</f>
        <v>2</v>
      </c>
      <c r="L385" s="180">
        <f>+Brasov!L37</f>
        <v>5</v>
      </c>
      <c r="M385" s="180">
        <f>+Brasov!M37</f>
        <v>66</v>
      </c>
      <c r="N385" s="180">
        <f>+Brasov!N37</f>
        <v>37</v>
      </c>
      <c r="O385" s="180">
        <f>+Brasov!O37</f>
        <v>36</v>
      </c>
      <c r="P385" s="180">
        <f>+Brasov!P37</f>
        <v>1</v>
      </c>
      <c r="Q385" s="180">
        <f>+Brasov!Q37</f>
        <v>0</v>
      </c>
      <c r="R385" s="180">
        <f>+Brasov!R37</f>
        <v>0</v>
      </c>
      <c r="S385" s="180">
        <f>+Brasov!S37</f>
        <v>21</v>
      </c>
      <c r="T385" s="180">
        <f>+Brasov!T37</f>
        <v>8</v>
      </c>
    </row>
    <row r="386" spans="1:20">
      <c r="A386" s="33"/>
      <c r="B386" s="61"/>
      <c r="C386" s="97"/>
      <c r="D386" s="36"/>
      <c r="E386" s="37"/>
      <c r="F386" s="37"/>
      <c r="G386" s="97"/>
      <c r="H386" s="37"/>
      <c r="I386" s="37"/>
      <c r="J386" s="37"/>
    </row>
    <row r="387" spans="1:20">
      <c r="A387" s="371">
        <v>11</v>
      </c>
      <c r="B387" s="393" t="s">
        <v>438</v>
      </c>
      <c r="C387" s="383">
        <f>+Brasov!C39</f>
        <v>15</v>
      </c>
      <c r="D387" s="383">
        <f>+Brasov!D39</f>
        <v>5</v>
      </c>
      <c r="E387" s="383">
        <f>+Brasov!E39</f>
        <v>0</v>
      </c>
      <c r="F387" s="383">
        <f>+Brasov!F39</f>
        <v>1</v>
      </c>
      <c r="G387" s="383">
        <f>+Brasov!G39</f>
        <v>0</v>
      </c>
      <c r="H387" s="383">
        <f>+Brasov!H39</f>
        <v>0</v>
      </c>
      <c r="I387" s="383">
        <f>+Brasov!I39</f>
        <v>1</v>
      </c>
      <c r="J387" s="383">
        <f>+Brasov!J39</f>
        <v>0</v>
      </c>
      <c r="K387" s="383">
        <f>+Brasov!K39</f>
        <v>4</v>
      </c>
      <c r="L387" s="383">
        <f>+Brasov!L39</f>
        <v>4</v>
      </c>
      <c r="M387" s="383">
        <f>+Brasov!M39</f>
        <v>63</v>
      </c>
      <c r="N387" s="383">
        <f>+Brasov!N39</f>
        <v>21</v>
      </c>
      <c r="O387" s="383">
        <f>+Brasov!O39</f>
        <v>21</v>
      </c>
      <c r="P387" s="383">
        <f>+Brasov!P39</f>
        <v>0</v>
      </c>
      <c r="Q387" s="383">
        <f>+Brasov!Q39</f>
        <v>0</v>
      </c>
      <c r="R387" s="383">
        <f>+Brasov!R39</f>
        <v>0</v>
      </c>
      <c r="S387" s="383">
        <f>+Brasov!S39</f>
        <v>10</v>
      </c>
      <c r="T387" s="383">
        <f>+Brasov!T39</f>
        <v>32</v>
      </c>
    </row>
    <row r="397" spans="1:20">
      <c r="A397" s="33" t="s">
        <v>506</v>
      </c>
    </row>
    <row r="400" spans="1:20">
      <c r="A400" s="533" t="s">
        <v>562</v>
      </c>
      <c r="B400" s="533"/>
      <c r="C400" s="533"/>
      <c r="D400" s="533"/>
      <c r="E400" s="533"/>
      <c r="F400" s="533"/>
      <c r="G400" s="533"/>
      <c r="H400" s="533"/>
      <c r="I400" s="533"/>
      <c r="J400" s="533"/>
    </row>
    <row r="401" spans="1:20" ht="12.75" customHeight="1">
      <c r="A401" s="527" t="s">
        <v>300</v>
      </c>
      <c r="B401" s="527" t="s">
        <v>301</v>
      </c>
      <c r="C401" s="527" t="s">
        <v>0</v>
      </c>
      <c r="D401" s="527" t="s">
        <v>298</v>
      </c>
      <c r="E401" s="527"/>
      <c r="F401" s="527"/>
      <c r="G401" s="527" t="s">
        <v>1</v>
      </c>
      <c r="H401" s="527" t="s">
        <v>299</v>
      </c>
      <c r="I401" s="527"/>
      <c r="J401" s="527"/>
      <c r="K401" s="527" t="s">
        <v>466</v>
      </c>
      <c r="L401" s="527" t="s">
        <v>467</v>
      </c>
      <c r="M401" s="527" t="s">
        <v>461</v>
      </c>
      <c r="N401" s="527" t="s">
        <v>489</v>
      </c>
      <c r="O401" s="527" t="s">
        <v>463</v>
      </c>
      <c r="P401" s="527" t="s">
        <v>464</v>
      </c>
      <c r="Q401" s="527" t="s">
        <v>465</v>
      </c>
      <c r="R401" s="527" t="s">
        <v>469</v>
      </c>
    </row>
    <row r="402" spans="1:20" ht="36">
      <c r="A402" s="527"/>
      <c r="B402" s="527"/>
      <c r="C402" s="527"/>
      <c r="D402" s="390" t="s">
        <v>2</v>
      </c>
      <c r="E402" s="390" t="s">
        <v>3</v>
      </c>
      <c r="F402" s="390" t="s">
        <v>4</v>
      </c>
      <c r="G402" s="527"/>
      <c r="H402" s="390" t="s">
        <v>2</v>
      </c>
      <c r="I402" s="390" t="s">
        <v>3</v>
      </c>
      <c r="J402" s="390" t="s">
        <v>4</v>
      </c>
      <c r="K402" s="527"/>
      <c r="L402" s="527"/>
      <c r="M402" s="527"/>
      <c r="N402" s="527"/>
      <c r="O402" s="527"/>
      <c r="P402" s="527"/>
      <c r="Q402" s="527"/>
      <c r="R402" s="527"/>
    </row>
    <row r="403" spans="1:20">
      <c r="A403" s="516" t="s">
        <v>406</v>
      </c>
      <c r="B403" s="516"/>
      <c r="C403" s="384">
        <f>+Braila!C7</f>
        <v>133340338.03</v>
      </c>
      <c r="D403" s="384">
        <f>+Braila!D7</f>
        <v>72665.034348773799</v>
      </c>
      <c r="E403" s="384">
        <f>+Braila!E7</f>
        <v>2584.41559154165</v>
      </c>
      <c r="F403" s="384">
        <f>+Braila!F7</f>
        <v>278.40834936881203</v>
      </c>
      <c r="G403" s="384">
        <f>+Braila!G7</f>
        <v>23806700.93</v>
      </c>
      <c r="H403" s="384">
        <f>+Braila!H7</f>
        <v>12973.678980926399</v>
      </c>
      <c r="I403" s="384">
        <f>+Braila!I7</f>
        <v>461.423826995387</v>
      </c>
      <c r="J403" s="384">
        <f>+Braila!J7</f>
        <v>49.707270941123902</v>
      </c>
      <c r="K403" s="384">
        <f>+Braila!K7</f>
        <v>51594</v>
      </c>
      <c r="L403" s="384">
        <f>+Braila!L7</f>
        <v>50867</v>
      </c>
      <c r="M403" s="384">
        <f>+Braila!M7</f>
        <v>478938</v>
      </c>
      <c r="N403" s="385">
        <f>+Braila!N7</f>
        <v>261.00163487738422</v>
      </c>
      <c r="O403" s="385">
        <f>+Braila!O7</f>
        <v>71.507297226680606</v>
      </c>
      <c r="P403" s="385">
        <f>+Braila!P7</f>
        <v>6.5020975033600781</v>
      </c>
      <c r="Q403" s="385">
        <f>+Braila!Q7</f>
        <v>2.3256728330744885</v>
      </c>
      <c r="R403" s="385">
        <f>+Braila!R7</f>
        <v>40.141144414168934</v>
      </c>
    </row>
    <row r="404" spans="1:20">
      <c r="A404" s="372">
        <v>1</v>
      </c>
      <c r="B404" s="21" t="s">
        <v>62</v>
      </c>
      <c r="C404" s="161">
        <f>+Braila!C8</f>
        <v>102361100.03</v>
      </c>
      <c r="D404" s="161">
        <f>+Braila!D8</f>
        <v>84595.950438016502</v>
      </c>
      <c r="E404" s="161">
        <f>+Braila!E8</f>
        <v>2425.7909337156698</v>
      </c>
      <c r="F404" s="161">
        <f>+Braila!F8</f>
        <v>355.52541559140701</v>
      </c>
      <c r="G404" s="161">
        <f>+Braila!G8</f>
        <v>22046861.93</v>
      </c>
      <c r="H404" s="161">
        <f>+Braila!H8</f>
        <v>18220.547049586799</v>
      </c>
      <c r="I404" s="161">
        <f>+Braila!I8</f>
        <v>522.47462923904504</v>
      </c>
      <c r="J404" s="161">
        <f>+Braila!J8</f>
        <v>76.574203949082204</v>
      </c>
      <c r="K404" s="161">
        <f>+Braila!K8</f>
        <v>42197</v>
      </c>
      <c r="L404" s="161">
        <f>+Braila!L8</f>
        <v>41857</v>
      </c>
      <c r="M404" s="161">
        <f>+Braila!M8</f>
        <v>287915</v>
      </c>
      <c r="N404" s="386">
        <f>+Braila!N8</f>
        <v>239.92916666666667</v>
      </c>
      <c r="O404" s="386">
        <f>+Braila!O8</f>
        <v>65.734018264840188</v>
      </c>
      <c r="P404" s="386">
        <f>+Braila!P8</f>
        <v>4.5170222780043927</v>
      </c>
      <c r="Q404" s="386">
        <f>+Braila!Q8</f>
        <v>2.7283369567814226</v>
      </c>
      <c r="R404" s="386">
        <f>+Braila!R8</f>
        <v>53.116666666666667</v>
      </c>
    </row>
    <row r="405" spans="1:20">
      <c r="A405" s="372">
        <v>2</v>
      </c>
      <c r="B405" s="21" t="s">
        <v>63</v>
      </c>
      <c r="C405" s="161">
        <f>+Braila!C9</f>
        <v>3564157</v>
      </c>
      <c r="D405" s="161">
        <f>+Braila!D9</f>
        <v>46287.7532467532</v>
      </c>
      <c r="E405" s="161">
        <f>+Braila!E9</f>
        <v>1811.0553861788601</v>
      </c>
      <c r="F405" s="161">
        <f>+Braila!F9</f>
        <v>239.173064018253</v>
      </c>
      <c r="G405" s="161">
        <f>+Braila!G9</f>
        <v>111656</v>
      </c>
      <c r="H405" s="161">
        <f>+Braila!H9</f>
        <v>1450.07792207792</v>
      </c>
      <c r="I405" s="161">
        <f>+Braila!I9</f>
        <v>56.735772357723597</v>
      </c>
      <c r="J405" s="161">
        <f>+Braila!J9</f>
        <v>7.49268554556435</v>
      </c>
      <c r="K405" s="161">
        <f>+Braila!K9</f>
        <v>1968</v>
      </c>
      <c r="L405" s="161">
        <f>+Braila!L9</f>
        <v>1952</v>
      </c>
      <c r="M405" s="161">
        <f>+Braila!M9</f>
        <v>14902</v>
      </c>
      <c r="N405" s="386">
        <f>+Braila!N9</f>
        <v>193.53246753246754</v>
      </c>
      <c r="O405" s="386">
        <f>+Braila!O9</f>
        <v>53.022593844511654</v>
      </c>
      <c r="P405" s="386">
        <f>+Braila!P9</f>
        <v>7.5721544715447155</v>
      </c>
      <c r="Q405" s="386">
        <f>+Braila!Q9</f>
        <v>0</v>
      </c>
      <c r="R405" s="386">
        <f>+Braila!R9</f>
        <v>25.558441558441558</v>
      </c>
    </row>
    <row r="406" spans="1:20">
      <c r="A406" s="372">
        <v>3</v>
      </c>
      <c r="B406" s="21" t="s">
        <v>64</v>
      </c>
      <c r="C406" s="161">
        <f>+Braila!C10</f>
        <v>10972226</v>
      </c>
      <c r="D406" s="161">
        <f>+Braila!D10</f>
        <v>72185.697368421097</v>
      </c>
      <c r="E406" s="161">
        <f>+Braila!E10</f>
        <v>5644.1491769547301</v>
      </c>
      <c r="F406" s="161">
        <f>+Braila!F10</f>
        <v>251.189899498638</v>
      </c>
      <c r="G406" s="161">
        <f>+Braila!G10</f>
        <v>621178</v>
      </c>
      <c r="H406" s="161">
        <f>+Braila!H10</f>
        <v>4086.6973684210502</v>
      </c>
      <c r="I406" s="161">
        <f>+Braila!I10</f>
        <v>319.53600823045298</v>
      </c>
      <c r="J406" s="161">
        <f>+Braila!J10</f>
        <v>14.2207824912433</v>
      </c>
      <c r="K406" s="161">
        <f>+Braila!K10</f>
        <v>1944</v>
      </c>
      <c r="L406" s="161">
        <f>+Braila!L10</f>
        <v>1860</v>
      </c>
      <c r="M406" s="161">
        <f>+Braila!M10</f>
        <v>43681</v>
      </c>
      <c r="N406" s="386">
        <f>+Braila!N10</f>
        <v>287.375</v>
      </c>
      <c r="O406" s="386">
        <f>+Braila!O10</f>
        <v>78.732876712328761</v>
      </c>
      <c r="P406" s="386">
        <f>+Braila!P10</f>
        <v>21.634967805844479</v>
      </c>
      <c r="Q406" s="386">
        <f>+Braila!Q10</f>
        <v>1.5591397849462365</v>
      </c>
      <c r="R406" s="386">
        <f>+Braila!R10</f>
        <v>13.282894736842104</v>
      </c>
    </row>
    <row r="407" spans="1:20">
      <c r="A407" s="372">
        <v>4</v>
      </c>
      <c r="B407" s="21" t="s">
        <v>65</v>
      </c>
      <c r="C407" s="161">
        <f>+Braila!C11</f>
        <v>16442855</v>
      </c>
      <c r="D407" s="161">
        <f>+Braila!D11</f>
        <v>40499.642857142899</v>
      </c>
      <c r="E407" s="161">
        <f>+Braila!E11</f>
        <v>2997.7857793983599</v>
      </c>
      <c r="F407" s="161">
        <f>+Braila!F11</f>
        <v>124.153239202658</v>
      </c>
      <c r="G407" s="161">
        <f>+Braila!G11</f>
        <v>1027005</v>
      </c>
      <c r="H407" s="161">
        <f>+Braila!H11</f>
        <v>2529.56896551724</v>
      </c>
      <c r="I407" s="161">
        <f>+Braila!I11</f>
        <v>187.238833181404</v>
      </c>
      <c r="J407" s="161">
        <f>+Braila!J11</f>
        <v>7.7544926004228296</v>
      </c>
      <c r="K407" s="161">
        <f>+Braila!K11</f>
        <v>5485</v>
      </c>
      <c r="L407" s="161">
        <f>+Braila!L11</f>
        <v>5198</v>
      </c>
      <c r="M407" s="161">
        <f>+Braila!M11</f>
        <v>132440</v>
      </c>
      <c r="N407" s="386">
        <f>+Braila!N11</f>
        <v>326.20689655172413</v>
      </c>
      <c r="O407" s="386">
        <f>+Braila!O11</f>
        <v>89.371752479924425</v>
      </c>
      <c r="P407" s="386">
        <f>+Braila!P11</f>
        <v>22.326365475387728</v>
      </c>
      <c r="Q407" s="386">
        <f>+Braila!Q11</f>
        <v>0.2308580223162755</v>
      </c>
      <c r="R407" s="386">
        <f>+Braila!R11</f>
        <v>14.610837438423646</v>
      </c>
    </row>
    <row r="408" spans="1:20">
      <c r="A408" s="119"/>
      <c r="C408" s="68"/>
      <c r="D408" s="37"/>
      <c r="E408" s="37"/>
      <c r="F408" s="37"/>
      <c r="G408" s="68"/>
      <c r="H408" s="37"/>
      <c r="I408" s="37"/>
      <c r="J408" s="37"/>
    </row>
    <row r="409" spans="1:20">
      <c r="A409" s="528" t="s">
        <v>565</v>
      </c>
      <c r="B409" s="528"/>
      <c r="C409" s="528"/>
      <c r="D409" s="528"/>
      <c r="E409" s="528"/>
      <c r="F409" s="528"/>
      <c r="G409" s="528"/>
      <c r="H409" s="528"/>
      <c r="I409" s="528"/>
      <c r="J409" s="528"/>
      <c r="K409" s="528"/>
      <c r="L409" s="528"/>
      <c r="M409" s="528"/>
      <c r="N409" s="528"/>
      <c r="O409" s="528"/>
      <c r="P409" s="528"/>
      <c r="Q409" s="528"/>
      <c r="R409" s="528"/>
      <c r="S409" s="528"/>
      <c r="T409" s="528"/>
    </row>
    <row r="410" spans="1:20" ht="13.5" customHeight="1">
      <c r="A410" s="527" t="s">
        <v>300</v>
      </c>
      <c r="B410" s="527" t="s">
        <v>301</v>
      </c>
      <c r="C410" s="527" t="s">
        <v>414</v>
      </c>
      <c r="D410" s="527"/>
      <c r="E410" s="527"/>
      <c r="F410" s="527"/>
      <c r="G410" s="527"/>
      <c r="H410" s="527"/>
      <c r="I410" s="527"/>
      <c r="J410" s="527"/>
      <c r="K410" s="527"/>
      <c r="L410" s="527"/>
      <c r="M410" s="527" t="s">
        <v>425</v>
      </c>
      <c r="N410" s="527"/>
      <c r="O410" s="527"/>
      <c r="P410" s="527"/>
      <c r="Q410" s="527"/>
      <c r="R410" s="527"/>
      <c r="S410" s="527"/>
      <c r="T410" s="527"/>
    </row>
    <row r="411" spans="1:20">
      <c r="A411" s="527"/>
      <c r="B411" s="527"/>
      <c r="C411" s="527" t="s">
        <v>415</v>
      </c>
      <c r="D411" s="527" t="s">
        <v>416</v>
      </c>
      <c r="E411" s="527"/>
      <c r="F411" s="527"/>
      <c r="G411" s="527"/>
      <c r="H411" s="527"/>
      <c r="I411" s="527"/>
      <c r="J411" s="527"/>
      <c r="K411" s="527"/>
      <c r="L411" s="527"/>
      <c r="M411" s="527" t="s">
        <v>415</v>
      </c>
      <c r="N411" s="527" t="s">
        <v>416</v>
      </c>
      <c r="O411" s="527"/>
      <c r="P411" s="527"/>
      <c r="Q411" s="527"/>
      <c r="R411" s="527"/>
      <c r="S411" s="527"/>
      <c r="T411" s="527"/>
    </row>
    <row r="412" spans="1:20" ht="39.75" customHeight="1">
      <c r="A412" s="527"/>
      <c r="B412" s="527"/>
      <c r="C412" s="527"/>
      <c r="D412" s="527" t="s">
        <v>409</v>
      </c>
      <c r="E412" s="527" t="s">
        <v>410</v>
      </c>
      <c r="F412" s="527" t="s">
        <v>411</v>
      </c>
      <c r="G412" s="527" t="s">
        <v>418</v>
      </c>
      <c r="H412" s="527"/>
      <c r="I412" s="527" t="s">
        <v>417</v>
      </c>
      <c r="J412" s="527"/>
      <c r="K412" s="527" t="s">
        <v>412</v>
      </c>
      <c r="L412" s="527" t="s">
        <v>413</v>
      </c>
      <c r="M412" s="527"/>
      <c r="N412" s="527" t="s">
        <v>420</v>
      </c>
      <c r="O412" s="527" t="s">
        <v>421</v>
      </c>
      <c r="P412" s="527"/>
      <c r="Q412" s="527"/>
      <c r="R412" s="527"/>
      <c r="S412" s="527" t="s">
        <v>423</v>
      </c>
      <c r="T412" s="527" t="s">
        <v>424</v>
      </c>
    </row>
    <row r="413" spans="1:20" ht="24.75" customHeight="1">
      <c r="A413" s="527"/>
      <c r="B413" s="527"/>
      <c r="C413" s="527"/>
      <c r="D413" s="527"/>
      <c r="E413" s="527"/>
      <c r="F413" s="527"/>
      <c r="G413" s="527" t="s">
        <v>415</v>
      </c>
      <c r="H413" s="527" t="s">
        <v>419</v>
      </c>
      <c r="I413" s="527" t="s">
        <v>415</v>
      </c>
      <c r="J413" s="527" t="s">
        <v>422</v>
      </c>
      <c r="K413" s="527"/>
      <c r="L413" s="527"/>
      <c r="M413" s="527"/>
      <c r="N413" s="527"/>
      <c r="O413" s="527" t="s">
        <v>415</v>
      </c>
      <c r="P413" s="527" t="s">
        <v>422</v>
      </c>
      <c r="Q413" s="527" t="s">
        <v>443</v>
      </c>
      <c r="R413" s="527"/>
      <c r="S413" s="527"/>
      <c r="T413" s="527"/>
    </row>
    <row r="414" spans="1:20" ht="24">
      <c r="A414" s="527"/>
      <c r="B414" s="527"/>
      <c r="C414" s="527"/>
      <c r="D414" s="527"/>
      <c r="E414" s="527"/>
      <c r="F414" s="527"/>
      <c r="G414" s="527"/>
      <c r="H414" s="527"/>
      <c r="I414" s="527"/>
      <c r="J414" s="527"/>
      <c r="K414" s="527"/>
      <c r="L414" s="527"/>
      <c r="M414" s="527"/>
      <c r="N414" s="527"/>
      <c r="O414" s="527"/>
      <c r="P414" s="527"/>
      <c r="Q414" s="390" t="s">
        <v>415</v>
      </c>
      <c r="R414" s="390" t="s">
        <v>419</v>
      </c>
      <c r="S414" s="527"/>
      <c r="T414" s="527"/>
    </row>
    <row r="415" spans="1:20" ht="12.75" customHeight="1">
      <c r="A415" s="516" t="s">
        <v>406</v>
      </c>
      <c r="B415" s="516"/>
      <c r="C415" s="44">
        <f>+Braila!C19</f>
        <v>501</v>
      </c>
      <c r="D415" s="44">
        <f>+Braila!D19</f>
        <v>270</v>
      </c>
      <c r="E415" s="44">
        <f>+Braila!E19</f>
        <v>3</v>
      </c>
      <c r="F415" s="44">
        <f>+Braila!F19</f>
        <v>6</v>
      </c>
      <c r="G415" s="44">
        <f>+Braila!G19</f>
        <v>5</v>
      </c>
      <c r="H415" s="44">
        <f>+Braila!H19</f>
        <v>0</v>
      </c>
      <c r="I415" s="44">
        <f>+Braila!I19</f>
        <v>86</v>
      </c>
      <c r="J415" s="44">
        <f>+Braila!J19</f>
        <v>2</v>
      </c>
      <c r="K415" s="44">
        <f>+Braila!K19</f>
        <v>23</v>
      </c>
      <c r="L415" s="44">
        <f>+Braila!L19</f>
        <v>108</v>
      </c>
      <c r="M415" s="44">
        <f>+Braila!M19</f>
        <v>2070</v>
      </c>
      <c r="N415" s="44">
        <f>+Braila!N19</f>
        <v>1208</v>
      </c>
      <c r="O415" s="44">
        <f>+Braila!O19</f>
        <v>1150</v>
      </c>
      <c r="P415" s="44">
        <f>+Braila!P19</f>
        <v>44</v>
      </c>
      <c r="Q415" s="44">
        <f>+Braila!Q19</f>
        <v>1</v>
      </c>
      <c r="R415" s="44">
        <f>+Braila!R19</f>
        <v>0</v>
      </c>
      <c r="S415" s="44">
        <f>+Braila!S19</f>
        <v>631</v>
      </c>
      <c r="T415" s="44">
        <f>+Braila!T19</f>
        <v>231</v>
      </c>
    </row>
    <row r="416" spans="1:20">
      <c r="A416" s="372">
        <v>1</v>
      </c>
      <c r="B416" s="21" t="s">
        <v>62</v>
      </c>
      <c r="C416" s="180">
        <f>+Braila!C20</f>
        <v>368</v>
      </c>
      <c r="D416" s="180">
        <f>+Braila!D20</f>
        <v>211</v>
      </c>
      <c r="E416" s="180">
        <f>+Braila!E20</f>
        <v>3</v>
      </c>
      <c r="F416" s="180">
        <f>+Braila!F20</f>
        <v>2</v>
      </c>
      <c r="G416" s="180">
        <f>+Braila!G20</f>
        <v>5</v>
      </c>
      <c r="H416" s="180">
        <f>+Braila!H20</f>
        <v>0</v>
      </c>
      <c r="I416" s="180">
        <f>+Braila!I20</f>
        <v>71</v>
      </c>
      <c r="J416" s="180">
        <f>+Braila!J20</f>
        <v>2</v>
      </c>
      <c r="K416" s="180">
        <f>+Braila!K20</f>
        <v>11</v>
      </c>
      <c r="L416" s="180">
        <f>+Braila!L20</f>
        <v>65</v>
      </c>
      <c r="M416" s="180">
        <f>+Braila!M20</f>
        <v>1695</v>
      </c>
      <c r="N416" s="180">
        <f>+Braila!N20</f>
        <v>1027</v>
      </c>
      <c r="O416" s="180">
        <f>+Braila!O20</f>
        <v>983</v>
      </c>
      <c r="P416" s="180">
        <f>+Braila!P20</f>
        <v>43</v>
      </c>
      <c r="Q416" s="180">
        <f>+Braila!Q20</f>
        <v>0</v>
      </c>
      <c r="R416" s="180">
        <f>+Braila!R20</f>
        <v>0</v>
      </c>
      <c r="S416" s="180">
        <f>+Braila!S20</f>
        <v>516</v>
      </c>
      <c r="T416" s="180">
        <f>+Braila!T20</f>
        <v>152</v>
      </c>
    </row>
    <row r="417" spans="1:20">
      <c r="A417" s="372">
        <v>2</v>
      </c>
      <c r="B417" s="21" t="s">
        <v>63</v>
      </c>
      <c r="C417" s="180">
        <f>+Braila!C21</f>
        <v>29</v>
      </c>
      <c r="D417" s="180">
        <f>+Braila!D21</f>
        <v>24</v>
      </c>
      <c r="E417" s="180">
        <f>+Braila!E21</f>
        <v>0</v>
      </c>
      <c r="F417" s="180">
        <f>+Braila!F21</f>
        <v>1</v>
      </c>
      <c r="G417" s="180">
        <f>+Braila!G21</f>
        <v>0</v>
      </c>
      <c r="H417" s="180">
        <f>+Braila!H21</f>
        <v>0</v>
      </c>
      <c r="I417" s="180">
        <f>+Braila!I21</f>
        <v>0</v>
      </c>
      <c r="J417" s="180">
        <f>+Braila!J21</f>
        <v>0</v>
      </c>
      <c r="K417" s="180">
        <f>+Braila!K21</f>
        <v>0</v>
      </c>
      <c r="L417" s="180">
        <f>+Braila!L21</f>
        <v>4</v>
      </c>
      <c r="M417" s="180">
        <f>+Braila!M21</f>
        <v>64</v>
      </c>
      <c r="N417" s="180">
        <f>+Braila!N21</f>
        <v>29</v>
      </c>
      <c r="O417" s="180">
        <f>+Braila!O21</f>
        <v>28</v>
      </c>
      <c r="P417" s="180">
        <f>+Braila!P21</f>
        <v>0</v>
      </c>
      <c r="Q417" s="180">
        <f>+Braila!Q21</f>
        <v>0</v>
      </c>
      <c r="R417" s="180">
        <f>+Braila!R21</f>
        <v>0</v>
      </c>
      <c r="S417" s="180">
        <f>+Braila!S21</f>
        <v>21</v>
      </c>
      <c r="T417" s="180">
        <f>+Braila!T21</f>
        <v>14</v>
      </c>
    </row>
    <row r="418" spans="1:20">
      <c r="A418" s="372">
        <v>3</v>
      </c>
      <c r="B418" s="21" t="s">
        <v>64</v>
      </c>
      <c r="C418" s="180">
        <f>+Braila!C22</f>
        <v>42</v>
      </c>
      <c r="D418" s="180">
        <f>+Braila!D22</f>
        <v>14</v>
      </c>
      <c r="E418" s="180">
        <f>+Braila!E22</f>
        <v>0</v>
      </c>
      <c r="F418" s="180">
        <f>+Braila!F22</f>
        <v>1</v>
      </c>
      <c r="G418" s="180">
        <f>+Braila!G22</f>
        <v>0</v>
      </c>
      <c r="H418" s="180">
        <f>+Braila!H22</f>
        <v>0</v>
      </c>
      <c r="I418" s="180">
        <f>+Braila!I22</f>
        <v>4</v>
      </c>
      <c r="J418" s="180">
        <f>+Braila!J22</f>
        <v>0</v>
      </c>
      <c r="K418" s="180">
        <f>+Braila!K22</f>
        <v>5</v>
      </c>
      <c r="L418" s="180">
        <f>+Braila!L22</f>
        <v>18</v>
      </c>
      <c r="M418" s="180">
        <f>+Braila!M22</f>
        <v>99</v>
      </c>
      <c r="N418" s="180">
        <f>+Braila!N22</f>
        <v>56</v>
      </c>
      <c r="O418" s="180">
        <f>+Braila!O22</f>
        <v>49</v>
      </c>
      <c r="P418" s="180">
        <f>+Braila!P22</f>
        <v>0</v>
      </c>
      <c r="Q418" s="180">
        <f>+Braila!Q22</f>
        <v>0</v>
      </c>
      <c r="R418" s="180">
        <f>+Braila!R22</f>
        <v>0</v>
      </c>
      <c r="S418" s="180">
        <f>+Braila!S22</f>
        <v>31</v>
      </c>
      <c r="T418" s="180">
        <f>+Braila!T22</f>
        <v>12</v>
      </c>
    </row>
    <row r="419" spans="1:20">
      <c r="A419" s="372">
        <v>4</v>
      </c>
      <c r="B419" s="21" t="s">
        <v>65</v>
      </c>
      <c r="C419" s="180">
        <f>+Braila!C23</f>
        <v>62</v>
      </c>
      <c r="D419" s="180">
        <f>+Braila!D23</f>
        <v>21</v>
      </c>
      <c r="E419" s="180">
        <f>+Braila!E23</f>
        <v>0</v>
      </c>
      <c r="F419" s="180">
        <f>+Braila!F23</f>
        <v>2</v>
      </c>
      <c r="G419" s="180">
        <f>+Braila!G23</f>
        <v>0</v>
      </c>
      <c r="H419" s="180">
        <f>+Braila!H23</f>
        <v>0</v>
      </c>
      <c r="I419" s="180">
        <f>+Braila!I23</f>
        <v>11</v>
      </c>
      <c r="J419" s="180">
        <f>+Braila!J23</f>
        <v>0</v>
      </c>
      <c r="K419" s="180">
        <f>+Braila!K23</f>
        <v>7</v>
      </c>
      <c r="L419" s="180">
        <f>+Braila!L23</f>
        <v>21</v>
      </c>
      <c r="M419" s="180">
        <f>+Braila!M23</f>
        <v>212</v>
      </c>
      <c r="N419" s="180">
        <f>+Braila!N23</f>
        <v>96</v>
      </c>
      <c r="O419" s="180">
        <f>+Braila!O23</f>
        <v>90</v>
      </c>
      <c r="P419" s="180">
        <f>+Braila!P23</f>
        <v>1</v>
      </c>
      <c r="Q419" s="180">
        <f>+Braila!Q23</f>
        <v>1</v>
      </c>
      <c r="R419" s="180">
        <f>+Braila!R23</f>
        <v>0</v>
      </c>
      <c r="S419" s="180">
        <f>+Braila!S23</f>
        <v>63</v>
      </c>
      <c r="T419" s="180">
        <f>+Braila!T23</f>
        <v>53</v>
      </c>
    </row>
    <row r="420" spans="1:20">
      <c r="A420" s="119"/>
      <c r="C420" s="68"/>
      <c r="D420" s="37"/>
      <c r="E420" s="37"/>
      <c r="F420" s="37"/>
      <c r="G420" s="68"/>
      <c r="H420" s="37"/>
      <c r="I420" s="37"/>
      <c r="J420" s="37"/>
    </row>
    <row r="449" spans="1:20">
      <c r="A449" s="33" t="s">
        <v>507</v>
      </c>
    </row>
    <row r="452" spans="1:20">
      <c r="A452" s="533" t="s">
        <v>562</v>
      </c>
      <c r="B452" s="533"/>
      <c r="C452" s="533"/>
      <c r="D452" s="533"/>
      <c r="E452" s="533"/>
      <c r="F452" s="533"/>
      <c r="G452" s="533"/>
      <c r="H452" s="533"/>
      <c r="I452" s="533"/>
      <c r="J452" s="533"/>
    </row>
    <row r="453" spans="1:20" ht="12.75" customHeight="1">
      <c r="A453" s="534" t="s">
        <v>300</v>
      </c>
      <c r="B453" s="534" t="s">
        <v>301</v>
      </c>
      <c r="C453" s="534" t="s">
        <v>0</v>
      </c>
      <c r="D453" s="534" t="s">
        <v>298</v>
      </c>
      <c r="E453" s="534"/>
      <c r="F453" s="534"/>
      <c r="G453" s="534" t="s">
        <v>1</v>
      </c>
      <c r="H453" s="534" t="s">
        <v>299</v>
      </c>
      <c r="I453" s="534"/>
      <c r="J453" s="534"/>
      <c r="K453" s="534" t="s">
        <v>466</v>
      </c>
      <c r="L453" s="534" t="s">
        <v>467</v>
      </c>
      <c r="M453" s="534" t="s">
        <v>461</v>
      </c>
      <c r="N453" s="534" t="s">
        <v>489</v>
      </c>
      <c r="O453" s="534" t="s">
        <v>463</v>
      </c>
      <c r="P453" s="534" t="s">
        <v>464</v>
      </c>
      <c r="Q453" s="534" t="s">
        <v>465</v>
      </c>
      <c r="R453" s="534" t="s">
        <v>469</v>
      </c>
    </row>
    <row r="454" spans="1:20" ht="36">
      <c r="A454" s="534"/>
      <c r="B454" s="534"/>
      <c r="C454" s="534"/>
      <c r="D454" s="389" t="s">
        <v>2</v>
      </c>
      <c r="E454" s="389" t="s">
        <v>3</v>
      </c>
      <c r="F454" s="389" t="s">
        <v>4</v>
      </c>
      <c r="G454" s="534"/>
      <c r="H454" s="389" t="s">
        <v>2</v>
      </c>
      <c r="I454" s="389" t="s">
        <v>3</v>
      </c>
      <c r="J454" s="389" t="s">
        <v>4</v>
      </c>
      <c r="K454" s="534"/>
      <c r="L454" s="534"/>
      <c r="M454" s="534"/>
      <c r="N454" s="534"/>
      <c r="O454" s="534"/>
      <c r="P454" s="534"/>
      <c r="Q454" s="534"/>
      <c r="R454" s="534"/>
    </row>
    <row r="455" spans="1:20">
      <c r="A455" s="516" t="s">
        <v>309</v>
      </c>
      <c r="B455" s="516"/>
      <c r="C455" s="384">
        <f>+Buzau!C7</f>
        <v>132076221.93000001</v>
      </c>
      <c r="D455" s="384">
        <f>+Buzau!D7</f>
        <v>57549.552039215698</v>
      </c>
      <c r="E455" s="384">
        <f>+Buzau!E7</f>
        <v>2194.83219107285</v>
      </c>
      <c r="F455" s="384">
        <f>+Buzau!F7</f>
        <v>232.24887974692501</v>
      </c>
      <c r="G455" s="384">
        <f>+Buzau!G7</f>
        <v>6524903.79</v>
      </c>
      <c r="H455" s="384">
        <f>+Buzau!H7</f>
        <v>2843.0957690631799</v>
      </c>
      <c r="I455" s="384">
        <f>+Buzau!I7</f>
        <v>108.430350804307</v>
      </c>
      <c r="J455" s="384">
        <f>+Buzau!J7</f>
        <v>11.473691522884399</v>
      </c>
      <c r="K455" s="384">
        <f>+Buzau!K7</f>
        <v>60176</v>
      </c>
      <c r="L455" s="384">
        <f>+Buzau!L7</f>
        <v>59143</v>
      </c>
      <c r="M455" s="384">
        <f>+Buzau!M7</f>
        <v>568684</v>
      </c>
      <c r="N455" s="385">
        <f>+Buzau!N7</f>
        <v>247.7925925925926</v>
      </c>
      <c r="O455" s="385">
        <f>+Buzau!O7</f>
        <v>67.888381532217153</v>
      </c>
      <c r="P455" s="385">
        <f>+Buzau!P7</f>
        <v>7.1594717427704548</v>
      </c>
      <c r="Q455" s="385">
        <f>+Buzau!Q7</f>
        <v>1.706034526486651</v>
      </c>
      <c r="R455" s="385">
        <f>+Buzau!R7</f>
        <v>34.610457516339871</v>
      </c>
    </row>
    <row r="456" spans="1:20">
      <c r="A456" s="371">
        <v>1</v>
      </c>
      <c r="B456" s="21" t="s">
        <v>66</v>
      </c>
      <c r="C456" s="161">
        <f>+Buzau!C8</f>
        <v>69479882.340000004</v>
      </c>
      <c r="D456" s="161">
        <f>+Buzau!D8</f>
        <v>76351.519054945107</v>
      </c>
      <c r="E456" s="161">
        <f>+Buzau!E8</f>
        <v>2099.09010090634</v>
      </c>
      <c r="F456" s="161">
        <f>+Buzau!F8</f>
        <v>369.76462504590103</v>
      </c>
      <c r="G456" s="161">
        <f>+Buzau!G8</f>
        <v>3862159</v>
      </c>
      <c r="H456" s="161">
        <f>+Buzau!H8</f>
        <v>4244.1307692307701</v>
      </c>
      <c r="I456" s="161">
        <f>+Buzau!I8</f>
        <v>116.681540785498</v>
      </c>
      <c r="J456" s="161">
        <f>+Buzau!J8</f>
        <v>20.554003927558401</v>
      </c>
      <c r="K456" s="161">
        <f>+Buzau!K8</f>
        <v>33100</v>
      </c>
      <c r="L456" s="161">
        <f>+Buzau!L8</f>
        <v>32791</v>
      </c>
      <c r="M456" s="161">
        <f>+Buzau!M8</f>
        <v>187903</v>
      </c>
      <c r="N456" s="386">
        <f>+Buzau!N8</f>
        <v>206.48681318681318</v>
      </c>
      <c r="O456" s="386">
        <f>+Buzau!O8</f>
        <v>56.571729640222792</v>
      </c>
      <c r="P456" s="386">
        <f>+Buzau!P8</f>
        <v>4.0921425149178967</v>
      </c>
      <c r="Q456" s="386">
        <f>+Buzau!Q8</f>
        <v>2.5342319538897868</v>
      </c>
      <c r="R456" s="386">
        <f>+Buzau!R8</f>
        <v>50.459340659340661</v>
      </c>
    </row>
    <row r="457" spans="1:20">
      <c r="A457" s="371">
        <v>2</v>
      </c>
      <c r="B457" s="21" t="s">
        <v>67</v>
      </c>
      <c r="C457" s="161">
        <f>+Buzau!C9</f>
        <v>18338010</v>
      </c>
      <c r="D457" s="161">
        <f>+Buzau!D9</f>
        <v>45279.037037037</v>
      </c>
      <c r="E457" s="161">
        <f>+Buzau!E9</f>
        <v>1499.67369970559</v>
      </c>
      <c r="F457" s="161">
        <f>+Buzau!F9</f>
        <v>259.062667759161</v>
      </c>
      <c r="G457" s="161">
        <f>+Buzau!G9</f>
        <v>1488209.21</v>
      </c>
      <c r="H457" s="161">
        <f>+Buzau!H9</f>
        <v>3674.5906419753101</v>
      </c>
      <c r="I457" s="161">
        <f>+Buzau!I9</f>
        <v>121.705038436376</v>
      </c>
      <c r="J457" s="161">
        <f>+Buzau!J9</f>
        <v>21.024061396321301</v>
      </c>
      <c r="K457" s="161">
        <f>+Buzau!K9</f>
        <v>12228</v>
      </c>
      <c r="L457" s="161">
        <f>+Buzau!L9</f>
        <v>12128</v>
      </c>
      <c r="M457" s="161">
        <f>+Buzau!M9</f>
        <v>70786</v>
      </c>
      <c r="N457" s="386">
        <f>+Buzau!N9</f>
        <v>174.78024691358024</v>
      </c>
      <c r="O457" s="386">
        <f>+Buzau!O9</f>
        <v>47.884999154405541</v>
      </c>
      <c r="P457" s="386">
        <f>+Buzau!P9</f>
        <v>4.2817565932736512</v>
      </c>
      <c r="Q457" s="386">
        <f>+Buzau!Q9</f>
        <v>0.84927440633245388</v>
      </c>
      <c r="R457" s="386">
        <f>+Buzau!R9</f>
        <v>40.819753086419752</v>
      </c>
    </row>
    <row r="458" spans="1:20">
      <c r="A458" s="371">
        <v>3</v>
      </c>
      <c r="B458" s="21" t="s">
        <v>68</v>
      </c>
      <c r="C458" s="161">
        <f>+Buzau!C10</f>
        <v>4945118</v>
      </c>
      <c r="D458" s="161">
        <f>+Buzau!D10</f>
        <v>38039.369230769204</v>
      </c>
      <c r="E458" s="161">
        <f>+Buzau!E10</f>
        <v>1115.52402436273</v>
      </c>
      <c r="F458" s="161">
        <f>+Buzau!F10</f>
        <v>169.347556590528</v>
      </c>
      <c r="G458" s="161">
        <f>+Buzau!G10</f>
        <v>80155.539999999994</v>
      </c>
      <c r="H458" s="161">
        <f>+Buzau!H10</f>
        <v>616.58107692307703</v>
      </c>
      <c r="I458" s="161">
        <f>+Buzau!I10</f>
        <v>18.081556508008099</v>
      </c>
      <c r="J458" s="161">
        <f>+Buzau!J10</f>
        <v>2.74495873428992</v>
      </c>
      <c r="K458" s="161">
        <f>+Buzau!K10</f>
        <v>4433</v>
      </c>
      <c r="L458" s="161">
        <f>+Buzau!L10</f>
        <v>4402</v>
      </c>
      <c r="M458" s="161">
        <f>+Buzau!M10</f>
        <v>29201</v>
      </c>
      <c r="N458" s="386">
        <f>+Buzau!N10</f>
        <v>224.62307692307692</v>
      </c>
      <c r="O458" s="386">
        <f>+Buzau!O10</f>
        <v>61.540569020021074</v>
      </c>
      <c r="P458" s="386">
        <f>+Buzau!P10</f>
        <v>4.559806371018114</v>
      </c>
      <c r="Q458" s="386">
        <f>+Buzau!Q10</f>
        <v>0.2044525215810995</v>
      </c>
      <c r="R458" s="386">
        <f>+Buzau!R10</f>
        <v>49.261538461538464</v>
      </c>
    </row>
    <row r="459" spans="1:20">
      <c r="A459" s="371">
        <v>4</v>
      </c>
      <c r="B459" s="21" t="s">
        <v>69</v>
      </c>
      <c r="C459" s="161">
        <f>+Buzau!C11</f>
        <v>2172915.59</v>
      </c>
      <c r="D459" s="161">
        <f>+Buzau!D11</f>
        <v>54322.889750000002</v>
      </c>
      <c r="E459" s="161">
        <f>+Buzau!E11</f>
        <v>2483.3321028571399</v>
      </c>
      <c r="F459" s="161">
        <f>+Buzau!F11</f>
        <v>192.66852190104601</v>
      </c>
      <c r="G459" s="161">
        <f>+Buzau!G11</f>
        <v>36189.42</v>
      </c>
      <c r="H459" s="161">
        <f>+Buzau!H11</f>
        <v>904.7355</v>
      </c>
      <c r="I459" s="161">
        <f>+Buzau!I11</f>
        <v>41.3593371428572</v>
      </c>
      <c r="J459" s="161">
        <f>+Buzau!J11</f>
        <v>3.2088508600815802</v>
      </c>
      <c r="K459" s="161">
        <f>+Buzau!K11</f>
        <v>875</v>
      </c>
      <c r="L459" s="161">
        <f>+Buzau!L11</f>
        <v>851</v>
      </c>
      <c r="M459" s="161">
        <f>+Buzau!M11</f>
        <v>11278</v>
      </c>
      <c r="N459" s="386">
        <f>+Buzau!N11</f>
        <v>281.95</v>
      </c>
      <c r="O459" s="386">
        <f>+Buzau!O11</f>
        <v>77.246575342465746</v>
      </c>
      <c r="P459" s="386">
        <f>+Buzau!P11</f>
        <v>12.889142857142858</v>
      </c>
      <c r="Q459" s="386">
        <f>+Buzau!Q11</f>
        <v>2.2326674500587544</v>
      </c>
      <c r="R459" s="386">
        <f>+Buzau!R11</f>
        <v>21.875</v>
      </c>
    </row>
    <row r="460" spans="1:20" ht="25.5">
      <c r="A460" s="371">
        <v>5</v>
      </c>
      <c r="B460" s="93" t="s">
        <v>426</v>
      </c>
      <c r="C460" s="161">
        <f>+Buzau!C12</f>
        <v>37140296</v>
      </c>
      <c r="D460" s="161">
        <f>+Buzau!D12</f>
        <v>45852.217283950617</v>
      </c>
      <c r="E460" s="161">
        <f>+Buzau!E12</f>
        <v>3893.1127882599581</v>
      </c>
      <c r="F460" s="161">
        <f>+Buzau!F12</f>
        <v>137.80367770373559</v>
      </c>
      <c r="G460" s="161">
        <f>+Buzau!G12</f>
        <v>1058190.6200000001</v>
      </c>
      <c r="H460" s="161">
        <f>+Buzau!H12</f>
        <v>1306.4081728395063</v>
      </c>
      <c r="I460" s="161">
        <f>+Buzau!I12</f>
        <v>110.92144863731657</v>
      </c>
      <c r="J460" s="161">
        <f>+Buzau!J12</f>
        <v>3.9262627079653902</v>
      </c>
      <c r="K460" s="161">
        <f>+Buzau!K12</f>
        <v>9540</v>
      </c>
      <c r="L460" s="161">
        <f>+Buzau!L12</f>
        <v>8971</v>
      </c>
      <c r="M460" s="161">
        <f>+Buzau!M12</f>
        <v>269516</v>
      </c>
      <c r="N460" s="386">
        <f>+Buzau!N12</f>
        <v>332.73580246913582</v>
      </c>
      <c r="O460" s="386">
        <f>+Buzau!O12</f>
        <v>91.160493827160494</v>
      </c>
      <c r="P460" s="386">
        <f>+Buzau!P12</f>
        <v>27.779426922284067</v>
      </c>
      <c r="Q460" s="386">
        <f>+Buzau!Q12</f>
        <v>0.52391037788429384</v>
      </c>
      <c r="R460" s="386">
        <f>+Buzau!R12</f>
        <v>11.977777777777778</v>
      </c>
    </row>
    <row r="461" spans="1:20">
      <c r="A461" s="33"/>
      <c r="B461" s="61"/>
      <c r="C461" s="35"/>
      <c r="D461" s="36"/>
      <c r="E461" s="37"/>
      <c r="F461" s="37"/>
      <c r="G461" s="35"/>
      <c r="H461" s="37"/>
      <c r="I461" s="37"/>
      <c r="J461" s="37"/>
    </row>
    <row r="462" spans="1:20">
      <c r="A462" s="528" t="s">
        <v>565</v>
      </c>
      <c r="B462" s="528"/>
      <c r="C462" s="528"/>
      <c r="D462" s="528"/>
      <c r="E462" s="528"/>
      <c r="F462" s="528"/>
      <c r="G462" s="528"/>
      <c r="H462" s="528"/>
      <c r="I462" s="528"/>
      <c r="J462" s="528"/>
      <c r="K462" s="528"/>
      <c r="L462" s="528"/>
      <c r="M462" s="528"/>
      <c r="N462" s="528"/>
      <c r="O462" s="528"/>
      <c r="P462" s="528"/>
      <c r="Q462" s="528"/>
      <c r="R462" s="528"/>
      <c r="S462" s="528"/>
      <c r="T462" s="528"/>
    </row>
    <row r="463" spans="1:20" ht="13.5" customHeight="1">
      <c r="A463" s="534" t="s">
        <v>300</v>
      </c>
      <c r="B463" s="534" t="s">
        <v>301</v>
      </c>
      <c r="C463" s="534" t="s">
        <v>414</v>
      </c>
      <c r="D463" s="534"/>
      <c r="E463" s="534"/>
      <c r="F463" s="534"/>
      <c r="G463" s="534"/>
      <c r="H463" s="534"/>
      <c r="I463" s="534"/>
      <c r="J463" s="534"/>
      <c r="K463" s="534"/>
      <c r="L463" s="534"/>
      <c r="M463" s="534" t="s">
        <v>425</v>
      </c>
      <c r="N463" s="534"/>
      <c r="O463" s="534"/>
      <c r="P463" s="534"/>
      <c r="Q463" s="534"/>
      <c r="R463" s="534"/>
      <c r="S463" s="534"/>
      <c r="T463" s="534"/>
    </row>
    <row r="464" spans="1:20">
      <c r="A464" s="534"/>
      <c r="B464" s="534"/>
      <c r="C464" s="534" t="s">
        <v>415</v>
      </c>
      <c r="D464" s="534" t="s">
        <v>416</v>
      </c>
      <c r="E464" s="534"/>
      <c r="F464" s="534"/>
      <c r="G464" s="534"/>
      <c r="H464" s="534"/>
      <c r="I464" s="534"/>
      <c r="J464" s="534"/>
      <c r="K464" s="534"/>
      <c r="L464" s="534"/>
      <c r="M464" s="534" t="s">
        <v>415</v>
      </c>
      <c r="N464" s="534" t="s">
        <v>416</v>
      </c>
      <c r="O464" s="534"/>
      <c r="P464" s="534"/>
      <c r="Q464" s="534"/>
      <c r="R464" s="534"/>
      <c r="S464" s="534"/>
      <c r="T464" s="534"/>
    </row>
    <row r="465" spans="1:20" ht="38.25" customHeight="1">
      <c r="A465" s="534"/>
      <c r="B465" s="534"/>
      <c r="C465" s="534"/>
      <c r="D465" s="534" t="s">
        <v>409</v>
      </c>
      <c r="E465" s="534" t="s">
        <v>410</v>
      </c>
      <c r="F465" s="534" t="s">
        <v>411</v>
      </c>
      <c r="G465" s="534" t="s">
        <v>418</v>
      </c>
      <c r="H465" s="534"/>
      <c r="I465" s="534" t="s">
        <v>417</v>
      </c>
      <c r="J465" s="534"/>
      <c r="K465" s="534" t="s">
        <v>412</v>
      </c>
      <c r="L465" s="534" t="s">
        <v>413</v>
      </c>
      <c r="M465" s="534"/>
      <c r="N465" s="534" t="s">
        <v>420</v>
      </c>
      <c r="O465" s="534" t="s">
        <v>421</v>
      </c>
      <c r="P465" s="534"/>
      <c r="Q465" s="534"/>
      <c r="R465" s="534"/>
      <c r="S465" s="534" t="s">
        <v>423</v>
      </c>
      <c r="T465" s="534" t="s">
        <v>424</v>
      </c>
    </row>
    <row r="466" spans="1:20" ht="24.75" customHeight="1">
      <c r="A466" s="534"/>
      <c r="B466" s="534"/>
      <c r="C466" s="534"/>
      <c r="D466" s="534"/>
      <c r="E466" s="534"/>
      <c r="F466" s="534"/>
      <c r="G466" s="534" t="s">
        <v>415</v>
      </c>
      <c r="H466" s="534" t="s">
        <v>419</v>
      </c>
      <c r="I466" s="534" t="s">
        <v>415</v>
      </c>
      <c r="J466" s="534" t="s">
        <v>422</v>
      </c>
      <c r="K466" s="534"/>
      <c r="L466" s="534"/>
      <c r="M466" s="534"/>
      <c r="N466" s="534"/>
      <c r="O466" s="534" t="s">
        <v>415</v>
      </c>
      <c r="P466" s="534" t="s">
        <v>422</v>
      </c>
      <c r="Q466" s="534" t="s">
        <v>443</v>
      </c>
      <c r="R466" s="534"/>
      <c r="S466" s="534"/>
      <c r="T466" s="534"/>
    </row>
    <row r="467" spans="1:20" ht="24">
      <c r="A467" s="534"/>
      <c r="B467" s="534"/>
      <c r="C467" s="534"/>
      <c r="D467" s="534"/>
      <c r="E467" s="534"/>
      <c r="F467" s="534"/>
      <c r="G467" s="534"/>
      <c r="H467" s="534"/>
      <c r="I467" s="534"/>
      <c r="J467" s="534"/>
      <c r="K467" s="534"/>
      <c r="L467" s="534"/>
      <c r="M467" s="534"/>
      <c r="N467" s="534"/>
      <c r="O467" s="534"/>
      <c r="P467" s="534"/>
      <c r="Q467" s="389" t="s">
        <v>415</v>
      </c>
      <c r="R467" s="389" t="s">
        <v>419</v>
      </c>
      <c r="S467" s="534"/>
      <c r="T467" s="534"/>
    </row>
    <row r="468" spans="1:20">
      <c r="A468" s="516" t="s">
        <v>309</v>
      </c>
      <c r="B468" s="516"/>
      <c r="C468" s="44">
        <f>+Buzau!C20</f>
        <v>508</v>
      </c>
      <c r="D468" s="44">
        <f>+Buzau!D20</f>
        <v>279</v>
      </c>
      <c r="E468" s="44">
        <f>+Buzau!E20</f>
        <v>1</v>
      </c>
      <c r="F468" s="44">
        <f>+Buzau!F20</f>
        <v>12</v>
      </c>
      <c r="G468" s="44">
        <f>+Buzau!G20</f>
        <v>2</v>
      </c>
      <c r="H468" s="44">
        <f>+Buzau!H20</f>
        <v>1</v>
      </c>
      <c r="I468" s="44">
        <f>+Buzau!I20</f>
        <v>115</v>
      </c>
      <c r="J468" s="44">
        <f>+Buzau!J20</f>
        <v>34</v>
      </c>
      <c r="K468" s="44">
        <f>+Buzau!K20</f>
        <v>28</v>
      </c>
      <c r="L468" s="44">
        <f>+Buzau!L20</f>
        <v>71</v>
      </c>
      <c r="M468" s="44">
        <f>+Buzau!M20</f>
        <v>2087</v>
      </c>
      <c r="N468" s="44">
        <f>+Buzau!N20</f>
        <v>1084</v>
      </c>
      <c r="O468" s="44">
        <f>+Buzau!O20</f>
        <v>1018</v>
      </c>
      <c r="P468" s="44">
        <f>+Buzau!P20</f>
        <v>30</v>
      </c>
      <c r="Q468" s="44">
        <f>+Buzau!Q20</f>
        <v>0</v>
      </c>
      <c r="R468" s="44">
        <f>+Buzau!R20</f>
        <v>0</v>
      </c>
      <c r="S468" s="44">
        <f>+Buzau!S20</f>
        <v>698</v>
      </c>
      <c r="T468" s="44">
        <f>+Buzau!T20</f>
        <v>305</v>
      </c>
    </row>
    <row r="469" spans="1:20">
      <c r="A469" s="371">
        <v>1</v>
      </c>
      <c r="B469" s="21" t="s">
        <v>66</v>
      </c>
      <c r="C469" s="180">
        <f>+Buzau!C21</f>
        <v>285</v>
      </c>
      <c r="D469" s="180">
        <f>+Buzau!D21</f>
        <v>156</v>
      </c>
      <c r="E469" s="180">
        <f>+Buzau!E21</f>
        <v>0</v>
      </c>
      <c r="F469" s="180">
        <f>+Buzau!F21</f>
        <v>6</v>
      </c>
      <c r="G469" s="180">
        <f>+Buzau!G21</f>
        <v>0</v>
      </c>
      <c r="H469" s="180">
        <f>+Buzau!H21</f>
        <v>0</v>
      </c>
      <c r="I469" s="180">
        <f>+Buzau!I21</f>
        <v>80</v>
      </c>
      <c r="J469" s="180">
        <f>+Buzau!J21</f>
        <v>29</v>
      </c>
      <c r="K469" s="180">
        <f>+Buzau!K21</f>
        <v>8</v>
      </c>
      <c r="L469" s="180">
        <f>+Buzau!L21</f>
        <v>35</v>
      </c>
      <c r="M469" s="180">
        <f>+Buzau!M21</f>
        <v>940</v>
      </c>
      <c r="N469" s="180">
        <f>+Buzau!N21</f>
        <v>566</v>
      </c>
      <c r="O469" s="180">
        <f>+Buzau!O21</f>
        <v>528</v>
      </c>
      <c r="P469" s="180">
        <f>+Buzau!P21</f>
        <v>22</v>
      </c>
      <c r="Q469" s="180">
        <f>+Buzau!Q21</f>
        <v>0</v>
      </c>
      <c r="R469" s="180">
        <f>+Buzau!R21</f>
        <v>0</v>
      </c>
      <c r="S469" s="180">
        <f>+Buzau!S21</f>
        <v>303</v>
      </c>
      <c r="T469" s="180">
        <f>+Buzau!T21</f>
        <v>71</v>
      </c>
    </row>
    <row r="470" spans="1:20">
      <c r="A470" s="371">
        <v>2</v>
      </c>
      <c r="B470" s="21" t="s">
        <v>67</v>
      </c>
      <c r="C470" s="180">
        <f>+Buzau!C22</f>
        <v>97</v>
      </c>
      <c r="D470" s="180">
        <f>+Buzau!D22</f>
        <v>59</v>
      </c>
      <c r="E470" s="180">
        <f>+Buzau!E22</f>
        <v>0</v>
      </c>
      <c r="F470" s="180">
        <f>+Buzau!F22</f>
        <v>2</v>
      </c>
      <c r="G470" s="180">
        <f>+Buzau!G22</f>
        <v>1</v>
      </c>
      <c r="H470" s="180">
        <f>+Buzau!H22</f>
        <v>1</v>
      </c>
      <c r="I470" s="180">
        <f>+Buzau!I22</f>
        <v>24</v>
      </c>
      <c r="J470" s="180">
        <f>+Buzau!J22</f>
        <v>5</v>
      </c>
      <c r="K470" s="180">
        <f>+Buzau!K22</f>
        <v>2</v>
      </c>
      <c r="L470" s="180">
        <f>+Buzau!L22</f>
        <v>9</v>
      </c>
      <c r="M470" s="180">
        <f>+Buzau!M22</f>
        <v>349</v>
      </c>
      <c r="N470" s="180">
        <f>+Buzau!N22</f>
        <v>190</v>
      </c>
      <c r="O470" s="180">
        <f>+Buzau!O22</f>
        <v>185</v>
      </c>
      <c r="P470" s="180">
        <f>+Buzau!P22</f>
        <v>5</v>
      </c>
      <c r="Q470" s="180">
        <f>+Buzau!Q22</f>
        <v>0</v>
      </c>
      <c r="R470" s="180">
        <f>+Buzau!R22</f>
        <v>0</v>
      </c>
      <c r="S470" s="180">
        <f>+Buzau!S22</f>
        <v>108</v>
      </c>
      <c r="T470" s="180">
        <f>+Buzau!T22</f>
        <v>51</v>
      </c>
    </row>
    <row r="471" spans="1:20">
      <c r="A471" s="371">
        <v>3</v>
      </c>
      <c r="B471" s="21" t="s">
        <v>68</v>
      </c>
      <c r="C471" s="180">
        <f>+Buzau!C23</f>
        <v>25</v>
      </c>
      <c r="D471" s="180">
        <f>+Buzau!D23</f>
        <v>15</v>
      </c>
      <c r="E471" s="180">
        <f>+Buzau!E23</f>
        <v>0</v>
      </c>
      <c r="F471" s="180">
        <f>+Buzau!F23</f>
        <v>1</v>
      </c>
      <c r="G471" s="180">
        <f>+Buzau!G23</f>
        <v>0</v>
      </c>
      <c r="H471" s="180">
        <f>+Buzau!H23</f>
        <v>0</v>
      </c>
      <c r="I471" s="180">
        <f>+Buzau!I23</f>
        <v>4</v>
      </c>
      <c r="J471" s="180">
        <f>+Buzau!J23</f>
        <v>0</v>
      </c>
      <c r="K471" s="180">
        <f>+Buzau!K23</f>
        <v>1</v>
      </c>
      <c r="L471" s="180">
        <f>+Buzau!L23</f>
        <v>4</v>
      </c>
      <c r="M471" s="180">
        <f>+Buzau!M23</f>
        <v>132</v>
      </c>
      <c r="N471" s="180">
        <f>+Buzau!N23</f>
        <v>68</v>
      </c>
      <c r="O471" s="180">
        <f>+Buzau!O23</f>
        <v>63</v>
      </c>
      <c r="P471" s="180">
        <f>+Buzau!P23</f>
        <v>3</v>
      </c>
      <c r="Q471" s="180">
        <f>+Buzau!Q23</f>
        <v>0</v>
      </c>
      <c r="R471" s="180">
        <f>+Buzau!R23</f>
        <v>0</v>
      </c>
      <c r="S471" s="180">
        <f>+Buzau!S23</f>
        <v>41</v>
      </c>
      <c r="T471" s="180">
        <f>+Buzau!T23</f>
        <v>23</v>
      </c>
    </row>
    <row r="472" spans="1:20">
      <c r="A472" s="371">
        <v>4</v>
      </c>
      <c r="B472" s="21" t="s">
        <v>69</v>
      </c>
      <c r="C472" s="180">
        <f>+Buzau!C24</f>
        <v>8</v>
      </c>
      <c r="D472" s="180">
        <f>+Buzau!D24</f>
        <v>4</v>
      </c>
      <c r="E472" s="180">
        <f>+Buzau!E24</f>
        <v>0</v>
      </c>
      <c r="F472" s="180">
        <f>+Buzau!F24</f>
        <v>1</v>
      </c>
      <c r="G472" s="180">
        <f>+Buzau!G24</f>
        <v>0</v>
      </c>
      <c r="H472" s="180">
        <f>+Buzau!H24</f>
        <v>0</v>
      </c>
      <c r="I472" s="180">
        <f>+Buzau!I24</f>
        <v>0</v>
      </c>
      <c r="J472" s="180">
        <f>+Buzau!J24</f>
        <v>0</v>
      </c>
      <c r="K472" s="180">
        <f>+Buzau!K24</f>
        <v>1</v>
      </c>
      <c r="L472" s="180">
        <f>+Buzau!L24</f>
        <v>2</v>
      </c>
      <c r="M472" s="180">
        <f>+Buzau!M24</f>
        <v>44</v>
      </c>
      <c r="N472" s="180">
        <f>+Buzau!N24</f>
        <v>18</v>
      </c>
      <c r="O472" s="180">
        <f>+Buzau!O24</f>
        <v>17</v>
      </c>
      <c r="P472" s="180">
        <f>+Buzau!P24</f>
        <v>0</v>
      </c>
      <c r="Q472" s="180">
        <f>+Buzau!Q24</f>
        <v>0</v>
      </c>
      <c r="R472" s="180">
        <f>+Buzau!R24</f>
        <v>0</v>
      </c>
      <c r="S472" s="180">
        <f>+Buzau!S24</f>
        <v>15</v>
      </c>
      <c r="T472" s="180">
        <f>+Buzau!T24</f>
        <v>11</v>
      </c>
    </row>
    <row r="473" spans="1:20" ht="25.5">
      <c r="A473" s="371">
        <v>5</v>
      </c>
      <c r="B473" s="93" t="s">
        <v>426</v>
      </c>
      <c r="C473" s="180">
        <f>+Buzau!C25</f>
        <v>93</v>
      </c>
      <c r="D473" s="180">
        <f>+Buzau!D25</f>
        <v>45</v>
      </c>
      <c r="E473" s="180">
        <f>+Buzau!E25</f>
        <v>1</v>
      </c>
      <c r="F473" s="180">
        <f>+Buzau!F25</f>
        <v>2</v>
      </c>
      <c r="G473" s="180">
        <f>+Buzau!G25</f>
        <v>1</v>
      </c>
      <c r="H473" s="180">
        <f>+Buzau!H25</f>
        <v>0</v>
      </c>
      <c r="I473" s="180">
        <f>+Buzau!I25</f>
        <v>7</v>
      </c>
      <c r="J473" s="180">
        <f>+Buzau!J25</f>
        <v>0</v>
      </c>
      <c r="K473" s="180">
        <f>+Buzau!K25</f>
        <v>16</v>
      </c>
      <c r="L473" s="180">
        <f>+Buzau!L25</f>
        <v>21</v>
      </c>
      <c r="M473" s="180">
        <f>+Buzau!M25</f>
        <v>622</v>
      </c>
      <c r="N473" s="180">
        <f>+Buzau!N25</f>
        <v>242</v>
      </c>
      <c r="O473" s="180">
        <f>+Buzau!O25</f>
        <v>225</v>
      </c>
      <c r="P473" s="180">
        <f>+Buzau!P25</f>
        <v>0</v>
      </c>
      <c r="Q473" s="180">
        <f>+Buzau!Q25</f>
        <v>0</v>
      </c>
      <c r="R473" s="180">
        <f>+Buzau!R25</f>
        <v>0</v>
      </c>
      <c r="S473" s="180">
        <f>+Buzau!S25</f>
        <v>231</v>
      </c>
      <c r="T473" s="180">
        <f>+Buzau!T25</f>
        <v>149</v>
      </c>
    </row>
    <row r="499" spans="1:20">
      <c r="A499" s="33" t="s">
        <v>508</v>
      </c>
    </row>
    <row r="502" spans="1:20">
      <c r="A502" s="533" t="s">
        <v>562</v>
      </c>
      <c r="B502" s="533"/>
      <c r="C502" s="533"/>
      <c r="D502" s="533"/>
      <c r="E502" s="533"/>
      <c r="F502" s="533"/>
      <c r="G502" s="533"/>
      <c r="H502" s="533"/>
      <c r="I502" s="533"/>
      <c r="J502" s="533"/>
    </row>
    <row r="503" spans="1:20" ht="12.75" customHeight="1">
      <c r="A503" s="527" t="s">
        <v>300</v>
      </c>
      <c r="B503" s="527" t="s">
        <v>301</v>
      </c>
      <c r="C503" s="527" t="s">
        <v>0</v>
      </c>
      <c r="D503" s="527" t="s">
        <v>298</v>
      </c>
      <c r="E503" s="527"/>
      <c r="F503" s="527"/>
      <c r="G503" s="527" t="s">
        <v>1</v>
      </c>
      <c r="H503" s="527" t="s">
        <v>299</v>
      </c>
      <c r="I503" s="527"/>
      <c r="J503" s="527"/>
      <c r="K503" s="527" t="s">
        <v>466</v>
      </c>
      <c r="L503" s="527" t="s">
        <v>467</v>
      </c>
      <c r="M503" s="527" t="s">
        <v>461</v>
      </c>
      <c r="N503" s="527" t="s">
        <v>489</v>
      </c>
      <c r="O503" s="527" t="s">
        <v>463</v>
      </c>
      <c r="P503" s="527" t="s">
        <v>464</v>
      </c>
      <c r="Q503" s="527" t="s">
        <v>465</v>
      </c>
      <c r="R503" s="527" t="s">
        <v>469</v>
      </c>
    </row>
    <row r="504" spans="1:20" ht="36">
      <c r="A504" s="527"/>
      <c r="B504" s="527"/>
      <c r="C504" s="527"/>
      <c r="D504" s="390" t="s">
        <v>2</v>
      </c>
      <c r="E504" s="390" t="s">
        <v>3</v>
      </c>
      <c r="F504" s="390" t="s">
        <v>4</v>
      </c>
      <c r="G504" s="527"/>
      <c r="H504" s="390" t="s">
        <v>2</v>
      </c>
      <c r="I504" s="390" t="s">
        <v>3</v>
      </c>
      <c r="J504" s="390" t="s">
        <v>4</v>
      </c>
      <c r="K504" s="527"/>
      <c r="L504" s="527"/>
      <c r="M504" s="527"/>
      <c r="N504" s="527"/>
      <c r="O504" s="527"/>
      <c r="P504" s="527"/>
      <c r="Q504" s="527"/>
      <c r="R504" s="527"/>
    </row>
    <row r="505" spans="1:20">
      <c r="A505" s="516" t="s">
        <v>310</v>
      </c>
      <c r="B505" s="516"/>
      <c r="C505" s="384">
        <f>+'Caras Severin'!C7</f>
        <v>104835673.97</v>
      </c>
      <c r="D505" s="384">
        <f>+'Caras Severin'!D7</f>
        <v>60319.720350978103</v>
      </c>
      <c r="E505" s="384">
        <f>+'Caras Severin'!E7</f>
        <v>1985.82501079709</v>
      </c>
      <c r="F505" s="384">
        <f>+'Caras Severin'!F7</f>
        <v>278.71672813363199</v>
      </c>
      <c r="G505" s="384">
        <f>+'Caras Severin'!G7</f>
        <v>13833493.4</v>
      </c>
      <c r="H505" s="384">
        <f>+'Caras Severin'!H7</f>
        <v>7959.4323360184098</v>
      </c>
      <c r="I505" s="384">
        <f>+'Caras Severin'!I7</f>
        <v>262.03768373996098</v>
      </c>
      <c r="J505" s="384">
        <f>+'Caras Severin'!J7</f>
        <v>36.777805427277798</v>
      </c>
      <c r="K505" s="384">
        <f>+'Caras Severin'!K7</f>
        <v>52792</v>
      </c>
      <c r="L505" s="384">
        <f>+'Caras Severin'!L7</f>
        <v>52218</v>
      </c>
      <c r="M505" s="384">
        <f>+'Caras Severin'!M7</f>
        <v>376137</v>
      </c>
      <c r="N505" s="385">
        <f>+'Caras Severin'!N7</f>
        <v>216.41944764096664</v>
      </c>
      <c r="O505" s="385">
        <f>+'Caras Severin'!O7</f>
        <v>59.292999353689495</v>
      </c>
      <c r="P505" s="385">
        <f>+'Caras Severin'!P7</f>
        <v>6.0909915307758329</v>
      </c>
      <c r="Q505" s="385">
        <f>+'Caras Severin'!Q7</f>
        <v>1.5837450687502395</v>
      </c>
      <c r="R505" s="385">
        <f>+'Caras Severin'!R7</f>
        <v>35.531070195627159</v>
      </c>
    </row>
    <row r="506" spans="1:20">
      <c r="A506" s="372">
        <v>1</v>
      </c>
      <c r="B506" s="21" t="s">
        <v>70</v>
      </c>
      <c r="C506" s="161">
        <f>+'Caras Severin'!C8</f>
        <v>66106707.200000003</v>
      </c>
      <c r="D506" s="161">
        <f>+'Caras Severin'!D8</f>
        <v>79169.709221556899</v>
      </c>
      <c r="E506" s="161">
        <f>+'Caras Severin'!E8</f>
        <v>2448.3965629629602</v>
      </c>
      <c r="F506" s="161">
        <f>+'Caras Severin'!F8</f>
        <v>343.29376525450999</v>
      </c>
      <c r="G506" s="161">
        <f>+'Caras Severin'!G8</f>
        <v>11163054.82</v>
      </c>
      <c r="H506" s="161">
        <f>+'Caras Severin'!H8</f>
        <v>13368.927928143699</v>
      </c>
      <c r="I506" s="161">
        <f>+'Caras Severin'!I8</f>
        <v>413.44647481481502</v>
      </c>
      <c r="J506" s="161">
        <f>+'Caras Severin'!J8</f>
        <v>57.970019733493999</v>
      </c>
      <c r="K506" s="161">
        <f>+'Caras Severin'!K8</f>
        <v>27000</v>
      </c>
      <c r="L506" s="161">
        <f>+'Caras Severin'!L8</f>
        <v>26743</v>
      </c>
      <c r="M506" s="161">
        <f>+'Caras Severin'!M8</f>
        <v>192566</v>
      </c>
      <c r="N506" s="386">
        <f>+'Caras Severin'!N8</f>
        <v>230.61796407185628</v>
      </c>
      <c r="O506" s="386">
        <f>+'Caras Severin'!O8</f>
        <v>63.183003855303092</v>
      </c>
      <c r="P506" s="386">
        <f>+'Caras Severin'!P8</f>
        <v>5.8383409635266652</v>
      </c>
      <c r="Q506" s="386">
        <f>+'Caras Severin'!Q8</f>
        <v>2.0154806865347941</v>
      </c>
      <c r="R506" s="386">
        <f>+'Caras Severin'!R8</f>
        <v>39.50059880239521</v>
      </c>
    </row>
    <row r="507" spans="1:20">
      <c r="A507" s="372">
        <v>2</v>
      </c>
      <c r="B507" s="21" t="s">
        <v>71</v>
      </c>
      <c r="C507" s="161">
        <f>+'Caras Severin'!C9</f>
        <v>20525912</v>
      </c>
      <c r="D507" s="161">
        <f>+'Caras Severin'!D9</f>
        <v>52901.835051546397</v>
      </c>
      <c r="E507" s="161">
        <f>+'Caras Severin'!E9</f>
        <v>1629.6873362445399</v>
      </c>
      <c r="F507" s="161">
        <f>+'Caras Severin'!F9</f>
        <v>245.463603640234</v>
      </c>
      <c r="G507" s="161">
        <f>+'Caras Severin'!G9</f>
        <v>1791193</v>
      </c>
      <c r="H507" s="161">
        <f>+'Caras Severin'!H9</f>
        <v>4616.4768041237103</v>
      </c>
      <c r="I507" s="161">
        <f>+'Caras Severin'!I9</f>
        <v>142.21460897181399</v>
      </c>
      <c r="J507" s="161">
        <f>+'Caras Severin'!J9</f>
        <v>21.420372872842901</v>
      </c>
      <c r="K507" s="161">
        <f>+'Caras Severin'!K9</f>
        <v>12595</v>
      </c>
      <c r="L507" s="161">
        <f>+'Caras Severin'!L9</f>
        <v>12439</v>
      </c>
      <c r="M507" s="161">
        <f>+'Caras Severin'!M9</f>
        <v>83621</v>
      </c>
      <c r="N507" s="386">
        <f>+'Caras Severin'!N9</f>
        <v>215.51804123711341</v>
      </c>
      <c r="O507" s="386">
        <f>+'Caras Severin'!O9</f>
        <v>59.046038695099561</v>
      </c>
      <c r="P507" s="386">
        <f>+'Caras Severin'!P9</f>
        <v>5.5275647805393975</v>
      </c>
      <c r="Q507" s="386">
        <f>+'Caras Severin'!Q9</f>
        <v>1.7203955301873142</v>
      </c>
      <c r="R507" s="386">
        <f>+'Caras Severin'!R9</f>
        <v>38.989690721649481</v>
      </c>
    </row>
    <row r="508" spans="1:20">
      <c r="A508" s="372">
        <v>3</v>
      </c>
      <c r="B508" s="21" t="s">
        <v>72</v>
      </c>
      <c r="C508" s="161">
        <f>+'Caras Severin'!C10</f>
        <v>4007246</v>
      </c>
      <c r="D508" s="161">
        <f>+'Caras Severin'!D10</f>
        <v>42181.536842105299</v>
      </c>
      <c r="E508" s="161">
        <f>+'Caras Severin'!E10</f>
        <v>1423.5332149200699</v>
      </c>
      <c r="F508" s="161">
        <f>+'Caras Severin'!F10</f>
        <v>236.16489863272</v>
      </c>
      <c r="G508" s="161">
        <f>+'Caras Severin'!G10</f>
        <v>145530</v>
      </c>
      <c r="H508" s="161">
        <f>+'Caras Severin'!H10</f>
        <v>1531.89473684211</v>
      </c>
      <c r="I508" s="161">
        <f>+'Caras Severin'!I10</f>
        <v>51.698046181172302</v>
      </c>
      <c r="J508" s="161">
        <f>+'Caras Severin'!J10</f>
        <v>8.5767326732673297</v>
      </c>
      <c r="K508" s="161">
        <f>+'Caras Severin'!K10</f>
        <v>2815</v>
      </c>
      <c r="L508" s="161">
        <f>+'Caras Severin'!L10</f>
        <v>2795</v>
      </c>
      <c r="M508" s="161">
        <f>+'Caras Severin'!M10</f>
        <v>16968</v>
      </c>
      <c r="N508" s="386">
        <f>+'Caras Severin'!N10</f>
        <v>178.61052631578949</v>
      </c>
      <c r="O508" s="386">
        <f>+'Caras Severin'!O10</f>
        <v>48.934390771449181</v>
      </c>
      <c r="P508" s="386">
        <f>+'Caras Severin'!P10</f>
        <v>6.0212916962384666</v>
      </c>
      <c r="Q508" s="386">
        <f>+'Caras Severin'!Q10</f>
        <v>0.21466905187835419</v>
      </c>
      <c r="R508" s="386">
        <f>+'Caras Severin'!R10</f>
        <v>29.663157894736841</v>
      </c>
    </row>
    <row r="509" spans="1:20">
      <c r="A509" s="372">
        <v>4</v>
      </c>
      <c r="B509" s="21" t="s">
        <v>73</v>
      </c>
      <c r="C509" s="161">
        <f>+'Caras Severin'!C11</f>
        <v>9535035.7699999996</v>
      </c>
      <c r="D509" s="161">
        <f>+'Caras Severin'!D11</f>
        <v>34053.699178571398</v>
      </c>
      <c r="E509" s="161">
        <f>+'Caras Severin'!E11</f>
        <v>1612.82743064953</v>
      </c>
      <c r="F509" s="161">
        <f>+'Caras Severin'!F11</f>
        <v>173.92083339413401</v>
      </c>
      <c r="G509" s="161">
        <f>+'Caras Severin'!G11</f>
        <v>412946.58</v>
      </c>
      <c r="H509" s="161">
        <f>+'Caras Severin'!H11</f>
        <v>1474.8092142857099</v>
      </c>
      <c r="I509" s="161">
        <f>+'Caras Severin'!I11</f>
        <v>69.848880243572395</v>
      </c>
      <c r="J509" s="161">
        <f>+'Caras Severin'!J11</f>
        <v>7.5322227491609501</v>
      </c>
      <c r="K509" s="161">
        <f>+'Caras Severin'!K11</f>
        <v>5912</v>
      </c>
      <c r="L509" s="161">
        <f>+'Caras Severin'!L11</f>
        <v>5823</v>
      </c>
      <c r="M509" s="161">
        <f>+'Caras Severin'!M11</f>
        <v>54824</v>
      </c>
      <c r="N509" s="386">
        <f>+'Caras Severin'!N11</f>
        <v>195.8</v>
      </c>
      <c r="O509" s="386">
        <f>+'Caras Severin'!O11</f>
        <v>53.643835616438359</v>
      </c>
      <c r="P509" s="386">
        <f>+'Caras Severin'!P11</f>
        <v>9.0588235294117645</v>
      </c>
      <c r="Q509" s="386">
        <f>+'Caras Severin'!Q11</f>
        <v>0.6525845783960158</v>
      </c>
      <c r="R509" s="386">
        <f>+'Caras Severin'!R11</f>
        <v>21.614285714285714</v>
      </c>
    </row>
    <row r="510" spans="1:20">
      <c r="A510" s="372">
        <v>5</v>
      </c>
      <c r="B510" s="21" t="s">
        <v>74</v>
      </c>
      <c r="C510" s="161">
        <f>+'Caras Severin'!C12</f>
        <v>4660773</v>
      </c>
      <c r="D510" s="161">
        <f>+'Caras Severin'!D12</f>
        <v>33291.2357142857</v>
      </c>
      <c r="E510" s="161">
        <f>+'Caras Severin'!E12</f>
        <v>1042.6785234899301</v>
      </c>
      <c r="F510" s="161">
        <f>+'Caras Severin'!F12</f>
        <v>165.52216066482001</v>
      </c>
      <c r="G510" s="161">
        <f>+'Caras Severin'!G12</f>
        <v>320769</v>
      </c>
      <c r="H510" s="161">
        <f>+'Caras Severin'!H12</f>
        <v>2291.2071428571398</v>
      </c>
      <c r="I510" s="161">
        <f>+'Caras Severin'!I12</f>
        <v>71.7604026845638</v>
      </c>
      <c r="J510" s="161">
        <f>+'Caras Severin'!J12</f>
        <v>11.3917536756872</v>
      </c>
      <c r="K510" s="161">
        <f>+'Caras Severin'!K12</f>
        <v>4470</v>
      </c>
      <c r="L510" s="161">
        <f>+'Caras Severin'!L12</f>
        <v>4418</v>
      </c>
      <c r="M510" s="161">
        <f>+'Caras Severin'!M12</f>
        <v>28158</v>
      </c>
      <c r="N510" s="386">
        <f>+'Caras Severin'!N12</f>
        <v>201.12857142857143</v>
      </c>
      <c r="O510" s="386">
        <f>+'Caras Severin'!O12</f>
        <v>55.103718199608615</v>
      </c>
      <c r="P510" s="386">
        <f>+'Caras Severin'!P12</f>
        <v>5.9006705783738473</v>
      </c>
      <c r="Q510" s="386">
        <f>+'Caras Severin'!Q12</f>
        <v>0.67904028972385699</v>
      </c>
      <c r="R510" s="386">
        <f>+'Caras Severin'!R12</f>
        <v>34.085714285714289</v>
      </c>
    </row>
    <row r="511" spans="1:20">
      <c r="A511" s="33"/>
      <c r="B511" s="61"/>
      <c r="C511" s="35"/>
      <c r="D511" s="36"/>
      <c r="E511" s="37"/>
      <c r="F511" s="37"/>
      <c r="G511" s="35"/>
      <c r="H511" s="37"/>
      <c r="I511" s="37"/>
      <c r="J511" s="37"/>
    </row>
    <row r="512" spans="1:20">
      <c r="A512" s="528" t="s">
        <v>565</v>
      </c>
      <c r="B512" s="528"/>
      <c r="C512" s="528"/>
      <c r="D512" s="528"/>
      <c r="E512" s="528"/>
      <c r="F512" s="528"/>
      <c r="G512" s="528"/>
      <c r="H512" s="528"/>
      <c r="I512" s="528"/>
      <c r="J512" s="528"/>
      <c r="K512" s="528"/>
      <c r="L512" s="528"/>
      <c r="M512" s="528"/>
      <c r="N512" s="528"/>
      <c r="O512" s="528"/>
      <c r="P512" s="528"/>
      <c r="Q512" s="528"/>
      <c r="R512" s="528"/>
      <c r="S512" s="528"/>
      <c r="T512" s="528"/>
    </row>
    <row r="513" spans="1:20" ht="13.5" customHeight="1">
      <c r="A513" s="527" t="s">
        <v>300</v>
      </c>
      <c r="B513" s="527" t="s">
        <v>301</v>
      </c>
      <c r="C513" s="527" t="s">
        <v>414</v>
      </c>
      <c r="D513" s="527"/>
      <c r="E513" s="527"/>
      <c r="F513" s="527"/>
      <c r="G513" s="527"/>
      <c r="H513" s="527"/>
      <c r="I513" s="527"/>
      <c r="J513" s="527"/>
      <c r="K513" s="527"/>
      <c r="L513" s="527"/>
      <c r="M513" s="527" t="s">
        <v>425</v>
      </c>
      <c r="N513" s="527"/>
      <c r="O513" s="527"/>
      <c r="P513" s="527"/>
      <c r="Q513" s="527"/>
      <c r="R513" s="527"/>
      <c r="S513" s="527"/>
      <c r="T513" s="527"/>
    </row>
    <row r="514" spans="1:20">
      <c r="A514" s="527"/>
      <c r="B514" s="527"/>
      <c r="C514" s="527" t="s">
        <v>415</v>
      </c>
      <c r="D514" s="527" t="s">
        <v>416</v>
      </c>
      <c r="E514" s="527"/>
      <c r="F514" s="527"/>
      <c r="G514" s="527"/>
      <c r="H514" s="527"/>
      <c r="I514" s="527"/>
      <c r="J514" s="527"/>
      <c r="K514" s="527"/>
      <c r="L514" s="527"/>
      <c r="M514" s="527" t="s">
        <v>415</v>
      </c>
      <c r="N514" s="527" t="s">
        <v>416</v>
      </c>
      <c r="O514" s="527"/>
      <c r="P514" s="527"/>
      <c r="Q514" s="527"/>
      <c r="R514" s="527"/>
      <c r="S514" s="527"/>
      <c r="T514" s="527"/>
    </row>
    <row r="515" spans="1:20" ht="36" customHeight="1">
      <c r="A515" s="527"/>
      <c r="B515" s="527"/>
      <c r="C515" s="527"/>
      <c r="D515" s="527" t="s">
        <v>409</v>
      </c>
      <c r="E515" s="527" t="s">
        <v>410</v>
      </c>
      <c r="F515" s="527" t="s">
        <v>411</v>
      </c>
      <c r="G515" s="527" t="s">
        <v>418</v>
      </c>
      <c r="H515" s="527"/>
      <c r="I515" s="527" t="s">
        <v>417</v>
      </c>
      <c r="J515" s="527"/>
      <c r="K515" s="527" t="s">
        <v>412</v>
      </c>
      <c r="L515" s="527" t="s">
        <v>413</v>
      </c>
      <c r="M515" s="527"/>
      <c r="N515" s="527" t="s">
        <v>420</v>
      </c>
      <c r="O515" s="527" t="s">
        <v>421</v>
      </c>
      <c r="P515" s="527"/>
      <c r="Q515" s="527"/>
      <c r="R515" s="527"/>
      <c r="S515" s="527" t="s">
        <v>423</v>
      </c>
      <c r="T515" s="527" t="s">
        <v>424</v>
      </c>
    </row>
    <row r="516" spans="1:20" ht="27.75" customHeight="1">
      <c r="A516" s="527"/>
      <c r="B516" s="527"/>
      <c r="C516" s="527"/>
      <c r="D516" s="527"/>
      <c r="E516" s="527"/>
      <c r="F516" s="527"/>
      <c r="G516" s="527" t="s">
        <v>415</v>
      </c>
      <c r="H516" s="527" t="s">
        <v>419</v>
      </c>
      <c r="I516" s="527" t="s">
        <v>415</v>
      </c>
      <c r="J516" s="527" t="s">
        <v>422</v>
      </c>
      <c r="K516" s="527"/>
      <c r="L516" s="527"/>
      <c r="M516" s="527"/>
      <c r="N516" s="527"/>
      <c r="O516" s="527" t="s">
        <v>415</v>
      </c>
      <c r="P516" s="527" t="s">
        <v>422</v>
      </c>
      <c r="Q516" s="527" t="s">
        <v>443</v>
      </c>
      <c r="R516" s="527"/>
      <c r="S516" s="527"/>
      <c r="T516" s="527"/>
    </row>
    <row r="517" spans="1:20" ht="24">
      <c r="A517" s="527"/>
      <c r="B517" s="527"/>
      <c r="C517" s="527"/>
      <c r="D517" s="527"/>
      <c r="E517" s="527"/>
      <c r="F517" s="527"/>
      <c r="G517" s="527"/>
      <c r="H517" s="527"/>
      <c r="I517" s="527"/>
      <c r="J517" s="527"/>
      <c r="K517" s="527"/>
      <c r="L517" s="527"/>
      <c r="M517" s="527"/>
      <c r="N517" s="527"/>
      <c r="O517" s="527"/>
      <c r="P517" s="527"/>
      <c r="Q517" s="390" t="s">
        <v>415</v>
      </c>
      <c r="R517" s="390" t="s">
        <v>419</v>
      </c>
      <c r="S517" s="527"/>
      <c r="T517" s="527"/>
    </row>
    <row r="518" spans="1:20">
      <c r="A518" s="516" t="s">
        <v>310</v>
      </c>
      <c r="B518" s="516"/>
      <c r="C518" s="44">
        <f>+'Caras Severin'!C20</f>
        <v>381</v>
      </c>
      <c r="D518" s="44">
        <f>+'Caras Severin'!D20</f>
        <v>246</v>
      </c>
      <c r="E518" s="44">
        <f>+'Caras Severin'!E20</f>
        <v>0</v>
      </c>
      <c r="F518" s="44">
        <f>+'Caras Severin'!F20</f>
        <v>14</v>
      </c>
      <c r="G518" s="44">
        <f>+'Caras Severin'!G20</f>
        <v>3</v>
      </c>
      <c r="H518" s="44">
        <f>+'Caras Severin'!H20</f>
        <v>1</v>
      </c>
      <c r="I518" s="44">
        <f>+'Caras Severin'!I20</f>
        <v>13</v>
      </c>
      <c r="J518" s="44">
        <f>+'Caras Severin'!J20</f>
        <v>2</v>
      </c>
      <c r="K518" s="44">
        <f>+'Caras Severin'!K20</f>
        <v>22</v>
      </c>
      <c r="L518" s="44">
        <f>+'Caras Severin'!L20</f>
        <v>83</v>
      </c>
      <c r="M518" s="44">
        <f>+'Caras Severin'!M20</f>
        <v>1561</v>
      </c>
      <c r="N518" s="44">
        <f>+'Caras Severin'!N20</f>
        <v>914</v>
      </c>
      <c r="O518" s="44">
        <f>+'Caras Severin'!O20</f>
        <v>863</v>
      </c>
      <c r="P518" s="44">
        <f>+'Caras Severin'!P20</f>
        <v>49</v>
      </c>
      <c r="Q518" s="44">
        <f>+'Caras Severin'!Q20</f>
        <v>0</v>
      </c>
      <c r="R518" s="44">
        <f>+'Caras Severin'!R20</f>
        <v>0</v>
      </c>
      <c r="S518" s="44">
        <f>+'Caras Severin'!S20</f>
        <v>451</v>
      </c>
      <c r="T518" s="44">
        <f>+'Caras Severin'!T20</f>
        <v>196</v>
      </c>
    </row>
    <row r="519" spans="1:20">
      <c r="A519" s="372">
        <v>1</v>
      </c>
      <c r="B519" s="21" t="s">
        <v>70</v>
      </c>
      <c r="C519" s="180">
        <f>+'Caras Severin'!C21</f>
        <v>207</v>
      </c>
      <c r="D519" s="180">
        <f>+'Caras Severin'!D21</f>
        <v>140</v>
      </c>
      <c r="E519" s="180">
        <f>+'Caras Severin'!E21</f>
        <v>0</v>
      </c>
      <c r="F519" s="180">
        <f>+'Caras Severin'!F21</f>
        <v>5</v>
      </c>
      <c r="G519" s="180">
        <f>+'Caras Severin'!G21</f>
        <v>1</v>
      </c>
      <c r="H519" s="180">
        <f>+'Caras Severin'!H21</f>
        <v>1</v>
      </c>
      <c r="I519" s="180">
        <f>+'Caras Severin'!I21</f>
        <v>9</v>
      </c>
      <c r="J519" s="180">
        <f>+'Caras Severin'!J21</f>
        <v>2</v>
      </c>
      <c r="K519" s="180">
        <f>+'Caras Severin'!K21</f>
        <v>10</v>
      </c>
      <c r="L519" s="180">
        <f>+'Caras Severin'!L21</f>
        <v>42</v>
      </c>
      <c r="M519" s="180">
        <f>+'Caras Severin'!M21</f>
        <v>873</v>
      </c>
      <c r="N519" s="180">
        <f>+'Caras Severin'!N21</f>
        <v>519</v>
      </c>
      <c r="O519" s="180">
        <f>+'Caras Severin'!O21</f>
        <v>490</v>
      </c>
      <c r="P519" s="180">
        <f>+'Caras Severin'!P21</f>
        <v>29</v>
      </c>
      <c r="Q519" s="180">
        <f>+'Caras Severin'!Q21</f>
        <v>0</v>
      </c>
      <c r="R519" s="180">
        <f>+'Caras Severin'!R21</f>
        <v>0</v>
      </c>
      <c r="S519" s="180">
        <f>+'Caras Severin'!S21</f>
        <v>269</v>
      </c>
      <c r="T519" s="180">
        <f>+'Caras Severin'!T21</f>
        <v>85</v>
      </c>
    </row>
    <row r="520" spans="1:20">
      <c r="A520" s="372">
        <v>2</v>
      </c>
      <c r="B520" s="21" t="s">
        <v>71</v>
      </c>
      <c r="C520" s="180">
        <f>+'Caras Severin'!C22</f>
        <v>87</v>
      </c>
      <c r="D520" s="180">
        <f>+'Caras Severin'!D22</f>
        <v>62</v>
      </c>
      <c r="E520" s="180">
        <f>+'Caras Severin'!E22</f>
        <v>0</v>
      </c>
      <c r="F520" s="180">
        <f>+'Caras Severin'!F22</f>
        <v>3</v>
      </c>
      <c r="G520" s="180">
        <f>+'Caras Severin'!G22</f>
        <v>0</v>
      </c>
      <c r="H520" s="180">
        <f>+'Caras Severin'!H22</f>
        <v>0</v>
      </c>
      <c r="I520" s="180">
        <f>+'Caras Severin'!I22</f>
        <v>1</v>
      </c>
      <c r="J520" s="180">
        <f>+'Caras Severin'!J22</f>
        <v>0</v>
      </c>
      <c r="K520" s="180">
        <f>+'Caras Severin'!K22</f>
        <v>6</v>
      </c>
      <c r="L520" s="180">
        <f>+'Caras Severin'!L22</f>
        <v>15</v>
      </c>
      <c r="M520" s="180">
        <f>+'Caras Severin'!M22</f>
        <v>332</v>
      </c>
      <c r="N520" s="180">
        <f>+'Caras Severin'!N22</f>
        <v>198</v>
      </c>
      <c r="O520" s="180">
        <f>+'Caras Severin'!O22</f>
        <v>181</v>
      </c>
      <c r="P520" s="180">
        <f>+'Caras Severin'!P22</f>
        <v>6</v>
      </c>
      <c r="Q520" s="180">
        <f>+'Caras Severin'!Q22</f>
        <v>0</v>
      </c>
      <c r="R520" s="180">
        <f>+'Caras Severin'!R22</f>
        <v>0</v>
      </c>
      <c r="S520" s="180">
        <f>+'Caras Severin'!S22</f>
        <v>90</v>
      </c>
      <c r="T520" s="180">
        <f>+'Caras Severin'!T22</f>
        <v>44</v>
      </c>
    </row>
    <row r="521" spans="1:20">
      <c r="A521" s="372">
        <v>3</v>
      </c>
      <c r="B521" s="21" t="s">
        <v>72</v>
      </c>
      <c r="C521" s="180">
        <f>+'Caras Severin'!C23</f>
        <v>21</v>
      </c>
      <c r="D521" s="180">
        <f>+'Caras Severin'!D23</f>
        <v>11</v>
      </c>
      <c r="E521" s="180">
        <f>+'Caras Severin'!E23</f>
        <v>0</v>
      </c>
      <c r="F521" s="180">
        <f>+'Caras Severin'!F23</f>
        <v>1</v>
      </c>
      <c r="G521" s="180">
        <f>+'Caras Severin'!G23</f>
        <v>0</v>
      </c>
      <c r="H521" s="180">
        <f>+'Caras Severin'!H23</f>
        <v>0</v>
      </c>
      <c r="I521" s="180">
        <f>+'Caras Severin'!I23</f>
        <v>0</v>
      </c>
      <c r="J521" s="180">
        <f>+'Caras Severin'!J23</f>
        <v>0</v>
      </c>
      <c r="K521" s="180">
        <f>+'Caras Severin'!K23</f>
        <v>2</v>
      </c>
      <c r="L521" s="180">
        <f>+'Caras Severin'!L23</f>
        <v>7</v>
      </c>
      <c r="M521" s="180">
        <f>+'Caras Severin'!M23</f>
        <v>84</v>
      </c>
      <c r="N521" s="180">
        <f>+'Caras Severin'!N23</f>
        <v>53</v>
      </c>
      <c r="O521" s="180">
        <f>+'Caras Severin'!O23</f>
        <v>51</v>
      </c>
      <c r="P521" s="180">
        <f>+'Caras Severin'!P23</f>
        <v>5</v>
      </c>
      <c r="Q521" s="180">
        <f>+'Caras Severin'!Q23</f>
        <v>0</v>
      </c>
      <c r="R521" s="180">
        <f>+'Caras Severin'!R23</f>
        <v>0</v>
      </c>
      <c r="S521" s="180">
        <f>+'Caras Severin'!S23</f>
        <v>16</v>
      </c>
      <c r="T521" s="180">
        <f>+'Caras Severin'!T23</f>
        <v>15</v>
      </c>
    </row>
    <row r="522" spans="1:20">
      <c r="A522" s="372">
        <v>4</v>
      </c>
      <c r="B522" s="21" t="s">
        <v>73</v>
      </c>
      <c r="C522" s="180">
        <f>+'Caras Severin'!C24</f>
        <v>37</v>
      </c>
      <c r="D522" s="180">
        <f>+'Caras Severin'!D24</f>
        <v>20</v>
      </c>
      <c r="E522" s="180">
        <f>+'Caras Severin'!E24</f>
        <v>0</v>
      </c>
      <c r="F522" s="180">
        <f>+'Caras Severin'!F24</f>
        <v>3</v>
      </c>
      <c r="G522" s="180">
        <f>+'Caras Severin'!G24</f>
        <v>2</v>
      </c>
      <c r="H522" s="180">
        <f>+'Caras Severin'!H24</f>
        <v>0</v>
      </c>
      <c r="I522" s="180">
        <f>+'Caras Severin'!I24</f>
        <v>1</v>
      </c>
      <c r="J522" s="180">
        <f>+'Caras Severin'!J24</f>
        <v>0</v>
      </c>
      <c r="K522" s="180">
        <f>+'Caras Severin'!K24</f>
        <v>2</v>
      </c>
      <c r="L522" s="180">
        <f>+'Caras Severin'!L24</f>
        <v>9</v>
      </c>
      <c r="M522" s="180">
        <f>+'Caras Severin'!M24</f>
        <v>190</v>
      </c>
      <c r="N522" s="180">
        <f>+'Caras Severin'!N24</f>
        <v>92</v>
      </c>
      <c r="O522" s="180">
        <f>+'Caras Severin'!O24</f>
        <v>90</v>
      </c>
      <c r="P522" s="180">
        <f>+'Caras Severin'!P24</f>
        <v>3</v>
      </c>
      <c r="Q522" s="180">
        <f>+'Caras Severin'!Q24</f>
        <v>0</v>
      </c>
      <c r="R522" s="180">
        <f>+'Caras Severin'!R24</f>
        <v>0</v>
      </c>
      <c r="S522" s="180">
        <f>+'Caras Severin'!S24</f>
        <v>57</v>
      </c>
      <c r="T522" s="180">
        <f>+'Caras Severin'!T24</f>
        <v>41</v>
      </c>
    </row>
    <row r="523" spans="1:20">
      <c r="A523" s="372">
        <v>5</v>
      </c>
      <c r="B523" s="21" t="s">
        <v>74</v>
      </c>
      <c r="C523" s="180">
        <f>+'Caras Severin'!C25</f>
        <v>29</v>
      </c>
      <c r="D523" s="180">
        <f>+'Caras Severin'!D25</f>
        <v>13</v>
      </c>
      <c r="E523" s="180">
        <f>+'Caras Severin'!E25</f>
        <v>0</v>
      </c>
      <c r="F523" s="180">
        <f>+'Caras Severin'!F25</f>
        <v>2</v>
      </c>
      <c r="G523" s="180">
        <f>+'Caras Severin'!G25</f>
        <v>0</v>
      </c>
      <c r="H523" s="180">
        <f>+'Caras Severin'!H25</f>
        <v>0</v>
      </c>
      <c r="I523" s="180">
        <f>+'Caras Severin'!I25</f>
        <v>2</v>
      </c>
      <c r="J523" s="180">
        <f>+'Caras Severin'!J25</f>
        <v>0</v>
      </c>
      <c r="K523" s="180">
        <f>+'Caras Severin'!K25</f>
        <v>2</v>
      </c>
      <c r="L523" s="180">
        <f>+'Caras Severin'!L25</f>
        <v>10</v>
      </c>
      <c r="M523" s="180">
        <f>+'Caras Severin'!M25</f>
        <v>82</v>
      </c>
      <c r="N523" s="180">
        <f>+'Caras Severin'!N25</f>
        <v>52</v>
      </c>
      <c r="O523" s="180">
        <f>+'Caras Severin'!O25</f>
        <v>51</v>
      </c>
      <c r="P523" s="180">
        <f>+'Caras Severin'!P25</f>
        <v>6</v>
      </c>
      <c r="Q523" s="180">
        <f>+'Caras Severin'!Q25</f>
        <v>0</v>
      </c>
      <c r="R523" s="180">
        <f>+'Caras Severin'!R25</f>
        <v>0</v>
      </c>
      <c r="S523" s="180">
        <f>+'Caras Severin'!S25</f>
        <v>19</v>
      </c>
      <c r="T523" s="180">
        <f>+'Caras Severin'!T25</f>
        <v>11</v>
      </c>
    </row>
    <row r="551" spans="1:18">
      <c r="A551" s="33" t="s">
        <v>509</v>
      </c>
    </row>
    <row r="554" spans="1:18">
      <c r="A554" s="533" t="s">
        <v>562</v>
      </c>
      <c r="B554" s="533"/>
      <c r="C554" s="533"/>
      <c r="D554" s="533"/>
      <c r="E554" s="533"/>
      <c r="F554" s="533"/>
      <c r="G554" s="533"/>
      <c r="H554" s="533"/>
      <c r="I554" s="533"/>
      <c r="J554" s="533"/>
    </row>
    <row r="555" spans="1:18" ht="45.75" customHeight="1">
      <c r="A555" s="513" t="s">
        <v>300</v>
      </c>
      <c r="B555" s="514" t="s">
        <v>301</v>
      </c>
      <c r="C555" s="513" t="s">
        <v>0</v>
      </c>
      <c r="D555" s="513" t="s">
        <v>298</v>
      </c>
      <c r="E555" s="513"/>
      <c r="F555" s="513"/>
      <c r="G555" s="513" t="s">
        <v>1</v>
      </c>
      <c r="H555" s="513" t="s">
        <v>299</v>
      </c>
      <c r="I555" s="513"/>
      <c r="J555" s="513"/>
      <c r="K555" s="514" t="s">
        <v>466</v>
      </c>
      <c r="L555" s="514" t="s">
        <v>467</v>
      </c>
      <c r="M555" s="513" t="s">
        <v>461</v>
      </c>
      <c r="N555" s="513" t="s">
        <v>489</v>
      </c>
      <c r="O555" s="513" t="s">
        <v>463</v>
      </c>
      <c r="P555" s="513" t="s">
        <v>464</v>
      </c>
      <c r="Q555" s="513" t="s">
        <v>465</v>
      </c>
      <c r="R555" s="513" t="s">
        <v>469</v>
      </c>
    </row>
    <row r="556" spans="1:18" ht="38.25">
      <c r="A556" s="513"/>
      <c r="B556" s="514"/>
      <c r="C556" s="513"/>
      <c r="D556" s="3" t="s">
        <v>2</v>
      </c>
      <c r="E556" s="2" t="s">
        <v>3</v>
      </c>
      <c r="F556" s="14" t="s">
        <v>4</v>
      </c>
      <c r="G556" s="513"/>
      <c r="H556" s="3" t="s">
        <v>2</v>
      </c>
      <c r="I556" s="2" t="s">
        <v>3</v>
      </c>
      <c r="J556" s="14" t="s">
        <v>4</v>
      </c>
      <c r="K556" s="514"/>
      <c r="L556" s="514"/>
      <c r="M556" s="513"/>
      <c r="N556" s="513"/>
      <c r="O556" s="513"/>
      <c r="P556" s="513"/>
      <c r="Q556" s="513"/>
      <c r="R556" s="513"/>
    </row>
    <row r="557" spans="1:18">
      <c r="A557" s="516" t="s">
        <v>311</v>
      </c>
      <c r="B557" s="516"/>
      <c r="C557" s="384">
        <f>+Calarasi!C7</f>
        <v>63854664</v>
      </c>
      <c r="D557" s="384">
        <f>+Calarasi!D7</f>
        <v>57944.341197822097</v>
      </c>
      <c r="E557" s="384">
        <f>+Calarasi!E7</f>
        <v>1777.74058297837</v>
      </c>
      <c r="F557" s="384">
        <f>+Calarasi!F7</f>
        <v>246.426075647472</v>
      </c>
      <c r="G557" s="384">
        <f>+Calarasi!G7</f>
        <v>4316724</v>
      </c>
      <c r="H557" s="384">
        <f>+Calarasi!H7</f>
        <v>3917.1724137931001</v>
      </c>
      <c r="I557" s="384">
        <f>+Calarasi!I7</f>
        <v>120.179403658231</v>
      </c>
      <c r="J557" s="384">
        <f>+Calarasi!J7</f>
        <v>16.658976625000498</v>
      </c>
      <c r="K557" s="384">
        <f>+Calarasi!K7</f>
        <v>35919</v>
      </c>
      <c r="L557" s="384">
        <f>+Calarasi!L7</f>
        <v>35520</v>
      </c>
      <c r="M557" s="384">
        <f>+Calarasi!M7</f>
        <v>259123</v>
      </c>
      <c r="N557" s="385">
        <f>+Calarasi!N7</f>
        <v>235.13883847549909</v>
      </c>
      <c r="O557" s="385">
        <f>+Calarasi!O7</f>
        <v>64.421599582328511</v>
      </c>
      <c r="P557" s="385">
        <f>+Calarasi!P7</f>
        <v>5.2044226636405631</v>
      </c>
      <c r="Q557" s="385">
        <f>+Calarasi!Q7</f>
        <v>1.1936936936936937</v>
      </c>
      <c r="R557" s="385">
        <f>+Calarasi!R7</f>
        <v>45.18058076225045</v>
      </c>
    </row>
    <row r="558" spans="1:18">
      <c r="A558" s="371">
        <v>1</v>
      </c>
      <c r="B558" s="21" t="s">
        <v>75</v>
      </c>
      <c r="C558" s="161">
        <f>+Calarasi!C8</f>
        <v>39207746</v>
      </c>
      <c r="D558" s="161">
        <f>+Calarasi!D8</f>
        <v>69640.756660746003</v>
      </c>
      <c r="E558" s="161">
        <f>+Calarasi!E8</f>
        <v>1795.7197948154301</v>
      </c>
      <c r="F558" s="161">
        <f>+Calarasi!F8</f>
        <v>315.64929596741098</v>
      </c>
      <c r="G558" s="161">
        <f>+Calarasi!G8</f>
        <v>3075063</v>
      </c>
      <c r="H558" s="161">
        <f>+Calarasi!H8</f>
        <v>5461.9236234458303</v>
      </c>
      <c r="I558" s="161">
        <f>+Calarasi!I8</f>
        <v>140.83827974718301</v>
      </c>
      <c r="J558" s="161">
        <f>+Calarasi!J8</f>
        <v>24.756370106188601</v>
      </c>
      <c r="K558" s="161">
        <f>+Calarasi!K8</f>
        <v>21834</v>
      </c>
      <c r="L558" s="161">
        <f>+Calarasi!L8</f>
        <v>21692</v>
      </c>
      <c r="M558" s="161">
        <f>+Calarasi!M8</f>
        <v>124213</v>
      </c>
      <c r="N558" s="386">
        <f>+Calarasi!N8</f>
        <v>221.41354723707664</v>
      </c>
      <c r="O558" s="386">
        <f>+Calarasi!O8</f>
        <v>60.661245818377161</v>
      </c>
      <c r="P558" s="386">
        <f>+Calarasi!P8</f>
        <v>3.7287764169068205</v>
      </c>
      <c r="Q558" s="386">
        <f>+Calarasi!Q8</f>
        <v>1.401438318274018</v>
      </c>
      <c r="R558" s="386">
        <f>+Calarasi!R8</f>
        <v>59.37967914438503</v>
      </c>
    </row>
    <row r="559" spans="1:18">
      <c r="A559" s="371">
        <v>2</v>
      </c>
      <c r="B559" s="21" t="s">
        <v>76</v>
      </c>
      <c r="C559" s="161">
        <f>+Calarasi!C9</f>
        <v>4513400</v>
      </c>
      <c r="D559" s="161">
        <f>+Calarasi!D9</f>
        <v>39591.228070175399</v>
      </c>
      <c r="E559" s="161">
        <f>+Calarasi!E9</f>
        <v>1104.3308049914399</v>
      </c>
      <c r="F559" s="161">
        <f>+Calarasi!F9</f>
        <v>197.86935554581299</v>
      </c>
      <c r="G559" s="161">
        <f>+Calarasi!G9</f>
        <v>302756</v>
      </c>
      <c r="H559" s="161">
        <f>+Calarasi!H9</f>
        <v>2655.7543859649099</v>
      </c>
      <c r="I559" s="161">
        <f>+Calarasi!I9</f>
        <v>74.077807682897003</v>
      </c>
      <c r="J559" s="161">
        <f>+Calarasi!J9</f>
        <v>13.272950460324401</v>
      </c>
      <c r="K559" s="161">
        <f>+Calarasi!K9</f>
        <v>4087</v>
      </c>
      <c r="L559" s="161">
        <f>+Calarasi!L9</f>
        <v>4048</v>
      </c>
      <c r="M559" s="161">
        <f>+Calarasi!M9</f>
        <v>22810</v>
      </c>
      <c r="N559" s="386">
        <f>+Calarasi!N9</f>
        <v>200.08771929824562</v>
      </c>
      <c r="O559" s="386">
        <f>+Calarasi!O9</f>
        <v>54.818553232396056</v>
      </c>
      <c r="P559" s="386">
        <f>+Calarasi!P9</f>
        <v>4.6560522555623596</v>
      </c>
      <c r="Q559" s="386">
        <f>+Calarasi!Q9</f>
        <v>0.19762845849802371</v>
      </c>
      <c r="R559" s="386">
        <f>+Calarasi!R9</f>
        <v>42.973684210526315</v>
      </c>
    </row>
    <row r="560" spans="1:18">
      <c r="A560" s="371">
        <v>3</v>
      </c>
      <c r="B560" s="21" t="s">
        <v>77</v>
      </c>
      <c r="C560" s="161">
        <f>+Calarasi!C10</f>
        <v>5885174</v>
      </c>
      <c r="D560" s="161">
        <f>+Calarasi!D10</f>
        <v>34618.670588235298</v>
      </c>
      <c r="E560" s="161">
        <f>+Calarasi!E10</f>
        <v>2739.8389199255098</v>
      </c>
      <c r="F560" s="161">
        <f>+Calarasi!F10</f>
        <v>135.185693940368</v>
      </c>
      <c r="G560" s="161">
        <f>+Calarasi!G10</f>
        <v>234457</v>
      </c>
      <c r="H560" s="161">
        <f>+Calarasi!H10</f>
        <v>1379.15882352941</v>
      </c>
      <c r="I560" s="161">
        <f>+Calarasi!I10</f>
        <v>109.151303538175</v>
      </c>
      <c r="J560" s="161">
        <f>+Calarasi!J10</f>
        <v>5.3856066522717896</v>
      </c>
      <c r="K560" s="161">
        <f>+Calarasi!K10</f>
        <v>2148</v>
      </c>
      <c r="L560" s="161">
        <f>+Calarasi!L10</f>
        <v>2043</v>
      </c>
      <c r="M560" s="161">
        <f>+Calarasi!M10</f>
        <v>43534</v>
      </c>
      <c r="N560" s="386">
        <f>+Calarasi!N10</f>
        <v>256.08235294117645</v>
      </c>
      <c r="O560" s="386">
        <f>+Calarasi!O10</f>
        <v>70.15954875100725</v>
      </c>
      <c r="P560" s="386">
        <f>+Calarasi!P10</f>
        <v>20.267225325884542</v>
      </c>
      <c r="Q560" s="386">
        <f>+Calarasi!Q10</f>
        <v>0.14684287812041116</v>
      </c>
      <c r="R560" s="386">
        <f>+Calarasi!R10</f>
        <v>12.635294117647058</v>
      </c>
    </row>
    <row r="561" spans="1:20">
      <c r="A561" s="371">
        <v>4</v>
      </c>
      <c r="B561" s="21" t="s">
        <v>78</v>
      </c>
      <c r="C561" s="161">
        <f>+Calarasi!C11</f>
        <v>8223046</v>
      </c>
      <c r="D561" s="161">
        <f>+Calarasi!D11</f>
        <v>48087.988304093597</v>
      </c>
      <c r="E561" s="161">
        <f>+Calarasi!E11</f>
        <v>1223.3034811068101</v>
      </c>
      <c r="F561" s="161">
        <f>+Calarasi!F11</f>
        <v>190.387951193536</v>
      </c>
      <c r="G561" s="161">
        <f>+Calarasi!G11</f>
        <v>391194</v>
      </c>
      <c r="H561" s="161">
        <f>+Calarasi!H11</f>
        <v>2287.6842105263199</v>
      </c>
      <c r="I561" s="161">
        <f>+Calarasi!I11</f>
        <v>58.196072597441201</v>
      </c>
      <c r="J561" s="161">
        <f>+Calarasi!J11</f>
        <v>9.0573036049176903</v>
      </c>
      <c r="K561" s="161">
        <f>+Calarasi!K11</f>
        <v>6722</v>
      </c>
      <c r="L561" s="161">
        <f>+Calarasi!L11</f>
        <v>6659</v>
      </c>
      <c r="M561" s="161">
        <f>+Calarasi!M11</f>
        <v>43191</v>
      </c>
      <c r="N561" s="386">
        <f>+Calarasi!N11</f>
        <v>252.57894736842104</v>
      </c>
      <c r="O561" s="386">
        <f>+Calarasi!O11</f>
        <v>69.199711607786583</v>
      </c>
      <c r="P561" s="386">
        <f>+Calarasi!P11</f>
        <v>5.2024813298000483</v>
      </c>
      <c r="Q561" s="386">
        <f>+Calarasi!Q11</f>
        <v>1.5467787956149572</v>
      </c>
      <c r="R561" s="386">
        <f>+Calarasi!R11</f>
        <v>48.549707602339183</v>
      </c>
    </row>
    <row r="562" spans="1:20">
      <c r="A562" s="371">
        <v>5</v>
      </c>
      <c r="B562" s="21" t="s">
        <v>79</v>
      </c>
      <c r="C562" s="161">
        <f>+Calarasi!C12</f>
        <v>6025298</v>
      </c>
      <c r="D562" s="161">
        <f>+Calarasi!D12</f>
        <v>70061.604651162794</v>
      </c>
      <c r="E562" s="161">
        <f>+Calarasi!E12</f>
        <v>5341.5762411347496</v>
      </c>
      <c r="F562" s="161">
        <f>+Calarasi!F12</f>
        <v>237.45016748768501</v>
      </c>
      <c r="G562" s="161">
        <f>+Calarasi!G12</f>
        <v>313254</v>
      </c>
      <c r="H562" s="161">
        <f>+Calarasi!H12</f>
        <v>3642.4883720930202</v>
      </c>
      <c r="I562" s="161">
        <f>+Calarasi!I12</f>
        <v>277.70744680851101</v>
      </c>
      <c r="J562" s="161">
        <f>+Calarasi!J12</f>
        <v>12.3449852216749</v>
      </c>
      <c r="K562" s="161">
        <f>+Calarasi!K12</f>
        <v>1128</v>
      </c>
      <c r="L562" s="161">
        <f>+Calarasi!L12</f>
        <v>1078</v>
      </c>
      <c r="M562" s="161">
        <f>+Calarasi!M12</f>
        <v>25375</v>
      </c>
      <c r="N562" s="386">
        <f>+Calarasi!N12</f>
        <v>295.05813953488371</v>
      </c>
      <c r="O562" s="386">
        <f>+Calarasi!O12</f>
        <v>80.83784644791335</v>
      </c>
      <c r="P562" s="386">
        <f>+Calarasi!P12</f>
        <v>22.495567375886523</v>
      </c>
      <c r="Q562" s="386">
        <f>+Calarasi!Q12</f>
        <v>0.5565862708719852</v>
      </c>
      <c r="R562" s="386">
        <f>+Calarasi!R12</f>
        <v>13.116279069767442</v>
      </c>
    </row>
    <row r="563" spans="1:20">
      <c r="A563" s="33"/>
      <c r="B563" s="61"/>
      <c r="C563" s="35"/>
      <c r="D563" s="36"/>
      <c r="E563" s="37"/>
      <c r="F563" s="37"/>
      <c r="G563" s="35"/>
      <c r="H563" s="37"/>
      <c r="I563" s="37"/>
      <c r="J563" s="37"/>
    </row>
    <row r="564" spans="1:20">
      <c r="A564" s="528" t="s">
        <v>565</v>
      </c>
      <c r="B564" s="528"/>
      <c r="C564" s="528"/>
      <c r="D564" s="528"/>
      <c r="E564" s="528"/>
      <c r="F564" s="528"/>
      <c r="G564" s="528"/>
      <c r="H564" s="528"/>
      <c r="I564" s="528"/>
      <c r="J564" s="528"/>
      <c r="K564" s="528"/>
      <c r="L564" s="528"/>
      <c r="M564" s="528"/>
      <c r="N564" s="528"/>
      <c r="O564" s="528"/>
      <c r="P564" s="528"/>
      <c r="Q564" s="528"/>
      <c r="R564" s="528"/>
      <c r="S564" s="528"/>
      <c r="T564" s="528"/>
    </row>
    <row r="565" spans="1:20" ht="13.5" customHeight="1">
      <c r="A565" s="513" t="s">
        <v>300</v>
      </c>
      <c r="B565" s="514" t="s">
        <v>301</v>
      </c>
      <c r="C565" s="515" t="s">
        <v>414</v>
      </c>
      <c r="D565" s="515"/>
      <c r="E565" s="515"/>
      <c r="F565" s="515"/>
      <c r="G565" s="515"/>
      <c r="H565" s="515"/>
      <c r="I565" s="515"/>
      <c r="J565" s="515"/>
      <c r="K565" s="515"/>
      <c r="L565" s="515"/>
      <c r="M565" s="515" t="s">
        <v>425</v>
      </c>
      <c r="N565" s="515"/>
      <c r="O565" s="515"/>
      <c r="P565" s="515"/>
      <c r="Q565" s="515"/>
      <c r="R565" s="515"/>
      <c r="S565" s="515"/>
      <c r="T565" s="515"/>
    </row>
    <row r="566" spans="1:20">
      <c r="A566" s="513"/>
      <c r="B566" s="514"/>
      <c r="C566" s="530" t="s">
        <v>415</v>
      </c>
      <c r="D566" s="536" t="s">
        <v>416</v>
      </c>
      <c r="E566" s="536"/>
      <c r="F566" s="536"/>
      <c r="G566" s="536"/>
      <c r="H566" s="536"/>
      <c r="I566" s="536"/>
      <c r="J566" s="536"/>
      <c r="K566" s="536"/>
      <c r="L566" s="536"/>
      <c r="M566" s="530" t="s">
        <v>415</v>
      </c>
      <c r="N566" s="536" t="s">
        <v>416</v>
      </c>
      <c r="O566" s="536"/>
      <c r="P566" s="536"/>
      <c r="Q566" s="536"/>
      <c r="R566" s="536"/>
      <c r="S566" s="536"/>
      <c r="T566" s="536"/>
    </row>
    <row r="567" spans="1:20" ht="63.75" customHeight="1">
      <c r="A567" s="513"/>
      <c r="B567" s="514"/>
      <c r="C567" s="530"/>
      <c r="D567" s="537" t="s">
        <v>409</v>
      </c>
      <c r="E567" s="538" t="s">
        <v>410</v>
      </c>
      <c r="F567" s="538" t="s">
        <v>411</v>
      </c>
      <c r="G567" s="538" t="s">
        <v>418</v>
      </c>
      <c r="H567" s="538"/>
      <c r="I567" s="537" t="s">
        <v>417</v>
      </c>
      <c r="J567" s="537"/>
      <c r="K567" s="538" t="s">
        <v>412</v>
      </c>
      <c r="L567" s="538" t="s">
        <v>413</v>
      </c>
      <c r="M567" s="530"/>
      <c r="N567" s="537" t="s">
        <v>420</v>
      </c>
      <c r="O567" s="538" t="s">
        <v>421</v>
      </c>
      <c r="P567" s="538"/>
      <c r="Q567" s="538"/>
      <c r="R567" s="538"/>
      <c r="S567" s="538" t="s">
        <v>423</v>
      </c>
      <c r="T567" s="538" t="s">
        <v>424</v>
      </c>
    </row>
    <row r="568" spans="1:20" ht="31.5" customHeight="1">
      <c r="A568" s="513"/>
      <c r="B568" s="514"/>
      <c r="C568" s="530"/>
      <c r="D568" s="537"/>
      <c r="E568" s="538"/>
      <c r="F568" s="538"/>
      <c r="G568" s="537" t="s">
        <v>415</v>
      </c>
      <c r="H568" s="537" t="s">
        <v>419</v>
      </c>
      <c r="I568" s="537" t="s">
        <v>415</v>
      </c>
      <c r="J568" s="538" t="s">
        <v>422</v>
      </c>
      <c r="K568" s="538"/>
      <c r="L568" s="538"/>
      <c r="M568" s="530"/>
      <c r="N568" s="537"/>
      <c r="O568" s="538" t="s">
        <v>415</v>
      </c>
      <c r="P568" s="538" t="s">
        <v>422</v>
      </c>
      <c r="Q568" s="538" t="s">
        <v>443</v>
      </c>
      <c r="R568" s="538"/>
      <c r="S568" s="538"/>
      <c r="T568" s="538"/>
    </row>
    <row r="569" spans="1:20" ht="24">
      <c r="A569" s="513"/>
      <c r="B569" s="514"/>
      <c r="C569" s="530"/>
      <c r="D569" s="537"/>
      <c r="E569" s="538"/>
      <c r="F569" s="538"/>
      <c r="G569" s="537"/>
      <c r="H569" s="537"/>
      <c r="I569" s="537"/>
      <c r="J569" s="538"/>
      <c r="K569" s="538"/>
      <c r="L569" s="538"/>
      <c r="M569" s="530"/>
      <c r="N569" s="537"/>
      <c r="O569" s="538"/>
      <c r="P569" s="538"/>
      <c r="Q569" s="354" t="s">
        <v>415</v>
      </c>
      <c r="R569" s="355" t="s">
        <v>419</v>
      </c>
      <c r="S569" s="538"/>
      <c r="T569" s="538"/>
    </row>
    <row r="570" spans="1:20">
      <c r="A570" s="516" t="s">
        <v>311</v>
      </c>
      <c r="B570" s="516"/>
      <c r="C570" s="44">
        <f>+Calarasi!C20</f>
        <v>250</v>
      </c>
      <c r="D570" s="44">
        <f>+Calarasi!D20</f>
        <v>146</v>
      </c>
      <c r="E570" s="44">
        <f>+Calarasi!E20</f>
        <v>1</v>
      </c>
      <c r="F570" s="44">
        <f>+Calarasi!F20</f>
        <v>7</v>
      </c>
      <c r="G570" s="44">
        <f>+Calarasi!G20</f>
        <v>0</v>
      </c>
      <c r="H570" s="44">
        <f>+Calarasi!H20</f>
        <v>0</v>
      </c>
      <c r="I570" s="44">
        <f>+Calarasi!I20</f>
        <v>22</v>
      </c>
      <c r="J570" s="44">
        <f>+Calarasi!J20</f>
        <v>1</v>
      </c>
      <c r="K570" s="44">
        <f>+Calarasi!K20</f>
        <v>22</v>
      </c>
      <c r="L570" s="44">
        <f>+Calarasi!L20</f>
        <v>52</v>
      </c>
      <c r="M570" s="44">
        <f>+Calarasi!M20</f>
        <v>1060</v>
      </c>
      <c r="N570" s="44">
        <f>+Calarasi!N20</f>
        <v>576</v>
      </c>
      <c r="O570" s="44">
        <f>+Calarasi!O20</f>
        <v>543</v>
      </c>
      <c r="P570" s="44">
        <f>+Calarasi!P20</f>
        <v>30</v>
      </c>
      <c r="Q570" s="44">
        <f>+Calarasi!Q20</f>
        <v>0</v>
      </c>
      <c r="R570" s="44">
        <f>+Calarasi!R20</f>
        <v>0</v>
      </c>
      <c r="S570" s="44">
        <f>+Calarasi!S20</f>
        <v>312</v>
      </c>
      <c r="T570" s="44">
        <f>+Calarasi!T20</f>
        <v>172</v>
      </c>
    </row>
    <row r="571" spans="1:20">
      <c r="A571" s="371">
        <v>1</v>
      </c>
      <c r="B571" s="21" t="s">
        <v>75</v>
      </c>
      <c r="C571" s="180">
        <f>+Calarasi!C21</f>
        <v>147</v>
      </c>
      <c r="D571" s="180">
        <f>+Calarasi!D21</f>
        <v>86</v>
      </c>
      <c r="E571" s="180">
        <f>+Calarasi!E21</f>
        <v>1</v>
      </c>
      <c r="F571" s="180">
        <f>+Calarasi!F21</f>
        <v>3</v>
      </c>
      <c r="G571" s="180">
        <f>+Calarasi!G21</f>
        <v>0</v>
      </c>
      <c r="H571" s="180">
        <f>+Calarasi!H21</f>
        <v>0</v>
      </c>
      <c r="I571" s="180">
        <f>+Calarasi!I21</f>
        <v>17</v>
      </c>
      <c r="J571" s="180">
        <f>+Calarasi!J21</f>
        <v>1</v>
      </c>
      <c r="K571" s="180">
        <f>+Calarasi!K21</f>
        <v>13</v>
      </c>
      <c r="L571" s="180">
        <f>+Calarasi!L21</f>
        <v>27</v>
      </c>
      <c r="M571" s="180">
        <f>+Calarasi!M21</f>
        <v>602</v>
      </c>
      <c r="N571" s="180">
        <f>+Calarasi!N21</f>
        <v>351</v>
      </c>
      <c r="O571" s="180">
        <f>+Calarasi!O21</f>
        <v>331</v>
      </c>
      <c r="P571" s="180">
        <f>+Calarasi!P21</f>
        <v>24</v>
      </c>
      <c r="Q571" s="180">
        <f>+Calarasi!Q21</f>
        <v>0</v>
      </c>
      <c r="R571" s="180">
        <f>+Calarasi!R21</f>
        <v>0</v>
      </c>
      <c r="S571" s="180">
        <f>+Calarasi!S21</f>
        <v>174</v>
      </c>
      <c r="T571" s="180">
        <f>+Calarasi!T21</f>
        <v>77</v>
      </c>
    </row>
    <row r="572" spans="1:20">
      <c r="A572" s="371">
        <v>2</v>
      </c>
      <c r="B572" s="21" t="s">
        <v>76</v>
      </c>
      <c r="C572" s="180">
        <f>+Calarasi!C22</f>
        <v>28</v>
      </c>
      <c r="D572" s="180">
        <f>+Calarasi!D22</f>
        <v>23</v>
      </c>
      <c r="E572" s="180">
        <f>+Calarasi!E22</f>
        <v>0</v>
      </c>
      <c r="F572" s="180">
        <f>+Calarasi!F22</f>
        <v>1</v>
      </c>
      <c r="G572" s="180">
        <f>+Calarasi!G22</f>
        <v>0</v>
      </c>
      <c r="H572" s="180">
        <f>+Calarasi!H22</f>
        <v>0</v>
      </c>
      <c r="I572" s="180">
        <f>+Calarasi!I22</f>
        <v>0</v>
      </c>
      <c r="J572" s="180">
        <f>+Calarasi!J22</f>
        <v>0</v>
      </c>
      <c r="K572" s="180">
        <f>+Calarasi!K22</f>
        <v>1</v>
      </c>
      <c r="L572" s="180">
        <f>+Calarasi!L22</f>
        <v>3</v>
      </c>
      <c r="M572" s="180">
        <f>+Calarasi!M22</f>
        <v>94</v>
      </c>
      <c r="N572" s="180">
        <f>+Calarasi!N22</f>
        <v>51</v>
      </c>
      <c r="O572" s="180">
        <f>+Calarasi!O22</f>
        <v>49</v>
      </c>
      <c r="P572" s="180">
        <f>+Calarasi!P22</f>
        <v>0</v>
      </c>
      <c r="Q572" s="180">
        <f>+Calarasi!Q22</f>
        <v>0</v>
      </c>
      <c r="R572" s="180">
        <f>+Calarasi!R22</f>
        <v>0</v>
      </c>
      <c r="S572" s="180">
        <f>+Calarasi!S22</f>
        <v>24</v>
      </c>
      <c r="T572" s="180">
        <f>+Calarasi!T22</f>
        <v>19</v>
      </c>
    </row>
    <row r="573" spans="1:20">
      <c r="A573" s="371">
        <v>3</v>
      </c>
      <c r="B573" s="21" t="s">
        <v>77</v>
      </c>
      <c r="C573" s="180">
        <f>+Calarasi!C23</f>
        <v>21</v>
      </c>
      <c r="D573" s="180">
        <f>+Calarasi!D23</f>
        <v>7</v>
      </c>
      <c r="E573" s="180">
        <f>+Calarasi!E23</f>
        <v>0</v>
      </c>
      <c r="F573" s="180">
        <f>+Calarasi!F23</f>
        <v>2</v>
      </c>
      <c r="G573" s="180">
        <f>+Calarasi!G23</f>
        <v>0</v>
      </c>
      <c r="H573" s="180">
        <f>+Calarasi!H23</f>
        <v>0</v>
      </c>
      <c r="I573" s="180">
        <f>+Calarasi!I23</f>
        <v>4</v>
      </c>
      <c r="J573" s="180">
        <f>+Calarasi!J23</f>
        <v>0</v>
      </c>
      <c r="K573" s="180">
        <f>+Calarasi!K23</f>
        <v>3</v>
      </c>
      <c r="L573" s="180">
        <f>+Calarasi!L23</f>
        <v>5</v>
      </c>
      <c r="M573" s="180">
        <f>+Calarasi!M23</f>
        <v>97</v>
      </c>
      <c r="N573" s="180">
        <f>+Calarasi!N23</f>
        <v>27</v>
      </c>
      <c r="O573" s="180">
        <f>+Calarasi!O23</f>
        <v>25</v>
      </c>
      <c r="P573" s="180">
        <f>+Calarasi!P23</f>
        <v>0</v>
      </c>
      <c r="Q573" s="180">
        <f>+Calarasi!Q23</f>
        <v>0</v>
      </c>
      <c r="R573" s="180">
        <f>+Calarasi!R23</f>
        <v>0</v>
      </c>
      <c r="S573" s="180">
        <f>+Calarasi!S23</f>
        <v>45</v>
      </c>
      <c r="T573" s="180">
        <f>+Calarasi!T23</f>
        <v>25</v>
      </c>
    </row>
    <row r="574" spans="1:20">
      <c r="A574" s="371">
        <v>4</v>
      </c>
      <c r="B574" s="21" t="s">
        <v>78</v>
      </c>
      <c r="C574" s="180">
        <f>+Calarasi!C24</f>
        <v>36</v>
      </c>
      <c r="D574" s="180">
        <f>+Calarasi!D24</f>
        <v>24</v>
      </c>
      <c r="E574" s="180">
        <f>+Calarasi!E24</f>
        <v>0</v>
      </c>
      <c r="F574" s="180">
        <f>+Calarasi!F24</f>
        <v>1</v>
      </c>
      <c r="G574" s="180">
        <f>+Calarasi!G24</f>
        <v>0</v>
      </c>
      <c r="H574" s="180">
        <f>+Calarasi!H24</f>
        <v>0</v>
      </c>
      <c r="I574" s="180">
        <f>+Calarasi!I24</f>
        <v>0</v>
      </c>
      <c r="J574" s="180">
        <f>+Calarasi!J24</f>
        <v>0</v>
      </c>
      <c r="K574" s="180">
        <f>+Calarasi!K24</f>
        <v>3</v>
      </c>
      <c r="L574" s="180">
        <f>+Calarasi!L24</f>
        <v>8</v>
      </c>
      <c r="M574" s="180">
        <f>+Calarasi!M24</f>
        <v>200</v>
      </c>
      <c r="N574" s="180">
        <f>+Calarasi!N24</f>
        <v>110</v>
      </c>
      <c r="O574" s="180">
        <f>+Calarasi!O24</f>
        <v>102</v>
      </c>
      <c r="P574" s="180">
        <f>+Calarasi!P24</f>
        <v>6</v>
      </c>
      <c r="Q574" s="180">
        <f>+Calarasi!Q24</f>
        <v>0</v>
      </c>
      <c r="R574" s="180">
        <f>+Calarasi!R24</f>
        <v>0</v>
      </c>
      <c r="S574" s="180">
        <f>+Calarasi!S24</f>
        <v>55</v>
      </c>
      <c r="T574" s="180">
        <f>+Calarasi!T24</f>
        <v>35</v>
      </c>
    </row>
    <row r="575" spans="1:20">
      <c r="A575" s="371">
        <v>5</v>
      </c>
      <c r="B575" s="21" t="s">
        <v>79</v>
      </c>
      <c r="C575" s="180">
        <f>+Calarasi!C25</f>
        <v>18</v>
      </c>
      <c r="D575" s="180">
        <f>+Calarasi!D25</f>
        <v>6</v>
      </c>
      <c r="E575" s="180">
        <f>+Calarasi!E25</f>
        <v>0</v>
      </c>
      <c r="F575" s="180">
        <f>+Calarasi!F25</f>
        <v>0</v>
      </c>
      <c r="G575" s="180">
        <f>+Calarasi!G25</f>
        <v>0</v>
      </c>
      <c r="H575" s="180">
        <f>+Calarasi!H25</f>
        <v>0</v>
      </c>
      <c r="I575" s="180">
        <f>+Calarasi!I25</f>
        <v>1</v>
      </c>
      <c r="J575" s="180">
        <f>+Calarasi!J25</f>
        <v>0</v>
      </c>
      <c r="K575" s="180">
        <f>+Calarasi!K25</f>
        <v>2</v>
      </c>
      <c r="L575" s="180">
        <f>+Calarasi!L25</f>
        <v>9</v>
      </c>
      <c r="M575" s="180">
        <f>+Calarasi!M25</f>
        <v>67</v>
      </c>
      <c r="N575" s="180">
        <f>+Calarasi!N25</f>
        <v>37</v>
      </c>
      <c r="O575" s="180">
        <f>+Calarasi!O25</f>
        <v>36</v>
      </c>
      <c r="P575" s="180">
        <f>+Calarasi!P25</f>
        <v>0</v>
      </c>
      <c r="Q575" s="180">
        <f>+Calarasi!Q25</f>
        <v>0</v>
      </c>
      <c r="R575" s="180">
        <f>+Calarasi!R25</f>
        <v>0</v>
      </c>
      <c r="S575" s="180">
        <f>+Calarasi!S25</f>
        <v>14</v>
      </c>
      <c r="T575" s="180">
        <f>+Calarasi!T25</f>
        <v>16</v>
      </c>
    </row>
    <row r="598" spans="1:20">
      <c r="A598" s="33" t="s">
        <v>510</v>
      </c>
    </row>
    <row r="600" spans="1:20">
      <c r="A600" s="539" t="s">
        <v>562</v>
      </c>
      <c r="B600" s="539"/>
      <c r="C600" s="539"/>
      <c r="D600" s="539"/>
      <c r="E600" s="539"/>
      <c r="F600" s="539"/>
      <c r="G600" s="539"/>
      <c r="H600" s="539"/>
      <c r="I600" s="539"/>
      <c r="J600" s="539"/>
      <c r="K600" s="346"/>
      <c r="L600" s="346"/>
      <c r="M600" s="346"/>
      <c r="N600" s="346"/>
      <c r="O600" s="346"/>
      <c r="P600" s="346"/>
      <c r="Q600" s="346"/>
      <c r="R600" s="346"/>
      <c r="S600" s="346"/>
      <c r="T600" s="346"/>
    </row>
    <row r="601" spans="1:20" ht="12.75" customHeight="1">
      <c r="A601" s="530" t="s">
        <v>300</v>
      </c>
      <c r="B601" s="531" t="s">
        <v>301</v>
      </c>
      <c r="C601" s="530" t="s">
        <v>0</v>
      </c>
      <c r="D601" s="530" t="s">
        <v>298</v>
      </c>
      <c r="E601" s="530"/>
      <c r="F601" s="530"/>
      <c r="G601" s="530" t="s">
        <v>1</v>
      </c>
      <c r="H601" s="530" t="s">
        <v>299</v>
      </c>
      <c r="I601" s="530"/>
      <c r="J601" s="530"/>
      <c r="K601" s="531" t="s">
        <v>466</v>
      </c>
      <c r="L601" s="531" t="s">
        <v>467</v>
      </c>
      <c r="M601" s="530" t="s">
        <v>461</v>
      </c>
      <c r="N601" s="513" t="s">
        <v>489</v>
      </c>
      <c r="O601" s="530" t="s">
        <v>463</v>
      </c>
      <c r="P601" s="530" t="s">
        <v>464</v>
      </c>
      <c r="Q601" s="530" t="s">
        <v>465</v>
      </c>
      <c r="R601" s="530" t="s">
        <v>469</v>
      </c>
      <c r="S601" s="346"/>
      <c r="T601" s="346"/>
    </row>
    <row r="602" spans="1:20" ht="36" customHeight="1">
      <c r="A602" s="530"/>
      <c r="B602" s="531"/>
      <c r="C602" s="530"/>
      <c r="D602" s="387" t="s">
        <v>2</v>
      </c>
      <c r="E602" s="388" t="s">
        <v>3</v>
      </c>
      <c r="F602" s="397" t="s">
        <v>4</v>
      </c>
      <c r="G602" s="530"/>
      <c r="H602" s="387" t="s">
        <v>2</v>
      </c>
      <c r="I602" s="388" t="s">
        <v>3</v>
      </c>
      <c r="J602" s="397" t="s">
        <v>4</v>
      </c>
      <c r="K602" s="531"/>
      <c r="L602" s="531"/>
      <c r="M602" s="530"/>
      <c r="N602" s="513"/>
      <c r="O602" s="530"/>
      <c r="P602" s="530"/>
      <c r="Q602" s="530"/>
      <c r="R602" s="530"/>
      <c r="S602" s="346"/>
      <c r="T602" s="346"/>
    </row>
    <row r="603" spans="1:20">
      <c r="A603" s="536" t="s">
        <v>312</v>
      </c>
      <c r="B603" s="536"/>
      <c r="C603" s="398">
        <f>+Cluj!C4</f>
        <v>558417507.1500001</v>
      </c>
      <c r="D603" s="398">
        <f>+Cluj!D4</f>
        <v>103143.24106945</v>
      </c>
      <c r="E603" s="398">
        <f>+Cluj!E4</f>
        <v>2740.9684737152102</v>
      </c>
      <c r="F603" s="398">
        <f>+Cluj!F4</f>
        <v>375.95011758171501</v>
      </c>
      <c r="G603" s="398">
        <f>+Cluj!G4</f>
        <v>69386482.75</v>
      </c>
      <c r="H603" s="398">
        <f>+Cluj!H4</f>
        <v>12816.1216752863</v>
      </c>
      <c r="I603" s="398">
        <f>+Cluj!I4</f>
        <v>340.58058582437502</v>
      </c>
      <c r="J603" s="398">
        <f>+Cluj!J4</f>
        <v>46.713894200020199</v>
      </c>
      <c r="K603" s="398">
        <f>+Cluj!K4</f>
        <v>203730</v>
      </c>
      <c r="L603" s="398">
        <f>+Cluj!L4</f>
        <v>201947</v>
      </c>
      <c r="M603" s="398">
        <f>+Cluj!M4</f>
        <v>1485350</v>
      </c>
      <c r="N603" s="399">
        <f>+Cluj!N4</f>
        <v>274.35352789065388</v>
      </c>
      <c r="O603" s="399">
        <f>+Cluj!O4</f>
        <v>75.165350107028459</v>
      </c>
      <c r="P603" s="399">
        <f>+Cluj!P4</f>
        <v>5.9844883158742945</v>
      </c>
      <c r="Q603" s="399">
        <f>+Cluj!Q4</f>
        <v>1.6454812401273602</v>
      </c>
      <c r="R603" s="399">
        <f>+Cluj!R4</f>
        <v>45.844107868489104</v>
      </c>
      <c r="S603" s="346"/>
      <c r="T603" s="346"/>
    </row>
    <row r="604" spans="1:20">
      <c r="A604" s="354">
        <v>1</v>
      </c>
      <c r="B604" s="347" t="s">
        <v>512</v>
      </c>
      <c r="C604" s="400">
        <f>+Cluj!C5</f>
        <v>153922932</v>
      </c>
      <c r="D604" s="400">
        <f>+Cluj!D5</f>
        <v>108167.907238229</v>
      </c>
      <c r="E604" s="400">
        <f>+Cluj!E5</f>
        <v>2586.4184030111601</v>
      </c>
      <c r="F604" s="400">
        <f>+Cluj!F5</f>
        <v>407.23584411461201</v>
      </c>
      <c r="G604" s="400">
        <f>+Cluj!G5</f>
        <v>23572838.149999999</v>
      </c>
      <c r="H604" s="400">
        <f>+Cluj!H5</f>
        <v>16565.592515811699</v>
      </c>
      <c r="I604" s="400">
        <f>+Cluj!I5</f>
        <v>396.102267609894</v>
      </c>
      <c r="J604" s="400">
        <f>+Cluj!J5</f>
        <v>62.366955446199398</v>
      </c>
      <c r="K604" s="400">
        <f>+Cluj!K5</f>
        <v>59512</v>
      </c>
      <c r="L604" s="400">
        <f>+Cluj!L5</f>
        <v>59048</v>
      </c>
      <c r="M604" s="400">
        <f>+Cluj!M5</f>
        <v>377970</v>
      </c>
      <c r="N604" s="401">
        <f>+Cluj!N5</f>
        <v>265.61489810260014</v>
      </c>
      <c r="O604" s="401">
        <f>+Cluj!O5</f>
        <v>72.771204959616469</v>
      </c>
      <c r="P604" s="401">
        <f>+Cluj!P5</f>
        <v>4.7881275415194011</v>
      </c>
      <c r="Q604" s="401">
        <f>+Cluj!Q5</f>
        <v>1.5038612654111909</v>
      </c>
      <c r="R604" s="401">
        <f>+Cluj!R5</f>
        <v>55.473647224174279</v>
      </c>
      <c r="S604" s="346"/>
      <c r="T604" s="346"/>
    </row>
    <row r="605" spans="1:20">
      <c r="A605" s="354">
        <v>2</v>
      </c>
      <c r="B605" s="347" t="s">
        <v>511</v>
      </c>
      <c r="C605" s="400">
        <f>+Cluj!C6</f>
        <v>44146548.850000001</v>
      </c>
      <c r="D605" s="400">
        <f>+Cluj!D6</f>
        <v>92550.416876310293</v>
      </c>
      <c r="E605" s="400">
        <f>+Cluj!E6</f>
        <v>1675.83604183275</v>
      </c>
      <c r="F605" s="400">
        <f>+Cluj!F6</f>
        <v>367.49897067270501</v>
      </c>
      <c r="G605" s="400">
        <f>+Cluj!G6</f>
        <v>4763649.57</v>
      </c>
      <c r="H605" s="400">
        <f>+Cluj!H6</f>
        <v>9986.6867295597494</v>
      </c>
      <c r="I605" s="400">
        <f>+Cluj!I6</f>
        <v>180.83170367839699</v>
      </c>
      <c r="J605" s="400">
        <f>+Cluj!J6</f>
        <v>39.6551114237432</v>
      </c>
      <c r="K605" s="400">
        <f>+Cluj!K6</f>
        <v>26343</v>
      </c>
      <c r="L605" s="400">
        <f>+Cluj!L6</f>
        <v>26231</v>
      </c>
      <c r="M605" s="400">
        <f>+Cluj!M6</f>
        <v>120127</v>
      </c>
      <c r="N605" s="401">
        <f>+Cluj!N6</f>
        <v>251.83857442348008</v>
      </c>
      <c r="O605" s="401">
        <f>+Cluj!O6</f>
        <v>68.996869705063034</v>
      </c>
      <c r="P605" s="401">
        <f>+Cluj!P6</f>
        <v>4.2822971624126618</v>
      </c>
      <c r="Q605" s="401">
        <f>+Cluj!Q6</f>
        <v>0.23636155693644925</v>
      </c>
      <c r="R605" s="401">
        <f>+Cluj!R6</f>
        <v>58.809224318658281</v>
      </c>
      <c r="S605" s="346"/>
      <c r="T605" s="346"/>
    </row>
    <row r="606" spans="1:20" ht="12" customHeight="1">
      <c r="A606" s="354">
        <v>3</v>
      </c>
      <c r="B606" s="347" t="s">
        <v>514</v>
      </c>
      <c r="C606" s="400">
        <f>+Cluj!C7</f>
        <v>18357118</v>
      </c>
      <c r="D606" s="400">
        <f>+Cluj!D7</f>
        <v>79813.556521739127</v>
      </c>
      <c r="E606" s="400">
        <f>+Cluj!E7</f>
        <v>3309.9743959610532</v>
      </c>
      <c r="F606" s="400">
        <f>+Cluj!F7</f>
        <v>294.26475161502333</v>
      </c>
      <c r="G606" s="400">
        <f>+Cluj!G7</f>
        <v>1233854</v>
      </c>
      <c r="H606" s="400">
        <f>+Cluj!H7</f>
        <v>5364.5826086956522</v>
      </c>
      <c r="I606" s="400">
        <f>+Cluj!I7</f>
        <v>222.47637937252074</v>
      </c>
      <c r="J606" s="400">
        <f>+Cluj!J7</f>
        <v>19.77868970713175</v>
      </c>
      <c r="K606" s="400">
        <f>+Cluj!K7</f>
        <v>5546</v>
      </c>
      <c r="L606" s="400">
        <f>+Cluj!L7</f>
        <v>5470</v>
      </c>
      <c r="M606" s="400">
        <f>+Cluj!M7</f>
        <v>62383</v>
      </c>
      <c r="N606" s="401">
        <f>+Cluj!N7</f>
        <v>271.23043478260871</v>
      </c>
      <c r="O606" s="401">
        <f>+Cluj!O7</f>
        <v>74.309708159618822</v>
      </c>
      <c r="P606" s="401">
        <f>+Cluj!P7</f>
        <v>8.9207779207779208</v>
      </c>
      <c r="Q606" s="401">
        <f>+Cluj!Q7</f>
        <v>1.4625228519195612</v>
      </c>
      <c r="R606" s="401">
        <f>+Cluj!R7</f>
        <v>30.404347826086955</v>
      </c>
      <c r="S606" s="346"/>
      <c r="T606" s="346"/>
    </row>
    <row r="607" spans="1:20">
      <c r="A607" s="354">
        <v>4</v>
      </c>
      <c r="B607" s="348" t="s">
        <v>513</v>
      </c>
      <c r="C607" s="400">
        <f>+Cluj!C8</f>
        <v>27180145.859999999</v>
      </c>
      <c r="D607" s="400">
        <f>+Cluj!D8</f>
        <v>141563.25968749999</v>
      </c>
      <c r="E607" s="400">
        <f>+Cluj!E8</f>
        <v>3795.5796480938402</v>
      </c>
      <c r="F607" s="400">
        <f>+Cluj!F8</f>
        <v>596.36970905739895</v>
      </c>
      <c r="G607" s="400">
        <f>+Cluj!G8</f>
        <v>6916442.9699999997</v>
      </c>
      <c r="H607" s="400">
        <f>+Cluj!H8</f>
        <v>36023.140468750003</v>
      </c>
      <c r="I607" s="400">
        <f>+Cluj!I8</f>
        <v>965.84875994972799</v>
      </c>
      <c r="J607" s="400">
        <f>+Cluj!J8</f>
        <v>151.75625263296499</v>
      </c>
      <c r="K607" s="400">
        <f>+Cluj!K8</f>
        <v>7161</v>
      </c>
      <c r="L607" s="400">
        <f>+Cluj!L8</f>
        <v>7067</v>
      </c>
      <c r="M607" s="400">
        <f>+Cluj!M8</f>
        <v>45576</v>
      </c>
      <c r="N607" s="401">
        <f>+Cluj!N8</f>
        <v>237.375</v>
      </c>
      <c r="O607" s="401">
        <f>+Cluj!O8</f>
        <v>65.034246575342465</v>
      </c>
      <c r="P607" s="401">
        <f>+Cluj!P8</f>
        <v>5.7632776934749623</v>
      </c>
      <c r="Q607" s="401">
        <f>+Cluj!Q8</f>
        <v>1.9527380783925286</v>
      </c>
      <c r="R607" s="401">
        <f>+Cluj!R8</f>
        <v>41.1875</v>
      </c>
      <c r="S607" s="346"/>
      <c r="T607" s="346"/>
    </row>
    <row r="608" spans="1:20">
      <c r="A608" s="354">
        <v>5</v>
      </c>
      <c r="B608" s="348" t="s">
        <v>84</v>
      </c>
      <c r="C608" s="400">
        <f>+Cluj!C9</f>
        <v>39103574</v>
      </c>
      <c r="D608" s="400">
        <f>+Cluj!D9</f>
        <v>97031.200992555794</v>
      </c>
      <c r="E608" s="400">
        <f>+Cluj!E9</f>
        <v>3244.8405941415599</v>
      </c>
      <c r="F608" s="400">
        <f>+Cluj!F9</f>
        <v>311.10135726446799</v>
      </c>
      <c r="G608" s="400">
        <f>+Cluj!G9</f>
        <v>2653042</v>
      </c>
      <c r="H608" s="400">
        <f>+Cluj!H9</f>
        <v>6583.2307692307704</v>
      </c>
      <c r="I608" s="400">
        <f>+Cluj!I9</f>
        <v>220.15119077255</v>
      </c>
      <c r="J608" s="400">
        <f>+Cluj!J9</f>
        <v>21.1071491081515</v>
      </c>
      <c r="K608" s="400">
        <f>+Cluj!K9</f>
        <v>12051</v>
      </c>
      <c r="L608" s="400">
        <f>+Cluj!L9</f>
        <v>11983</v>
      </c>
      <c r="M608" s="400">
        <f>+Cluj!M9</f>
        <v>125694</v>
      </c>
      <c r="N608" s="401">
        <f>+Cluj!N9</f>
        <v>311.89578163771711</v>
      </c>
      <c r="O608" s="401">
        <f>+Cluj!O9</f>
        <v>85.450899078826609</v>
      </c>
      <c r="P608" s="401">
        <f>+Cluj!P9</f>
        <v>8.3534259320794835</v>
      </c>
      <c r="Q608" s="401">
        <f>+Cluj!Q9</f>
        <v>0.16690311274305267</v>
      </c>
      <c r="R608" s="401">
        <f>+Cluj!R9</f>
        <v>37.33746898263027</v>
      </c>
      <c r="S608" s="346"/>
      <c r="T608" s="346"/>
    </row>
    <row r="609" spans="1:20">
      <c r="A609" s="354">
        <v>6</v>
      </c>
      <c r="B609" s="348" t="s">
        <v>85</v>
      </c>
      <c r="C609" s="400">
        <f>+Cluj!C10</f>
        <v>38521350</v>
      </c>
      <c r="D609" s="400">
        <f>+Cluj!D10</f>
        <v>110693.534482759</v>
      </c>
      <c r="E609" s="400">
        <f>+Cluj!E10</f>
        <v>3732.3272938668701</v>
      </c>
      <c r="F609" s="400">
        <f>+Cluj!F10</f>
        <v>399.21806989180402</v>
      </c>
      <c r="G609" s="400">
        <f>+Cluj!G10</f>
        <v>2604530</v>
      </c>
      <c r="H609" s="400">
        <f>+Cluj!H10</f>
        <v>7484.2816091954001</v>
      </c>
      <c r="I609" s="400">
        <f>+Cluj!I10</f>
        <v>252.35248522430001</v>
      </c>
      <c r="J609" s="400">
        <f>+Cluj!J10</f>
        <v>26.992185880694802</v>
      </c>
      <c r="K609" s="400">
        <f>+Cluj!K10</f>
        <v>10321</v>
      </c>
      <c r="L609" s="400">
        <f>+Cluj!L10</f>
        <v>10175</v>
      </c>
      <c r="M609" s="400">
        <f>+Cluj!M10</f>
        <v>96492</v>
      </c>
      <c r="N609" s="401">
        <f>+Cluj!N10</f>
        <v>277.27586206896552</v>
      </c>
      <c r="O609" s="401">
        <f>+Cluj!O10</f>
        <v>75.965989607935754</v>
      </c>
      <c r="P609" s="401">
        <f>+Cluj!P10</f>
        <v>8.1524163568773229</v>
      </c>
      <c r="Q609" s="401">
        <f>+Cluj!Q10</f>
        <v>1.6805896805896805</v>
      </c>
      <c r="R609" s="401">
        <f>+Cluj!R10</f>
        <v>34.011494252873561</v>
      </c>
      <c r="S609" s="346"/>
      <c r="T609" s="346"/>
    </row>
    <row r="610" spans="1:20">
      <c r="A610" s="354">
        <v>7</v>
      </c>
      <c r="B610" s="348" t="s">
        <v>86</v>
      </c>
      <c r="C610" s="400">
        <f>+Cluj!C11</f>
        <v>7796953.3700000001</v>
      </c>
      <c r="D610" s="400">
        <f>+Cluj!D11</f>
        <v>39984.376256410302</v>
      </c>
      <c r="E610" s="400">
        <f>+Cluj!E11</f>
        <v>15912.1497346939</v>
      </c>
      <c r="F610" s="400">
        <f>+Cluj!F11</f>
        <v>109.70653810977799</v>
      </c>
      <c r="G610" s="400">
        <f>+Cluj!G11</f>
        <v>395883.4</v>
      </c>
      <c r="H610" s="400">
        <f>+Cluj!H11</f>
        <v>2030.1712820512801</v>
      </c>
      <c r="I610" s="400">
        <f>+Cluj!I11</f>
        <v>807.925306122449</v>
      </c>
      <c r="J610" s="400">
        <f>+Cluj!J11</f>
        <v>5.5702522829283403</v>
      </c>
      <c r="K610" s="400">
        <f>+Cluj!K11</f>
        <v>490</v>
      </c>
      <c r="L610" s="400">
        <f>+Cluj!L11</f>
        <v>295</v>
      </c>
      <c r="M610" s="400">
        <f>+Cluj!M11</f>
        <v>71071</v>
      </c>
      <c r="N610" s="401">
        <f>+Cluj!N11</f>
        <v>364.46666666666664</v>
      </c>
      <c r="O610" s="401">
        <f>+Cluj!O11</f>
        <v>99.853881278538807</v>
      </c>
      <c r="P610" s="401">
        <f>+Cluj!P11</f>
        <v>145.04285714285714</v>
      </c>
      <c r="Q610" s="401">
        <f>+Cluj!Q11</f>
        <v>1.0169491525423728</v>
      </c>
      <c r="R610" s="401">
        <f>+Cluj!R11</f>
        <v>2.5128205128205128</v>
      </c>
      <c r="S610" s="346"/>
      <c r="T610" s="346"/>
    </row>
    <row r="611" spans="1:20">
      <c r="A611" s="354">
        <v>8</v>
      </c>
      <c r="B611" s="348" t="s">
        <v>87</v>
      </c>
      <c r="C611" s="400">
        <f>+Cluj!C12</f>
        <v>18464153.66</v>
      </c>
      <c r="D611" s="400">
        <f>+Cluj!D12</f>
        <v>54466.529970501499</v>
      </c>
      <c r="E611" s="400">
        <f>+Cluj!E12</f>
        <v>1589.68176151528</v>
      </c>
      <c r="F611" s="400">
        <f>+Cluj!F12</f>
        <v>205.18234073053401</v>
      </c>
      <c r="G611" s="400">
        <f>+Cluj!G12</f>
        <v>1447753</v>
      </c>
      <c r="H611" s="400">
        <f>+Cluj!H12</f>
        <v>4270.6578171091396</v>
      </c>
      <c r="I611" s="400">
        <f>+Cluj!I12</f>
        <v>124.64511407662501</v>
      </c>
      <c r="J611" s="400">
        <f>+Cluj!J12</f>
        <v>16.088110769094001</v>
      </c>
      <c r="K611" s="400">
        <f>+Cluj!K12</f>
        <v>11615</v>
      </c>
      <c r="L611" s="400">
        <f>+Cluj!L12</f>
        <v>11467</v>
      </c>
      <c r="M611" s="400">
        <f>+Cluj!M12</f>
        <v>89989</v>
      </c>
      <c r="N611" s="401">
        <f>+Cluj!N12</f>
        <v>265.45427728613572</v>
      </c>
      <c r="O611" s="401">
        <f>+Cluj!O12</f>
        <v>72.727199256475544</v>
      </c>
      <c r="P611" s="401">
        <f>+Cluj!P12</f>
        <v>6.4268675903442363</v>
      </c>
      <c r="Q611" s="401">
        <f>+Cluj!Q12</f>
        <v>2.3720240690677596</v>
      </c>
      <c r="R611" s="401">
        <f>+Cluj!R12</f>
        <v>41.303834808259587</v>
      </c>
      <c r="S611" s="346"/>
      <c r="T611" s="346"/>
    </row>
    <row r="612" spans="1:20">
      <c r="A612" s="354">
        <v>9</v>
      </c>
      <c r="B612" s="348" t="s">
        <v>88</v>
      </c>
      <c r="C612" s="400">
        <f>+Cluj!C13</f>
        <v>20707972</v>
      </c>
      <c r="D612" s="400">
        <f>+Cluj!D13</f>
        <v>66585.118971061092</v>
      </c>
      <c r="E612" s="400">
        <f>+Cluj!E13</f>
        <v>2071.4186255876762</v>
      </c>
      <c r="F612" s="400">
        <f>+Cluj!F13</f>
        <v>267.52411957729373</v>
      </c>
      <c r="G612" s="400">
        <f>+Cluj!G13</f>
        <v>1314370</v>
      </c>
      <c r="H612" s="400">
        <f>+Cluj!H13</f>
        <v>4226.2700964630221</v>
      </c>
      <c r="I612" s="400">
        <f>+Cluj!I13</f>
        <v>131.47644293287988</v>
      </c>
      <c r="J612" s="400">
        <f>+Cluj!J13</f>
        <v>16.980208252590238</v>
      </c>
      <c r="K612" s="400">
        <f>+Cluj!K13</f>
        <v>9997</v>
      </c>
      <c r="L612" s="400">
        <f>+Cluj!L13</f>
        <v>9916</v>
      </c>
      <c r="M612" s="400">
        <f>+Cluj!M13</f>
        <v>77406</v>
      </c>
      <c r="N612" s="401">
        <f>+Cluj!N13</f>
        <v>248.89389067524115</v>
      </c>
      <c r="O612" s="401">
        <f>+Cluj!O13</f>
        <v>68.190107034312646</v>
      </c>
      <c r="P612" s="401">
        <f>+Cluj!P13</f>
        <v>6.827732204286848</v>
      </c>
      <c r="Q612" s="401">
        <f>+Cluj!Q13</f>
        <v>2.127874142799516</v>
      </c>
      <c r="R612" s="401">
        <f>+Cluj!R13</f>
        <v>36.453376205787784</v>
      </c>
      <c r="S612" s="346"/>
      <c r="T612" s="346"/>
    </row>
    <row r="613" spans="1:20">
      <c r="A613" s="354">
        <v>10</v>
      </c>
      <c r="B613" s="348" t="s">
        <v>89</v>
      </c>
      <c r="C613" s="400">
        <f>+Cluj!C14</f>
        <v>7825455.79</v>
      </c>
      <c r="D613" s="400">
        <f>+Cluj!D14</f>
        <v>72457.923981481494</v>
      </c>
      <c r="E613" s="400">
        <f>+Cluj!E14</f>
        <v>1713.4783862491799</v>
      </c>
      <c r="F613" s="400">
        <f>+Cluj!F14</f>
        <v>282.91597216196698</v>
      </c>
      <c r="G613" s="400">
        <f>+Cluj!G14</f>
        <v>447361.93</v>
      </c>
      <c r="H613" s="400">
        <f>+Cluj!H14</f>
        <v>4142.2400925925904</v>
      </c>
      <c r="I613" s="400">
        <f>+Cluj!I14</f>
        <v>97.955316400262802</v>
      </c>
      <c r="J613" s="400">
        <f>+Cluj!J14</f>
        <v>16.1736055676067</v>
      </c>
      <c r="K613" s="400">
        <f>+Cluj!K14</f>
        <v>4567</v>
      </c>
      <c r="L613" s="400">
        <f>+Cluj!L14</f>
        <v>4514</v>
      </c>
      <c r="M613" s="400">
        <f>+Cluj!M14</f>
        <v>27660</v>
      </c>
      <c r="N613" s="401">
        <f>+Cluj!N14</f>
        <v>256.11111111111109</v>
      </c>
      <c r="O613" s="401">
        <f>+Cluj!O14</f>
        <v>70.167427701674271</v>
      </c>
      <c r="P613" s="401">
        <f>+Cluj!P14</f>
        <v>5.5687537749144349</v>
      </c>
      <c r="Q613" s="401">
        <f>+Cluj!Q14</f>
        <v>3.7660611431103233</v>
      </c>
      <c r="R613" s="401">
        <f>+Cluj!R14</f>
        <v>45.99074074074074</v>
      </c>
      <c r="S613" s="346"/>
      <c r="T613" s="346"/>
    </row>
    <row r="614" spans="1:20">
      <c r="A614" s="354">
        <v>11</v>
      </c>
      <c r="B614" s="348" t="s">
        <v>90</v>
      </c>
      <c r="C614" s="400">
        <f>+Cluj!C15</f>
        <v>4422126</v>
      </c>
      <c r="D614" s="400">
        <f>+Cluj!D15</f>
        <v>49134.733333333301</v>
      </c>
      <c r="E614" s="400">
        <f>+Cluj!E15</f>
        <v>1112.20472837022</v>
      </c>
      <c r="F614" s="400">
        <f>+Cluj!F15</f>
        <v>204.794424118927</v>
      </c>
      <c r="G614" s="400">
        <f>+Cluj!G15</f>
        <v>314755</v>
      </c>
      <c r="H614" s="400">
        <f>+Cluj!H15</f>
        <v>3497.2777777777801</v>
      </c>
      <c r="I614" s="400">
        <f>+Cluj!I15</f>
        <v>79.163732394366207</v>
      </c>
      <c r="J614" s="400">
        <f>+Cluj!J15</f>
        <v>14.576714676052401</v>
      </c>
      <c r="K614" s="400">
        <f>+Cluj!K15</f>
        <v>3976</v>
      </c>
      <c r="L614" s="400">
        <f>+Cluj!L15</f>
        <v>3940</v>
      </c>
      <c r="M614" s="400">
        <f>+Cluj!M15</f>
        <v>21593</v>
      </c>
      <c r="N614" s="401">
        <f>+Cluj!N15</f>
        <v>239.92222222222222</v>
      </c>
      <c r="O614" s="401">
        <f>+Cluj!O15</f>
        <v>65.732115677321161</v>
      </c>
      <c r="P614" s="401">
        <f>+Cluj!P15</f>
        <v>4.994910941475827</v>
      </c>
      <c r="Q614" s="401">
        <f>+Cluj!Q15</f>
        <v>2.0558375634517767</v>
      </c>
      <c r="R614" s="401">
        <f>+Cluj!R15</f>
        <v>48.033333333333331</v>
      </c>
      <c r="S614" s="346"/>
      <c r="T614" s="346"/>
    </row>
    <row r="615" spans="1:20">
      <c r="A615" s="354">
        <v>12</v>
      </c>
      <c r="B615" s="348" t="s">
        <v>91</v>
      </c>
      <c r="C615" s="400">
        <f>+Cluj!C16</f>
        <v>8957304.0399999991</v>
      </c>
      <c r="D615" s="400">
        <f>+Cluj!D16</f>
        <v>54286.691151515101</v>
      </c>
      <c r="E615" s="400">
        <f>+Cluj!E16</f>
        <v>1623.5823889795199</v>
      </c>
      <c r="F615" s="400">
        <f>+Cluj!F16</f>
        <v>213.81896400267399</v>
      </c>
      <c r="G615" s="400">
        <f>+Cluj!G16</f>
        <v>551559.18999999994</v>
      </c>
      <c r="H615" s="400">
        <f>+Cluj!H16</f>
        <v>3342.7829696969702</v>
      </c>
      <c r="I615" s="400">
        <f>+Cluj!I16</f>
        <v>99.974477070871899</v>
      </c>
      <c r="J615" s="400">
        <f>+Cluj!J16</f>
        <v>13.1662176549222</v>
      </c>
      <c r="K615" s="400">
        <f>+Cluj!K16</f>
        <v>5517</v>
      </c>
      <c r="L615" s="400">
        <f>+Cluj!L16</f>
        <v>5452</v>
      </c>
      <c r="M615" s="400">
        <f>+Cluj!M16</f>
        <v>41892</v>
      </c>
      <c r="N615" s="401">
        <f>+Cluj!N16</f>
        <v>253.8909090909091</v>
      </c>
      <c r="O615" s="401">
        <f>+Cluj!O16</f>
        <v>69.559153175591533</v>
      </c>
      <c r="P615" s="401">
        <f>+Cluj!P16</f>
        <v>6.4310715382253605</v>
      </c>
      <c r="Q615" s="401">
        <f>+Cluj!Q16</f>
        <v>2.0542920029347029</v>
      </c>
      <c r="R615" s="401">
        <f>+Cluj!R16</f>
        <v>39.478787878787877</v>
      </c>
      <c r="S615" s="346"/>
      <c r="T615" s="346"/>
    </row>
    <row r="616" spans="1:20" ht="12.75" customHeight="1">
      <c r="A616" s="354">
        <v>13</v>
      </c>
      <c r="B616" s="347" t="s">
        <v>515</v>
      </c>
      <c r="C616" s="400">
        <f>+Cluj!C17</f>
        <v>24838132</v>
      </c>
      <c r="D616" s="400">
        <f>+Cluj!D17</f>
        <v>331175.09333333297</v>
      </c>
      <c r="E616" s="400">
        <f>+Cluj!E17</f>
        <v>9725.1887235708691</v>
      </c>
      <c r="F616" s="400">
        <f>+Cluj!F17</f>
        <v>1305.8954784437401</v>
      </c>
      <c r="G616" s="400">
        <f>+Cluj!G17</f>
        <v>4044241.51</v>
      </c>
      <c r="H616" s="400">
        <f>+Cluj!H17</f>
        <v>53923.2201333333</v>
      </c>
      <c r="I616" s="400">
        <f>+Cluj!I17</f>
        <v>1583.49315191856</v>
      </c>
      <c r="J616" s="400">
        <f>+Cluj!J17</f>
        <v>212.630994216614</v>
      </c>
      <c r="K616" s="400">
        <f>+Cluj!K17</f>
        <v>2554</v>
      </c>
      <c r="L616" s="400">
        <f>+Cluj!L17</f>
        <v>2539</v>
      </c>
      <c r="M616" s="400">
        <f>+Cluj!M17</f>
        <v>19020</v>
      </c>
      <c r="N616" s="401">
        <f>+Cluj!N17</f>
        <v>253.6</v>
      </c>
      <c r="O616" s="401">
        <f>+Cluj!O17</f>
        <v>69.479452054794521</v>
      </c>
      <c r="P616" s="401">
        <f>+Cluj!P17</f>
        <v>4.8919753086419755</v>
      </c>
      <c r="Q616" s="401">
        <f>+Cluj!Q17</f>
        <v>0.27569909413154786</v>
      </c>
      <c r="R616" s="401">
        <f>+Cluj!R17</f>
        <v>51.84</v>
      </c>
      <c r="S616" s="346"/>
      <c r="T616" s="346"/>
    </row>
    <row r="617" spans="1:20" ht="24" customHeight="1">
      <c r="A617" s="354">
        <v>14</v>
      </c>
      <c r="B617" s="347" t="s">
        <v>516</v>
      </c>
      <c r="C617" s="404">
        <f>+Cluj!C18</f>
        <v>43574638.68</v>
      </c>
      <c r="D617" s="404">
        <f>+Cluj!D18</f>
        <v>254822.44842105301</v>
      </c>
      <c r="E617" s="404">
        <f>+Cluj!E18</f>
        <v>6201.0301238081702</v>
      </c>
      <c r="F617" s="404">
        <f>+Cluj!F18</f>
        <v>899.46617153473005</v>
      </c>
      <c r="G617" s="404">
        <f>+Cluj!G18</f>
        <v>2322608.5299999998</v>
      </c>
      <c r="H617" s="404">
        <f>+Cluj!H18</f>
        <v>13582.506023391799</v>
      </c>
      <c r="I617" s="404">
        <f>+Cluj!I18</f>
        <v>330.52633129358202</v>
      </c>
      <c r="J617" s="404">
        <f>+Cluj!J18</f>
        <v>47.943204252244797</v>
      </c>
      <c r="K617" s="404">
        <f>+Cluj!K18</f>
        <v>7027</v>
      </c>
      <c r="L617" s="404">
        <f>+Cluj!L18</f>
        <v>6965</v>
      </c>
      <c r="M617" s="404">
        <f>+Cluj!M18</f>
        <v>48445</v>
      </c>
      <c r="N617" s="405">
        <f>+Cluj!N18</f>
        <v>283.30409356725147</v>
      </c>
      <c r="O617" s="405">
        <f>+Cluj!O18</f>
        <v>77.617559881438766</v>
      </c>
      <c r="P617" s="405">
        <f>+Cluj!P18</f>
        <v>4.620850820297596</v>
      </c>
      <c r="Q617" s="405">
        <f>+Cluj!Q18</f>
        <v>3.8047379755922468</v>
      </c>
      <c r="R617" s="405">
        <f>+Cluj!R18</f>
        <v>61.309941520467838</v>
      </c>
      <c r="S617" s="346"/>
      <c r="T617" s="346"/>
    </row>
    <row r="618" spans="1:20">
      <c r="A618" s="354">
        <v>15</v>
      </c>
      <c r="B618" s="348" t="s">
        <v>94</v>
      </c>
      <c r="C618" s="404">
        <f>+Cluj!C19</f>
        <v>38616172.899999999</v>
      </c>
      <c r="D618" s="404">
        <f>+Cluj!D19</f>
        <v>72179.762429906506</v>
      </c>
      <c r="E618" s="404">
        <f>+Cluj!E19</f>
        <v>2093.1309501870001</v>
      </c>
      <c r="F618" s="404">
        <f>+Cluj!F19</f>
        <v>257.31078187051901</v>
      </c>
      <c r="G618" s="404">
        <f>+Cluj!G19</f>
        <v>7937627.5</v>
      </c>
      <c r="H618" s="404">
        <f>+Cluj!H19</f>
        <v>14836.6869158879</v>
      </c>
      <c r="I618" s="404">
        <f>+Cluj!I19</f>
        <v>430.24703235947698</v>
      </c>
      <c r="J618" s="404">
        <f>+Cluj!J19</f>
        <v>52.890718702524097</v>
      </c>
      <c r="K618" s="404">
        <f>+Cluj!K19</f>
        <v>18449</v>
      </c>
      <c r="L618" s="404">
        <f>+Cluj!L19</f>
        <v>18407</v>
      </c>
      <c r="M618" s="404">
        <f>+Cluj!M19</f>
        <v>150076</v>
      </c>
      <c r="N618" s="405">
        <f>+Cluj!N19</f>
        <v>280.51588785046727</v>
      </c>
      <c r="O618" s="405">
        <f>+Cluj!O19</f>
        <v>76.853667904237611</v>
      </c>
      <c r="P618" s="405">
        <f>+Cluj!P19</f>
        <v>6.8804327892902988</v>
      </c>
      <c r="Q618" s="405">
        <f>+Cluj!Q19</f>
        <v>1.6787091867224426</v>
      </c>
      <c r="R618" s="405">
        <f>+Cluj!R19</f>
        <v>40.770093457943922</v>
      </c>
      <c r="S618" s="346"/>
      <c r="T618" s="346"/>
    </row>
    <row r="619" spans="1:20" ht="24">
      <c r="A619" s="354">
        <v>16</v>
      </c>
      <c r="B619" s="347" t="s">
        <v>566</v>
      </c>
      <c r="C619" s="404">
        <f>+Cluj!C20</f>
        <v>61982930</v>
      </c>
      <c r="D619" s="404">
        <f>+Cluj!D20</f>
        <v>176087.869318182</v>
      </c>
      <c r="E619" s="404">
        <f>+Cluj!E20</f>
        <v>3331.6990969683902</v>
      </c>
      <c r="F619" s="404">
        <f>+Cluj!F20</f>
        <v>563.70666448397503</v>
      </c>
      <c r="G619" s="404">
        <f>+Cluj!G20</f>
        <v>8865966</v>
      </c>
      <c r="H619" s="404">
        <f>+Cluj!H20</f>
        <v>25187.403409090901</v>
      </c>
      <c r="I619" s="404">
        <f>+Cluj!I20</f>
        <v>476.56235218232598</v>
      </c>
      <c r="J619" s="404">
        <f>+Cluj!J20</f>
        <v>80.631943686565506</v>
      </c>
      <c r="K619" s="404">
        <f>+Cluj!K20</f>
        <v>18604</v>
      </c>
      <c r="L619" s="404">
        <f>+Cluj!L20</f>
        <v>18478</v>
      </c>
      <c r="M619" s="404">
        <f>+Cluj!M20</f>
        <v>109956</v>
      </c>
      <c r="N619" s="405">
        <f>+Cluj!N20</f>
        <v>312.375</v>
      </c>
      <c r="O619" s="405">
        <f>+Cluj!O20</f>
        <v>85.582191780821915</v>
      </c>
      <c r="P619" s="405">
        <f>+Cluj!P20</f>
        <v>5.0886708626434656</v>
      </c>
      <c r="Q619" s="405">
        <f>+Cluj!Q20</f>
        <v>2.8899231518562614</v>
      </c>
      <c r="R619" s="405">
        <f>+Cluj!R20</f>
        <v>61.386363636363633</v>
      </c>
      <c r="S619" s="346"/>
      <c r="T619" s="346"/>
    </row>
    <row r="620" spans="1:20">
      <c r="A620" s="349"/>
      <c r="B620" s="350"/>
      <c r="C620" s="351"/>
      <c r="D620" s="352"/>
      <c r="E620" s="353"/>
      <c r="F620" s="353"/>
      <c r="G620" s="351"/>
      <c r="H620" s="353"/>
      <c r="I620" s="353"/>
      <c r="J620" s="353"/>
      <c r="K620" s="346"/>
      <c r="L620" s="346"/>
      <c r="M620" s="346"/>
      <c r="N620" s="346"/>
      <c r="O620" s="346"/>
      <c r="P620" s="346"/>
      <c r="Q620" s="346"/>
      <c r="R620" s="346"/>
      <c r="S620" s="346"/>
      <c r="T620" s="346"/>
    </row>
    <row r="621" spans="1:20">
      <c r="A621" s="529" t="s">
        <v>565</v>
      </c>
      <c r="B621" s="529"/>
      <c r="C621" s="529"/>
      <c r="D621" s="529"/>
      <c r="E621" s="529"/>
      <c r="F621" s="529"/>
      <c r="G621" s="529"/>
      <c r="H621" s="529"/>
      <c r="I621" s="529"/>
      <c r="J621" s="529"/>
      <c r="K621" s="529"/>
      <c r="L621" s="529"/>
      <c r="M621" s="529"/>
      <c r="N621" s="529"/>
      <c r="O621" s="529"/>
      <c r="P621" s="529"/>
      <c r="Q621" s="529"/>
      <c r="R621" s="529"/>
      <c r="S621" s="529"/>
      <c r="T621" s="529"/>
    </row>
    <row r="622" spans="1:20" ht="13.5" customHeight="1">
      <c r="A622" s="530" t="s">
        <v>300</v>
      </c>
      <c r="B622" s="531" t="s">
        <v>301</v>
      </c>
      <c r="C622" s="532" t="s">
        <v>414</v>
      </c>
      <c r="D622" s="532"/>
      <c r="E622" s="532"/>
      <c r="F622" s="532"/>
      <c r="G622" s="532"/>
      <c r="H622" s="532"/>
      <c r="I622" s="532"/>
      <c r="J622" s="532"/>
      <c r="K622" s="532"/>
      <c r="L622" s="532"/>
      <c r="M622" s="532" t="s">
        <v>425</v>
      </c>
      <c r="N622" s="532"/>
      <c r="O622" s="532"/>
      <c r="P622" s="532"/>
      <c r="Q622" s="532"/>
      <c r="R622" s="532"/>
      <c r="S622" s="532"/>
      <c r="T622" s="532"/>
    </row>
    <row r="623" spans="1:20">
      <c r="A623" s="530"/>
      <c r="B623" s="531"/>
      <c r="C623" s="530" t="s">
        <v>415</v>
      </c>
      <c r="D623" s="536" t="s">
        <v>416</v>
      </c>
      <c r="E623" s="536"/>
      <c r="F623" s="536"/>
      <c r="G623" s="536"/>
      <c r="H623" s="536"/>
      <c r="I623" s="536"/>
      <c r="J623" s="536"/>
      <c r="K623" s="536"/>
      <c r="L623" s="536"/>
      <c r="M623" s="530" t="s">
        <v>415</v>
      </c>
      <c r="N623" s="536" t="s">
        <v>416</v>
      </c>
      <c r="O623" s="536"/>
      <c r="P623" s="536"/>
      <c r="Q623" s="536"/>
      <c r="R623" s="536"/>
      <c r="S623" s="536"/>
      <c r="T623" s="536"/>
    </row>
    <row r="624" spans="1:20" ht="36.75" customHeight="1">
      <c r="A624" s="530"/>
      <c r="B624" s="531"/>
      <c r="C624" s="530"/>
      <c r="D624" s="537" t="s">
        <v>409</v>
      </c>
      <c r="E624" s="538" t="s">
        <v>410</v>
      </c>
      <c r="F624" s="538" t="s">
        <v>411</v>
      </c>
      <c r="G624" s="538" t="s">
        <v>418</v>
      </c>
      <c r="H624" s="538"/>
      <c r="I624" s="537" t="s">
        <v>417</v>
      </c>
      <c r="J624" s="537"/>
      <c r="K624" s="538" t="s">
        <v>412</v>
      </c>
      <c r="L624" s="538" t="s">
        <v>413</v>
      </c>
      <c r="M624" s="530"/>
      <c r="N624" s="537" t="s">
        <v>420</v>
      </c>
      <c r="O624" s="538" t="s">
        <v>421</v>
      </c>
      <c r="P624" s="538"/>
      <c r="Q624" s="538"/>
      <c r="R624" s="538"/>
      <c r="S624" s="538" t="s">
        <v>423</v>
      </c>
      <c r="T624" s="538" t="s">
        <v>424</v>
      </c>
    </row>
    <row r="625" spans="1:20" ht="27" customHeight="1">
      <c r="A625" s="530"/>
      <c r="B625" s="531"/>
      <c r="C625" s="530"/>
      <c r="D625" s="537"/>
      <c r="E625" s="538"/>
      <c r="F625" s="538"/>
      <c r="G625" s="537" t="s">
        <v>415</v>
      </c>
      <c r="H625" s="537" t="s">
        <v>419</v>
      </c>
      <c r="I625" s="537" t="s">
        <v>415</v>
      </c>
      <c r="J625" s="538" t="s">
        <v>422</v>
      </c>
      <c r="K625" s="538"/>
      <c r="L625" s="538"/>
      <c r="M625" s="530"/>
      <c r="N625" s="537"/>
      <c r="O625" s="538" t="s">
        <v>415</v>
      </c>
      <c r="P625" s="538" t="s">
        <v>422</v>
      </c>
      <c r="Q625" s="517" t="s">
        <v>443</v>
      </c>
      <c r="R625" s="517"/>
      <c r="S625" s="538"/>
      <c r="T625" s="538"/>
    </row>
    <row r="626" spans="1:20" ht="24">
      <c r="A626" s="530"/>
      <c r="B626" s="531"/>
      <c r="C626" s="530"/>
      <c r="D626" s="537"/>
      <c r="E626" s="538"/>
      <c r="F626" s="538"/>
      <c r="G626" s="537"/>
      <c r="H626" s="537"/>
      <c r="I626" s="537"/>
      <c r="J626" s="538"/>
      <c r="K626" s="538"/>
      <c r="L626" s="538"/>
      <c r="M626" s="530"/>
      <c r="N626" s="537"/>
      <c r="O626" s="538"/>
      <c r="P626" s="538"/>
      <c r="Q626" s="354" t="s">
        <v>415</v>
      </c>
      <c r="R626" s="355" t="s">
        <v>419</v>
      </c>
      <c r="S626" s="538"/>
      <c r="T626" s="538"/>
    </row>
    <row r="627" spans="1:20">
      <c r="A627" s="536" t="s">
        <v>312</v>
      </c>
      <c r="B627" s="536"/>
      <c r="C627" s="356">
        <f>+Cluj!C28</f>
        <v>4785</v>
      </c>
      <c r="D627" s="356">
        <f>+Cluj!D28</f>
        <v>2569</v>
      </c>
      <c r="E627" s="356">
        <f>+Cluj!E28</f>
        <v>142</v>
      </c>
      <c r="F627" s="356">
        <f>+Cluj!F28</f>
        <v>92</v>
      </c>
      <c r="G627" s="356">
        <f>+Cluj!G28</f>
        <v>33</v>
      </c>
      <c r="H627" s="356">
        <f>+Cluj!H28</f>
        <v>4</v>
      </c>
      <c r="I627" s="356">
        <f>+Cluj!I28</f>
        <v>1402</v>
      </c>
      <c r="J627" s="356">
        <f>+Cluj!J28</f>
        <v>26</v>
      </c>
      <c r="K627" s="356">
        <f>+Cluj!K28</f>
        <v>176</v>
      </c>
      <c r="L627" s="356">
        <f>+Cluj!L28</f>
        <v>371</v>
      </c>
      <c r="M627" s="356">
        <f>+Cluj!M28</f>
        <v>5385</v>
      </c>
      <c r="N627" s="356">
        <f>+Cluj!N28</f>
        <v>2473</v>
      </c>
      <c r="O627" s="356">
        <f>+Cluj!O28</f>
        <v>2203</v>
      </c>
      <c r="P627" s="356">
        <f>+Cluj!P28</f>
        <v>34</v>
      </c>
      <c r="Q627" s="356">
        <f>+Cluj!Q28</f>
        <v>0</v>
      </c>
      <c r="R627" s="356">
        <f>+Cluj!R28</f>
        <v>0</v>
      </c>
      <c r="S627" s="356">
        <f>+Cluj!S28</f>
        <v>2132</v>
      </c>
      <c r="T627" s="356">
        <f>+Cluj!T28</f>
        <v>780</v>
      </c>
    </row>
    <row r="628" spans="1:20">
      <c r="A628" s="354">
        <v>1</v>
      </c>
      <c r="B628" s="347" t="s">
        <v>512</v>
      </c>
      <c r="C628" s="402">
        <f>+Cluj!C29</f>
        <v>1312</v>
      </c>
      <c r="D628" s="402">
        <f>+Cluj!D29</f>
        <v>486</v>
      </c>
      <c r="E628" s="402">
        <f>+Cluj!E29</f>
        <v>141</v>
      </c>
      <c r="F628" s="402">
        <f>+Cluj!F29</f>
        <v>9</v>
      </c>
      <c r="G628" s="402">
        <f>+Cluj!G29</f>
        <v>0</v>
      </c>
      <c r="H628" s="402">
        <f>+Cluj!H29</f>
        <v>0</v>
      </c>
      <c r="I628" s="402">
        <f>+Cluj!I29</f>
        <v>544</v>
      </c>
      <c r="J628" s="402">
        <f>+Cluj!J29</f>
        <v>19</v>
      </c>
      <c r="K628" s="402">
        <f>+Cluj!K29</f>
        <v>64</v>
      </c>
      <c r="L628" s="402">
        <f>+Cluj!L29</f>
        <v>68</v>
      </c>
      <c r="M628" s="402">
        <f>+Cluj!M29</f>
        <v>1537</v>
      </c>
      <c r="N628" s="402">
        <f>+Cluj!N29</f>
        <v>669</v>
      </c>
      <c r="O628" s="402">
        <f>+Cluj!O29</f>
        <v>585</v>
      </c>
      <c r="P628" s="402">
        <f>+Cluj!P29</f>
        <v>11</v>
      </c>
      <c r="Q628" s="402">
        <f>+Cluj!Q29</f>
        <v>0</v>
      </c>
      <c r="R628" s="402">
        <f>+Cluj!R29</f>
        <v>0</v>
      </c>
      <c r="S628" s="402">
        <f>+Cluj!S29</f>
        <v>636</v>
      </c>
      <c r="T628" s="402">
        <f>+Cluj!T29</f>
        <v>232</v>
      </c>
    </row>
    <row r="629" spans="1:20">
      <c r="A629" s="354">
        <v>2</v>
      </c>
      <c r="B629" s="347" t="s">
        <v>511</v>
      </c>
      <c r="C629" s="402">
        <f>+Cluj!C30</f>
        <v>502</v>
      </c>
      <c r="D629" s="402">
        <f>+Cluj!D30</f>
        <v>335</v>
      </c>
      <c r="E629" s="402">
        <f>+Cluj!E30</f>
        <v>0</v>
      </c>
      <c r="F629" s="402">
        <f>+Cluj!F30</f>
        <v>2</v>
      </c>
      <c r="G629" s="402">
        <f>+Cluj!G30</f>
        <v>7</v>
      </c>
      <c r="H629" s="402">
        <f>+Cluj!H30</f>
        <v>0</v>
      </c>
      <c r="I629" s="402">
        <f>+Cluj!I30</f>
        <v>108</v>
      </c>
      <c r="J629" s="402">
        <f>+Cluj!J30</f>
        <v>0</v>
      </c>
      <c r="K629" s="402">
        <f>+Cluj!K30</f>
        <v>16</v>
      </c>
      <c r="L629" s="402">
        <f>+Cluj!L30</f>
        <v>34</v>
      </c>
      <c r="M629" s="402">
        <f>+Cluj!M30</f>
        <v>417</v>
      </c>
      <c r="N629" s="402">
        <f>+Cluj!N30</f>
        <v>180</v>
      </c>
      <c r="O629" s="402">
        <f>+Cluj!O30</f>
        <v>153</v>
      </c>
      <c r="P629" s="402">
        <f>+Cluj!P30</f>
        <v>0</v>
      </c>
      <c r="Q629" s="402">
        <f>+Cluj!Q30</f>
        <v>0</v>
      </c>
      <c r="R629" s="402">
        <f>+Cluj!R30</f>
        <v>0</v>
      </c>
      <c r="S629" s="402">
        <f>+Cluj!S30</f>
        <v>156</v>
      </c>
      <c r="T629" s="402">
        <f>+Cluj!T30</f>
        <v>81</v>
      </c>
    </row>
    <row r="630" spans="1:20">
      <c r="A630" s="354">
        <v>3</v>
      </c>
      <c r="B630" s="347" t="s">
        <v>514</v>
      </c>
      <c r="C630" s="402">
        <f>+Cluj!C31</f>
        <v>152</v>
      </c>
      <c r="D630" s="402">
        <f>+Cluj!D31</f>
        <v>116</v>
      </c>
      <c r="E630" s="402">
        <f>+Cluj!E31</f>
        <v>0</v>
      </c>
      <c r="F630" s="402">
        <f>+Cluj!F31</f>
        <v>2</v>
      </c>
      <c r="G630" s="402">
        <f>+Cluj!G31</f>
        <v>0</v>
      </c>
      <c r="H630" s="402">
        <f>+Cluj!H31</f>
        <v>0</v>
      </c>
      <c r="I630" s="402">
        <f>+Cluj!I31</f>
        <v>23</v>
      </c>
      <c r="J630" s="402">
        <f>+Cluj!J31</f>
        <v>0</v>
      </c>
      <c r="K630" s="402">
        <f>+Cluj!K31</f>
        <v>1</v>
      </c>
      <c r="L630" s="402">
        <f>+Cluj!L31</f>
        <v>10</v>
      </c>
      <c r="M630" s="402">
        <f>+Cluj!M31</f>
        <v>147</v>
      </c>
      <c r="N630" s="402">
        <f>+Cluj!N31</f>
        <v>62</v>
      </c>
      <c r="O630" s="402">
        <f>+Cluj!O31</f>
        <v>57</v>
      </c>
      <c r="P630" s="402">
        <f>+Cluj!P31</f>
        <v>0</v>
      </c>
      <c r="Q630" s="402">
        <f>+Cluj!Q31</f>
        <v>0</v>
      </c>
      <c r="R630" s="402">
        <f>+Cluj!R31</f>
        <v>0</v>
      </c>
      <c r="S630" s="402">
        <f>+Cluj!S31</f>
        <v>45</v>
      </c>
      <c r="T630" s="402">
        <f>+Cluj!T31</f>
        <v>40</v>
      </c>
    </row>
    <row r="631" spans="1:20">
      <c r="A631" s="354">
        <v>4</v>
      </c>
      <c r="B631" s="348" t="s">
        <v>513</v>
      </c>
      <c r="C631" s="402">
        <f>+Cluj!C32</f>
        <v>311</v>
      </c>
      <c r="D631" s="402">
        <f>+Cluj!D32</f>
        <v>202</v>
      </c>
      <c r="E631" s="402">
        <f>+Cluj!E32</f>
        <v>1</v>
      </c>
      <c r="F631" s="402">
        <f>+Cluj!F32</f>
        <v>1</v>
      </c>
      <c r="G631" s="402">
        <f>+Cluj!G32</f>
        <v>5</v>
      </c>
      <c r="H631" s="402">
        <f>+Cluj!H32</f>
        <v>3</v>
      </c>
      <c r="I631" s="402">
        <f>+Cluj!I32</f>
        <v>67</v>
      </c>
      <c r="J631" s="402">
        <f>+Cluj!J32</f>
        <v>0</v>
      </c>
      <c r="K631" s="402">
        <f>+Cluj!K32</f>
        <v>14</v>
      </c>
      <c r="L631" s="402">
        <f>+Cluj!L32</f>
        <v>21</v>
      </c>
      <c r="M631" s="402">
        <f>+Cluj!M32</f>
        <v>258</v>
      </c>
      <c r="N631" s="402">
        <f>+Cluj!N32</f>
        <v>131</v>
      </c>
      <c r="O631" s="402">
        <f>+Cluj!O32</f>
        <v>111</v>
      </c>
      <c r="P631" s="402">
        <f>+Cluj!P32</f>
        <v>0</v>
      </c>
      <c r="Q631" s="402">
        <f>+Cluj!Q32</f>
        <v>0</v>
      </c>
      <c r="R631" s="402">
        <f>+Cluj!R32</f>
        <v>0</v>
      </c>
      <c r="S631" s="402">
        <f>+Cluj!S32</f>
        <v>85</v>
      </c>
      <c r="T631" s="402">
        <f>+Cluj!T32</f>
        <v>42</v>
      </c>
    </row>
    <row r="632" spans="1:20">
      <c r="A632" s="354">
        <v>5</v>
      </c>
      <c r="B632" s="348" t="s">
        <v>84</v>
      </c>
      <c r="C632" s="402">
        <f>+Cluj!C33</f>
        <v>414</v>
      </c>
      <c r="D632" s="402">
        <f>+Cluj!D33</f>
        <v>299</v>
      </c>
      <c r="E632" s="402">
        <f>+Cluj!E33</f>
        <v>0</v>
      </c>
      <c r="F632" s="402">
        <f>+Cluj!F33</f>
        <v>1</v>
      </c>
      <c r="G632" s="402">
        <f>+Cluj!G33</f>
        <v>16</v>
      </c>
      <c r="H632" s="402">
        <f>+Cluj!H33</f>
        <v>0</v>
      </c>
      <c r="I632" s="402">
        <f>+Cluj!I33</f>
        <v>71</v>
      </c>
      <c r="J632" s="402">
        <f>+Cluj!J33</f>
        <v>0</v>
      </c>
      <c r="K632" s="402">
        <f>+Cluj!K33</f>
        <v>9</v>
      </c>
      <c r="L632" s="402">
        <f>+Cluj!L33</f>
        <v>18</v>
      </c>
      <c r="M632" s="402">
        <f>+Cluj!M33</f>
        <v>299</v>
      </c>
      <c r="N632" s="402">
        <f>+Cluj!N33</f>
        <v>148</v>
      </c>
      <c r="O632" s="402">
        <f>+Cluj!O33</f>
        <v>138</v>
      </c>
      <c r="P632" s="402">
        <f>+Cluj!P33</f>
        <v>0</v>
      </c>
      <c r="Q632" s="402">
        <f>+Cluj!Q33</f>
        <v>0</v>
      </c>
      <c r="R632" s="402">
        <f>+Cluj!R33</f>
        <v>0</v>
      </c>
      <c r="S632" s="402">
        <f>+Cluj!S33</f>
        <v>114</v>
      </c>
      <c r="T632" s="402">
        <f>+Cluj!T33</f>
        <v>37</v>
      </c>
    </row>
    <row r="633" spans="1:20">
      <c r="A633" s="354">
        <v>6</v>
      </c>
      <c r="B633" s="348" t="s">
        <v>85</v>
      </c>
      <c r="C633" s="402">
        <f>+Cluj!C34</f>
        <v>285</v>
      </c>
      <c r="D633" s="402">
        <f>+Cluj!D34</f>
        <v>87</v>
      </c>
      <c r="E633" s="402">
        <f>+Cluj!E34</f>
        <v>0</v>
      </c>
      <c r="F633" s="402">
        <f>+Cluj!F34</f>
        <v>61</v>
      </c>
      <c r="G633" s="402">
        <f>+Cluj!G34</f>
        <v>2</v>
      </c>
      <c r="H633" s="402">
        <f>+Cluj!H34</f>
        <v>0</v>
      </c>
      <c r="I633" s="402">
        <f>+Cluj!I34</f>
        <v>98</v>
      </c>
      <c r="J633" s="402">
        <f>+Cluj!J34</f>
        <v>0</v>
      </c>
      <c r="K633" s="402">
        <f>+Cluj!K34</f>
        <v>7</v>
      </c>
      <c r="L633" s="402">
        <f>+Cluj!L34</f>
        <v>30</v>
      </c>
      <c r="M633" s="402">
        <f>+Cluj!M34</f>
        <v>338</v>
      </c>
      <c r="N633" s="402">
        <f>+Cluj!N34</f>
        <v>158</v>
      </c>
      <c r="O633" s="402">
        <f>+Cluj!O34</f>
        <v>136</v>
      </c>
      <c r="P633" s="402">
        <f>+Cluj!P34</f>
        <v>0</v>
      </c>
      <c r="Q633" s="402">
        <f>+Cluj!Q34</f>
        <v>0</v>
      </c>
      <c r="R633" s="402">
        <f>+Cluj!R34</f>
        <v>0</v>
      </c>
      <c r="S633" s="402">
        <f>+Cluj!S34</f>
        <v>147</v>
      </c>
      <c r="T633" s="402">
        <f>+Cluj!T34</f>
        <v>33</v>
      </c>
    </row>
    <row r="634" spans="1:20">
      <c r="A634" s="354">
        <v>7</v>
      </c>
      <c r="B634" s="348" t="s">
        <v>86</v>
      </c>
      <c r="C634" s="402">
        <f>+Cluj!C35</f>
        <v>24</v>
      </c>
      <c r="D634" s="402">
        <f>+Cluj!D35</f>
        <v>7</v>
      </c>
      <c r="E634" s="402">
        <f>+Cluj!E35</f>
        <v>0</v>
      </c>
      <c r="F634" s="402">
        <f>+Cluj!F35</f>
        <v>0</v>
      </c>
      <c r="G634" s="402">
        <f>+Cluj!G35</f>
        <v>0</v>
      </c>
      <c r="H634" s="402">
        <f>+Cluj!H35</f>
        <v>0</v>
      </c>
      <c r="I634" s="402">
        <f>+Cluj!I35</f>
        <v>7</v>
      </c>
      <c r="J634" s="402">
        <f>+Cluj!J35</f>
        <v>0</v>
      </c>
      <c r="K634" s="402">
        <f>+Cluj!K35</f>
        <v>2</v>
      </c>
      <c r="L634" s="402">
        <f>+Cluj!L35</f>
        <v>8</v>
      </c>
      <c r="M634" s="402">
        <f>+Cluj!M35</f>
        <v>112</v>
      </c>
      <c r="N634" s="402">
        <f>+Cluj!N35</f>
        <v>21</v>
      </c>
      <c r="O634" s="402">
        <f>+Cluj!O35</f>
        <v>16</v>
      </c>
      <c r="P634" s="402">
        <f>+Cluj!P35</f>
        <v>0</v>
      </c>
      <c r="Q634" s="402">
        <f>+Cluj!Q35</f>
        <v>0</v>
      </c>
      <c r="R634" s="402">
        <f>+Cluj!R35</f>
        <v>0</v>
      </c>
      <c r="S634" s="402">
        <f>+Cluj!S35</f>
        <v>65</v>
      </c>
      <c r="T634" s="402">
        <f>+Cluj!T35</f>
        <v>26</v>
      </c>
    </row>
    <row r="635" spans="1:20">
      <c r="A635" s="354">
        <v>8</v>
      </c>
      <c r="B635" s="348" t="s">
        <v>87</v>
      </c>
      <c r="C635" s="402">
        <f>+Cluj!C36</f>
        <v>115</v>
      </c>
      <c r="D635" s="402">
        <f>+Cluj!D36</f>
        <v>42</v>
      </c>
      <c r="E635" s="402">
        <f>+Cluj!E36</f>
        <v>0</v>
      </c>
      <c r="F635" s="402">
        <f>+Cluj!F36</f>
        <v>2</v>
      </c>
      <c r="G635" s="402">
        <f>+Cluj!G36</f>
        <v>1</v>
      </c>
      <c r="H635" s="402">
        <f>+Cluj!H36</f>
        <v>0</v>
      </c>
      <c r="I635" s="402">
        <f>+Cluj!I36</f>
        <v>46</v>
      </c>
      <c r="J635" s="402">
        <f>+Cluj!J36</f>
        <v>1</v>
      </c>
      <c r="K635" s="402">
        <f>+Cluj!K36</f>
        <v>7</v>
      </c>
      <c r="L635" s="402">
        <f>+Cluj!L36</f>
        <v>17</v>
      </c>
      <c r="M635" s="402">
        <f>+Cluj!M36</f>
        <v>295</v>
      </c>
      <c r="N635" s="402">
        <f>+Cluj!N36</f>
        <v>135</v>
      </c>
      <c r="O635" s="402">
        <f>+Cluj!O36</f>
        <v>127</v>
      </c>
      <c r="P635" s="402">
        <f>+Cluj!P36</f>
        <v>4</v>
      </c>
      <c r="Q635" s="402">
        <f>+Cluj!Q36</f>
        <v>0</v>
      </c>
      <c r="R635" s="402">
        <f>+Cluj!R36</f>
        <v>0</v>
      </c>
      <c r="S635" s="402">
        <f>+Cluj!S36</f>
        <v>113</v>
      </c>
      <c r="T635" s="402">
        <f>+Cluj!T36</f>
        <v>47</v>
      </c>
    </row>
    <row r="636" spans="1:20">
      <c r="A636" s="354">
        <v>9</v>
      </c>
      <c r="B636" s="348" t="s">
        <v>88</v>
      </c>
      <c r="C636" s="402">
        <f>+Cluj!C37</f>
        <v>121</v>
      </c>
      <c r="D636" s="402">
        <f>+Cluj!D37</f>
        <v>55</v>
      </c>
      <c r="E636" s="402">
        <f>+Cluj!E37</f>
        <v>0</v>
      </c>
      <c r="F636" s="402">
        <f>+Cluj!F37</f>
        <v>2</v>
      </c>
      <c r="G636" s="402">
        <f>+Cluj!G37</f>
        <v>0</v>
      </c>
      <c r="H636" s="402">
        <f>+Cluj!H37</f>
        <v>0</v>
      </c>
      <c r="I636" s="402">
        <f>+Cluj!I37</f>
        <v>37</v>
      </c>
      <c r="J636" s="402">
        <f>+Cluj!J37</f>
        <v>0</v>
      </c>
      <c r="K636" s="402">
        <f>+Cluj!K37</f>
        <v>2</v>
      </c>
      <c r="L636" s="402">
        <f>+Cluj!L37</f>
        <v>25</v>
      </c>
      <c r="M636" s="402">
        <f>+Cluj!M37</f>
        <v>286</v>
      </c>
      <c r="N636" s="402">
        <f>+Cluj!N37</f>
        <v>158</v>
      </c>
      <c r="O636" s="402">
        <f>+Cluj!O37</f>
        <v>147</v>
      </c>
      <c r="P636" s="402">
        <f>+Cluj!P37</f>
        <v>3</v>
      </c>
      <c r="Q636" s="402">
        <f>+Cluj!Q37</f>
        <v>0</v>
      </c>
      <c r="R636" s="402">
        <f>+Cluj!R37</f>
        <v>0</v>
      </c>
      <c r="S636" s="402">
        <f>+Cluj!S37</f>
        <v>96</v>
      </c>
      <c r="T636" s="402">
        <f>+Cluj!T37</f>
        <v>32</v>
      </c>
    </row>
    <row r="637" spans="1:20">
      <c r="A637" s="354">
        <v>10</v>
      </c>
      <c r="B637" s="348" t="s">
        <v>89</v>
      </c>
      <c r="C637" s="402">
        <f>+Cluj!C38</f>
        <v>35</v>
      </c>
      <c r="D637" s="402">
        <f>+Cluj!D38</f>
        <v>18</v>
      </c>
      <c r="E637" s="402">
        <f>+Cluj!E38</f>
        <v>0</v>
      </c>
      <c r="F637" s="402">
        <f>+Cluj!F38</f>
        <v>1</v>
      </c>
      <c r="G637" s="402">
        <f>+Cluj!G38</f>
        <v>1</v>
      </c>
      <c r="H637" s="402">
        <f>+Cluj!H38</f>
        <v>1</v>
      </c>
      <c r="I637" s="402">
        <f>+Cluj!I38</f>
        <v>1</v>
      </c>
      <c r="J637" s="402">
        <f>+Cluj!J38</f>
        <v>1</v>
      </c>
      <c r="K637" s="402">
        <f>+Cluj!K38</f>
        <v>0</v>
      </c>
      <c r="L637" s="402">
        <f>+Cluj!L38</f>
        <v>14</v>
      </c>
      <c r="M637" s="402">
        <f>+Cluj!M38</f>
        <v>131</v>
      </c>
      <c r="N637" s="402">
        <f>+Cluj!N38</f>
        <v>80</v>
      </c>
      <c r="O637" s="402">
        <f>+Cluj!O38</f>
        <v>79</v>
      </c>
      <c r="P637" s="402">
        <f>+Cluj!P38</f>
        <v>8</v>
      </c>
      <c r="Q637" s="402">
        <f>+Cluj!Q38</f>
        <v>0</v>
      </c>
      <c r="R637" s="402">
        <f>+Cluj!R38</f>
        <v>0</v>
      </c>
      <c r="S637" s="402">
        <f>+Cluj!S38</f>
        <v>38</v>
      </c>
      <c r="T637" s="402">
        <f>+Cluj!T38</f>
        <v>13</v>
      </c>
    </row>
    <row r="638" spans="1:20">
      <c r="A638" s="354">
        <v>11</v>
      </c>
      <c r="B638" s="348" t="s">
        <v>90</v>
      </c>
      <c r="C638" s="402">
        <f>+Cluj!C39</f>
        <v>34</v>
      </c>
      <c r="D638" s="402">
        <f>+Cluj!D39</f>
        <v>19</v>
      </c>
      <c r="E638" s="402">
        <f>+Cluj!E39</f>
        <v>0</v>
      </c>
      <c r="F638" s="402">
        <f>+Cluj!F39</f>
        <v>0</v>
      </c>
      <c r="G638" s="402">
        <f>+Cluj!G39</f>
        <v>0</v>
      </c>
      <c r="H638" s="402">
        <f>+Cluj!H39</f>
        <v>0</v>
      </c>
      <c r="I638" s="402">
        <f>+Cluj!I39</f>
        <v>5</v>
      </c>
      <c r="J638" s="402">
        <f>+Cluj!J39</f>
        <v>3</v>
      </c>
      <c r="K638" s="402">
        <f>+Cluj!K39</f>
        <v>3</v>
      </c>
      <c r="L638" s="402">
        <f>+Cluj!L39</f>
        <v>7</v>
      </c>
      <c r="M638" s="402">
        <f>+Cluj!M39</f>
        <v>109</v>
      </c>
      <c r="N638" s="402">
        <f>+Cluj!N39</f>
        <v>57</v>
      </c>
      <c r="O638" s="402">
        <f>+Cluj!O39</f>
        <v>54</v>
      </c>
      <c r="P638" s="402">
        <f>+Cluj!P39</f>
        <v>3</v>
      </c>
      <c r="Q638" s="402">
        <f>+Cluj!Q39</f>
        <v>0</v>
      </c>
      <c r="R638" s="402">
        <f>+Cluj!R39</f>
        <v>0</v>
      </c>
      <c r="S638" s="402">
        <f>+Cluj!S39</f>
        <v>36</v>
      </c>
      <c r="T638" s="402">
        <f>+Cluj!T39</f>
        <v>16</v>
      </c>
    </row>
    <row r="639" spans="1:20">
      <c r="A639" s="354">
        <v>12</v>
      </c>
      <c r="B639" s="348" t="s">
        <v>91</v>
      </c>
      <c r="C639" s="402">
        <f>+Cluj!C40</f>
        <v>67</v>
      </c>
      <c r="D639" s="402">
        <f>+Cluj!D40</f>
        <v>29</v>
      </c>
      <c r="E639" s="402">
        <f>+Cluj!E40</f>
        <v>0</v>
      </c>
      <c r="F639" s="402">
        <f>+Cluj!F40</f>
        <v>1</v>
      </c>
      <c r="G639" s="402">
        <f>+Cluj!G40</f>
        <v>1</v>
      </c>
      <c r="H639" s="402">
        <f>+Cluj!H40</f>
        <v>0</v>
      </c>
      <c r="I639" s="402">
        <f>+Cluj!I40</f>
        <v>18</v>
      </c>
      <c r="J639" s="402">
        <f>+Cluj!J40</f>
        <v>2</v>
      </c>
      <c r="K639" s="402">
        <f>+Cluj!K40</f>
        <v>5</v>
      </c>
      <c r="L639" s="402">
        <f>+Cluj!L40</f>
        <v>13</v>
      </c>
      <c r="M639" s="402">
        <f>+Cluj!M40</f>
        <v>184</v>
      </c>
      <c r="N639" s="402">
        <f>+Cluj!N40</f>
        <v>95</v>
      </c>
      <c r="O639" s="402">
        <f>+Cluj!O40</f>
        <v>81</v>
      </c>
      <c r="P639" s="402">
        <f>+Cluj!P40</f>
        <v>5</v>
      </c>
      <c r="Q639" s="402">
        <f>+Cluj!Q40</f>
        <v>0</v>
      </c>
      <c r="R639" s="402">
        <f>+Cluj!R40</f>
        <v>0</v>
      </c>
      <c r="S639" s="402">
        <f>+Cluj!S40</f>
        <v>60</v>
      </c>
      <c r="T639" s="402">
        <f>+Cluj!T40</f>
        <v>29</v>
      </c>
    </row>
    <row r="640" spans="1:20">
      <c r="A640" s="354">
        <v>13</v>
      </c>
      <c r="B640" s="347" t="s">
        <v>515</v>
      </c>
      <c r="C640" s="402">
        <f>+Cluj!C41</f>
        <v>201</v>
      </c>
      <c r="D640" s="402">
        <f>+Cluj!D41</f>
        <v>169</v>
      </c>
      <c r="E640" s="402">
        <f>+Cluj!E41</f>
        <v>0</v>
      </c>
      <c r="F640" s="402">
        <f>+Cluj!F41</f>
        <v>1</v>
      </c>
      <c r="G640" s="402">
        <f>+Cluj!G41</f>
        <v>0</v>
      </c>
      <c r="H640" s="402">
        <f>+Cluj!H41</f>
        <v>0</v>
      </c>
      <c r="I640" s="402">
        <f>+Cluj!I41</f>
        <v>21</v>
      </c>
      <c r="J640" s="402">
        <f>+Cluj!J41</f>
        <v>0</v>
      </c>
      <c r="K640" s="402">
        <f>+Cluj!K41</f>
        <v>0</v>
      </c>
      <c r="L640" s="402">
        <f>+Cluj!L41</f>
        <v>10</v>
      </c>
      <c r="M640" s="402">
        <f>+Cluj!M41</f>
        <v>59</v>
      </c>
      <c r="N640" s="402">
        <f>+Cluj!N41</f>
        <v>29</v>
      </c>
      <c r="O640" s="402">
        <f>+Cluj!O41</f>
        <v>27</v>
      </c>
      <c r="P640" s="402">
        <f>+Cluj!P41</f>
        <v>0</v>
      </c>
      <c r="Q640" s="402">
        <f>+Cluj!Q41</f>
        <v>0</v>
      </c>
      <c r="R640" s="402">
        <f>+Cluj!R41</f>
        <v>0</v>
      </c>
      <c r="S640" s="402">
        <f>+Cluj!S41</f>
        <v>25</v>
      </c>
      <c r="T640" s="402">
        <f>+Cluj!T41</f>
        <v>5</v>
      </c>
    </row>
    <row r="641" spans="1:20" ht="24.75" customHeight="1">
      <c r="A641" s="354">
        <v>14</v>
      </c>
      <c r="B641" s="347" t="s">
        <v>516</v>
      </c>
      <c r="C641" s="402">
        <f>+Cluj!C42</f>
        <v>271</v>
      </c>
      <c r="D641" s="402">
        <f>+Cluj!D42</f>
        <v>158</v>
      </c>
      <c r="E641" s="402">
        <f>+Cluj!E42</f>
        <v>0</v>
      </c>
      <c r="F641" s="402">
        <f>+Cluj!F42</f>
        <v>2</v>
      </c>
      <c r="G641" s="402">
        <f>+Cluj!G42</f>
        <v>0</v>
      </c>
      <c r="H641" s="402">
        <f>+Cluj!H42</f>
        <v>0</v>
      </c>
      <c r="I641" s="402">
        <f>+Cluj!I42</f>
        <v>86</v>
      </c>
      <c r="J641" s="402">
        <f>+Cluj!J42</f>
        <v>0</v>
      </c>
      <c r="K641" s="402">
        <f>+Cluj!K42</f>
        <v>7</v>
      </c>
      <c r="L641" s="402">
        <f>+Cluj!L42</f>
        <v>18</v>
      </c>
      <c r="M641" s="402">
        <f>+Cluj!M42</f>
        <v>319</v>
      </c>
      <c r="N641" s="402">
        <f>+Cluj!N42</f>
        <v>168</v>
      </c>
      <c r="O641" s="402">
        <f>+Cluj!O42</f>
        <v>164</v>
      </c>
      <c r="P641" s="402">
        <f>+Cluj!P42</f>
        <v>0</v>
      </c>
      <c r="Q641" s="402">
        <f>+Cluj!Q42</f>
        <v>0</v>
      </c>
      <c r="R641" s="402">
        <f>+Cluj!R42</f>
        <v>0</v>
      </c>
      <c r="S641" s="402">
        <f>+Cluj!S42</f>
        <v>106</v>
      </c>
      <c r="T641" s="402">
        <f>+Cluj!T42</f>
        <v>45</v>
      </c>
    </row>
    <row r="642" spans="1:20" ht="17.25" customHeight="1">
      <c r="A642" s="354">
        <v>15</v>
      </c>
      <c r="B642" s="348" t="s">
        <v>94</v>
      </c>
      <c r="C642" s="402">
        <f>+Cluj!C43</f>
        <v>409</v>
      </c>
      <c r="D642" s="402">
        <f>+Cluj!D43</f>
        <v>190</v>
      </c>
      <c r="E642" s="402">
        <f>+Cluj!E43</f>
        <v>0</v>
      </c>
      <c r="F642" s="402">
        <f>+Cluj!F43</f>
        <v>3</v>
      </c>
      <c r="G642" s="402">
        <f>+Cluj!G43</f>
        <v>0</v>
      </c>
      <c r="H642" s="402">
        <f>+Cluj!H43</f>
        <v>0</v>
      </c>
      <c r="I642" s="402">
        <f>+Cluj!I43</f>
        <v>147</v>
      </c>
      <c r="J642" s="402">
        <f>+Cluj!J43</f>
        <v>0</v>
      </c>
      <c r="K642" s="402">
        <f>+Cluj!K43</f>
        <v>25</v>
      </c>
      <c r="L642" s="402">
        <f>+Cluj!L43</f>
        <v>44</v>
      </c>
      <c r="M642" s="402">
        <f>+Cluj!M43</f>
        <v>419</v>
      </c>
      <c r="N642" s="402">
        <f>+Cluj!N43</f>
        <v>167</v>
      </c>
      <c r="O642" s="402">
        <f>+Cluj!O43</f>
        <v>134</v>
      </c>
      <c r="P642" s="402">
        <f>+Cluj!P43</f>
        <v>0</v>
      </c>
      <c r="Q642" s="402">
        <f>+Cluj!Q43</f>
        <v>0</v>
      </c>
      <c r="R642" s="402">
        <f>+Cluj!R43</f>
        <v>0</v>
      </c>
      <c r="S642" s="402">
        <f>+Cluj!S43</f>
        <v>189</v>
      </c>
      <c r="T642" s="402">
        <f>+Cluj!T43</f>
        <v>63</v>
      </c>
    </row>
    <row r="643" spans="1:20" ht="24" customHeight="1">
      <c r="A643" s="354">
        <v>16</v>
      </c>
      <c r="B643" s="347" t="s">
        <v>566</v>
      </c>
      <c r="C643" s="402">
        <f>+Cluj!C44</f>
        <v>532</v>
      </c>
      <c r="D643" s="402">
        <f>+Cluj!D44</f>
        <v>357</v>
      </c>
      <c r="E643" s="402">
        <f>+Cluj!E44</f>
        <v>0</v>
      </c>
      <c r="F643" s="402">
        <f>+Cluj!F44</f>
        <v>4</v>
      </c>
      <c r="G643" s="402">
        <f>+Cluj!G44</f>
        <v>0</v>
      </c>
      <c r="H643" s="402">
        <f>+Cluj!H44</f>
        <v>0</v>
      </c>
      <c r="I643" s="402">
        <f>+Cluj!I44</f>
        <v>123</v>
      </c>
      <c r="J643" s="402">
        <f>+Cluj!J44</f>
        <v>0</v>
      </c>
      <c r="K643" s="402">
        <f>+Cluj!K44</f>
        <v>14</v>
      </c>
      <c r="L643" s="402">
        <f>+Cluj!L44</f>
        <v>34</v>
      </c>
      <c r="M643" s="402">
        <f>+Cluj!M44</f>
        <v>475</v>
      </c>
      <c r="N643" s="402">
        <f>+Cluj!N44</f>
        <v>215</v>
      </c>
      <c r="O643" s="402">
        <f>+Cluj!O44</f>
        <v>194</v>
      </c>
      <c r="P643" s="402">
        <f>+Cluj!P44</f>
        <v>0</v>
      </c>
      <c r="Q643" s="402">
        <f>+Cluj!Q44</f>
        <v>0</v>
      </c>
      <c r="R643" s="402">
        <f>+Cluj!R44</f>
        <v>0</v>
      </c>
      <c r="S643" s="402">
        <f>+Cluj!S44</f>
        <v>221</v>
      </c>
      <c r="T643" s="402">
        <f>+Cluj!T44</f>
        <v>39</v>
      </c>
    </row>
    <row r="647" spans="1:20">
      <c r="A647" s="33" t="s">
        <v>517</v>
      </c>
    </row>
    <row r="649" spans="1:20">
      <c r="A649" s="533" t="s">
        <v>562</v>
      </c>
      <c r="B649" s="533"/>
      <c r="C649" s="533"/>
      <c r="D649" s="533"/>
      <c r="E649" s="533"/>
      <c r="F649" s="533"/>
      <c r="G649" s="533"/>
      <c r="H649" s="533"/>
      <c r="I649" s="533"/>
      <c r="J649" s="533"/>
    </row>
    <row r="650" spans="1:20" ht="12.75" customHeight="1">
      <c r="A650" s="534" t="s">
        <v>300</v>
      </c>
      <c r="B650" s="534" t="s">
        <v>301</v>
      </c>
      <c r="C650" s="534" t="s">
        <v>0</v>
      </c>
      <c r="D650" s="534" t="s">
        <v>298</v>
      </c>
      <c r="E650" s="534"/>
      <c r="F650" s="534"/>
      <c r="G650" s="534" t="s">
        <v>1</v>
      </c>
      <c r="H650" s="534" t="s">
        <v>299</v>
      </c>
      <c r="I650" s="534"/>
      <c r="J650" s="534"/>
      <c r="K650" s="534" t="s">
        <v>466</v>
      </c>
      <c r="L650" s="534" t="s">
        <v>467</v>
      </c>
      <c r="M650" s="534" t="s">
        <v>461</v>
      </c>
      <c r="N650" s="534" t="s">
        <v>489</v>
      </c>
      <c r="O650" s="534" t="s">
        <v>463</v>
      </c>
      <c r="P650" s="534" t="s">
        <v>464</v>
      </c>
      <c r="Q650" s="534" t="s">
        <v>465</v>
      </c>
      <c r="R650" s="534" t="s">
        <v>469</v>
      </c>
    </row>
    <row r="651" spans="1:20" ht="36">
      <c r="A651" s="534"/>
      <c r="B651" s="534"/>
      <c r="C651" s="534"/>
      <c r="D651" s="389" t="s">
        <v>2</v>
      </c>
      <c r="E651" s="389" t="s">
        <v>3</v>
      </c>
      <c r="F651" s="389" t="s">
        <v>4</v>
      </c>
      <c r="G651" s="534"/>
      <c r="H651" s="389" t="s">
        <v>2</v>
      </c>
      <c r="I651" s="389" t="s">
        <v>3</v>
      </c>
      <c r="J651" s="389" t="s">
        <v>4</v>
      </c>
      <c r="K651" s="534"/>
      <c r="L651" s="534"/>
      <c r="M651" s="534"/>
      <c r="N651" s="534"/>
      <c r="O651" s="534"/>
      <c r="P651" s="534"/>
      <c r="Q651" s="534"/>
      <c r="R651" s="534"/>
    </row>
    <row r="652" spans="1:20">
      <c r="A652" s="514" t="s">
        <v>313</v>
      </c>
      <c r="B652" s="514"/>
      <c r="C652" s="379">
        <f>+Constanta!C7</f>
        <v>257191501</v>
      </c>
      <c r="D652" s="379">
        <f>+Constanta!D7</f>
        <v>78208.3904761905</v>
      </c>
      <c r="E652" s="379">
        <f>+Constanta!E7</f>
        <v>2171.3856429053399</v>
      </c>
      <c r="F652" s="379">
        <f>+Constanta!F7</f>
        <v>291.28337512384297</v>
      </c>
      <c r="G652" s="379">
        <f>+Constanta!G7</f>
        <v>16715533</v>
      </c>
      <c r="H652" s="379">
        <f>+Constanta!H7</f>
        <v>5483.1540229885104</v>
      </c>
      <c r="I652" s="379">
        <f>+Constanta!I7</f>
        <v>152.23484143917401</v>
      </c>
      <c r="J652" s="379">
        <f>+Constanta!J7</f>
        <v>20.421742480766198</v>
      </c>
      <c r="K652" s="379">
        <f>+Constanta!K7</f>
        <v>109674</v>
      </c>
      <c r="L652" s="379">
        <f>+Constanta!L7</f>
        <v>108777</v>
      </c>
      <c r="M652" s="379">
        <f>+Constanta!M7</f>
        <v>817570</v>
      </c>
      <c r="N652" s="380">
        <f>+Constanta!N7</f>
        <v>268.49589490968799</v>
      </c>
      <c r="O652" s="380">
        <f>+Constanta!O7</f>
        <v>73.560519153339172</v>
      </c>
      <c r="P652" s="380">
        <f>+Constanta!P7</f>
        <v>7.4545471123511495</v>
      </c>
      <c r="Q652" s="380">
        <f>+Constanta!Q7</f>
        <v>1.5729428096012943</v>
      </c>
      <c r="R652" s="380">
        <f>+Constanta!R7</f>
        <v>36.017733990147782</v>
      </c>
    </row>
    <row r="653" spans="1:20">
      <c r="A653" s="371">
        <v>1</v>
      </c>
      <c r="B653" s="146" t="s">
        <v>558</v>
      </c>
      <c r="C653" s="123">
        <f>+Constanta!C8</f>
        <v>163475395</v>
      </c>
      <c r="D653" s="123">
        <f>+Constanta!D8</f>
        <v>128720.78346456694</v>
      </c>
      <c r="E653" s="123">
        <f>+Constanta!E8</f>
        <v>2928.3021352058181</v>
      </c>
      <c r="F653" s="123">
        <f>+Constanta!F8</f>
        <v>456.9274619798698</v>
      </c>
      <c r="G653" s="123">
        <f>+Constanta!G8</f>
        <v>12474367</v>
      </c>
      <c r="H653" s="123">
        <f>+Constanta!H8</f>
        <v>9822.3362204724417</v>
      </c>
      <c r="I653" s="123">
        <f>+Constanta!I8</f>
        <v>223.45084727546305</v>
      </c>
      <c r="J653" s="123">
        <f>+Constanta!J8</f>
        <v>34.866903689790398</v>
      </c>
      <c r="K653" s="123">
        <f>+Constanta!K8</f>
        <v>55826</v>
      </c>
      <c r="L653" s="123">
        <f>+Constanta!L8</f>
        <v>55332</v>
      </c>
      <c r="M653" s="123">
        <f>+Constanta!M8</f>
        <v>357771</v>
      </c>
      <c r="N653" s="381">
        <f>+Constanta!N8</f>
        <v>281.70944881889761</v>
      </c>
      <c r="O653" s="381">
        <f>+Constanta!O8</f>
        <v>77.180670909287016</v>
      </c>
      <c r="P653" s="381">
        <f>+Constanta!P8</f>
        <v>6.4086805431161107</v>
      </c>
      <c r="Q653" s="381">
        <f>+Constanta!Q8</f>
        <v>2.7578977806694138</v>
      </c>
      <c r="R653" s="381">
        <f>+Constanta!R8</f>
        <v>43.957480314960627</v>
      </c>
    </row>
    <row r="654" spans="1:20">
      <c r="A654" s="371">
        <v>2</v>
      </c>
      <c r="B654" s="146" t="s">
        <v>559</v>
      </c>
      <c r="C654" s="123">
        <f>+Constanta!C9</f>
        <v>9952858</v>
      </c>
      <c r="D654" s="123">
        <f>+Constanta!D9</f>
        <v>53799.2324324324</v>
      </c>
      <c r="E654" s="123">
        <f>+Constanta!E9</f>
        <v>3171.7202039515601</v>
      </c>
      <c r="F654" s="123">
        <f>+Constanta!F9</f>
        <v>208.559113197268</v>
      </c>
      <c r="G654" s="123">
        <f>+Constanta!G9</f>
        <v>718540</v>
      </c>
      <c r="H654" s="123">
        <f>+Constanta!H9</f>
        <v>3884</v>
      </c>
      <c r="I654" s="123">
        <f>+Constanta!I9</f>
        <v>228.98024219247901</v>
      </c>
      <c r="J654" s="123">
        <f>+Constanta!J9</f>
        <v>15.0567872260174</v>
      </c>
      <c r="K654" s="123">
        <f>+Constanta!K9</f>
        <v>3138</v>
      </c>
      <c r="L654" s="123">
        <f>+Constanta!L9</f>
        <v>3044</v>
      </c>
      <c r="M654" s="123">
        <f>+Constanta!M9</f>
        <v>47722</v>
      </c>
      <c r="N654" s="381">
        <f>+Constanta!N9</f>
        <v>257.95675675675676</v>
      </c>
      <c r="O654" s="381">
        <f>+Constanta!O9</f>
        <v>70.673084042947053</v>
      </c>
      <c r="P654" s="381">
        <f>+Constanta!P9</f>
        <v>15.207775653282345</v>
      </c>
      <c r="Q654" s="381">
        <f>+Constanta!Q9</f>
        <v>1.1826544021024967</v>
      </c>
      <c r="R654" s="381">
        <f>+Constanta!R9</f>
        <v>16.962162162162162</v>
      </c>
    </row>
    <row r="655" spans="1:20">
      <c r="A655" s="371">
        <v>3</v>
      </c>
      <c r="B655" s="146" t="s">
        <v>98</v>
      </c>
      <c r="C655" s="123">
        <f>+Constanta!C10</f>
        <v>13096914</v>
      </c>
      <c r="D655" s="123">
        <f>+Constanta!D10</f>
        <v>59531.427272727298</v>
      </c>
      <c r="E655" s="123">
        <f>+Constanta!E10</f>
        <v>1885.26183964301</v>
      </c>
      <c r="F655" s="123">
        <f>+Constanta!F10</f>
        <v>302.27367983751799</v>
      </c>
      <c r="G655" s="123">
        <f>+Constanta!G10</f>
        <v>1946016</v>
      </c>
      <c r="H655" s="123">
        <f>+Constanta!H10</f>
        <v>8845.5272727272695</v>
      </c>
      <c r="I655" s="123">
        <f>+Constanta!I10</f>
        <v>280.12321865553503</v>
      </c>
      <c r="J655" s="123">
        <f>+Constanta!J10</f>
        <v>44.913589364844903</v>
      </c>
      <c r="K655" s="123">
        <f>+Constanta!K10</f>
        <v>6947</v>
      </c>
      <c r="L655" s="123">
        <f>+Constanta!L10</f>
        <v>6901</v>
      </c>
      <c r="M655" s="123">
        <f>+Constanta!M10</f>
        <v>43328</v>
      </c>
      <c r="N655" s="381">
        <f>+Constanta!N10</f>
        <v>196.94545454545454</v>
      </c>
      <c r="O655" s="381">
        <f>+Constanta!O10</f>
        <v>53.957658779576583</v>
      </c>
      <c r="P655" s="381">
        <f>+Constanta!P10</f>
        <v>6.2369368072549305</v>
      </c>
      <c r="Q655" s="381">
        <f>+Constanta!Q10</f>
        <v>0.21735980292711202</v>
      </c>
      <c r="R655" s="381">
        <f>+Constanta!R10</f>
        <v>31.577272727272728</v>
      </c>
    </row>
    <row r="656" spans="1:20">
      <c r="A656" s="371">
        <v>4</v>
      </c>
      <c r="B656" s="146" t="s">
        <v>99</v>
      </c>
      <c r="C656" s="123">
        <f>+Constanta!C11</f>
        <v>14334775</v>
      </c>
      <c r="D656" s="123">
        <f>+Constanta!D11</f>
        <v>48592.457627118602</v>
      </c>
      <c r="E656" s="123">
        <f>+Constanta!E11</f>
        <v>1790.5039970022499</v>
      </c>
      <c r="F656" s="123">
        <f>+Constanta!F11</f>
        <v>243.33760545926799</v>
      </c>
      <c r="G656" s="123">
        <f>+Constanta!G11</f>
        <v>580309</v>
      </c>
      <c r="H656" s="123">
        <f>+Constanta!H11</f>
        <v>1967.1491525423701</v>
      </c>
      <c r="I656" s="123">
        <f>+Constanta!I11</f>
        <v>72.4842618036473</v>
      </c>
      <c r="J656" s="123">
        <f>+Constanta!J11</f>
        <v>9.8509395847833101</v>
      </c>
      <c r="K656" s="123">
        <f>+Constanta!K11</f>
        <v>7814</v>
      </c>
      <c r="L656" s="123">
        <f>+Constanta!L11</f>
        <v>7739</v>
      </c>
      <c r="M656" s="123">
        <f>+Constanta!M11</f>
        <v>55383</v>
      </c>
      <c r="N656" s="381">
        <f>+Constanta!N11</f>
        <v>215.49805447470817</v>
      </c>
      <c r="O656" s="381">
        <f>+Constanta!O11</f>
        <v>59.040562869783066</v>
      </c>
      <c r="P656" s="381">
        <f>+Constanta!P11</f>
        <v>7.0876631686716154</v>
      </c>
      <c r="Q656" s="381">
        <f>+Constanta!Q11</f>
        <v>0.42641168109574878</v>
      </c>
      <c r="R656" s="381">
        <f>+Constanta!R11</f>
        <v>30.404669260700388</v>
      </c>
    </row>
    <row r="657" spans="1:20">
      <c r="A657" s="371">
        <v>5</v>
      </c>
      <c r="B657" s="146" t="s">
        <v>100</v>
      </c>
      <c r="C657" s="123">
        <f>+Constanta!C12</f>
        <v>18655569</v>
      </c>
      <c r="D657" s="123">
        <f>+Constanta!D12</f>
        <v>61165.8</v>
      </c>
      <c r="E657" s="123">
        <f>+Constanta!E12</f>
        <v>1375.98237203127</v>
      </c>
      <c r="F657" s="123">
        <f>+Constanta!F12</f>
        <v>232.85987642763499</v>
      </c>
      <c r="G657" s="123">
        <f>+Constanta!G12</f>
        <v>691291</v>
      </c>
      <c r="H657" s="123">
        <f>+Constanta!H12</f>
        <v>2266.52786885246</v>
      </c>
      <c r="I657" s="123">
        <f>+Constanta!I12</f>
        <v>50.9876825490485</v>
      </c>
      <c r="J657" s="123">
        <f>+Constanta!J12</f>
        <v>8.6287336953129898</v>
      </c>
      <c r="K657" s="123">
        <f>+Constanta!K12</f>
        <v>13558</v>
      </c>
      <c r="L657" s="123">
        <f>+Constanta!L12</f>
        <v>13446</v>
      </c>
      <c r="M657" s="123">
        <f>+Constanta!M12</f>
        <v>80115</v>
      </c>
      <c r="N657" s="381">
        <f>+Constanta!N12</f>
        <v>262.67213114754099</v>
      </c>
      <c r="O657" s="381">
        <f>+Constanta!O12</f>
        <v>71.964967437682461</v>
      </c>
      <c r="P657" s="381">
        <f>+Constanta!P12</f>
        <v>5.9090573830948516</v>
      </c>
      <c r="Q657" s="381">
        <f>+Constanta!Q12</f>
        <v>0.59497248252268331</v>
      </c>
      <c r="R657" s="381">
        <f>+Constanta!R12</f>
        <v>44.452459016393441</v>
      </c>
    </row>
    <row r="658" spans="1:20">
      <c r="A658" s="371">
        <v>6</v>
      </c>
      <c r="B658" s="146" t="s">
        <v>101</v>
      </c>
      <c r="C658" s="123">
        <f>+Constanta!C13</f>
        <v>5109409</v>
      </c>
      <c r="D658" s="123">
        <f>+Constanta!D13</f>
        <v>85156.816666666695</v>
      </c>
      <c r="E658" s="123">
        <f>+Constanta!E13</f>
        <v>1908.6324243556201</v>
      </c>
      <c r="F658" s="123">
        <f>+Constanta!F13</f>
        <v>431.21014431597598</v>
      </c>
      <c r="G658" s="123">
        <f>+Constanta!G13</f>
        <v>145535</v>
      </c>
      <c r="H658" s="123">
        <f>+Constanta!H13</f>
        <v>2425.5833333333298</v>
      </c>
      <c r="I658" s="123">
        <f>+Constanta!I13</f>
        <v>54.3649607769892</v>
      </c>
      <c r="J658" s="123">
        <f>+Constanta!J13</f>
        <v>12.2824710946071</v>
      </c>
      <c r="K658" s="123">
        <f>+Constanta!K13</f>
        <v>2677</v>
      </c>
      <c r="L658" s="123">
        <f>+Constanta!L13</f>
        <v>2674</v>
      </c>
      <c r="M658" s="123">
        <f>+Constanta!M13</f>
        <v>11849</v>
      </c>
      <c r="N658" s="381">
        <f>+Constanta!N13</f>
        <v>197.48333333333332</v>
      </c>
      <c r="O658" s="381">
        <f>+Constanta!O13</f>
        <v>54.105022831050228</v>
      </c>
      <c r="P658" s="381">
        <f>+Constanta!P13</f>
        <v>4.4262233843855059</v>
      </c>
      <c r="Q658" s="381">
        <f>+Constanta!Q13</f>
        <v>0.26178010471204188</v>
      </c>
      <c r="R658" s="381">
        <f>+Constanta!R13</f>
        <v>44.616666666666667</v>
      </c>
    </row>
    <row r="659" spans="1:20">
      <c r="A659" s="371">
        <v>7</v>
      </c>
      <c r="B659" s="146" t="s">
        <v>102</v>
      </c>
      <c r="C659" s="123">
        <f>+Constanta!C14</f>
        <v>4143706</v>
      </c>
      <c r="D659" s="123">
        <f>+Constanta!D14</f>
        <v>64745.40625</v>
      </c>
      <c r="E659" s="123">
        <f>+Constanta!E14</f>
        <v>1564.2529256323101</v>
      </c>
      <c r="F659" s="123">
        <f>+Constanta!F14</f>
        <v>291.64597409909902</v>
      </c>
      <c r="G659" s="123">
        <f>+Constanta!G14</f>
        <v>123444</v>
      </c>
      <c r="H659" s="123">
        <f>+Constanta!H14</f>
        <v>1928.8125</v>
      </c>
      <c r="I659" s="123">
        <f>+Constanta!I14</f>
        <v>46.600226500566301</v>
      </c>
      <c r="J659" s="123">
        <f>+Constanta!J14</f>
        <v>8.6883445945945894</v>
      </c>
      <c r="K659" s="123">
        <f>+Constanta!K14</f>
        <v>2649</v>
      </c>
      <c r="L659" s="123">
        <f>+Constanta!L14</f>
        <v>2641</v>
      </c>
      <c r="M659" s="123">
        <f>+Constanta!M14</f>
        <v>14208</v>
      </c>
      <c r="N659" s="381">
        <f>+Constanta!N14</f>
        <v>222</v>
      </c>
      <c r="O659" s="381">
        <f>+Constanta!O14</f>
        <v>60.821917808219176</v>
      </c>
      <c r="P659" s="381">
        <f>+Constanta!P14</f>
        <v>5.363533408833522</v>
      </c>
      <c r="Q659" s="381">
        <f>+Constanta!Q14</f>
        <v>0.53010223400227185</v>
      </c>
      <c r="R659" s="381">
        <f>+Constanta!R14</f>
        <v>41.390625</v>
      </c>
    </row>
    <row r="660" spans="1:20" ht="25.5">
      <c r="A660" s="371">
        <v>8</v>
      </c>
      <c r="B660" s="79" t="s">
        <v>103</v>
      </c>
      <c r="C660" s="123">
        <f>+Constanta!C15</f>
        <v>9375923</v>
      </c>
      <c r="D660" s="123">
        <f>+Constanta!D15</f>
        <v>62506.153333333299</v>
      </c>
      <c r="E660" s="123">
        <f>+Constanta!E15</f>
        <v>2353.9851870449402</v>
      </c>
      <c r="F660" s="123">
        <f>+Constanta!F15</f>
        <v>208.58096594069099</v>
      </c>
      <c r="G660" s="123">
        <f>+Constanta!G15</f>
        <v>13419</v>
      </c>
      <c r="H660" s="123">
        <f>+Constanta!H15</f>
        <v>89.46</v>
      </c>
      <c r="I660" s="123">
        <f>+Constanta!I15</f>
        <v>3.3690685413005301</v>
      </c>
      <c r="J660" s="123">
        <f>+Constanta!J15</f>
        <v>0.29852506062156597</v>
      </c>
      <c r="K660" s="123">
        <f>+Constanta!K15</f>
        <v>3983</v>
      </c>
      <c r="L660" s="123">
        <f>+Constanta!L15</f>
        <v>3918</v>
      </c>
      <c r="M660" s="123">
        <f>+Constanta!M15</f>
        <v>44951</v>
      </c>
      <c r="N660" s="381">
        <f>+Constanta!N15</f>
        <v>299.67333333333335</v>
      </c>
      <c r="O660" s="381">
        <f>+Constanta!O15</f>
        <v>82.102283105022835</v>
      </c>
      <c r="P660" s="381">
        <f>+Constanta!P15</f>
        <v>11.285714285714286</v>
      </c>
      <c r="Q660" s="381">
        <f>+Constanta!Q15</f>
        <v>0</v>
      </c>
      <c r="R660" s="381">
        <f>+Constanta!R15</f>
        <v>26.553333333333335</v>
      </c>
    </row>
    <row r="661" spans="1:20" ht="25.5">
      <c r="A661" s="371">
        <v>9</v>
      </c>
      <c r="B661" s="79" t="s">
        <v>104</v>
      </c>
      <c r="C661" s="123">
        <f>+Constanta!C16</f>
        <v>4832387</v>
      </c>
      <c r="D661" s="123">
        <f>+Constanta!D16</f>
        <v>42230.599250936299</v>
      </c>
      <c r="E661" s="123">
        <f>+Constanta!E16</f>
        <v>2298.7910295616698</v>
      </c>
      <c r="F661" s="123">
        <f>+Constanta!F16</f>
        <v>177.878969537301</v>
      </c>
      <c r="G661" s="123">
        <f>+Constanta!G16</f>
        <v>3283</v>
      </c>
      <c r="H661" s="123">
        <f>+Constanta!H16</f>
        <v>26.194756554307101</v>
      </c>
      <c r="I661" s="123">
        <f>+Constanta!I16</f>
        <v>1.4258919469928599</v>
      </c>
      <c r="J661" s="123">
        <f>+Constanta!J16</f>
        <v>0.11033460064049</v>
      </c>
      <c r="K661" s="123">
        <f>+Constanta!K16</f>
        <v>2605</v>
      </c>
      <c r="L661" s="123">
        <f>+Constanta!L16</f>
        <v>2605</v>
      </c>
      <c r="M661" s="123">
        <f>+Constanta!M16</f>
        <v>29661</v>
      </c>
      <c r="N661" s="381">
        <f>+Constanta!N16</f>
        <v>235.4047619047619</v>
      </c>
      <c r="O661" s="381">
        <f>+Constanta!O16</f>
        <v>64.49445531637312</v>
      </c>
      <c r="P661" s="381">
        <f>+Constanta!P16</f>
        <v>11.386180422264875</v>
      </c>
      <c r="Q661" s="381">
        <f>+Constanta!Q16</f>
        <v>0</v>
      </c>
      <c r="R661" s="381">
        <f>+Constanta!R16</f>
        <v>20.674603174603174</v>
      </c>
    </row>
    <row r="662" spans="1:20" ht="25.5">
      <c r="A662" s="371">
        <v>10</v>
      </c>
      <c r="B662" s="79" t="s">
        <v>105</v>
      </c>
      <c r="C662" s="123">
        <f>+Constanta!C17</f>
        <v>14214565</v>
      </c>
      <c r="D662" s="123">
        <f>+Constanta!D17</f>
        <v>34839.618911174803</v>
      </c>
      <c r="E662" s="123">
        <f>+Constanta!E17</f>
        <v>2092.5956458136102</v>
      </c>
      <c r="F662" s="123">
        <f>+Constanta!F17</f>
        <v>161.553844518555</v>
      </c>
      <c r="G662" s="123">
        <f>+Constanta!G17</f>
        <v>19329</v>
      </c>
      <c r="H662" s="123">
        <f>+Constanta!H17</f>
        <v>47.375358166189102</v>
      </c>
      <c r="I662" s="123">
        <f>+Constanta!I17</f>
        <v>2.8455382497203301</v>
      </c>
      <c r="J662" s="123">
        <f>+Constanta!J17</f>
        <v>0.21968297835589901</v>
      </c>
      <c r="K662" s="123">
        <f>+Constanta!K17</f>
        <v>10477</v>
      </c>
      <c r="L662" s="123">
        <f>+Constanta!L17</f>
        <v>10477</v>
      </c>
      <c r="M662" s="123">
        <f>+Constanta!M17</f>
        <v>132582</v>
      </c>
      <c r="N662" s="381">
        <f>+Constanta!N17</f>
        <v>324.95588235294116</v>
      </c>
      <c r="O662" s="381">
        <f>+Constanta!O17</f>
        <v>89.029008863819499</v>
      </c>
      <c r="P662" s="381">
        <f>+Constanta!P17</f>
        <v>12.654576691801088</v>
      </c>
      <c r="Q662" s="381">
        <f>+Constanta!Q17</f>
        <v>0</v>
      </c>
      <c r="R662" s="381">
        <f>+Constanta!R17</f>
        <v>25.678921568627452</v>
      </c>
    </row>
    <row r="663" spans="1:20">
      <c r="A663" s="33"/>
      <c r="B663" s="61"/>
      <c r="C663" s="68"/>
      <c r="D663" s="36"/>
      <c r="E663" s="37"/>
      <c r="F663" s="37"/>
      <c r="G663" s="68"/>
      <c r="H663" s="37"/>
      <c r="I663" s="37"/>
      <c r="J663" s="37"/>
    </row>
    <row r="664" spans="1:20">
      <c r="A664" s="528" t="s">
        <v>565</v>
      </c>
      <c r="B664" s="528"/>
      <c r="C664" s="528"/>
      <c r="D664" s="528"/>
      <c r="E664" s="528"/>
      <c r="F664" s="528"/>
      <c r="G664" s="528"/>
      <c r="H664" s="528"/>
      <c r="I664" s="528"/>
      <c r="J664" s="528"/>
      <c r="K664" s="528"/>
      <c r="L664" s="528"/>
      <c r="M664" s="528"/>
      <c r="N664" s="528"/>
      <c r="O664" s="528"/>
      <c r="P664" s="528"/>
      <c r="Q664" s="528"/>
      <c r="R664" s="528"/>
      <c r="S664" s="528"/>
      <c r="T664" s="528"/>
    </row>
    <row r="665" spans="1:20" ht="13.5" customHeight="1">
      <c r="A665" s="527" t="s">
        <v>300</v>
      </c>
      <c r="B665" s="527" t="s">
        <v>301</v>
      </c>
      <c r="C665" s="527" t="s">
        <v>414</v>
      </c>
      <c r="D665" s="527"/>
      <c r="E665" s="527"/>
      <c r="F665" s="527"/>
      <c r="G665" s="527"/>
      <c r="H665" s="527"/>
      <c r="I665" s="527"/>
      <c r="J665" s="527"/>
      <c r="K665" s="527"/>
      <c r="L665" s="527"/>
      <c r="M665" s="527" t="s">
        <v>425</v>
      </c>
      <c r="N665" s="527"/>
      <c r="O665" s="527"/>
      <c r="P665" s="527"/>
      <c r="Q665" s="527"/>
      <c r="R665" s="527"/>
      <c r="S665" s="527"/>
      <c r="T665" s="527"/>
    </row>
    <row r="666" spans="1:20">
      <c r="A666" s="527"/>
      <c r="B666" s="527"/>
      <c r="C666" s="527" t="s">
        <v>415</v>
      </c>
      <c r="D666" s="527" t="s">
        <v>416</v>
      </c>
      <c r="E666" s="527"/>
      <c r="F666" s="527"/>
      <c r="G666" s="527"/>
      <c r="H666" s="527"/>
      <c r="I666" s="527"/>
      <c r="J666" s="527"/>
      <c r="K666" s="527"/>
      <c r="L666" s="527"/>
      <c r="M666" s="527" t="s">
        <v>415</v>
      </c>
      <c r="N666" s="527" t="s">
        <v>416</v>
      </c>
      <c r="O666" s="527"/>
      <c r="P666" s="527"/>
      <c r="Q666" s="527"/>
      <c r="R666" s="527"/>
      <c r="S666" s="527"/>
      <c r="T666" s="527"/>
    </row>
    <row r="667" spans="1:20" ht="37.5" customHeight="1">
      <c r="A667" s="527"/>
      <c r="B667" s="527"/>
      <c r="C667" s="527"/>
      <c r="D667" s="527" t="s">
        <v>409</v>
      </c>
      <c r="E667" s="527" t="s">
        <v>410</v>
      </c>
      <c r="F667" s="527" t="s">
        <v>411</v>
      </c>
      <c r="G667" s="527" t="s">
        <v>418</v>
      </c>
      <c r="H667" s="527"/>
      <c r="I667" s="527" t="s">
        <v>417</v>
      </c>
      <c r="J667" s="527"/>
      <c r="K667" s="527" t="s">
        <v>412</v>
      </c>
      <c r="L667" s="527" t="s">
        <v>413</v>
      </c>
      <c r="M667" s="527"/>
      <c r="N667" s="527" t="s">
        <v>420</v>
      </c>
      <c r="O667" s="527" t="s">
        <v>421</v>
      </c>
      <c r="P667" s="527"/>
      <c r="Q667" s="527"/>
      <c r="R667" s="527"/>
      <c r="S667" s="527" t="s">
        <v>423</v>
      </c>
      <c r="T667" s="527" t="s">
        <v>424</v>
      </c>
    </row>
    <row r="668" spans="1:20" ht="27" customHeight="1">
      <c r="A668" s="527"/>
      <c r="B668" s="527"/>
      <c r="C668" s="527"/>
      <c r="D668" s="527"/>
      <c r="E668" s="527"/>
      <c r="F668" s="527"/>
      <c r="G668" s="527" t="s">
        <v>415</v>
      </c>
      <c r="H668" s="527" t="s">
        <v>419</v>
      </c>
      <c r="I668" s="527" t="s">
        <v>415</v>
      </c>
      <c r="J668" s="527" t="s">
        <v>422</v>
      </c>
      <c r="K668" s="527"/>
      <c r="L668" s="527"/>
      <c r="M668" s="527"/>
      <c r="N668" s="527"/>
      <c r="O668" s="527" t="s">
        <v>415</v>
      </c>
      <c r="P668" s="527" t="s">
        <v>422</v>
      </c>
      <c r="Q668" s="527" t="s">
        <v>443</v>
      </c>
      <c r="R668" s="527"/>
      <c r="S668" s="527"/>
      <c r="T668" s="527"/>
    </row>
    <row r="669" spans="1:20" ht="24">
      <c r="A669" s="527"/>
      <c r="B669" s="527"/>
      <c r="C669" s="527"/>
      <c r="D669" s="527"/>
      <c r="E669" s="527"/>
      <c r="F669" s="527"/>
      <c r="G669" s="527"/>
      <c r="H669" s="527"/>
      <c r="I669" s="527"/>
      <c r="J669" s="527"/>
      <c r="K669" s="527"/>
      <c r="L669" s="527"/>
      <c r="M669" s="527"/>
      <c r="N669" s="527"/>
      <c r="O669" s="527"/>
      <c r="P669" s="527"/>
      <c r="Q669" s="390" t="s">
        <v>415</v>
      </c>
      <c r="R669" s="390" t="s">
        <v>419</v>
      </c>
      <c r="S669" s="527"/>
      <c r="T669" s="527"/>
    </row>
    <row r="670" spans="1:20">
      <c r="A670" s="514" t="s">
        <v>313</v>
      </c>
      <c r="B670" s="514"/>
      <c r="C670" s="44">
        <f>+Constanta!C25</f>
        <v>1279</v>
      </c>
      <c r="D670" s="44">
        <f>+Constanta!D25</f>
        <v>749</v>
      </c>
      <c r="E670" s="44">
        <f>+Constanta!E25</f>
        <v>11</v>
      </c>
      <c r="F670" s="44">
        <f>+Constanta!F25</f>
        <v>25</v>
      </c>
      <c r="G670" s="44">
        <f>+Constanta!G25</f>
        <v>3</v>
      </c>
      <c r="H670" s="44">
        <f>+Constanta!H25</f>
        <v>0</v>
      </c>
      <c r="I670" s="44">
        <f>+Constanta!I25</f>
        <v>272</v>
      </c>
      <c r="J670" s="44">
        <f>+Constanta!J25</f>
        <v>27</v>
      </c>
      <c r="K670" s="44">
        <f>+Constanta!K25</f>
        <v>54</v>
      </c>
      <c r="L670" s="44">
        <f>+Constanta!L25</f>
        <v>165</v>
      </c>
      <c r="M670" s="44">
        <f>+Constanta!M25</f>
        <v>3402</v>
      </c>
      <c r="N670" s="44">
        <f>+Constanta!N25</f>
        <v>1651</v>
      </c>
      <c r="O670" s="44">
        <f>+Constanta!O25</f>
        <v>1542</v>
      </c>
      <c r="P670" s="44">
        <f>+Constanta!P25</f>
        <v>34</v>
      </c>
      <c r="Q670" s="44">
        <f>+Constanta!Q25</f>
        <v>95</v>
      </c>
      <c r="R670" s="44">
        <f>+Constanta!R25</f>
        <v>36</v>
      </c>
      <c r="S670" s="44">
        <f>+Constanta!S25</f>
        <v>1247</v>
      </c>
      <c r="T670" s="44">
        <f>+Constanta!T25</f>
        <v>504</v>
      </c>
    </row>
    <row r="671" spans="1:20">
      <c r="A671" s="371">
        <v>1</v>
      </c>
      <c r="B671" s="146" t="s">
        <v>558</v>
      </c>
      <c r="C671" s="180">
        <f>+Constanta!C26</f>
        <v>848</v>
      </c>
      <c r="D671" s="180">
        <f>+Constanta!D26</f>
        <v>542</v>
      </c>
      <c r="E671" s="180">
        <f>+Constanta!E26</f>
        <v>11</v>
      </c>
      <c r="F671" s="180">
        <f>+Constanta!F26</f>
        <v>17</v>
      </c>
      <c r="G671" s="180">
        <f>+Constanta!G26</f>
        <v>1</v>
      </c>
      <c r="H671" s="180">
        <f>+Constanta!H26</f>
        <v>0</v>
      </c>
      <c r="I671" s="180">
        <f>+Constanta!I26</f>
        <v>206</v>
      </c>
      <c r="J671" s="180">
        <f>+Constanta!J26</f>
        <v>20</v>
      </c>
      <c r="K671" s="180">
        <f>+Constanta!K26</f>
        <v>24</v>
      </c>
      <c r="L671" s="180">
        <f>+Constanta!L26</f>
        <v>47</v>
      </c>
      <c r="M671" s="180">
        <f>+Constanta!M26</f>
        <v>1533</v>
      </c>
      <c r="N671" s="180">
        <f>+Constanta!N26</f>
        <v>806</v>
      </c>
      <c r="O671" s="180">
        <f>+Constanta!O26</f>
        <v>757</v>
      </c>
      <c r="P671" s="180">
        <f>+Constanta!P26</f>
        <v>20</v>
      </c>
      <c r="Q671" s="180">
        <f>+Constanta!Q26</f>
        <v>0</v>
      </c>
      <c r="R671" s="180">
        <f>+Constanta!R26</f>
        <v>0</v>
      </c>
      <c r="S671" s="180">
        <f>+Constanta!S26</f>
        <v>604</v>
      </c>
      <c r="T671" s="180">
        <f>+Constanta!T26</f>
        <v>123</v>
      </c>
    </row>
    <row r="672" spans="1:20">
      <c r="A672" s="371">
        <v>2</v>
      </c>
      <c r="B672" s="146" t="s">
        <v>559</v>
      </c>
      <c r="C672" s="180">
        <f>+Constanta!C27</f>
        <v>39</v>
      </c>
      <c r="D672" s="180">
        <f>+Constanta!D27</f>
        <v>21</v>
      </c>
      <c r="E672" s="180">
        <f>+Constanta!E27</f>
        <v>0</v>
      </c>
      <c r="F672" s="180">
        <f>+Constanta!F27</f>
        <v>1</v>
      </c>
      <c r="G672" s="180">
        <f>+Constanta!G27</f>
        <v>0</v>
      </c>
      <c r="H672" s="180">
        <f>+Constanta!H27</f>
        <v>0</v>
      </c>
      <c r="I672" s="180">
        <f>+Constanta!I27</f>
        <v>7</v>
      </c>
      <c r="J672" s="180">
        <f>+Constanta!J27</f>
        <v>0</v>
      </c>
      <c r="K672" s="180">
        <f>+Constanta!K27</f>
        <v>2</v>
      </c>
      <c r="L672" s="180">
        <f>+Constanta!L27</f>
        <v>8</v>
      </c>
      <c r="M672" s="180">
        <f>+Constanta!M27</f>
        <v>152</v>
      </c>
      <c r="N672" s="180">
        <f>+Constanta!N27</f>
        <v>85</v>
      </c>
      <c r="O672" s="180">
        <f>+Constanta!O27</f>
        <v>80</v>
      </c>
      <c r="P672" s="180">
        <f>+Constanta!P27</f>
        <v>0</v>
      </c>
      <c r="Q672" s="180">
        <f>+Constanta!Q27</f>
        <v>0</v>
      </c>
      <c r="R672" s="180">
        <f>+Constanta!R27</f>
        <v>0</v>
      </c>
      <c r="S672" s="180">
        <f>+Constanta!S27</f>
        <v>43</v>
      </c>
      <c r="T672" s="180">
        <f>+Constanta!T27</f>
        <v>24</v>
      </c>
    </row>
    <row r="673" spans="1:20">
      <c r="A673" s="371">
        <v>3</v>
      </c>
      <c r="B673" s="146" t="s">
        <v>98</v>
      </c>
      <c r="C673" s="180">
        <f>+Constanta!C28</f>
        <v>51</v>
      </c>
      <c r="D673" s="180">
        <f>+Constanta!D28</f>
        <v>21</v>
      </c>
      <c r="E673" s="180">
        <f>+Constanta!E28</f>
        <v>0</v>
      </c>
      <c r="F673" s="180">
        <f>+Constanta!F28</f>
        <v>2</v>
      </c>
      <c r="G673" s="180">
        <f>+Constanta!G28</f>
        <v>0</v>
      </c>
      <c r="H673" s="180">
        <f>+Constanta!H28</f>
        <v>0</v>
      </c>
      <c r="I673" s="180">
        <f>+Constanta!I28</f>
        <v>12</v>
      </c>
      <c r="J673" s="180">
        <f>+Constanta!J28</f>
        <v>0</v>
      </c>
      <c r="K673" s="180">
        <f>+Constanta!K28</f>
        <v>3</v>
      </c>
      <c r="L673" s="180">
        <f>+Constanta!L28</f>
        <v>13</v>
      </c>
      <c r="M673" s="180">
        <f>+Constanta!M28</f>
        <v>139</v>
      </c>
      <c r="N673" s="180">
        <f>+Constanta!N28</f>
        <v>75</v>
      </c>
      <c r="O673" s="180">
        <f>+Constanta!O28</f>
        <v>71</v>
      </c>
      <c r="P673" s="180">
        <f>+Constanta!P28</f>
        <v>0</v>
      </c>
      <c r="Q673" s="180">
        <f>+Constanta!Q28</f>
        <v>0</v>
      </c>
      <c r="R673" s="180">
        <f>+Constanta!R28</f>
        <v>0</v>
      </c>
      <c r="S673" s="180">
        <f>+Constanta!S28</f>
        <v>54</v>
      </c>
      <c r="T673" s="180">
        <f>+Constanta!T28</f>
        <v>10</v>
      </c>
    </row>
    <row r="674" spans="1:20">
      <c r="A674" s="371">
        <v>4</v>
      </c>
      <c r="B674" s="146" t="s">
        <v>99</v>
      </c>
      <c r="C674" s="180">
        <f>+Constanta!C29</f>
        <v>86</v>
      </c>
      <c r="D674" s="180">
        <f>+Constanta!D29</f>
        <v>59</v>
      </c>
      <c r="E674" s="180">
        <f>+Constanta!E29</f>
        <v>0</v>
      </c>
      <c r="F674" s="180">
        <f>+Constanta!F29</f>
        <v>1</v>
      </c>
      <c r="G674" s="180">
        <f>+Constanta!G29</f>
        <v>0</v>
      </c>
      <c r="H674" s="180">
        <f>+Constanta!H29</f>
        <v>0</v>
      </c>
      <c r="I674" s="180">
        <f>+Constanta!I29</f>
        <v>6</v>
      </c>
      <c r="J674" s="180">
        <f>+Constanta!J29</f>
        <v>2</v>
      </c>
      <c r="K674" s="180">
        <f>+Constanta!K29</f>
        <v>3</v>
      </c>
      <c r="L674" s="180">
        <f>+Constanta!L29</f>
        <v>17</v>
      </c>
      <c r="M674" s="180">
        <f>+Constanta!M29</f>
        <v>332</v>
      </c>
      <c r="N674" s="180">
        <f>+Constanta!N29</f>
        <v>163</v>
      </c>
      <c r="O674" s="180">
        <f>+Constanta!O29</f>
        <v>155</v>
      </c>
      <c r="P674" s="180">
        <f>+Constanta!P29</f>
        <v>5</v>
      </c>
      <c r="Q674" s="180">
        <f>+Constanta!Q29</f>
        <v>0</v>
      </c>
      <c r="R674" s="180">
        <f>+Constanta!R29</f>
        <v>0</v>
      </c>
      <c r="S674" s="180">
        <f>+Constanta!S29</f>
        <v>113</v>
      </c>
      <c r="T674" s="180">
        <f>+Constanta!T29</f>
        <v>56</v>
      </c>
    </row>
    <row r="675" spans="1:20">
      <c r="A675" s="371">
        <v>5</v>
      </c>
      <c r="B675" s="146" t="s">
        <v>100</v>
      </c>
      <c r="C675" s="180">
        <f>+Constanta!C30</f>
        <v>70</v>
      </c>
      <c r="D675" s="180">
        <f>+Constanta!D30</f>
        <v>31</v>
      </c>
      <c r="E675" s="180">
        <f>+Constanta!E30</f>
        <v>0</v>
      </c>
      <c r="F675" s="180">
        <f>+Constanta!F30</f>
        <v>2</v>
      </c>
      <c r="G675" s="180">
        <f>+Constanta!G30</f>
        <v>0</v>
      </c>
      <c r="H675" s="180">
        <f>+Constanta!H30</f>
        <v>0</v>
      </c>
      <c r="I675" s="180">
        <f>+Constanta!I30</f>
        <v>22</v>
      </c>
      <c r="J675" s="180">
        <f>+Constanta!J30</f>
        <v>5</v>
      </c>
      <c r="K675" s="180">
        <f>+Constanta!K30</f>
        <v>3</v>
      </c>
      <c r="L675" s="180">
        <f>+Constanta!L30</f>
        <v>12</v>
      </c>
      <c r="M675" s="180">
        <f>+Constanta!M30</f>
        <v>343</v>
      </c>
      <c r="N675" s="180">
        <f>+Constanta!N30</f>
        <v>164</v>
      </c>
      <c r="O675" s="180">
        <f>+Constanta!O30</f>
        <v>155</v>
      </c>
      <c r="P675" s="180">
        <f>+Constanta!P30</f>
        <v>6</v>
      </c>
      <c r="Q675" s="180">
        <f>+Constanta!Q30</f>
        <v>0</v>
      </c>
      <c r="R675" s="180">
        <f>+Constanta!R30</f>
        <v>0</v>
      </c>
      <c r="S675" s="180">
        <f>+Constanta!S30</f>
        <v>127</v>
      </c>
      <c r="T675" s="180">
        <f>+Constanta!T30</f>
        <v>52</v>
      </c>
    </row>
    <row r="676" spans="1:20">
      <c r="A676" s="371">
        <v>6</v>
      </c>
      <c r="B676" s="146" t="s">
        <v>101</v>
      </c>
      <c r="C676" s="180">
        <f>+Constanta!C31</f>
        <v>34</v>
      </c>
      <c r="D676" s="180">
        <f>+Constanta!D31</f>
        <v>20</v>
      </c>
      <c r="E676" s="180">
        <f>+Constanta!E31</f>
        <v>0</v>
      </c>
      <c r="F676" s="180">
        <f>+Constanta!F31</f>
        <v>1</v>
      </c>
      <c r="G676" s="180">
        <f>+Constanta!G31</f>
        <v>0</v>
      </c>
      <c r="H676" s="180">
        <f>+Constanta!H31</f>
        <v>0</v>
      </c>
      <c r="I676" s="180">
        <f>+Constanta!I31</f>
        <v>0</v>
      </c>
      <c r="J676" s="180">
        <f>+Constanta!J31</f>
        <v>0</v>
      </c>
      <c r="K676" s="180">
        <f>+Constanta!K31</f>
        <v>0</v>
      </c>
      <c r="L676" s="180">
        <f>+Constanta!L31</f>
        <v>13</v>
      </c>
      <c r="M676" s="180">
        <f>+Constanta!M31</f>
        <v>98</v>
      </c>
      <c r="N676" s="180">
        <f>+Constanta!N31</f>
        <v>50</v>
      </c>
      <c r="O676" s="180">
        <f>+Constanta!O31</f>
        <v>47</v>
      </c>
      <c r="P676" s="180">
        <f>+Constanta!P31</f>
        <v>0</v>
      </c>
      <c r="Q676" s="180">
        <f>+Constanta!Q31</f>
        <v>0</v>
      </c>
      <c r="R676" s="180">
        <f>+Constanta!R31</f>
        <v>0</v>
      </c>
      <c r="S676" s="180">
        <f>+Constanta!S31</f>
        <v>28</v>
      </c>
      <c r="T676" s="180">
        <f>+Constanta!T31</f>
        <v>20</v>
      </c>
    </row>
    <row r="677" spans="1:20">
      <c r="A677" s="371">
        <v>7</v>
      </c>
      <c r="B677" s="146" t="s">
        <v>102</v>
      </c>
      <c r="C677" s="180">
        <f>+Constanta!C32</f>
        <v>17</v>
      </c>
      <c r="D677" s="180">
        <f>+Constanta!D32</f>
        <v>14</v>
      </c>
      <c r="E677" s="180">
        <f>+Constanta!E32</f>
        <v>0</v>
      </c>
      <c r="F677" s="180">
        <f>+Constanta!F32</f>
        <v>1</v>
      </c>
      <c r="G677" s="180">
        <f>+Constanta!G32</f>
        <v>0</v>
      </c>
      <c r="H677" s="180">
        <f>+Constanta!H32</f>
        <v>0</v>
      </c>
      <c r="I677" s="180">
        <f>+Constanta!I32</f>
        <v>0</v>
      </c>
      <c r="J677" s="180">
        <f>+Constanta!J32</f>
        <v>0</v>
      </c>
      <c r="K677" s="180">
        <f>+Constanta!K32</f>
        <v>0</v>
      </c>
      <c r="L677" s="180">
        <f>+Constanta!L32</f>
        <v>2</v>
      </c>
      <c r="M677" s="180">
        <f>+Constanta!M32</f>
        <v>96</v>
      </c>
      <c r="N677" s="180">
        <f>+Constanta!N32</f>
        <v>45</v>
      </c>
      <c r="O677" s="180">
        <f>+Constanta!O32</f>
        <v>43</v>
      </c>
      <c r="P677" s="180">
        <f>+Constanta!P32</f>
        <v>3</v>
      </c>
      <c r="Q677" s="180">
        <f>+Constanta!Q32</f>
        <v>0</v>
      </c>
      <c r="R677" s="180">
        <f>+Constanta!R32</f>
        <v>0</v>
      </c>
      <c r="S677" s="180">
        <f>+Constanta!S32</f>
        <v>31</v>
      </c>
      <c r="T677" s="180">
        <f>+Constanta!T32</f>
        <v>20</v>
      </c>
    </row>
    <row r="678" spans="1:20" ht="25.5">
      <c r="A678" s="371">
        <v>8</v>
      </c>
      <c r="B678" s="79" t="s">
        <v>103</v>
      </c>
      <c r="C678" s="180">
        <f>+Constanta!C33</f>
        <v>25</v>
      </c>
      <c r="D678" s="180">
        <f>+Constanta!D33</f>
        <v>11</v>
      </c>
      <c r="E678" s="180">
        <f>+Constanta!E33</f>
        <v>0</v>
      </c>
      <c r="F678" s="180">
        <f>+Constanta!F33</f>
        <v>0</v>
      </c>
      <c r="G678" s="180">
        <f>+Constanta!G33</f>
        <v>0</v>
      </c>
      <c r="H678" s="180">
        <f>+Constanta!H33</f>
        <v>0</v>
      </c>
      <c r="I678" s="180">
        <f>+Constanta!I33</f>
        <v>5</v>
      </c>
      <c r="J678" s="180">
        <f>+Constanta!J33</f>
        <v>0</v>
      </c>
      <c r="K678" s="180">
        <f>+Constanta!K33</f>
        <v>4</v>
      </c>
      <c r="L678" s="180">
        <f>+Constanta!L33</f>
        <v>5</v>
      </c>
      <c r="M678" s="180">
        <f>+Constanta!M33</f>
        <v>151</v>
      </c>
      <c r="N678" s="180">
        <f>+Constanta!N33</f>
        <v>60</v>
      </c>
      <c r="O678" s="180">
        <f>+Constanta!O33</f>
        <v>54</v>
      </c>
      <c r="P678" s="180">
        <f>+Constanta!P33</f>
        <v>0</v>
      </c>
      <c r="Q678" s="180">
        <f>+Constanta!Q33</f>
        <v>36</v>
      </c>
      <c r="R678" s="180">
        <f>+Constanta!R33</f>
        <v>36</v>
      </c>
      <c r="S678" s="180">
        <f>+Constanta!S33</f>
        <v>45</v>
      </c>
      <c r="T678" s="180">
        <f>+Constanta!T33</f>
        <v>46</v>
      </c>
    </row>
    <row r="679" spans="1:20" ht="25.5">
      <c r="A679" s="371">
        <v>9</v>
      </c>
      <c r="B679" s="79" t="s">
        <v>104</v>
      </c>
      <c r="C679" s="180">
        <f>+Constanta!C34</f>
        <v>35</v>
      </c>
      <c r="D679" s="180">
        <f>+Constanta!D34</f>
        <v>9</v>
      </c>
      <c r="E679" s="180">
        <f>+Constanta!E34</f>
        <v>0</v>
      </c>
      <c r="F679" s="180">
        <f>+Constanta!F34</f>
        <v>0</v>
      </c>
      <c r="G679" s="180">
        <f>+Constanta!G34</f>
        <v>2</v>
      </c>
      <c r="H679" s="180">
        <f>+Constanta!H34</f>
        <v>0</v>
      </c>
      <c r="I679" s="180">
        <f>+Constanta!I34</f>
        <v>4</v>
      </c>
      <c r="J679" s="180">
        <f>+Constanta!J34</f>
        <v>0</v>
      </c>
      <c r="K679" s="180">
        <f>+Constanta!K34</f>
        <v>3</v>
      </c>
      <c r="L679" s="180">
        <f>+Constanta!L34</f>
        <v>17</v>
      </c>
      <c r="M679" s="180">
        <f>+Constanta!M34</f>
        <v>209</v>
      </c>
      <c r="N679" s="180">
        <f>+Constanta!N34</f>
        <v>75</v>
      </c>
      <c r="O679" s="180">
        <f>+Constanta!O34</f>
        <v>68</v>
      </c>
      <c r="P679" s="180">
        <f>+Constanta!P34</f>
        <v>0</v>
      </c>
      <c r="Q679" s="180">
        <f>+Constanta!Q34</f>
        <v>0</v>
      </c>
      <c r="R679" s="180">
        <f>+Constanta!R34</f>
        <v>0</v>
      </c>
      <c r="S679" s="180">
        <f>+Constanta!S34</f>
        <v>75</v>
      </c>
      <c r="T679" s="180">
        <f>+Constanta!T34</f>
        <v>59</v>
      </c>
    </row>
    <row r="680" spans="1:20" ht="25.5">
      <c r="A680" s="371">
        <v>10</v>
      </c>
      <c r="B680" s="79" t="s">
        <v>105</v>
      </c>
      <c r="C680" s="180">
        <f>+Constanta!C35</f>
        <v>74</v>
      </c>
      <c r="D680" s="180">
        <f>+Constanta!D35</f>
        <v>21</v>
      </c>
      <c r="E680" s="180">
        <f>+Constanta!E35</f>
        <v>0</v>
      </c>
      <c r="F680" s="180">
        <f>+Constanta!F35</f>
        <v>0</v>
      </c>
      <c r="G680" s="180">
        <f>+Constanta!G35</f>
        <v>0</v>
      </c>
      <c r="H680" s="180">
        <f>+Constanta!H35</f>
        <v>0</v>
      </c>
      <c r="I680" s="180">
        <f>+Constanta!I35</f>
        <v>10</v>
      </c>
      <c r="J680" s="180">
        <f>+Constanta!J35</f>
        <v>0</v>
      </c>
      <c r="K680" s="180">
        <f>+Constanta!K35</f>
        <v>12</v>
      </c>
      <c r="L680" s="180">
        <f>+Constanta!L35</f>
        <v>31</v>
      </c>
      <c r="M680" s="180">
        <f>+Constanta!M35</f>
        <v>349</v>
      </c>
      <c r="N680" s="180">
        <f>+Constanta!N35</f>
        <v>128</v>
      </c>
      <c r="O680" s="180">
        <f>+Constanta!O35</f>
        <v>112</v>
      </c>
      <c r="P680" s="180">
        <f>+Constanta!P35</f>
        <v>0</v>
      </c>
      <c r="Q680" s="180">
        <f>+Constanta!Q35</f>
        <v>59</v>
      </c>
      <c r="R680" s="180">
        <f>+Constanta!R35</f>
        <v>0</v>
      </c>
      <c r="S680" s="180">
        <f>+Constanta!S35</f>
        <v>127</v>
      </c>
      <c r="T680" s="180">
        <f>+Constanta!T35</f>
        <v>94</v>
      </c>
    </row>
    <row r="693" spans="1:18">
      <c r="A693" s="33" t="s">
        <v>518</v>
      </c>
    </row>
    <row r="696" spans="1:18">
      <c r="A696" s="533" t="s">
        <v>562</v>
      </c>
      <c r="B696" s="533"/>
      <c r="C696" s="533"/>
      <c r="D696" s="533"/>
      <c r="E696" s="533"/>
      <c r="F696" s="533"/>
      <c r="G696" s="533"/>
      <c r="H696" s="533"/>
      <c r="I696" s="533"/>
      <c r="J696" s="533"/>
    </row>
    <row r="697" spans="1:18" ht="12.75" customHeight="1">
      <c r="A697" s="527" t="s">
        <v>300</v>
      </c>
      <c r="B697" s="527" t="s">
        <v>301</v>
      </c>
      <c r="C697" s="527" t="s">
        <v>0</v>
      </c>
      <c r="D697" s="527" t="s">
        <v>298</v>
      </c>
      <c r="E697" s="527"/>
      <c r="F697" s="527"/>
      <c r="G697" s="527" t="s">
        <v>1</v>
      </c>
      <c r="H697" s="527" t="s">
        <v>299</v>
      </c>
      <c r="I697" s="527"/>
      <c r="J697" s="527"/>
      <c r="K697" s="527" t="s">
        <v>466</v>
      </c>
      <c r="L697" s="527" t="s">
        <v>467</v>
      </c>
      <c r="M697" s="527" t="s">
        <v>461</v>
      </c>
      <c r="N697" s="527" t="s">
        <v>489</v>
      </c>
      <c r="O697" s="527" t="s">
        <v>463</v>
      </c>
      <c r="P697" s="527" t="s">
        <v>464</v>
      </c>
      <c r="Q697" s="527" t="s">
        <v>465</v>
      </c>
      <c r="R697" s="527" t="s">
        <v>469</v>
      </c>
    </row>
    <row r="698" spans="1:18" ht="36">
      <c r="A698" s="527"/>
      <c r="B698" s="527"/>
      <c r="C698" s="527"/>
      <c r="D698" s="390" t="s">
        <v>2</v>
      </c>
      <c r="E698" s="390" t="s">
        <v>3</v>
      </c>
      <c r="F698" s="390" t="s">
        <v>4</v>
      </c>
      <c r="G698" s="527"/>
      <c r="H698" s="390" t="s">
        <v>2</v>
      </c>
      <c r="I698" s="390" t="s">
        <v>3</v>
      </c>
      <c r="J698" s="390" t="s">
        <v>4</v>
      </c>
      <c r="K698" s="527"/>
      <c r="L698" s="527"/>
      <c r="M698" s="527"/>
      <c r="N698" s="527"/>
      <c r="O698" s="527"/>
      <c r="P698" s="527"/>
      <c r="Q698" s="527"/>
      <c r="R698" s="527"/>
    </row>
    <row r="699" spans="1:18">
      <c r="A699" s="516" t="s">
        <v>314</v>
      </c>
      <c r="B699" s="516"/>
      <c r="C699" s="384">
        <f>+Covasna!C7</f>
        <v>83699366.710000008</v>
      </c>
      <c r="D699" s="384">
        <f>+Covasna!D7</f>
        <v>46422.277709373302</v>
      </c>
      <c r="E699" s="384">
        <f>+Covasna!E7</f>
        <v>1808.9728913527399</v>
      </c>
      <c r="F699" s="384">
        <f>+Covasna!F7</f>
        <v>207.00090445488101</v>
      </c>
      <c r="G699" s="384">
        <f>+Covasna!G7</f>
        <v>7490343.2800000003</v>
      </c>
      <c r="H699" s="384">
        <f>+Covasna!H7</f>
        <v>4154.3778591236796</v>
      </c>
      <c r="I699" s="384">
        <f>+Covasna!I7</f>
        <v>161.88686334262701</v>
      </c>
      <c r="J699" s="384">
        <f>+Covasna!J7</f>
        <v>18.524725987589701</v>
      </c>
      <c r="K699" s="384">
        <f>+Covasna!K7</f>
        <v>46269</v>
      </c>
      <c r="L699" s="384">
        <f>+Covasna!L7</f>
        <v>45714</v>
      </c>
      <c r="M699" s="384">
        <f>+Covasna!M7</f>
        <v>404343</v>
      </c>
      <c r="N699" s="385">
        <f>+Covasna!N7</f>
        <v>224.26123128119801</v>
      </c>
      <c r="O699" s="385">
        <f>+Covasna!O7</f>
        <v>61.441433227725483</v>
      </c>
      <c r="P699" s="385">
        <f>+Covasna!P7</f>
        <v>7.9286050433350326</v>
      </c>
      <c r="Q699" s="385">
        <f>+Covasna!Q7</f>
        <v>1.3803211270070439</v>
      </c>
      <c r="R699" s="385">
        <f>+Covasna!R7</f>
        <v>28.285080421519691</v>
      </c>
    </row>
    <row r="700" spans="1:18" ht="25.5">
      <c r="A700" s="371">
        <v>1</v>
      </c>
      <c r="B700" s="93" t="s">
        <v>106</v>
      </c>
      <c r="C700" s="123">
        <f>+Covasna!C8</f>
        <v>42073266</v>
      </c>
      <c r="D700" s="123">
        <f>+Covasna!D8</f>
        <v>70711.371428571394</v>
      </c>
      <c r="E700" s="123">
        <f>+Covasna!E8</f>
        <v>2162.48283305921</v>
      </c>
      <c r="F700" s="123">
        <f>+Covasna!F8</f>
        <v>347.21077780070101</v>
      </c>
      <c r="G700" s="123">
        <f>+Covasna!G8</f>
        <v>6082799</v>
      </c>
      <c r="H700" s="123">
        <f>+Covasna!H8</f>
        <v>10223.191596638701</v>
      </c>
      <c r="I700" s="123">
        <f>+Covasna!I8</f>
        <v>312.64386307565798</v>
      </c>
      <c r="J700" s="123">
        <f>+Covasna!J8</f>
        <v>50.198465029915397</v>
      </c>
      <c r="K700" s="123">
        <f>+Covasna!K8</f>
        <v>19456</v>
      </c>
      <c r="L700" s="123">
        <f>+Covasna!L8</f>
        <v>19279</v>
      </c>
      <c r="M700" s="123">
        <f>+Covasna!M8</f>
        <v>121175</v>
      </c>
      <c r="N700" s="381">
        <f>+Covasna!N8</f>
        <v>203.65546218487395</v>
      </c>
      <c r="O700" s="381">
        <f>+Covasna!O8</f>
        <v>55.796017036951767</v>
      </c>
      <c r="P700" s="381">
        <f>+Covasna!P8</f>
        <v>5.2687073351015261</v>
      </c>
      <c r="Q700" s="381">
        <f>+Covasna!Q8</f>
        <v>2.7283572799419056</v>
      </c>
      <c r="R700" s="381">
        <f>+Covasna!R8</f>
        <v>38.653781512605043</v>
      </c>
    </row>
    <row r="701" spans="1:18">
      <c r="A701" s="371">
        <v>2</v>
      </c>
      <c r="B701" s="21" t="s">
        <v>107</v>
      </c>
      <c r="C701" s="161">
        <f>+Covasna!C9</f>
        <v>11581059</v>
      </c>
      <c r="D701" s="161">
        <f>+Covasna!D9</f>
        <v>47269.628571428599</v>
      </c>
      <c r="E701" s="161">
        <f>+Covasna!E9</f>
        <v>1712.66770186335</v>
      </c>
      <c r="F701" s="161">
        <f>+Covasna!F9</f>
        <v>191.89824357912201</v>
      </c>
      <c r="G701" s="161">
        <f>+Covasna!G9</f>
        <v>556204</v>
      </c>
      <c r="H701" s="161">
        <f>+Covasna!H9</f>
        <v>2270.2204081632699</v>
      </c>
      <c r="I701" s="161">
        <f>+Covasna!I9</f>
        <v>82.254362614611097</v>
      </c>
      <c r="J701" s="161">
        <f>+Covasna!J9</f>
        <v>9.2163048881524396</v>
      </c>
      <c r="K701" s="161">
        <f>+Covasna!K9</f>
        <v>6762</v>
      </c>
      <c r="L701" s="161">
        <f>+Covasna!L9</f>
        <v>6663</v>
      </c>
      <c r="M701" s="161">
        <f>+Covasna!M9</f>
        <v>60350</v>
      </c>
      <c r="N701" s="386">
        <f>+Covasna!N9</f>
        <v>246.32653061224491</v>
      </c>
      <c r="O701" s="386">
        <f>+Covasna!O9</f>
        <v>67.486720715683532</v>
      </c>
      <c r="P701" s="386">
        <f>+Covasna!P9</f>
        <v>7.81432085976952</v>
      </c>
      <c r="Q701" s="386">
        <f>+Covasna!Q9</f>
        <v>1.2456851268197509</v>
      </c>
      <c r="R701" s="386">
        <f>+Covasna!R9</f>
        <v>31.522448979591836</v>
      </c>
    </row>
    <row r="702" spans="1:18">
      <c r="A702" s="371">
        <v>3</v>
      </c>
      <c r="B702" s="21" t="s">
        <v>108</v>
      </c>
      <c r="C702" s="161">
        <f>+Covasna!C10</f>
        <v>3827980</v>
      </c>
      <c r="D702" s="161">
        <f>+Covasna!D10</f>
        <v>53166.388888888898</v>
      </c>
      <c r="E702" s="161">
        <f>+Covasna!E10</f>
        <v>1242.4472573839701</v>
      </c>
      <c r="F702" s="161">
        <f>+Covasna!F10</f>
        <v>231.269937167714</v>
      </c>
      <c r="G702" s="161">
        <f>+Covasna!G10</f>
        <v>101738</v>
      </c>
      <c r="H702" s="161">
        <f>+Covasna!H10</f>
        <v>1413.0277777777801</v>
      </c>
      <c r="I702" s="161">
        <f>+Covasna!I10</f>
        <v>33.021097046413502</v>
      </c>
      <c r="J702" s="161">
        <f>+Covasna!J10</f>
        <v>6.14656839052682</v>
      </c>
      <c r="K702" s="161">
        <f>+Covasna!K10</f>
        <v>3081</v>
      </c>
      <c r="L702" s="161">
        <f>+Covasna!L10</f>
        <v>3047</v>
      </c>
      <c r="M702" s="161">
        <f>+Covasna!M10</f>
        <v>16552</v>
      </c>
      <c r="N702" s="386">
        <f>+Covasna!N10</f>
        <v>229.88888888888889</v>
      </c>
      <c r="O702" s="386">
        <f>+Covasna!O10</f>
        <v>62.983257229832567</v>
      </c>
      <c r="P702" s="386">
        <f>+Covasna!P10</f>
        <v>5.3722817267121066</v>
      </c>
      <c r="Q702" s="386">
        <f>+Covasna!Q10</f>
        <v>0.16409583196586808</v>
      </c>
      <c r="R702" s="386">
        <f>+Covasna!R10</f>
        <v>42.791666666666664</v>
      </c>
    </row>
    <row r="703" spans="1:18" ht="25.5">
      <c r="A703" s="371">
        <v>4</v>
      </c>
      <c r="B703" s="93" t="s">
        <v>109</v>
      </c>
      <c r="C703" s="123">
        <f>+Covasna!C11</f>
        <v>26217061.710000001</v>
      </c>
      <c r="D703" s="123">
        <f>+Covasna!D11</f>
        <v>29424.311683501684</v>
      </c>
      <c r="E703" s="123">
        <f>+Covasna!E11</f>
        <v>1544.906406010607</v>
      </c>
      <c r="F703" s="123">
        <f>+Covasna!F11</f>
        <v>127.10316634830752</v>
      </c>
      <c r="G703" s="123">
        <f>+Covasna!G11</f>
        <v>749602.28</v>
      </c>
      <c r="H703" s="123">
        <f>+Covasna!H11</f>
        <v>841.30446689113364</v>
      </c>
      <c r="I703" s="123">
        <f>+Covasna!I11</f>
        <v>44.172202710665886</v>
      </c>
      <c r="J703" s="123">
        <f>+Covasna!J11</f>
        <v>3.6341533747685029</v>
      </c>
      <c r="K703" s="123">
        <f>+Covasna!K11</f>
        <v>16970</v>
      </c>
      <c r="L703" s="123">
        <f>+Covasna!L11</f>
        <v>16725</v>
      </c>
      <c r="M703" s="123">
        <f>+Covasna!M11</f>
        <v>206266</v>
      </c>
      <c r="N703" s="381">
        <f>+Covasna!N11</f>
        <v>231.49943883277217</v>
      </c>
      <c r="O703" s="381">
        <f>+Covasna!O11</f>
        <v>63.424503789800596</v>
      </c>
      <c r="P703" s="381">
        <f>+Covasna!P11</f>
        <v>11.99569642337889</v>
      </c>
      <c r="Q703" s="381">
        <f>+Covasna!Q11</f>
        <v>0.10164424514200299</v>
      </c>
      <c r="R703" s="381">
        <f>+Covasna!R11</f>
        <v>19.298540965207632</v>
      </c>
    </row>
    <row r="704" spans="1:18">
      <c r="A704" s="33"/>
      <c r="B704" s="61"/>
      <c r="C704" s="35"/>
      <c r="D704" s="36"/>
      <c r="E704" s="37"/>
      <c r="F704" s="37"/>
      <c r="G704" s="35"/>
      <c r="H704" s="37"/>
      <c r="I704" s="37"/>
      <c r="J704" s="37"/>
      <c r="K704" s="159"/>
      <c r="L704" s="159"/>
      <c r="M704" s="159"/>
      <c r="N704" s="159"/>
      <c r="O704" s="159"/>
      <c r="P704" s="159"/>
      <c r="Q704" s="159"/>
      <c r="R704" s="159"/>
    </row>
    <row r="705" spans="1:20">
      <c r="A705" s="528" t="s">
        <v>565</v>
      </c>
      <c r="B705" s="528"/>
      <c r="C705" s="528"/>
      <c r="D705" s="528"/>
      <c r="E705" s="528"/>
      <c r="F705" s="528"/>
      <c r="G705" s="528"/>
      <c r="H705" s="528"/>
      <c r="I705" s="528"/>
      <c r="J705" s="528"/>
      <c r="K705" s="528"/>
      <c r="L705" s="528"/>
      <c r="M705" s="528"/>
      <c r="N705" s="528"/>
      <c r="O705" s="528"/>
      <c r="P705" s="528"/>
      <c r="Q705" s="528"/>
      <c r="R705" s="528"/>
      <c r="S705" s="528"/>
      <c r="T705" s="528"/>
    </row>
    <row r="706" spans="1:20">
      <c r="A706" s="527" t="s">
        <v>300</v>
      </c>
      <c r="B706" s="527" t="s">
        <v>301</v>
      </c>
      <c r="C706" s="527" t="s">
        <v>414</v>
      </c>
      <c r="D706" s="527"/>
      <c r="E706" s="527"/>
      <c r="F706" s="527"/>
      <c r="G706" s="527"/>
      <c r="H706" s="527"/>
      <c r="I706" s="527"/>
      <c r="J706" s="527"/>
      <c r="K706" s="527"/>
      <c r="L706" s="527"/>
      <c r="M706" s="527" t="s">
        <v>425</v>
      </c>
      <c r="N706" s="527"/>
      <c r="O706" s="527"/>
      <c r="P706" s="527"/>
      <c r="Q706" s="527"/>
      <c r="R706" s="527"/>
      <c r="S706" s="527"/>
      <c r="T706" s="527"/>
    </row>
    <row r="707" spans="1:20">
      <c r="A707" s="527"/>
      <c r="B707" s="527"/>
      <c r="C707" s="527" t="s">
        <v>415</v>
      </c>
      <c r="D707" s="527" t="s">
        <v>416</v>
      </c>
      <c r="E707" s="527"/>
      <c r="F707" s="527"/>
      <c r="G707" s="527"/>
      <c r="H707" s="527"/>
      <c r="I707" s="527"/>
      <c r="J707" s="527"/>
      <c r="K707" s="527"/>
      <c r="L707" s="527"/>
      <c r="M707" s="527" t="s">
        <v>415</v>
      </c>
      <c r="N707" s="527" t="s">
        <v>416</v>
      </c>
      <c r="O707" s="527"/>
      <c r="P707" s="527"/>
      <c r="Q707" s="527"/>
      <c r="R707" s="527"/>
      <c r="S707" s="527"/>
      <c r="T707" s="527"/>
    </row>
    <row r="708" spans="1:20" ht="39" customHeight="1">
      <c r="A708" s="527"/>
      <c r="B708" s="527"/>
      <c r="C708" s="527"/>
      <c r="D708" s="527" t="s">
        <v>409</v>
      </c>
      <c r="E708" s="527" t="s">
        <v>410</v>
      </c>
      <c r="F708" s="527" t="s">
        <v>411</v>
      </c>
      <c r="G708" s="527" t="s">
        <v>418</v>
      </c>
      <c r="H708" s="527"/>
      <c r="I708" s="527" t="s">
        <v>417</v>
      </c>
      <c r="J708" s="527"/>
      <c r="K708" s="527" t="s">
        <v>412</v>
      </c>
      <c r="L708" s="527" t="s">
        <v>413</v>
      </c>
      <c r="M708" s="527"/>
      <c r="N708" s="527" t="s">
        <v>420</v>
      </c>
      <c r="O708" s="527" t="s">
        <v>421</v>
      </c>
      <c r="P708" s="527"/>
      <c r="Q708" s="527"/>
      <c r="R708" s="527"/>
      <c r="S708" s="527" t="s">
        <v>423</v>
      </c>
      <c r="T708" s="527" t="s">
        <v>424</v>
      </c>
    </row>
    <row r="709" spans="1:20" ht="30" customHeight="1">
      <c r="A709" s="527"/>
      <c r="B709" s="527"/>
      <c r="C709" s="527"/>
      <c r="D709" s="527"/>
      <c r="E709" s="527"/>
      <c r="F709" s="527"/>
      <c r="G709" s="527" t="s">
        <v>415</v>
      </c>
      <c r="H709" s="527" t="s">
        <v>419</v>
      </c>
      <c r="I709" s="527" t="s">
        <v>415</v>
      </c>
      <c r="J709" s="527" t="s">
        <v>422</v>
      </c>
      <c r="K709" s="527"/>
      <c r="L709" s="527"/>
      <c r="M709" s="527"/>
      <c r="N709" s="527"/>
      <c r="O709" s="527" t="s">
        <v>415</v>
      </c>
      <c r="P709" s="527" t="s">
        <v>422</v>
      </c>
      <c r="Q709" s="527" t="s">
        <v>443</v>
      </c>
      <c r="R709" s="527"/>
      <c r="S709" s="527"/>
      <c r="T709" s="527"/>
    </row>
    <row r="710" spans="1:20" ht="24">
      <c r="A710" s="527"/>
      <c r="B710" s="527"/>
      <c r="C710" s="527"/>
      <c r="D710" s="527"/>
      <c r="E710" s="527"/>
      <c r="F710" s="527"/>
      <c r="G710" s="527"/>
      <c r="H710" s="527"/>
      <c r="I710" s="527"/>
      <c r="J710" s="527"/>
      <c r="K710" s="527"/>
      <c r="L710" s="527"/>
      <c r="M710" s="527"/>
      <c r="N710" s="527"/>
      <c r="O710" s="527"/>
      <c r="P710" s="527"/>
      <c r="Q710" s="390" t="s">
        <v>415</v>
      </c>
      <c r="R710" s="390" t="s">
        <v>419</v>
      </c>
      <c r="S710" s="527"/>
      <c r="T710" s="527"/>
    </row>
    <row r="711" spans="1:20">
      <c r="A711" s="516" t="s">
        <v>314</v>
      </c>
      <c r="B711" s="516"/>
      <c r="C711" s="44">
        <f>+Covasna!C19</f>
        <v>376</v>
      </c>
      <c r="D711" s="44">
        <f>+Covasna!D19</f>
        <v>250</v>
      </c>
      <c r="E711" s="44">
        <f>+Covasna!E19</f>
        <v>0</v>
      </c>
      <c r="F711" s="44">
        <f>+Covasna!F19</f>
        <v>9</v>
      </c>
      <c r="G711" s="44">
        <f>+Covasna!G19</f>
        <v>1</v>
      </c>
      <c r="H711" s="44">
        <f>+Covasna!H19</f>
        <v>0</v>
      </c>
      <c r="I711" s="44">
        <f>+Covasna!I19</f>
        <v>31</v>
      </c>
      <c r="J711" s="44">
        <f>+Covasna!J19</f>
        <v>6</v>
      </c>
      <c r="K711" s="44">
        <f>+Covasna!K19</f>
        <v>28</v>
      </c>
      <c r="L711" s="44">
        <f>+Covasna!L19</f>
        <v>57</v>
      </c>
      <c r="M711" s="44">
        <f>+Covasna!M19</f>
        <v>1354</v>
      </c>
      <c r="N711" s="44">
        <f>+Covasna!N19</f>
        <v>724</v>
      </c>
      <c r="O711" s="44">
        <f>+Covasna!O19</f>
        <v>656</v>
      </c>
      <c r="P711" s="44">
        <f>+Covasna!P19</f>
        <v>43</v>
      </c>
      <c r="Q711" s="44">
        <f>+Covasna!Q19</f>
        <v>0</v>
      </c>
      <c r="R711" s="44">
        <f>+Covasna!R19</f>
        <v>0</v>
      </c>
      <c r="S711" s="44">
        <f>+Covasna!S19</f>
        <v>402</v>
      </c>
      <c r="T711" s="44">
        <f>+Covasna!T19</f>
        <v>228</v>
      </c>
    </row>
    <row r="712" spans="1:20" ht="25.5">
      <c r="A712" s="371">
        <v>1</v>
      </c>
      <c r="B712" s="93" t="s">
        <v>106</v>
      </c>
      <c r="C712" s="180">
        <f>+Covasna!C20</f>
        <v>155</v>
      </c>
      <c r="D712" s="180">
        <f>+Covasna!D20</f>
        <v>98</v>
      </c>
      <c r="E712" s="180">
        <f>+Covasna!E20</f>
        <v>0</v>
      </c>
      <c r="F712" s="180">
        <f>+Covasna!F20</f>
        <v>3</v>
      </c>
      <c r="G712" s="180">
        <f>+Covasna!G20</f>
        <v>1</v>
      </c>
      <c r="H712" s="180">
        <f>+Covasna!H20</f>
        <v>0</v>
      </c>
      <c r="I712" s="180">
        <f>+Covasna!I20</f>
        <v>18</v>
      </c>
      <c r="J712" s="180">
        <f>+Covasna!J20</f>
        <v>5</v>
      </c>
      <c r="K712" s="180">
        <f>+Covasna!K20</f>
        <v>10</v>
      </c>
      <c r="L712" s="180">
        <f>+Covasna!L20</f>
        <v>25</v>
      </c>
      <c r="M712" s="180">
        <f>+Covasna!M20</f>
        <v>636</v>
      </c>
      <c r="N712" s="180">
        <f>+Covasna!N20</f>
        <v>360</v>
      </c>
      <c r="O712" s="180">
        <f>+Covasna!O20</f>
        <v>324</v>
      </c>
      <c r="P712" s="180">
        <f>+Covasna!P20</f>
        <v>14</v>
      </c>
      <c r="Q712" s="180">
        <f>+Covasna!Q20</f>
        <v>0</v>
      </c>
      <c r="R712" s="180">
        <f>+Covasna!R20</f>
        <v>0</v>
      </c>
      <c r="S712" s="180">
        <f>+Covasna!S20</f>
        <v>184</v>
      </c>
      <c r="T712" s="180">
        <f>+Covasna!T20</f>
        <v>92</v>
      </c>
    </row>
    <row r="713" spans="1:20">
      <c r="A713" s="371">
        <v>2</v>
      </c>
      <c r="B713" s="21" t="s">
        <v>107</v>
      </c>
      <c r="C713" s="180">
        <f>+Covasna!C21</f>
        <v>65</v>
      </c>
      <c r="D713" s="180">
        <f>+Covasna!D21</f>
        <v>49</v>
      </c>
      <c r="E713" s="180">
        <f>+Covasna!E21</f>
        <v>0</v>
      </c>
      <c r="F713" s="180">
        <f>+Covasna!F21</f>
        <v>2</v>
      </c>
      <c r="G713" s="180">
        <f>+Covasna!G21</f>
        <v>0</v>
      </c>
      <c r="H713" s="180">
        <f>+Covasna!H21</f>
        <v>0</v>
      </c>
      <c r="I713" s="180">
        <f>+Covasna!I21</f>
        <v>0</v>
      </c>
      <c r="J713" s="180">
        <f>+Covasna!J21</f>
        <v>0</v>
      </c>
      <c r="K713" s="180">
        <f>+Covasna!K21</f>
        <v>4</v>
      </c>
      <c r="L713" s="180">
        <f>+Covasna!L21</f>
        <v>10</v>
      </c>
      <c r="M713" s="180">
        <f>+Covasna!M21</f>
        <v>220</v>
      </c>
      <c r="N713" s="180">
        <f>+Covasna!N21</f>
        <v>126</v>
      </c>
      <c r="O713" s="180">
        <f>+Covasna!O21</f>
        <v>121</v>
      </c>
      <c r="P713" s="180">
        <f>+Covasna!P21</f>
        <v>10</v>
      </c>
      <c r="Q713" s="180">
        <f>+Covasna!Q21</f>
        <v>0</v>
      </c>
      <c r="R713" s="180">
        <f>+Covasna!R21</f>
        <v>0</v>
      </c>
      <c r="S713" s="180">
        <f>+Covasna!S21</f>
        <v>57</v>
      </c>
      <c r="T713" s="180">
        <f>+Covasna!T21</f>
        <v>37</v>
      </c>
    </row>
    <row r="714" spans="1:20">
      <c r="A714" s="371">
        <v>3</v>
      </c>
      <c r="B714" s="21" t="s">
        <v>108</v>
      </c>
      <c r="C714" s="180">
        <f>+Covasna!C22</f>
        <v>20</v>
      </c>
      <c r="D714" s="180">
        <f>+Covasna!D22</f>
        <v>13</v>
      </c>
      <c r="E714" s="180">
        <f>+Covasna!E22</f>
        <v>0</v>
      </c>
      <c r="F714" s="180">
        <f>+Covasna!F22</f>
        <v>1</v>
      </c>
      <c r="G714" s="180">
        <f>+Covasna!G22</f>
        <v>0</v>
      </c>
      <c r="H714" s="180">
        <f>+Covasna!H22</f>
        <v>0</v>
      </c>
      <c r="I714" s="180">
        <f>+Covasna!I22</f>
        <v>2</v>
      </c>
      <c r="J714" s="180">
        <f>+Covasna!J22</f>
        <v>1</v>
      </c>
      <c r="K714" s="180">
        <f>+Covasna!K22</f>
        <v>2</v>
      </c>
      <c r="L714" s="180">
        <f>+Covasna!L22</f>
        <v>2</v>
      </c>
      <c r="M714" s="180">
        <f>+Covasna!M22</f>
        <v>88</v>
      </c>
      <c r="N714" s="180">
        <f>+Covasna!N22</f>
        <v>43</v>
      </c>
      <c r="O714" s="180">
        <f>+Covasna!O22</f>
        <v>41</v>
      </c>
      <c r="P714" s="180">
        <f>+Covasna!P22</f>
        <v>7</v>
      </c>
      <c r="Q714" s="180">
        <f>+Covasna!Q22</f>
        <v>0</v>
      </c>
      <c r="R714" s="180">
        <f>+Covasna!R22</f>
        <v>0</v>
      </c>
      <c r="S714" s="180">
        <f>+Covasna!S22</f>
        <v>25</v>
      </c>
      <c r="T714" s="180">
        <f>+Covasna!T22</f>
        <v>20</v>
      </c>
    </row>
    <row r="715" spans="1:20" ht="25.5">
      <c r="A715" s="371">
        <v>4</v>
      </c>
      <c r="B715" s="93" t="s">
        <v>109</v>
      </c>
      <c r="C715" s="180">
        <f>+Covasna!C23</f>
        <v>136</v>
      </c>
      <c r="D715" s="180">
        <f>+Covasna!D23</f>
        <v>90</v>
      </c>
      <c r="E715" s="180">
        <f>+Covasna!E23</f>
        <v>0</v>
      </c>
      <c r="F715" s="180">
        <f>+Covasna!F23</f>
        <v>3</v>
      </c>
      <c r="G715" s="180">
        <f>+Covasna!G23</f>
        <v>0</v>
      </c>
      <c r="H715" s="180">
        <f>+Covasna!H23</f>
        <v>0</v>
      </c>
      <c r="I715" s="180">
        <f>+Covasna!I23</f>
        <v>11</v>
      </c>
      <c r="J715" s="180">
        <f>+Covasna!J23</f>
        <v>0</v>
      </c>
      <c r="K715" s="180">
        <f>+Covasna!K23</f>
        <v>12</v>
      </c>
      <c r="L715" s="180">
        <f>+Covasna!L23</f>
        <v>20</v>
      </c>
      <c r="M715" s="180">
        <f>+Covasna!M23</f>
        <v>410</v>
      </c>
      <c r="N715" s="180">
        <f>+Covasna!N23</f>
        <v>195</v>
      </c>
      <c r="O715" s="180">
        <f>+Covasna!O23</f>
        <v>170</v>
      </c>
      <c r="P715" s="180">
        <f>+Covasna!P23</f>
        <v>12</v>
      </c>
      <c r="Q715" s="180">
        <f>+Covasna!Q23</f>
        <v>0</v>
      </c>
      <c r="R715" s="180">
        <f>+Covasna!R23</f>
        <v>0</v>
      </c>
      <c r="S715" s="180">
        <f>+Covasna!S23</f>
        <v>136</v>
      </c>
      <c r="T715" s="180">
        <f>+Covasna!T23</f>
        <v>79</v>
      </c>
    </row>
    <row r="741" spans="1:51">
      <c r="A741" s="33" t="s">
        <v>519</v>
      </c>
    </row>
    <row r="744" spans="1:51" customFormat="1" ht="15">
      <c r="A744" s="533" t="s">
        <v>562</v>
      </c>
      <c r="B744" s="533"/>
      <c r="C744" s="533"/>
      <c r="D744" s="533"/>
      <c r="E744" s="533"/>
      <c r="F744" s="533"/>
      <c r="G744" s="533"/>
      <c r="H744" s="533"/>
      <c r="I744" s="533"/>
      <c r="J744" s="533"/>
      <c r="K744" s="279"/>
      <c r="L744" s="279"/>
      <c r="M744" s="279"/>
      <c r="N744" s="279"/>
      <c r="O744" s="279"/>
      <c r="P744" s="279"/>
      <c r="Q744" s="279"/>
      <c r="R744" s="279"/>
      <c r="S744" s="279"/>
      <c r="T744" s="279"/>
      <c r="U744" s="279"/>
      <c r="V744" s="308"/>
      <c r="W744" s="278"/>
      <c r="X744" s="281"/>
      <c r="Y744" s="281"/>
      <c r="Z744" s="281"/>
      <c r="AA744" s="281"/>
      <c r="AB744" s="281"/>
      <c r="AC744" s="304"/>
      <c r="AD744" s="280"/>
      <c r="AE744" s="288"/>
      <c r="AF744" s="280"/>
      <c r="AG744" s="279"/>
      <c r="AH744" s="279"/>
      <c r="AI744" s="279"/>
      <c r="AJ744" s="279"/>
      <c r="AK744" s="279"/>
      <c r="AL744" s="279"/>
      <c r="AM744" s="279"/>
      <c r="AN744" s="279"/>
      <c r="AO744" s="279"/>
      <c r="AP744" s="279"/>
      <c r="AQ744" s="279"/>
      <c r="AR744" s="279"/>
      <c r="AS744" s="279"/>
      <c r="AT744" s="279"/>
      <c r="AU744" s="279"/>
      <c r="AV744" s="283"/>
      <c r="AW744" s="283"/>
      <c r="AX744" s="283"/>
      <c r="AY744" s="285"/>
    </row>
    <row r="745" spans="1:51" ht="12.75" customHeight="1">
      <c r="A745" s="534" t="s">
        <v>300</v>
      </c>
      <c r="B745" s="534" t="s">
        <v>301</v>
      </c>
      <c r="C745" s="534" t="s">
        <v>0</v>
      </c>
      <c r="D745" s="534" t="s">
        <v>298</v>
      </c>
      <c r="E745" s="534"/>
      <c r="F745" s="534"/>
      <c r="G745" s="534" t="s">
        <v>1</v>
      </c>
      <c r="H745" s="534" t="s">
        <v>299</v>
      </c>
      <c r="I745" s="534"/>
      <c r="J745" s="534"/>
      <c r="K745" s="534" t="s">
        <v>466</v>
      </c>
      <c r="L745" s="534" t="s">
        <v>467</v>
      </c>
      <c r="M745" s="534" t="s">
        <v>461</v>
      </c>
      <c r="N745" s="534" t="s">
        <v>489</v>
      </c>
      <c r="O745" s="534" t="s">
        <v>463</v>
      </c>
      <c r="P745" s="534" t="s">
        <v>464</v>
      </c>
      <c r="Q745" s="534" t="s">
        <v>465</v>
      </c>
      <c r="R745" s="534" t="s">
        <v>469</v>
      </c>
    </row>
    <row r="746" spans="1:51" ht="36">
      <c r="A746" s="534"/>
      <c r="B746" s="534"/>
      <c r="C746" s="534"/>
      <c r="D746" s="389" t="s">
        <v>2</v>
      </c>
      <c r="E746" s="389" t="s">
        <v>3</v>
      </c>
      <c r="F746" s="389" t="s">
        <v>4</v>
      </c>
      <c r="G746" s="534"/>
      <c r="H746" s="389" t="s">
        <v>2</v>
      </c>
      <c r="I746" s="389" t="s">
        <v>3</v>
      </c>
      <c r="J746" s="389" t="s">
        <v>4</v>
      </c>
      <c r="K746" s="534"/>
      <c r="L746" s="534"/>
      <c r="M746" s="534"/>
      <c r="N746" s="534"/>
      <c r="O746" s="534"/>
      <c r="P746" s="534"/>
      <c r="Q746" s="534"/>
      <c r="R746" s="534"/>
    </row>
    <row r="747" spans="1:51">
      <c r="A747" s="516" t="s">
        <v>315</v>
      </c>
      <c r="B747" s="516"/>
      <c r="C747" s="384">
        <f>+Dambovita!C7</f>
        <v>133354708</v>
      </c>
      <c r="D747" s="384">
        <f>+Dambovita!D7</f>
        <v>56220.365935919101</v>
      </c>
      <c r="E747" s="384">
        <f>+Dambovita!E7</f>
        <v>2181.4222992867899</v>
      </c>
      <c r="F747" s="384">
        <f>+Dambovita!F7</f>
        <v>253.715624030882</v>
      </c>
      <c r="G747" s="384">
        <f>+Dambovita!G7</f>
        <v>107245369</v>
      </c>
      <c r="H747" s="384">
        <f>+Dambovita!H7</f>
        <v>2638.95151770658</v>
      </c>
      <c r="I747" s="384">
        <f>+Dambovita!I7</f>
        <v>102.394703265066</v>
      </c>
      <c r="J747" s="384">
        <f>+Dambovita!J7</f>
        <v>11.9092649070503</v>
      </c>
      <c r="K747" s="384">
        <f>+Dambovita!K7</f>
        <v>61132</v>
      </c>
      <c r="L747" s="384">
        <f>+Dambovita!L7</f>
        <v>60377</v>
      </c>
      <c r="M747" s="384">
        <f>+Dambovita!M7</f>
        <v>525607</v>
      </c>
      <c r="N747" s="385">
        <f>+Dambovita!N7</f>
        <v>221.58811129848229</v>
      </c>
      <c r="O747" s="385">
        <f>+Dambovita!O7</f>
        <v>60.709071588625285</v>
      </c>
      <c r="P747" s="385">
        <f>+Dambovita!P7</f>
        <v>7.4068797384515657</v>
      </c>
      <c r="Q747" s="385">
        <f>+Dambovita!Q7</f>
        <v>1.3846332212597512</v>
      </c>
      <c r="R747" s="385">
        <f>+Dambovita!R7</f>
        <v>29.916526138279931</v>
      </c>
    </row>
    <row r="748" spans="1:51">
      <c r="A748" s="403">
        <v>1</v>
      </c>
      <c r="B748" s="21" t="s">
        <v>110</v>
      </c>
      <c r="C748" s="161">
        <f>+Dambovita!C8</f>
        <v>105883400</v>
      </c>
      <c r="D748" s="161">
        <f>+Dambovita!D8</f>
        <v>58499.11602209945</v>
      </c>
      <c r="E748" s="161">
        <f>+Dambovita!E8</f>
        <v>2468.8351053907854</v>
      </c>
      <c r="F748" s="161">
        <f>+Dambovita!F8</f>
        <v>271.53210171612625</v>
      </c>
      <c r="G748" s="161">
        <f>+Dambovita!G8</f>
        <v>105883400</v>
      </c>
      <c r="H748" s="161">
        <f>+Dambovita!H8</f>
        <v>58499.11602209945</v>
      </c>
      <c r="I748" s="161">
        <f>+Dambovita!I8</f>
        <v>2468.8351053907854</v>
      </c>
      <c r="J748" s="161">
        <f>+Dambovita!J8</f>
        <v>271.53210171612625</v>
      </c>
      <c r="K748" s="161">
        <f>+Dambovita!K8</f>
        <v>42888</v>
      </c>
      <c r="L748" s="161">
        <f>+Dambovita!L8</f>
        <v>42290</v>
      </c>
      <c r="M748" s="161">
        <f>+Dambovita!M8</f>
        <v>389948</v>
      </c>
      <c r="N748" s="386">
        <f>+Dambovita!N8</f>
        <v>215.44088397790054</v>
      </c>
      <c r="O748" s="386">
        <f>+Dambovita!O8</f>
        <v>59.024899719972758</v>
      </c>
      <c r="P748" s="386">
        <f>+Dambovita!P8</f>
        <v>7.7244958599104629</v>
      </c>
      <c r="Q748" s="386">
        <f>+Dambovita!Q8</f>
        <v>1.8893355403168597</v>
      </c>
      <c r="R748" s="386">
        <f>+Dambovita!R8</f>
        <v>27.890607734806629</v>
      </c>
    </row>
    <row r="749" spans="1:51">
      <c r="A749" s="403">
        <v>2</v>
      </c>
      <c r="B749" s="21" t="s">
        <v>111</v>
      </c>
      <c r="C749" s="161">
        <f>+Dambovita!C9</f>
        <v>6840170</v>
      </c>
      <c r="D749" s="161">
        <f>+Dambovita!D9</f>
        <v>48858.357142857101</v>
      </c>
      <c r="E749" s="161">
        <f>+Dambovita!E9</f>
        <v>1323.81846332495</v>
      </c>
      <c r="F749" s="161">
        <f>+Dambovita!F9</f>
        <v>228.538924156365</v>
      </c>
      <c r="G749" s="161">
        <f>+Dambovita!G9</f>
        <v>295723</v>
      </c>
      <c r="H749" s="161">
        <f>+Dambovita!H9</f>
        <v>2112.3071428571402</v>
      </c>
      <c r="I749" s="161">
        <f>+Dambovita!I9</f>
        <v>57.233017224695203</v>
      </c>
      <c r="J749" s="161">
        <f>+Dambovita!J9</f>
        <v>9.8804878048780491</v>
      </c>
      <c r="K749" s="161">
        <f>+Dambovita!K9</f>
        <v>5167</v>
      </c>
      <c r="L749" s="161">
        <f>+Dambovita!L9</f>
        <v>5127</v>
      </c>
      <c r="M749" s="161">
        <f>+Dambovita!M9</f>
        <v>29930</v>
      </c>
      <c r="N749" s="386">
        <f>+Dambovita!N9</f>
        <v>213.78571428571428</v>
      </c>
      <c r="O749" s="386">
        <f>+Dambovita!O9</f>
        <v>58.571428571428569</v>
      </c>
      <c r="P749" s="386">
        <f>+Dambovita!P9</f>
        <v>5.2453557658604977</v>
      </c>
      <c r="Q749" s="386">
        <f>+Dambovita!Q9</f>
        <v>7.8018334308562517E-2</v>
      </c>
      <c r="R749" s="386">
        <f>+Dambovita!R9</f>
        <v>40.75714285714286</v>
      </c>
    </row>
    <row r="750" spans="1:51">
      <c r="A750" s="403">
        <v>3</v>
      </c>
      <c r="B750" s="21" t="s">
        <v>112</v>
      </c>
      <c r="C750" s="161">
        <f>+Dambovita!C10</f>
        <v>12064573</v>
      </c>
      <c r="D750" s="161">
        <f>+Dambovita!D10</f>
        <v>51121.072033898301</v>
      </c>
      <c r="E750" s="161">
        <f>+Dambovita!E10</f>
        <v>1757.1472473055601</v>
      </c>
      <c r="F750" s="161">
        <f>+Dambovita!F10</f>
        <v>195.987085350401</v>
      </c>
      <c r="G750" s="161">
        <f>+Dambovita!G10</f>
        <v>622082</v>
      </c>
      <c r="H750" s="161">
        <f>+Dambovita!H10</f>
        <v>2635.9406779660999</v>
      </c>
      <c r="I750" s="161">
        <f>+Dambovita!I10</f>
        <v>90.603262452665305</v>
      </c>
      <c r="J750" s="161">
        <f>+Dambovita!J10</f>
        <v>10.105623964391301</v>
      </c>
      <c r="K750" s="161">
        <f>+Dambovita!K10</f>
        <v>6866</v>
      </c>
      <c r="L750" s="161">
        <f>+Dambovita!L10</f>
        <v>6783</v>
      </c>
      <c r="M750" s="161">
        <f>+Dambovita!M10</f>
        <v>61558</v>
      </c>
      <c r="N750" s="386">
        <f>+Dambovita!N10</f>
        <v>260.83898305084745</v>
      </c>
      <c r="O750" s="386">
        <f>+Dambovita!O10</f>
        <v>71.462735082423961</v>
      </c>
      <c r="P750" s="386">
        <f>+Dambovita!P10</f>
        <v>7.8099467140319714</v>
      </c>
      <c r="Q750" s="386">
        <f>+Dambovita!Q10</f>
        <v>0.28011204481792717</v>
      </c>
      <c r="R750" s="386">
        <f>+Dambovita!R10</f>
        <v>33.398305084745765</v>
      </c>
    </row>
    <row r="751" spans="1:51">
      <c r="A751" s="403">
        <v>4</v>
      </c>
      <c r="B751" s="21" t="s">
        <v>113</v>
      </c>
      <c r="C751" s="161">
        <f>+Dambovita!C11</f>
        <v>8566565</v>
      </c>
      <c r="D751" s="161">
        <f>+Dambovita!D11</f>
        <v>46056.801075268799</v>
      </c>
      <c r="E751" s="161">
        <f>+Dambovita!E11</f>
        <v>1379.25696345194</v>
      </c>
      <c r="F751" s="161">
        <f>+Dambovita!F11</f>
        <v>193.940934097032</v>
      </c>
      <c r="G751" s="161">
        <f>+Dambovita!G11</f>
        <v>444164</v>
      </c>
      <c r="H751" s="161">
        <f>+Dambovita!H11</f>
        <v>2387.97849462366</v>
      </c>
      <c r="I751" s="161">
        <f>+Dambovita!I11</f>
        <v>71.512477861858002</v>
      </c>
      <c r="J751" s="161">
        <f>+Dambovita!J11</f>
        <v>10.0555568132938</v>
      </c>
      <c r="K751" s="161">
        <f>+Dambovita!K11</f>
        <v>6211</v>
      </c>
      <c r="L751" s="161">
        <f>+Dambovita!L11</f>
        <v>6177</v>
      </c>
      <c r="M751" s="161">
        <f>+Dambovita!M11</f>
        <v>44171</v>
      </c>
      <c r="N751" s="386">
        <f>+Dambovita!N11</f>
        <v>237.47849462365591</v>
      </c>
      <c r="O751" s="386">
        <f>+Dambovita!O11</f>
        <v>65.062601266755038</v>
      </c>
      <c r="P751" s="386">
        <f>+Dambovita!P11</f>
        <v>6.4090249564712707</v>
      </c>
      <c r="Q751" s="386">
        <f>+Dambovita!Q11</f>
        <v>0.22664723976040149</v>
      </c>
      <c r="R751" s="386">
        <f>+Dambovita!R11</f>
        <v>37.053763440860216</v>
      </c>
    </row>
    <row r="752" spans="1:51">
      <c r="A752" s="33"/>
      <c r="B752" s="61"/>
      <c r="C752" s="35"/>
      <c r="D752" s="36"/>
      <c r="E752" s="37"/>
      <c r="F752" s="37"/>
      <c r="G752" s="35"/>
      <c r="H752" s="37"/>
      <c r="I752" s="37"/>
      <c r="J752" s="37"/>
    </row>
    <row r="753" spans="1:20">
      <c r="A753" s="528" t="s">
        <v>565</v>
      </c>
      <c r="B753" s="528"/>
      <c r="C753" s="528"/>
      <c r="D753" s="528"/>
      <c r="E753" s="528"/>
      <c r="F753" s="528"/>
      <c r="G753" s="528"/>
      <c r="H753" s="528"/>
      <c r="I753" s="528"/>
      <c r="J753" s="528"/>
      <c r="K753" s="528"/>
      <c r="L753" s="528"/>
      <c r="M753" s="528"/>
      <c r="N753" s="528"/>
      <c r="O753" s="528"/>
      <c r="P753" s="528"/>
      <c r="Q753" s="528"/>
      <c r="R753" s="528"/>
      <c r="S753" s="528"/>
      <c r="T753" s="528"/>
    </row>
    <row r="754" spans="1:20" ht="13.5" customHeight="1">
      <c r="A754" s="527" t="s">
        <v>300</v>
      </c>
      <c r="B754" s="527" t="s">
        <v>301</v>
      </c>
      <c r="C754" s="527" t="s">
        <v>414</v>
      </c>
      <c r="D754" s="527"/>
      <c r="E754" s="527"/>
      <c r="F754" s="527"/>
      <c r="G754" s="527"/>
      <c r="H754" s="527"/>
      <c r="I754" s="527"/>
      <c r="J754" s="527"/>
      <c r="K754" s="527"/>
      <c r="L754" s="527"/>
      <c r="M754" s="527" t="s">
        <v>425</v>
      </c>
      <c r="N754" s="527"/>
      <c r="O754" s="527"/>
      <c r="P754" s="527"/>
      <c r="Q754" s="527"/>
      <c r="R754" s="527"/>
      <c r="S754" s="527"/>
      <c r="T754" s="527"/>
    </row>
    <row r="755" spans="1:20">
      <c r="A755" s="527"/>
      <c r="B755" s="527"/>
      <c r="C755" s="527" t="s">
        <v>415</v>
      </c>
      <c r="D755" s="527" t="s">
        <v>416</v>
      </c>
      <c r="E755" s="527"/>
      <c r="F755" s="527"/>
      <c r="G755" s="527"/>
      <c r="H755" s="527"/>
      <c r="I755" s="527"/>
      <c r="J755" s="527"/>
      <c r="K755" s="527"/>
      <c r="L755" s="527"/>
      <c r="M755" s="527" t="s">
        <v>415</v>
      </c>
      <c r="N755" s="527" t="s">
        <v>416</v>
      </c>
      <c r="O755" s="527"/>
      <c r="P755" s="527"/>
      <c r="Q755" s="527"/>
      <c r="R755" s="527"/>
      <c r="S755" s="527"/>
      <c r="T755" s="527"/>
    </row>
    <row r="756" spans="1:20" ht="36.75" customHeight="1">
      <c r="A756" s="527"/>
      <c r="B756" s="527"/>
      <c r="C756" s="527"/>
      <c r="D756" s="527" t="s">
        <v>409</v>
      </c>
      <c r="E756" s="527" t="s">
        <v>410</v>
      </c>
      <c r="F756" s="527" t="s">
        <v>411</v>
      </c>
      <c r="G756" s="527" t="s">
        <v>418</v>
      </c>
      <c r="H756" s="527"/>
      <c r="I756" s="527" t="s">
        <v>417</v>
      </c>
      <c r="J756" s="527"/>
      <c r="K756" s="527" t="s">
        <v>412</v>
      </c>
      <c r="L756" s="527" t="s">
        <v>413</v>
      </c>
      <c r="M756" s="527"/>
      <c r="N756" s="527" t="s">
        <v>420</v>
      </c>
      <c r="O756" s="527" t="s">
        <v>421</v>
      </c>
      <c r="P756" s="527"/>
      <c r="Q756" s="527"/>
      <c r="R756" s="527"/>
      <c r="S756" s="527" t="s">
        <v>423</v>
      </c>
      <c r="T756" s="527" t="s">
        <v>424</v>
      </c>
    </row>
    <row r="757" spans="1:20" ht="30" customHeight="1">
      <c r="A757" s="527"/>
      <c r="B757" s="527"/>
      <c r="C757" s="527"/>
      <c r="D757" s="527"/>
      <c r="E757" s="527"/>
      <c r="F757" s="527"/>
      <c r="G757" s="527" t="s">
        <v>415</v>
      </c>
      <c r="H757" s="527" t="s">
        <v>419</v>
      </c>
      <c r="I757" s="527" t="s">
        <v>415</v>
      </c>
      <c r="J757" s="527" t="s">
        <v>422</v>
      </c>
      <c r="K757" s="527"/>
      <c r="L757" s="527"/>
      <c r="M757" s="527"/>
      <c r="N757" s="527"/>
      <c r="O757" s="527" t="s">
        <v>415</v>
      </c>
      <c r="P757" s="527" t="s">
        <v>422</v>
      </c>
      <c r="Q757" s="527" t="s">
        <v>443</v>
      </c>
      <c r="R757" s="527"/>
      <c r="S757" s="527"/>
      <c r="T757" s="527"/>
    </row>
    <row r="758" spans="1:20" ht="24">
      <c r="A758" s="527"/>
      <c r="B758" s="527"/>
      <c r="C758" s="527"/>
      <c r="D758" s="527"/>
      <c r="E758" s="527"/>
      <c r="F758" s="527"/>
      <c r="G758" s="527"/>
      <c r="H758" s="527"/>
      <c r="I758" s="527"/>
      <c r="J758" s="527"/>
      <c r="K758" s="527"/>
      <c r="L758" s="527"/>
      <c r="M758" s="527"/>
      <c r="N758" s="527"/>
      <c r="O758" s="527"/>
      <c r="P758" s="527"/>
      <c r="Q758" s="390" t="s">
        <v>415</v>
      </c>
      <c r="R758" s="390" t="s">
        <v>419</v>
      </c>
      <c r="S758" s="527"/>
      <c r="T758" s="527"/>
    </row>
    <row r="759" spans="1:20">
      <c r="A759" s="516" t="s">
        <v>315</v>
      </c>
      <c r="B759" s="516"/>
      <c r="C759" s="44">
        <f>+Dambovita!C19</f>
        <v>439</v>
      </c>
      <c r="D759" s="44">
        <f>+Dambovita!D19</f>
        <v>254</v>
      </c>
      <c r="E759" s="44">
        <f>+Dambovita!E19</f>
        <v>0</v>
      </c>
      <c r="F759" s="44">
        <f>+Dambovita!F19</f>
        <v>6</v>
      </c>
      <c r="G759" s="44">
        <f>+Dambovita!G19</f>
        <v>1</v>
      </c>
      <c r="H759" s="44">
        <f>+Dambovita!H19</f>
        <v>1</v>
      </c>
      <c r="I759" s="44">
        <f>+Dambovita!I19</f>
        <v>28</v>
      </c>
      <c r="J759" s="44">
        <f>+Dambovita!J19</f>
        <v>6</v>
      </c>
      <c r="K759" s="44">
        <f>+Dambovita!K19</f>
        <v>53</v>
      </c>
      <c r="L759" s="44">
        <f>+Dambovita!L19</f>
        <v>97</v>
      </c>
      <c r="M759" s="44">
        <f>+Dambovita!M19</f>
        <v>2309</v>
      </c>
      <c r="N759" s="44">
        <f>+Dambovita!N19</f>
        <v>1249</v>
      </c>
      <c r="O759" s="44">
        <f>+Dambovita!O19</f>
        <v>1186</v>
      </c>
      <c r="P759" s="44">
        <f>+Dambovita!P19</f>
        <v>52</v>
      </c>
      <c r="Q759" s="44">
        <f>+Dambovita!Q19</f>
        <v>7</v>
      </c>
      <c r="R759" s="44">
        <f>+Dambovita!R19</f>
        <v>7</v>
      </c>
      <c r="S759" s="44">
        <f>+Dambovita!S19</f>
        <v>743</v>
      </c>
      <c r="T759" s="44">
        <f>+Dambovita!T19</f>
        <v>317</v>
      </c>
    </row>
    <row r="760" spans="1:20">
      <c r="A760" s="403">
        <v>1</v>
      </c>
      <c r="B760" s="21" t="s">
        <v>110</v>
      </c>
      <c r="C760" s="180">
        <f>+Dambovita!C20</f>
        <v>312</v>
      </c>
      <c r="D760" s="180">
        <f>+Dambovita!D20</f>
        <v>180</v>
      </c>
      <c r="E760" s="180">
        <f>+Dambovita!E20</f>
        <v>0</v>
      </c>
      <c r="F760" s="180">
        <f>+Dambovita!F20</f>
        <v>2</v>
      </c>
      <c r="G760" s="180">
        <f>+Dambovita!G20</f>
        <v>0</v>
      </c>
      <c r="H760" s="180">
        <f>+Dambovita!H20</f>
        <v>0</v>
      </c>
      <c r="I760" s="180">
        <f>+Dambovita!I20</f>
        <v>26</v>
      </c>
      <c r="J760" s="180">
        <f>+Dambovita!J20</f>
        <v>5</v>
      </c>
      <c r="K760" s="180">
        <f>+Dambovita!K20</f>
        <v>40</v>
      </c>
      <c r="L760" s="180">
        <f>+Dambovita!L20</f>
        <v>64</v>
      </c>
      <c r="M760" s="180">
        <f>+Dambovita!M20</f>
        <v>1653</v>
      </c>
      <c r="N760" s="180">
        <f>+Dambovita!N20</f>
        <v>918</v>
      </c>
      <c r="O760" s="180">
        <f>+Dambovita!O20</f>
        <v>865</v>
      </c>
      <c r="P760" s="180">
        <f>+Dambovita!P20</f>
        <v>33</v>
      </c>
      <c r="Q760" s="180">
        <f>+Dambovita!Q20</f>
        <v>0</v>
      </c>
      <c r="R760" s="180">
        <f>+Dambovita!R20</f>
        <v>0</v>
      </c>
      <c r="S760" s="180">
        <f>+Dambovita!S20</f>
        <v>545</v>
      </c>
      <c r="T760" s="180">
        <f>+Dambovita!T20</f>
        <v>190</v>
      </c>
    </row>
    <row r="761" spans="1:20">
      <c r="A761" s="403">
        <v>2</v>
      </c>
      <c r="B761" s="21" t="s">
        <v>111</v>
      </c>
      <c r="C761" s="180">
        <f>+Dambovita!C21</f>
        <v>33</v>
      </c>
      <c r="D761" s="180">
        <f>+Dambovita!D21</f>
        <v>24</v>
      </c>
      <c r="E761" s="180">
        <f>+Dambovita!E21</f>
        <v>0</v>
      </c>
      <c r="F761" s="180">
        <f>+Dambovita!F21</f>
        <v>1</v>
      </c>
      <c r="G761" s="180">
        <f>+Dambovita!G21</f>
        <v>0</v>
      </c>
      <c r="H761" s="180">
        <f>+Dambovita!H21</f>
        <v>0</v>
      </c>
      <c r="I761" s="180">
        <f>+Dambovita!I21</f>
        <v>0</v>
      </c>
      <c r="J761" s="180">
        <f>+Dambovita!J21</f>
        <v>0</v>
      </c>
      <c r="K761" s="180">
        <f>+Dambovita!K21</f>
        <v>2</v>
      </c>
      <c r="L761" s="180">
        <f>+Dambovita!L21</f>
        <v>6</v>
      </c>
      <c r="M761" s="180">
        <f>+Dambovita!M21</f>
        <v>183</v>
      </c>
      <c r="N761" s="180">
        <f>+Dambovita!N21</f>
        <v>92</v>
      </c>
      <c r="O761" s="180">
        <f>+Dambovita!O21</f>
        <v>86</v>
      </c>
      <c r="P761" s="180">
        <f>+Dambovita!P21</f>
        <v>10</v>
      </c>
      <c r="Q761" s="180">
        <f>+Dambovita!Q21</f>
        <v>0</v>
      </c>
      <c r="R761" s="180">
        <f>+Dambovita!R21</f>
        <v>0</v>
      </c>
      <c r="S761" s="180">
        <f>+Dambovita!S21</f>
        <v>51</v>
      </c>
      <c r="T761" s="180">
        <f>+Dambovita!T21</f>
        <v>40</v>
      </c>
    </row>
    <row r="762" spans="1:20">
      <c r="A762" s="403">
        <v>3</v>
      </c>
      <c r="B762" s="21" t="s">
        <v>112</v>
      </c>
      <c r="C762" s="180">
        <f>+Dambovita!C22</f>
        <v>57</v>
      </c>
      <c r="D762" s="180">
        <f>+Dambovita!D22</f>
        <v>30</v>
      </c>
      <c r="E762" s="180">
        <f>+Dambovita!E22</f>
        <v>0</v>
      </c>
      <c r="F762" s="180">
        <f>+Dambovita!F22</f>
        <v>2</v>
      </c>
      <c r="G762" s="180">
        <f>+Dambovita!G22</f>
        <v>0</v>
      </c>
      <c r="H762" s="180">
        <f>+Dambovita!H22</f>
        <v>0</v>
      </c>
      <c r="I762" s="180">
        <f>+Dambovita!I22</f>
        <v>0</v>
      </c>
      <c r="J762" s="180">
        <f>+Dambovita!J22</f>
        <v>0</v>
      </c>
      <c r="K762" s="180">
        <f>+Dambovita!K22</f>
        <v>7</v>
      </c>
      <c r="L762" s="180">
        <f>+Dambovita!L22</f>
        <v>18</v>
      </c>
      <c r="M762" s="180">
        <f>+Dambovita!M22</f>
        <v>287</v>
      </c>
      <c r="N762" s="180">
        <f>+Dambovita!N22</f>
        <v>143</v>
      </c>
      <c r="O762" s="180">
        <f>+Dambovita!O22</f>
        <v>141</v>
      </c>
      <c r="P762" s="180">
        <f>+Dambovita!P22</f>
        <v>9</v>
      </c>
      <c r="Q762" s="180">
        <f>+Dambovita!Q22</f>
        <v>0</v>
      </c>
      <c r="R762" s="180">
        <f>+Dambovita!R22</f>
        <v>0</v>
      </c>
      <c r="S762" s="180">
        <f>+Dambovita!S22</f>
        <v>93</v>
      </c>
      <c r="T762" s="180">
        <f>+Dambovita!T22</f>
        <v>51</v>
      </c>
    </row>
    <row r="763" spans="1:20">
      <c r="A763" s="403">
        <v>4</v>
      </c>
      <c r="B763" s="21" t="s">
        <v>113</v>
      </c>
      <c r="C763" s="180">
        <f>+Dambovita!C23</f>
        <v>37</v>
      </c>
      <c r="D763" s="180">
        <f>+Dambovita!D23</f>
        <v>20</v>
      </c>
      <c r="E763" s="180">
        <f>+Dambovita!E23</f>
        <v>0</v>
      </c>
      <c r="F763" s="180">
        <f>+Dambovita!F23</f>
        <v>1</v>
      </c>
      <c r="G763" s="180">
        <f>+Dambovita!G23</f>
        <v>1</v>
      </c>
      <c r="H763" s="180">
        <f>+Dambovita!H23</f>
        <v>1</v>
      </c>
      <c r="I763" s="180">
        <f>+Dambovita!I23</f>
        <v>2</v>
      </c>
      <c r="J763" s="180">
        <f>+Dambovita!J23</f>
        <v>1</v>
      </c>
      <c r="K763" s="180">
        <f>+Dambovita!K23</f>
        <v>4</v>
      </c>
      <c r="L763" s="180">
        <f>+Dambovita!L23</f>
        <v>9</v>
      </c>
      <c r="M763" s="180">
        <f>+Dambovita!M23</f>
        <v>186</v>
      </c>
      <c r="N763" s="180">
        <f>+Dambovita!N23</f>
        <v>96</v>
      </c>
      <c r="O763" s="180">
        <f>+Dambovita!O23</f>
        <v>94</v>
      </c>
      <c r="P763" s="180">
        <f>+Dambovita!P23</f>
        <v>0</v>
      </c>
      <c r="Q763" s="180">
        <f>+Dambovita!Q23</f>
        <v>7</v>
      </c>
      <c r="R763" s="180">
        <f>+Dambovita!R23</f>
        <v>7</v>
      </c>
      <c r="S763" s="180">
        <f>+Dambovita!S23</f>
        <v>54</v>
      </c>
      <c r="T763" s="180">
        <f>+Dambovita!T23</f>
        <v>36</v>
      </c>
    </row>
    <row r="793" spans="1:18">
      <c r="A793" s="33" t="s">
        <v>520</v>
      </c>
    </row>
    <row r="796" spans="1:18">
      <c r="A796" s="533" t="s">
        <v>562</v>
      </c>
      <c r="B796" s="533"/>
      <c r="C796" s="533"/>
      <c r="D796" s="533"/>
      <c r="E796" s="533"/>
      <c r="F796" s="533"/>
      <c r="G796" s="533"/>
      <c r="H796" s="533"/>
      <c r="I796" s="533"/>
      <c r="J796" s="533"/>
    </row>
    <row r="797" spans="1:18" ht="12.75" customHeight="1">
      <c r="A797" s="527" t="s">
        <v>300</v>
      </c>
      <c r="B797" s="527" t="s">
        <v>301</v>
      </c>
      <c r="C797" s="527" t="s">
        <v>0</v>
      </c>
      <c r="D797" s="527" t="s">
        <v>298</v>
      </c>
      <c r="E797" s="527"/>
      <c r="F797" s="527"/>
      <c r="G797" s="527" t="s">
        <v>1</v>
      </c>
      <c r="H797" s="527" t="s">
        <v>299</v>
      </c>
      <c r="I797" s="527"/>
      <c r="J797" s="527"/>
      <c r="K797" s="527" t="s">
        <v>466</v>
      </c>
      <c r="L797" s="527" t="s">
        <v>467</v>
      </c>
      <c r="M797" s="527" t="s">
        <v>461</v>
      </c>
      <c r="N797" s="527" t="s">
        <v>489</v>
      </c>
      <c r="O797" s="527" t="s">
        <v>463</v>
      </c>
      <c r="P797" s="527" t="s">
        <v>464</v>
      </c>
      <c r="Q797" s="527" t="s">
        <v>465</v>
      </c>
      <c r="R797" s="527" t="s">
        <v>469</v>
      </c>
    </row>
    <row r="798" spans="1:18" ht="36">
      <c r="A798" s="527"/>
      <c r="B798" s="527"/>
      <c r="C798" s="527"/>
      <c r="D798" s="390" t="s">
        <v>2</v>
      </c>
      <c r="E798" s="390" t="s">
        <v>3</v>
      </c>
      <c r="F798" s="390" t="s">
        <v>4</v>
      </c>
      <c r="G798" s="527"/>
      <c r="H798" s="390" t="s">
        <v>2</v>
      </c>
      <c r="I798" s="390" t="s">
        <v>3</v>
      </c>
      <c r="J798" s="390" t="s">
        <v>4</v>
      </c>
      <c r="K798" s="527"/>
      <c r="L798" s="527"/>
      <c r="M798" s="527"/>
      <c r="N798" s="527"/>
      <c r="O798" s="527"/>
      <c r="P798" s="527"/>
      <c r="Q798" s="527"/>
      <c r="R798" s="527"/>
    </row>
    <row r="799" spans="1:18">
      <c r="A799" s="516" t="s">
        <v>316</v>
      </c>
      <c r="B799" s="516"/>
      <c r="C799" s="384">
        <f>+Dolj!C7</f>
        <v>298244486.30000001</v>
      </c>
      <c r="D799" s="384">
        <f>+Dolj!D7</f>
        <v>71831.523675337201</v>
      </c>
      <c r="E799" s="384">
        <f>+Dolj!E7</f>
        <v>2107.0796805233699</v>
      </c>
      <c r="F799" s="384">
        <f>+Dolj!F7</f>
        <v>264.62588466090898</v>
      </c>
      <c r="G799" s="384">
        <f>+Dolj!G7</f>
        <v>31485050.059999999</v>
      </c>
      <c r="H799" s="384">
        <f>+Dolj!H7</f>
        <v>7583.1045423892101</v>
      </c>
      <c r="I799" s="384">
        <f>+Dolj!I7</f>
        <v>222.44001907534101</v>
      </c>
      <c r="J799" s="384">
        <f>+Dolj!J7</f>
        <v>27.936004212797702</v>
      </c>
      <c r="K799" s="384">
        <f>+Dolj!K7</f>
        <v>141544</v>
      </c>
      <c r="L799" s="384">
        <f>+Dolj!L7</f>
        <v>140049</v>
      </c>
      <c r="M799" s="384">
        <f>+Dolj!M7</f>
        <v>1127042</v>
      </c>
      <c r="N799" s="385">
        <f>+Dolj!N7</f>
        <v>271.51096121416526</v>
      </c>
      <c r="O799" s="385">
        <f>+Dolj!O7</f>
        <v>74.386564716209662</v>
      </c>
      <c r="P799" s="385">
        <f>+Dolj!P7</f>
        <v>7.1781999757975656</v>
      </c>
      <c r="Q799" s="385">
        <f>+Dolj!Q7</f>
        <v>1.306685517211833</v>
      </c>
      <c r="R799" s="385">
        <f>+Dolj!R7</f>
        <v>37.824379667549991</v>
      </c>
    </row>
    <row r="800" spans="1:18">
      <c r="A800" s="371">
        <v>1</v>
      </c>
      <c r="B800" s="21" t="s">
        <v>114</v>
      </c>
      <c r="C800" s="161">
        <f>+Dolj!C8</f>
        <v>147846201.91999999</v>
      </c>
      <c r="D800" s="161">
        <f>+Dolj!D8</f>
        <v>100370.809178547</v>
      </c>
      <c r="E800" s="161">
        <f>+Dolj!E8</f>
        <v>2286.7293890555902</v>
      </c>
      <c r="F800" s="161">
        <f>+Dolj!F8</f>
        <v>386.32199967598802</v>
      </c>
      <c r="G800" s="161">
        <f>+Dolj!G8</f>
        <v>19206683.879999999</v>
      </c>
      <c r="H800" s="161">
        <f>+Dolj!H8</f>
        <v>13039.160814663999</v>
      </c>
      <c r="I800" s="161">
        <f>+Dolj!I8</f>
        <v>297.06876419092401</v>
      </c>
      <c r="J800" s="161">
        <f>+Dolj!J8</f>
        <v>50.187048617462104</v>
      </c>
      <c r="K800" s="161">
        <f>+Dolj!K8</f>
        <v>64654</v>
      </c>
      <c r="L800" s="161">
        <f>+Dolj!L8</f>
        <v>64210</v>
      </c>
      <c r="M800" s="161">
        <f>+Dolj!M8</f>
        <v>382702</v>
      </c>
      <c r="N800" s="386">
        <f>+Dolj!N8</f>
        <v>259.81126951799047</v>
      </c>
      <c r="O800" s="386">
        <f>+Dolj!O8</f>
        <v>71.181169730956299</v>
      </c>
      <c r="P800" s="386">
        <f>+Dolj!P8</f>
        <v>5.3211440330362478</v>
      </c>
      <c r="Q800" s="386">
        <f>+Dolj!Q8</f>
        <v>2.496495872916991</v>
      </c>
      <c r="R800" s="386">
        <f>+Dolj!R8</f>
        <v>48.826205023761034</v>
      </c>
    </row>
    <row r="801" spans="1:20" ht="25.5">
      <c r="A801" s="371">
        <v>2</v>
      </c>
      <c r="B801" s="93" t="s">
        <v>115</v>
      </c>
      <c r="C801" s="123">
        <f>+Dolj!C9</f>
        <v>48061931.280000001</v>
      </c>
      <c r="D801" s="123">
        <f>+Dolj!D9</f>
        <v>97094.810666666701</v>
      </c>
      <c r="E801" s="123">
        <f>+Dolj!E9</f>
        <v>2128.2350121773002</v>
      </c>
      <c r="F801" s="123">
        <f>+Dolj!F9</f>
        <v>324.411791213019</v>
      </c>
      <c r="G801" s="123">
        <f>+Dolj!G9</f>
        <v>8111171</v>
      </c>
      <c r="H801" s="123">
        <f>+Dolj!H9</f>
        <v>16386.204040404002</v>
      </c>
      <c r="I801" s="123">
        <f>+Dolj!I9</f>
        <v>359.17154496745297</v>
      </c>
      <c r="J801" s="123">
        <f>+Dolj!J9</f>
        <v>54.749350325006198</v>
      </c>
      <c r="K801" s="123">
        <f>+Dolj!K9</f>
        <v>22583</v>
      </c>
      <c r="L801" s="123">
        <f>+Dolj!L9</f>
        <v>22450</v>
      </c>
      <c r="M801" s="123">
        <f>+Dolj!M9</f>
        <v>148151</v>
      </c>
      <c r="N801" s="381">
        <f>+Dolj!N9</f>
        <v>299.29494949494949</v>
      </c>
      <c r="O801" s="381">
        <f>+Dolj!O9</f>
        <v>81.998616299986168</v>
      </c>
      <c r="P801" s="381">
        <f>+Dolj!P9</f>
        <v>5.2180543815159197</v>
      </c>
      <c r="Q801" s="381">
        <f>+Dolj!Q9</f>
        <v>0.24498886414253898</v>
      </c>
      <c r="R801" s="381">
        <f>+Dolj!R9</f>
        <v>57.357575757575759</v>
      </c>
    </row>
    <row r="802" spans="1:20" ht="25.5">
      <c r="A802" s="371">
        <v>3</v>
      </c>
      <c r="B802" s="93" t="s">
        <v>116</v>
      </c>
      <c r="C802" s="123">
        <f>+Dolj!C10</f>
        <v>13770359.800000001</v>
      </c>
      <c r="D802" s="123">
        <f>+Dolj!D10</f>
        <v>33586.243414634097</v>
      </c>
      <c r="E802" s="123">
        <f>+Dolj!E10</f>
        <v>1094.53618949209</v>
      </c>
      <c r="F802" s="123">
        <f>+Dolj!F10</f>
        <v>114.679412377058</v>
      </c>
      <c r="G802" s="123">
        <f>+Dolj!G10</f>
        <v>1025758.16</v>
      </c>
      <c r="H802" s="123">
        <f>+Dolj!H10</f>
        <v>2501.8491707317098</v>
      </c>
      <c r="I802" s="123">
        <f>+Dolj!I10</f>
        <v>81.532323344726194</v>
      </c>
      <c r="J802" s="123">
        <f>+Dolj!J10</f>
        <v>8.5425032270959491</v>
      </c>
      <c r="K802" s="123">
        <f>+Dolj!K10</f>
        <v>12581</v>
      </c>
      <c r="L802" s="123">
        <f>+Dolj!L10</f>
        <v>12460</v>
      </c>
      <c r="M802" s="123">
        <f>+Dolj!M10</f>
        <v>120077</v>
      </c>
      <c r="N802" s="381">
        <f>+Dolj!N10</f>
        <v>292.87073170731708</v>
      </c>
      <c r="O802" s="381">
        <f>+Dolj!O10</f>
        <v>80.238556632141666</v>
      </c>
      <c r="P802" s="381">
        <f>+Dolj!P10</f>
        <v>9.5427958356512761</v>
      </c>
      <c r="Q802" s="381">
        <f>+Dolj!Q10</f>
        <v>0.15248796147672553</v>
      </c>
      <c r="R802" s="381">
        <f>+Dolj!R10</f>
        <v>30.690243902439025</v>
      </c>
    </row>
    <row r="803" spans="1:20">
      <c r="A803" s="371">
        <v>4</v>
      </c>
      <c r="B803" s="21" t="s">
        <v>117</v>
      </c>
      <c r="C803" s="123">
        <f>+Dolj!C11</f>
        <v>27012493</v>
      </c>
      <c r="D803" s="123">
        <f>+Dolj!D11</f>
        <v>71461.621693121691</v>
      </c>
      <c r="E803" s="123">
        <f>+Dolj!E11</f>
        <v>2480.7138396546975</v>
      </c>
      <c r="F803" s="123">
        <f>+Dolj!F11</f>
        <v>246.10283251792532</v>
      </c>
      <c r="G803" s="123">
        <f>+Dolj!G11</f>
        <v>642132.29</v>
      </c>
      <c r="H803" s="123">
        <f>+Dolj!H11</f>
        <v>1698.762671957672</v>
      </c>
      <c r="I803" s="123">
        <f>+Dolj!I11</f>
        <v>58.970731012948853</v>
      </c>
      <c r="J803" s="123">
        <f>+Dolj!J11</f>
        <v>5.8502773298348236</v>
      </c>
      <c r="K803" s="123">
        <f>+Dolj!K11</f>
        <v>10889</v>
      </c>
      <c r="L803" s="123">
        <f>+Dolj!L11</f>
        <v>10758</v>
      </c>
      <c r="M803" s="123">
        <f>+Dolj!M11</f>
        <v>109761</v>
      </c>
      <c r="N803" s="381">
        <f>+Dolj!N11</f>
        <v>290.37301587301585</v>
      </c>
      <c r="O803" s="381">
        <f>+Dolj!O11</f>
        <v>79.55425092411393</v>
      </c>
      <c r="P803" s="381">
        <f>+Dolj!P11</f>
        <v>9.9187601662750762</v>
      </c>
      <c r="Q803" s="381">
        <f>+Dolj!Q11</f>
        <v>0.96672243911507716</v>
      </c>
      <c r="R803" s="381">
        <f>+Dolj!R11</f>
        <v>29.275132275132275</v>
      </c>
    </row>
    <row r="804" spans="1:20">
      <c r="A804" s="371">
        <v>5</v>
      </c>
      <c r="B804" s="21" t="s">
        <v>118</v>
      </c>
      <c r="C804" s="123">
        <f>+Dolj!C12</f>
        <v>9290345.8599999994</v>
      </c>
      <c r="D804" s="123">
        <f>+Dolj!D12</f>
        <v>60326.921168831199</v>
      </c>
      <c r="E804" s="123">
        <f>+Dolj!E12</f>
        <v>2993.9883532065701</v>
      </c>
      <c r="F804" s="123">
        <f>+Dolj!F12</f>
        <v>195.874886358845</v>
      </c>
      <c r="G804" s="123">
        <f>+Dolj!G12</f>
        <v>363100.73</v>
      </c>
      <c r="H804" s="123">
        <f>+Dolj!H12</f>
        <v>2357.79694805195</v>
      </c>
      <c r="I804" s="123">
        <f>+Dolj!I12</f>
        <v>117.01602642603901</v>
      </c>
      <c r="J804" s="123">
        <f>+Dolj!J12</f>
        <v>7.6555076955513401</v>
      </c>
      <c r="K804" s="123">
        <f>+Dolj!K12</f>
        <v>3103</v>
      </c>
      <c r="L804" s="123">
        <f>+Dolj!L12</f>
        <v>3010</v>
      </c>
      <c r="M804" s="123">
        <f>+Dolj!M12</f>
        <v>47430</v>
      </c>
      <c r="N804" s="381">
        <f>+Dolj!N12</f>
        <v>307.98701298701297</v>
      </c>
      <c r="O804" s="381">
        <f>+Dolj!O12</f>
        <v>84.380003558085747</v>
      </c>
      <c r="P804" s="381">
        <f>+Dolj!P12</f>
        <v>15.285207863358041</v>
      </c>
      <c r="Q804" s="381">
        <f>+Dolj!Q12</f>
        <v>0.86378737541528239</v>
      </c>
      <c r="R804" s="381">
        <f>+Dolj!R12</f>
        <v>20.149350649350648</v>
      </c>
    </row>
    <row r="805" spans="1:20">
      <c r="A805" s="371">
        <v>6</v>
      </c>
      <c r="B805" s="21" t="s">
        <v>119</v>
      </c>
      <c r="C805" s="123">
        <f>+Dolj!C13</f>
        <v>8067324.4400000004</v>
      </c>
      <c r="D805" s="123">
        <f>+Dolj!D13</f>
        <v>52385.223636363597</v>
      </c>
      <c r="E805" s="123">
        <f>+Dolj!E13</f>
        <v>1465.4540308810199</v>
      </c>
      <c r="F805" s="123">
        <f>+Dolj!F13</f>
        <v>241.09633423986099</v>
      </c>
      <c r="G805" s="123">
        <f>+Dolj!G13</f>
        <v>440852</v>
      </c>
      <c r="H805" s="123">
        <f>+Dolj!H13</f>
        <v>2862.6753246753201</v>
      </c>
      <c r="I805" s="123">
        <f>+Dolj!I13</f>
        <v>80.082107175295207</v>
      </c>
      <c r="J805" s="123">
        <f>+Dolj!J13</f>
        <v>13.175099369415101</v>
      </c>
      <c r="K805" s="123">
        <f>+Dolj!K13</f>
        <v>5505</v>
      </c>
      <c r="L805" s="123">
        <f>+Dolj!L13</f>
        <v>5473</v>
      </c>
      <c r="M805" s="123">
        <f>+Dolj!M13</f>
        <v>33461</v>
      </c>
      <c r="N805" s="381">
        <f>+Dolj!N13</f>
        <v>218.69934640522877</v>
      </c>
      <c r="O805" s="381">
        <f>+Dolj!O13</f>
        <v>59.917629152117463</v>
      </c>
      <c r="P805" s="381">
        <f>+Dolj!P13</f>
        <v>5.5573824946022254</v>
      </c>
      <c r="Q805" s="381">
        <f>+Dolj!Q13</f>
        <v>1.8271514708569341E-2</v>
      </c>
      <c r="R805" s="381">
        <f>+Dolj!R13</f>
        <v>39.352941176470587</v>
      </c>
    </row>
    <row r="806" spans="1:20">
      <c r="A806" s="371">
        <v>7</v>
      </c>
      <c r="B806" s="21" t="s">
        <v>120</v>
      </c>
      <c r="C806" s="123">
        <f>+Dolj!C14</f>
        <v>5229970</v>
      </c>
      <c r="D806" s="123">
        <f>+Dolj!D14</f>
        <v>41689.90625</v>
      </c>
      <c r="E806" s="123">
        <f>+Dolj!E14</f>
        <v>1318.25790513834</v>
      </c>
      <c r="F806" s="123">
        <f>+Dolj!F14</f>
        <v>223.753951947671</v>
      </c>
      <c r="G806" s="123">
        <f>+Dolj!G14</f>
        <v>153760</v>
      </c>
      <c r="H806" s="123">
        <f>+Dolj!H14</f>
        <v>1201.25</v>
      </c>
      <c r="I806" s="123">
        <f>+Dolj!I14</f>
        <v>37.984189723320199</v>
      </c>
      <c r="J806" s="123">
        <f>+Dolj!J14</f>
        <v>6.44723049184452</v>
      </c>
      <c r="K806" s="123">
        <f>+Dolj!K14</f>
        <v>4048</v>
      </c>
      <c r="L806" s="123">
        <f>+Dolj!L14</f>
        <v>4035</v>
      </c>
      <c r="M806" s="123">
        <f>+Dolj!M14</f>
        <v>23849</v>
      </c>
      <c r="N806" s="381">
        <f>+Dolj!N14</f>
        <v>186.3203125</v>
      </c>
      <c r="O806" s="381">
        <f>+Dolj!O14</f>
        <v>51.046660958904113</v>
      </c>
      <c r="P806" s="381">
        <f>+Dolj!P14</f>
        <v>5.3044928825622772</v>
      </c>
      <c r="Q806" s="381">
        <f>+Dolj!Q14</f>
        <v>2.4783147459727387E-2</v>
      </c>
      <c r="R806" s="381">
        <f>+Dolj!R14</f>
        <v>35.125</v>
      </c>
    </row>
    <row r="807" spans="1:20">
      <c r="A807" s="371">
        <v>8</v>
      </c>
      <c r="B807" s="21" t="s">
        <v>121</v>
      </c>
      <c r="C807" s="123">
        <f>+Dolj!C15</f>
        <v>12357994</v>
      </c>
      <c r="D807" s="123">
        <f>+Dolj!D15</f>
        <v>46633.939622641512</v>
      </c>
      <c r="E807" s="123">
        <f>+Dolj!E15</f>
        <v>1345.4538922155689</v>
      </c>
      <c r="F807" s="123">
        <f>+Dolj!F15</f>
        <v>227.13143046187213</v>
      </c>
      <c r="G807" s="123">
        <f>+Dolj!G15</f>
        <v>652886</v>
      </c>
      <c r="H807" s="123">
        <f>+Dolj!H15</f>
        <v>2463.720754716981</v>
      </c>
      <c r="I807" s="123">
        <f>+Dolj!I15</f>
        <v>71.081763745236799</v>
      </c>
      <c r="J807" s="123">
        <f>+Dolj!J15</f>
        <v>11.999595655130586</v>
      </c>
      <c r="K807" s="123">
        <f>+Dolj!K15</f>
        <v>9185</v>
      </c>
      <c r="L807" s="123">
        <f>+Dolj!L15</f>
        <v>9126</v>
      </c>
      <c r="M807" s="123">
        <f>+Dolj!M15</f>
        <v>54409</v>
      </c>
      <c r="N807" s="381">
        <f>+Dolj!N15</f>
        <v>205.31698113207548</v>
      </c>
      <c r="O807" s="381">
        <f>+Dolj!O15</f>
        <v>56.251227707417939</v>
      </c>
      <c r="P807" s="381">
        <f>+Dolj!P15</f>
        <v>5.2200901851674182</v>
      </c>
      <c r="Q807" s="381">
        <f>+Dolj!Q15</f>
        <v>7.6703922857769016E-2</v>
      </c>
      <c r="R807" s="381">
        <f>+Dolj!R15</f>
        <v>39.332075471698111</v>
      </c>
    </row>
    <row r="808" spans="1:20">
      <c r="A808" s="371">
        <v>9</v>
      </c>
      <c r="B808" s="21" t="s">
        <v>122</v>
      </c>
      <c r="C808" s="123">
        <f>+Dolj!C16</f>
        <v>5289503</v>
      </c>
      <c r="D808" s="123">
        <f>+Dolj!D16</f>
        <v>47227.705357142899</v>
      </c>
      <c r="E808" s="123">
        <f>+Dolj!E16</f>
        <v>1296.7646481980901</v>
      </c>
      <c r="F808" s="123">
        <f>+Dolj!F16</f>
        <v>253.42578574166299</v>
      </c>
      <c r="G808" s="123">
        <f>+Dolj!G16</f>
        <v>262879</v>
      </c>
      <c r="H808" s="123">
        <f>+Dolj!H16</f>
        <v>2347.1339285714298</v>
      </c>
      <c r="I808" s="123">
        <f>+Dolj!I16</f>
        <v>64.4469232655063</v>
      </c>
      <c r="J808" s="123">
        <f>+Dolj!J16</f>
        <v>12.594816021464201</v>
      </c>
      <c r="K808" s="123">
        <f>+Dolj!K16</f>
        <v>4079</v>
      </c>
      <c r="L808" s="123">
        <f>+Dolj!L16</f>
        <v>4055</v>
      </c>
      <c r="M808" s="123">
        <f>+Dolj!M16</f>
        <v>20872</v>
      </c>
      <c r="N808" s="381">
        <f>+Dolj!N16</f>
        <v>186.35714285714286</v>
      </c>
      <c r="O808" s="381">
        <f>+Dolj!O16</f>
        <v>51.05675146771037</v>
      </c>
      <c r="P808" s="381">
        <f>+Dolj!P16</f>
        <v>5.116940426575141</v>
      </c>
      <c r="Q808" s="381">
        <f>+Dolj!Q16</f>
        <v>0</v>
      </c>
      <c r="R808" s="381">
        <f>+Dolj!R16</f>
        <v>36.419642857142854</v>
      </c>
    </row>
    <row r="809" spans="1:20" ht="25.5">
      <c r="A809" s="371">
        <v>10</v>
      </c>
      <c r="B809" s="152" t="s">
        <v>123</v>
      </c>
      <c r="C809" s="123">
        <f>+Dolj!C17</f>
        <v>3925420</v>
      </c>
      <c r="D809" s="123">
        <f>+Dolj!D17</f>
        <v>47294.216867469877</v>
      </c>
      <c r="E809" s="123">
        <f>+Dolj!E17</f>
        <v>1143.4372269152345</v>
      </c>
      <c r="F809" s="123">
        <f>+Dolj!F17</f>
        <v>203.10550007761162</v>
      </c>
      <c r="G809" s="123">
        <f>+Dolj!G17</f>
        <v>167915</v>
      </c>
      <c r="H809" s="123">
        <f>+Dolj!H17</f>
        <v>2023.0722891566265</v>
      </c>
      <c r="I809" s="123">
        <f>+Dolj!I17</f>
        <v>48.912030294203319</v>
      </c>
      <c r="J809" s="123">
        <f>+Dolj!J17</f>
        <v>8.6881047239612972</v>
      </c>
      <c r="K809" s="123">
        <f>+Dolj!K17</f>
        <v>3433</v>
      </c>
      <c r="L809" s="123">
        <f>+Dolj!L17</f>
        <v>3425</v>
      </c>
      <c r="M809" s="123">
        <f>+Dolj!M17</f>
        <v>19327</v>
      </c>
      <c r="N809" s="381">
        <f>+Dolj!N17</f>
        <v>232.85542168674698</v>
      </c>
      <c r="O809" s="381">
        <f>+Dolj!O17</f>
        <v>63.796005941574521</v>
      </c>
      <c r="P809" s="381">
        <f>+Dolj!P17</f>
        <v>5.6297698805709295</v>
      </c>
      <c r="Q809" s="381">
        <f>+Dolj!Q17</f>
        <v>5.8394160583941604E-2</v>
      </c>
      <c r="R809" s="381">
        <f>+Dolj!R17</f>
        <v>41.361445783132531</v>
      </c>
    </row>
    <row r="810" spans="1:20">
      <c r="A810" s="371">
        <v>11</v>
      </c>
      <c r="B810" s="21" t="s">
        <v>124</v>
      </c>
      <c r="C810" s="123">
        <f>+Dolj!C18</f>
        <v>17392943</v>
      </c>
      <c r="D810" s="123">
        <f>+Dolj!D18</f>
        <v>34785.885999999999</v>
      </c>
      <c r="E810" s="123">
        <f>+Dolj!E18</f>
        <v>11720.311994609199</v>
      </c>
      <c r="F810" s="123">
        <f>+Dolj!F18</f>
        <v>104.147488368472</v>
      </c>
      <c r="G810" s="123">
        <f>+Dolj!G18</f>
        <v>457912</v>
      </c>
      <c r="H810" s="123">
        <f>+Dolj!H18</f>
        <v>915.82399999999996</v>
      </c>
      <c r="I810" s="123">
        <f>+Dolj!I18</f>
        <v>308.56603773584902</v>
      </c>
      <c r="J810" s="123">
        <f>+Dolj!J18</f>
        <v>2.7419387675670501</v>
      </c>
      <c r="K810" s="123">
        <f>+Dolj!K18</f>
        <v>1484</v>
      </c>
      <c r="L810" s="123">
        <f>+Dolj!L18</f>
        <v>1047</v>
      </c>
      <c r="M810" s="123">
        <f>+Dolj!M18</f>
        <v>167003</v>
      </c>
      <c r="N810" s="381">
        <f>+Dolj!N18</f>
        <v>334.00599999999997</v>
      </c>
      <c r="O810" s="381">
        <f>+Dolj!O18</f>
        <v>91.508493150684927</v>
      </c>
      <c r="P810" s="381">
        <f>+Dolj!P18</f>
        <v>111.9323056300268</v>
      </c>
      <c r="Q810" s="381">
        <f>+Dolj!Q18</f>
        <v>1.1461318051575931</v>
      </c>
      <c r="R810" s="381">
        <f>+Dolj!R18</f>
        <v>2.984</v>
      </c>
    </row>
    <row r="811" spans="1:20">
      <c r="A811" s="33"/>
      <c r="B811" s="61"/>
      <c r="C811" s="35"/>
      <c r="D811" s="36"/>
      <c r="E811" s="37"/>
      <c r="F811" s="37"/>
      <c r="G811" s="35"/>
      <c r="H811" s="37"/>
      <c r="I811" s="37"/>
      <c r="J811" s="37"/>
    </row>
    <row r="812" spans="1:20">
      <c r="A812" s="528" t="s">
        <v>565</v>
      </c>
      <c r="B812" s="528"/>
      <c r="C812" s="528"/>
      <c r="D812" s="528"/>
      <c r="E812" s="528"/>
      <c r="F812" s="528"/>
      <c r="G812" s="528"/>
      <c r="H812" s="528"/>
      <c r="I812" s="528"/>
      <c r="J812" s="528"/>
      <c r="K812" s="528"/>
      <c r="L812" s="528"/>
      <c r="M812" s="528"/>
      <c r="N812" s="528"/>
      <c r="O812" s="528"/>
      <c r="P812" s="528"/>
      <c r="Q812" s="528"/>
      <c r="R812" s="528"/>
      <c r="S812" s="528"/>
      <c r="T812" s="528"/>
    </row>
    <row r="813" spans="1:20" ht="13.5" customHeight="1">
      <c r="A813" s="527" t="s">
        <v>300</v>
      </c>
      <c r="B813" s="527" t="s">
        <v>301</v>
      </c>
      <c r="C813" s="527" t="s">
        <v>414</v>
      </c>
      <c r="D813" s="527"/>
      <c r="E813" s="527"/>
      <c r="F813" s="527"/>
      <c r="G813" s="527"/>
      <c r="H813" s="527"/>
      <c r="I813" s="527"/>
      <c r="J813" s="527"/>
      <c r="K813" s="527"/>
      <c r="L813" s="527"/>
      <c r="M813" s="527" t="s">
        <v>425</v>
      </c>
      <c r="N813" s="527"/>
      <c r="O813" s="527"/>
      <c r="P813" s="527"/>
      <c r="Q813" s="527"/>
      <c r="R813" s="527"/>
      <c r="S813" s="527"/>
      <c r="T813" s="527"/>
    </row>
    <row r="814" spans="1:20">
      <c r="A814" s="527"/>
      <c r="B814" s="527"/>
      <c r="C814" s="527" t="s">
        <v>415</v>
      </c>
      <c r="D814" s="527" t="s">
        <v>416</v>
      </c>
      <c r="E814" s="527"/>
      <c r="F814" s="527"/>
      <c r="G814" s="527"/>
      <c r="H814" s="527"/>
      <c r="I814" s="527"/>
      <c r="J814" s="527"/>
      <c r="K814" s="527"/>
      <c r="L814" s="527"/>
      <c r="M814" s="527" t="s">
        <v>415</v>
      </c>
      <c r="N814" s="527" t="s">
        <v>416</v>
      </c>
      <c r="O814" s="527"/>
      <c r="P814" s="527"/>
      <c r="Q814" s="527"/>
      <c r="R814" s="527"/>
      <c r="S814" s="527"/>
      <c r="T814" s="527"/>
    </row>
    <row r="815" spans="1:20" ht="38.25" customHeight="1">
      <c r="A815" s="527"/>
      <c r="B815" s="527"/>
      <c r="C815" s="527"/>
      <c r="D815" s="527" t="s">
        <v>409</v>
      </c>
      <c r="E815" s="527" t="s">
        <v>410</v>
      </c>
      <c r="F815" s="527" t="s">
        <v>411</v>
      </c>
      <c r="G815" s="527" t="s">
        <v>418</v>
      </c>
      <c r="H815" s="527"/>
      <c r="I815" s="527" t="s">
        <v>417</v>
      </c>
      <c r="J815" s="527"/>
      <c r="K815" s="527" t="s">
        <v>412</v>
      </c>
      <c r="L815" s="527" t="s">
        <v>413</v>
      </c>
      <c r="M815" s="527"/>
      <c r="N815" s="527" t="s">
        <v>420</v>
      </c>
      <c r="O815" s="527" t="s">
        <v>421</v>
      </c>
      <c r="P815" s="527"/>
      <c r="Q815" s="527"/>
      <c r="R815" s="527"/>
      <c r="S815" s="527" t="s">
        <v>423</v>
      </c>
      <c r="T815" s="527" t="s">
        <v>424</v>
      </c>
    </row>
    <row r="816" spans="1:20" ht="27" customHeight="1">
      <c r="A816" s="527"/>
      <c r="B816" s="527"/>
      <c r="C816" s="527"/>
      <c r="D816" s="527"/>
      <c r="E816" s="527"/>
      <c r="F816" s="527"/>
      <c r="G816" s="527" t="s">
        <v>415</v>
      </c>
      <c r="H816" s="527" t="s">
        <v>419</v>
      </c>
      <c r="I816" s="527" t="s">
        <v>415</v>
      </c>
      <c r="J816" s="527" t="s">
        <v>422</v>
      </c>
      <c r="K816" s="527"/>
      <c r="L816" s="527"/>
      <c r="M816" s="527"/>
      <c r="N816" s="527"/>
      <c r="O816" s="527" t="s">
        <v>415</v>
      </c>
      <c r="P816" s="527" t="s">
        <v>422</v>
      </c>
      <c r="Q816" s="527" t="s">
        <v>443</v>
      </c>
      <c r="R816" s="527"/>
      <c r="S816" s="527"/>
      <c r="T816" s="527"/>
    </row>
    <row r="817" spans="1:20" ht="24">
      <c r="A817" s="527"/>
      <c r="B817" s="527"/>
      <c r="C817" s="527"/>
      <c r="D817" s="527"/>
      <c r="E817" s="527"/>
      <c r="F817" s="527"/>
      <c r="G817" s="527"/>
      <c r="H817" s="527"/>
      <c r="I817" s="527"/>
      <c r="J817" s="527"/>
      <c r="K817" s="527"/>
      <c r="L817" s="527"/>
      <c r="M817" s="527"/>
      <c r="N817" s="527"/>
      <c r="O817" s="527"/>
      <c r="P817" s="527"/>
      <c r="Q817" s="390" t="s">
        <v>415</v>
      </c>
      <c r="R817" s="390" t="s">
        <v>419</v>
      </c>
      <c r="S817" s="527"/>
      <c r="T817" s="527"/>
    </row>
    <row r="818" spans="1:20">
      <c r="A818" s="516" t="s">
        <v>316</v>
      </c>
      <c r="B818" s="516"/>
      <c r="C818" s="44">
        <f>+Dolj!C26</f>
        <v>2388</v>
      </c>
      <c r="D818" s="44">
        <f>+Dolj!D26</f>
        <v>1408</v>
      </c>
      <c r="E818" s="44">
        <f>+Dolj!E26</f>
        <v>76</v>
      </c>
      <c r="F818" s="44">
        <f>+Dolj!F26</f>
        <v>47</v>
      </c>
      <c r="G818" s="44">
        <f>+Dolj!G26</f>
        <v>17</v>
      </c>
      <c r="H818" s="44">
        <f>+Dolj!H26</f>
        <v>1</v>
      </c>
      <c r="I818" s="44">
        <f>+Dolj!I26</f>
        <v>475</v>
      </c>
      <c r="J818" s="44">
        <f>+Dolj!J26</f>
        <v>25</v>
      </c>
      <c r="K818" s="44">
        <f>+Dolj!K26</f>
        <v>90</v>
      </c>
      <c r="L818" s="44">
        <f>+Dolj!L26</f>
        <v>275</v>
      </c>
      <c r="M818" s="44">
        <f>+Dolj!M26</f>
        <v>3898</v>
      </c>
      <c r="N818" s="44">
        <f>+Dolj!N26</f>
        <v>2216</v>
      </c>
      <c r="O818" s="44">
        <f>+Dolj!O26</f>
        <v>2037</v>
      </c>
      <c r="P818" s="44">
        <f>+Dolj!P26</f>
        <v>113</v>
      </c>
      <c r="Q818" s="44">
        <f>+Dolj!Q26</f>
        <v>0</v>
      </c>
      <c r="R818" s="44">
        <f>+Dolj!R26</f>
        <v>0</v>
      </c>
      <c r="S818" s="44">
        <f>+Dolj!S26</f>
        <v>1150</v>
      </c>
      <c r="T818" s="44">
        <f>+Dolj!T26</f>
        <v>532</v>
      </c>
    </row>
    <row r="819" spans="1:20">
      <c r="A819" s="371">
        <v>1</v>
      </c>
      <c r="B819" s="21" t="s">
        <v>114</v>
      </c>
      <c r="C819" s="180">
        <f>+Dolj!C27</f>
        <v>1401</v>
      </c>
      <c r="D819" s="180">
        <f>+Dolj!D27</f>
        <v>852</v>
      </c>
      <c r="E819" s="180">
        <f>+Dolj!E27</f>
        <v>66</v>
      </c>
      <c r="F819" s="180">
        <f>+Dolj!F27</f>
        <v>33</v>
      </c>
      <c r="G819" s="180">
        <f>+Dolj!G27</f>
        <v>6</v>
      </c>
      <c r="H819" s="180">
        <f>+Dolj!H27</f>
        <v>1</v>
      </c>
      <c r="I819" s="180">
        <f>+Dolj!I27</f>
        <v>308</v>
      </c>
      <c r="J819" s="180">
        <f>+Dolj!J27</f>
        <v>22</v>
      </c>
      <c r="K819" s="180">
        <f>+Dolj!K27</f>
        <v>32</v>
      </c>
      <c r="L819" s="180">
        <f>+Dolj!L27</f>
        <v>104</v>
      </c>
      <c r="M819" s="180">
        <f>+Dolj!M27</f>
        <v>1652</v>
      </c>
      <c r="N819" s="180">
        <f>+Dolj!N27</f>
        <v>1004</v>
      </c>
      <c r="O819" s="180">
        <f>+Dolj!O27</f>
        <v>906</v>
      </c>
      <c r="P819" s="180">
        <f>+Dolj!P27</f>
        <v>44</v>
      </c>
      <c r="Q819" s="180">
        <f>+Dolj!Q27</f>
        <v>0</v>
      </c>
      <c r="R819" s="180">
        <f>+Dolj!R27</f>
        <v>0</v>
      </c>
      <c r="S819" s="180">
        <f>+Dolj!S27</f>
        <v>499</v>
      </c>
      <c r="T819" s="180">
        <f>+Dolj!T27</f>
        <v>149</v>
      </c>
    </row>
    <row r="820" spans="1:20" ht="25.5">
      <c r="A820" s="371">
        <v>2</v>
      </c>
      <c r="B820" s="93" t="s">
        <v>115</v>
      </c>
      <c r="C820" s="180">
        <f>+Dolj!C28</f>
        <v>358</v>
      </c>
      <c r="D820" s="180">
        <f>+Dolj!D28</f>
        <v>236</v>
      </c>
      <c r="E820" s="180">
        <f>+Dolj!E28</f>
        <v>3</v>
      </c>
      <c r="F820" s="180">
        <f>+Dolj!F28</f>
        <v>4</v>
      </c>
      <c r="G820" s="180">
        <f>+Dolj!G28</f>
        <v>4</v>
      </c>
      <c r="H820" s="180">
        <f>+Dolj!H28</f>
        <v>0</v>
      </c>
      <c r="I820" s="180">
        <f>+Dolj!I28</f>
        <v>52</v>
      </c>
      <c r="J820" s="180">
        <f>+Dolj!J28</f>
        <v>0</v>
      </c>
      <c r="K820" s="180">
        <f>+Dolj!K28</f>
        <v>12</v>
      </c>
      <c r="L820" s="180">
        <f>+Dolj!L28</f>
        <v>47</v>
      </c>
      <c r="M820" s="180">
        <f>+Dolj!M28</f>
        <v>524</v>
      </c>
      <c r="N820" s="180">
        <f>+Dolj!N28</f>
        <v>314</v>
      </c>
      <c r="O820" s="180">
        <f>+Dolj!O28</f>
        <v>283</v>
      </c>
      <c r="P820" s="180">
        <f>+Dolj!P28</f>
        <v>45</v>
      </c>
      <c r="Q820" s="180">
        <f>+Dolj!Q28</f>
        <v>0</v>
      </c>
      <c r="R820" s="180">
        <f>+Dolj!R28</f>
        <v>0</v>
      </c>
      <c r="S820" s="180">
        <f>+Dolj!S28</f>
        <v>129</v>
      </c>
      <c r="T820" s="180">
        <f>+Dolj!T28</f>
        <v>81</v>
      </c>
    </row>
    <row r="821" spans="1:20" ht="25.5">
      <c r="A821" s="371">
        <v>3</v>
      </c>
      <c r="B821" s="93" t="s">
        <v>116</v>
      </c>
      <c r="C821" s="180">
        <f>+Dolj!C29</f>
        <v>167</v>
      </c>
      <c r="D821" s="180">
        <f>+Dolj!D29</f>
        <v>80</v>
      </c>
      <c r="E821" s="180">
        <f>+Dolj!E29</f>
        <v>2</v>
      </c>
      <c r="F821" s="180">
        <f>+Dolj!F29</f>
        <v>2</v>
      </c>
      <c r="G821" s="180">
        <f>+Dolj!G29</f>
        <v>1</v>
      </c>
      <c r="H821" s="180">
        <f>+Dolj!H29</f>
        <v>0</v>
      </c>
      <c r="I821" s="180">
        <f>+Dolj!I29</f>
        <v>50</v>
      </c>
      <c r="J821" s="180">
        <f>+Dolj!J29</f>
        <v>0</v>
      </c>
      <c r="K821" s="180">
        <f>+Dolj!K29</f>
        <v>6</v>
      </c>
      <c r="L821" s="180">
        <f>+Dolj!L29</f>
        <v>26</v>
      </c>
      <c r="M821" s="180">
        <f>+Dolj!M29</f>
        <v>275</v>
      </c>
      <c r="N821" s="180">
        <f>+Dolj!N29</f>
        <v>141</v>
      </c>
      <c r="O821" s="180">
        <f>+Dolj!O29</f>
        <v>133</v>
      </c>
      <c r="P821" s="180">
        <f>+Dolj!P29</f>
        <v>0</v>
      </c>
      <c r="Q821" s="180">
        <f>+Dolj!Q29</f>
        <v>0</v>
      </c>
      <c r="R821" s="180">
        <f>+Dolj!R29</f>
        <v>0</v>
      </c>
      <c r="S821" s="180">
        <f>+Dolj!S29</f>
        <v>83</v>
      </c>
      <c r="T821" s="180">
        <f>+Dolj!T29</f>
        <v>51</v>
      </c>
    </row>
    <row r="822" spans="1:20">
      <c r="A822" s="371">
        <v>4</v>
      </c>
      <c r="B822" s="21" t="s">
        <v>117</v>
      </c>
      <c r="C822" s="180">
        <f>+Dolj!C30</f>
        <v>160</v>
      </c>
      <c r="D822" s="180">
        <f>+Dolj!D30</f>
        <v>73</v>
      </c>
      <c r="E822" s="180">
        <f>+Dolj!E30</f>
        <v>0</v>
      </c>
      <c r="F822" s="180">
        <f>+Dolj!F30</f>
        <v>1</v>
      </c>
      <c r="G822" s="180">
        <f>+Dolj!G30</f>
        <v>5</v>
      </c>
      <c r="H822" s="180">
        <f>+Dolj!H30</f>
        <v>0</v>
      </c>
      <c r="I822" s="180">
        <f>+Dolj!I30</f>
        <v>37</v>
      </c>
      <c r="J822" s="180">
        <f>+Dolj!J30</f>
        <v>0</v>
      </c>
      <c r="K822" s="180">
        <f>+Dolj!K30</f>
        <v>18</v>
      </c>
      <c r="L822" s="180">
        <f>+Dolj!L30</f>
        <v>26</v>
      </c>
      <c r="M822" s="180">
        <f>+Dolj!M30</f>
        <v>349</v>
      </c>
      <c r="N822" s="180">
        <f>+Dolj!N30</f>
        <v>187</v>
      </c>
      <c r="O822" s="180">
        <f>+Dolj!O30</f>
        <v>168</v>
      </c>
      <c r="P822" s="180">
        <f>+Dolj!P30</f>
        <v>0</v>
      </c>
      <c r="Q822" s="180">
        <f>+Dolj!Q30</f>
        <v>0</v>
      </c>
      <c r="R822" s="180">
        <f>+Dolj!R30</f>
        <v>0</v>
      </c>
      <c r="S822" s="180">
        <f>+Dolj!S30</f>
        <v>106</v>
      </c>
      <c r="T822" s="180">
        <f>+Dolj!T30</f>
        <v>56</v>
      </c>
    </row>
    <row r="823" spans="1:20">
      <c r="A823" s="371">
        <v>5</v>
      </c>
      <c r="B823" s="21" t="s">
        <v>118</v>
      </c>
      <c r="C823" s="180">
        <f>+Dolj!C31</f>
        <v>35</v>
      </c>
      <c r="D823" s="180">
        <f>+Dolj!D31</f>
        <v>10</v>
      </c>
      <c r="E823" s="180">
        <f>+Dolj!E31</f>
        <v>0</v>
      </c>
      <c r="F823" s="180">
        <f>+Dolj!F31</f>
        <v>1</v>
      </c>
      <c r="G823" s="180">
        <f>+Dolj!G31</f>
        <v>0</v>
      </c>
      <c r="H823" s="180">
        <f>+Dolj!H31</f>
        <v>0</v>
      </c>
      <c r="I823" s="180">
        <f>+Dolj!I31</f>
        <v>7</v>
      </c>
      <c r="J823" s="180">
        <f>+Dolj!J31</f>
        <v>0</v>
      </c>
      <c r="K823" s="180">
        <f>+Dolj!K31</f>
        <v>4</v>
      </c>
      <c r="L823" s="180">
        <f>+Dolj!L31</f>
        <v>13</v>
      </c>
      <c r="M823" s="180">
        <f>+Dolj!M31</f>
        <v>89</v>
      </c>
      <c r="N823" s="180">
        <f>+Dolj!N31</f>
        <v>34</v>
      </c>
      <c r="O823" s="180">
        <f>+Dolj!O31</f>
        <v>31</v>
      </c>
      <c r="P823" s="180">
        <f>+Dolj!P31</f>
        <v>0</v>
      </c>
      <c r="Q823" s="180">
        <f>+Dolj!Q31</f>
        <v>0</v>
      </c>
      <c r="R823" s="180">
        <f>+Dolj!R31</f>
        <v>0</v>
      </c>
      <c r="S823" s="180">
        <f>+Dolj!S31</f>
        <v>34</v>
      </c>
      <c r="T823" s="180">
        <f>+Dolj!T31</f>
        <v>21</v>
      </c>
    </row>
    <row r="824" spans="1:20">
      <c r="A824" s="371">
        <v>6</v>
      </c>
      <c r="B824" s="21" t="s">
        <v>119</v>
      </c>
      <c r="C824" s="180">
        <f>+Dolj!C32</f>
        <v>58</v>
      </c>
      <c r="D824" s="180">
        <f>+Dolj!D32</f>
        <v>29</v>
      </c>
      <c r="E824" s="180">
        <f>+Dolj!E32</f>
        <v>0</v>
      </c>
      <c r="F824" s="180">
        <f>+Dolj!F32</f>
        <v>1</v>
      </c>
      <c r="G824" s="180">
        <f>+Dolj!G32</f>
        <v>0</v>
      </c>
      <c r="H824" s="180">
        <f>+Dolj!H32</f>
        <v>0</v>
      </c>
      <c r="I824" s="180">
        <f>+Dolj!I32</f>
        <v>13</v>
      </c>
      <c r="J824" s="180">
        <f>+Dolj!J32</f>
        <v>0</v>
      </c>
      <c r="K824" s="180">
        <f>+Dolj!K32</f>
        <v>3</v>
      </c>
      <c r="L824" s="180">
        <f>+Dolj!L32</f>
        <v>12</v>
      </c>
      <c r="M824" s="180">
        <f>+Dolj!M32</f>
        <v>124</v>
      </c>
      <c r="N824" s="180">
        <f>+Dolj!N32</f>
        <v>70</v>
      </c>
      <c r="O824" s="180">
        <f>+Dolj!O32</f>
        <v>66</v>
      </c>
      <c r="P824" s="180">
        <f>+Dolj!P32</f>
        <v>2</v>
      </c>
      <c r="Q824" s="180">
        <f>+Dolj!Q32</f>
        <v>0</v>
      </c>
      <c r="R824" s="180">
        <f>+Dolj!R32</f>
        <v>0</v>
      </c>
      <c r="S824" s="180">
        <f>+Dolj!S32</f>
        <v>33</v>
      </c>
      <c r="T824" s="180">
        <f>+Dolj!T32</f>
        <v>21</v>
      </c>
    </row>
    <row r="825" spans="1:20">
      <c r="A825" s="371">
        <v>7</v>
      </c>
      <c r="B825" s="21" t="s">
        <v>120</v>
      </c>
      <c r="C825" s="180">
        <f>+Dolj!C33</f>
        <v>33</v>
      </c>
      <c r="D825" s="180">
        <f>+Dolj!D33</f>
        <v>24</v>
      </c>
      <c r="E825" s="180">
        <f>+Dolj!E33</f>
        <v>0</v>
      </c>
      <c r="F825" s="180">
        <f>+Dolj!F33</f>
        <v>0</v>
      </c>
      <c r="G825" s="180">
        <f>+Dolj!G33</f>
        <v>0</v>
      </c>
      <c r="H825" s="180">
        <f>+Dolj!H33</f>
        <v>0</v>
      </c>
      <c r="I825" s="180">
        <f>+Dolj!I33</f>
        <v>1</v>
      </c>
      <c r="J825" s="180">
        <f>+Dolj!J33</f>
        <v>0</v>
      </c>
      <c r="K825" s="180">
        <f>+Dolj!K33</f>
        <v>2</v>
      </c>
      <c r="L825" s="180">
        <f>+Dolj!L33</f>
        <v>6</v>
      </c>
      <c r="M825" s="180">
        <f>+Dolj!M33</f>
        <v>118</v>
      </c>
      <c r="N825" s="180">
        <f>+Dolj!N33</f>
        <v>70</v>
      </c>
      <c r="O825" s="180">
        <f>+Dolj!O33</f>
        <v>67</v>
      </c>
      <c r="P825" s="180">
        <f>+Dolj!P33</f>
        <v>5</v>
      </c>
      <c r="Q825" s="180">
        <f>+Dolj!Q33</f>
        <v>0</v>
      </c>
      <c r="R825" s="180">
        <f>+Dolj!R33</f>
        <v>0</v>
      </c>
      <c r="S825" s="180">
        <f>+Dolj!S33</f>
        <v>30</v>
      </c>
      <c r="T825" s="180">
        <f>+Dolj!T33</f>
        <v>18</v>
      </c>
    </row>
    <row r="826" spans="1:20">
      <c r="A826" s="371">
        <v>8</v>
      </c>
      <c r="B826" s="21" t="s">
        <v>121</v>
      </c>
      <c r="C826" s="180">
        <f>+Dolj!C34</f>
        <v>65</v>
      </c>
      <c r="D826" s="180">
        <f>+Dolj!D34</f>
        <v>41</v>
      </c>
      <c r="E826" s="180">
        <f>+Dolj!E34</f>
        <v>4</v>
      </c>
      <c r="F826" s="180">
        <f>+Dolj!F34</f>
        <v>1</v>
      </c>
      <c r="G826" s="180">
        <f>+Dolj!G34</f>
        <v>0</v>
      </c>
      <c r="H826" s="180">
        <f>+Dolj!H34</f>
        <v>0</v>
      </c>
      <c r="I826" s="180">
        <f>+Dolj!I34</f>
        <v>0</v>
      </c>
      <c r="J826" s="180">
        <f>+Dolj!J34</f>
        <v>0</v>
      </c>
      <c r="K826" s="180">
        <f>+Dolj!K34</f>
        <v>4</v>
      </c>
      <c r="L826" s="180">
        <f>+Dolj!L34</f>
        <v>15</v>
      </c>
      <c r="M826" s="180">
        <f>+Dolj!M34</f>
        <v>279</v>
      </c>
      <c r="N826" s="180">
        <f>+Dolj!N34</f>
        <v>161</v>
      </c>
      <c r="O826" s="180">
        <f>+Dolj!O34</f>
        <v>154</v>
      </c>
      <c r="P826" s="180">
        <f>+Dolj!P34</f>
        <v>11</v>
      </c>
      <c r="Q826" s="180">
        <f>+Dolj!Q34</f>
        <v>0</v>
      </c>
      <c r="R826" s="180">
        <f>+Dolj!R34</f>
        <v>0</v>
      </c>
      <c r="S826" s="180">
        <f>+Dolj!S34</f>
        <v>76</v>
      </c>
      <c r="T826" s="180">
        <f>+Dolj!T34</f>
        <v>42</v>
      </c>
    </row>
    <row r="827" spans="1:20">
      <c r="A827" s="371">
        <v>9</v>
      </c>
      <c r="B827" s="21" t="s">
        <v>122</v>
      </c>
      <c r="C827" s="180">
        <f>+Dolj!C35</f>
        <v>35</v>
      </c>
      <c r="D827" s="180">
        <f>+Dolj!D35</f>
        <v>22</v>
      </c>
      <c r="E827" s="180">
        <f>+Dolj!E35</f>
        <v>0</v>
      </c>
      <c r="F827" s="180">
        <f>+Dolj!F35</f>
        <v>1</v>
      </c>
      <c r="G827" s="180">
        <f>+Dolj!G35</f>
        <v>0</v>
      </c>
      <c r="H827" s="180">
        <f>+Dolj!H35</f>
        <v>0</v>
      </c>
      <c r="I827" s="180">
        <f>+Dolj!I35</f>
        <v>5</v>
      </c>
      <c r="J827" s="180">
        <f>+Dolj!J35</f>
        <v>3</v>
      </c>
      <c r="K827" s="180">
        <f>+Dolj!K35</f>
        <v>2</v>
      </c>
      <c r="L827" s="180">
        <f>+Dolj!L35</f>
        <v>5</v>
      </c>
      <c r="M827" s="180">
        <f>+Dolj!M35</f>
        <v>128</v>
      </c>
      <c r="N827" s="180">
        <f>+Dolj!N35</f>
        <v>70</v>
      </c>
      <c r="O827" s="180">
        <f>+Dolj!O35</f>
        <v>68</v>
      </c>
      <c r="P827" s="180">
        <f>+Dolj!P35</f>
        <v>1</v>
      </c>
      <c r="Q827" s="180">
        <f>+Dolj!Q35</f>
        <v>0</v>
      </c>
      <c r="R827" s="180">
        <f>+Dolj!R35</f>
        <v>0</v>
      </c>
      <c r="S827" s="180">
        <f>+Dolj!S35</f>
        <v>34</v>
      </c>
      <c r="T827" s="180">
        <f>+Dolj!T35</f>
        <v>24</v>
      </c>
    </row>
    <row r="828" spans="1:20" ht="25.5">
      <c r="A828" s="371">
        <v>10</v>
      </c>
      <c r="B828" s="152" t="s">
        <v>123</v>
      </c>
      <c r="C828" s="180">
        <f>+Dolj!C36</f>
        <v>33</v>
      </c>
      <c r="D828" s="180">
        <f>+Dolj!D36</f>
        <v>19</v>
      </c>
      <c r="E828" s="180">
        <f>+Dolj!E36</f>
        <v>0</v>
      </c>
      <c r="F828" s="180">
        <f>+Dolj!F36</f>
        <v>1</v>
      </c>
      <c r="G828" s="180">
        <f>+Dolj!G36</f>
        <v>1</v>
      </c>
      <c r="H828" s="180">
        <f>+Dolj!H36</f>
        <v>0</v>
      </c>
      <c r="I828" s="180">
        <f>+Dolj!I36</f>
        <v>0</v>
      </c>
      <c r="J828" s="180">
        <f>+Dolj!J36</f>
        <v>0</v>
      </c>
      <c r="K828" s="180">
        <f>+Dolj!K36</f>
        <v>3</v>
      </c>
      <c r="L828" s="180">
        <f>+Dolj!L36</f>
        <v>9</v>
      </c>
      <c r="M828" s="180">
        <f>+Dolj!M36</f>
        <v>86</v>
      </c>
      <c r="N828" s="180">
        <f>+Dolj!N36</f>
        <v>51</v>
      </c>
      <c r="O828" s="180">
        <f>+Dolj!O36</f>
        <v>50</v>
      </c>
      <c r="P828" s="180">
        <f>+Dolj!P36</f>
        <v>5</v>
      </c>
      <c r="Q828" s="180">
        <f>+Dolj!Q36</f>
        <v>0</v>
      </c>
      <c r="R828" s="180">
        <f>+Dolj!R36</f>
        <v>0</v>
      </c>
      <c r="S828" s="180">
        <f>+Dolj!S36</f>
        <v>21</v>
      </c>
      <c r="T828" s="180">
        <f>+Dolj!T36</f>
        <v>14</v>
      </c>
    </row>
    <row r="829" spans="1:20">
      <c r="A829" s="371">
        <v>11</v>
      </c>
      <c r="B829" s="21" t="s">
        <v>124</v>
      </c>
      <c r="C829" s="180">
        <f>+Dolj!C37</f>
        <v>43</v>
      </c>
      <c r="D829" s="180">
        <f>+Dolj!D37</f>
        <v>22</v>
      </c>
      <c r="E829" s="180">
        <f>+Dolj!E37</f>
        <v>1</v>
      </c>
      <c r="F829" s="180">
        <f>+Dolj!F37</f>
        <v>2</v>
      </c>
      <c r="G829" s="180">
        <f>+Dolj!G37</f>
        <v>0</v>
      </c>
      <c r="H829" s="180">
        <f>+Dolj!H37</f>
        <v>0</v>
      </c>
      <c r="I829" s="180">
        <f>+Dolj!I37</f>
        <v>2</v>
      </c>
      <c r="J829" s="180">
        <f>+Dolj!J37</f>
        <v>0</v>
      </c>
      <c r="K829" s="180">
        <f>+Dolj!K37</f>
        <v>4</v>
      </c>
      <c r="L829" s="180">
        <f>+Dolj!L37</f>
        <v>12</v>
      </c>
      <c r="M829" s="180">
        <f>+Dolj!M37</f>
        <v>274</v>
      </c>
      <c r="N829" s="180">
        <f>+Dolj!N37</f>
        <v>114</v>
      </c>
      <c r="O829" s="180">
        <f>+Dolj!O37</f>
        <v>111</v>
      </c>
      <c r="P829" s="180">
        <f>+Dolj!P37</f>
        <v>0</v>
      </c>
      <c r="Q829" s="180">
        <f>+Dolj!Q37</f>
        <v>0</v>
      </c>
      <c r="R829" s="180">
        <f>+Dolj!R37</f>
        <v>0</v>
      </c>
      <c r="S829" s="180">
        <f>+Dolj!S37</f>
        <v>105</v>
      </c>
      <c r="T829" s="180">
        <f>+Dolj!T37</f>
        <v>55</v>
      </c>
    </row>
    <row r="839" spans="1:18">
      <c r="A839" s="33" t="s">
        <v>521</v>
      </c>
    </row>
    <row r="842" spans="1:18" customFormat="1" ht="15">
      <c r="A842" s="533" t="s">
        <v>562</v>
      </c>
      <c r="B842" s="533"/>
      <c r="C842" s="533"/>
      <c r="D842" s="533"/>
      <c r="E842" s="533"/>
      <c r="F842" s="533"/>
      <c r="G842" s="533"/>
      <c r="H842" s="533"/>
      <c r="I842" s="533"/>
      <c r="J842" s="533"/>
    </row>
    <row r="843" spans="1:18" ht="35.25" customHeight="1">
      <c r="A843" s="527" t="s">
        <v>300</v>
      </c>
      <c r="B843" s="527" t="s">
        <v>301</v>
      </c>
      <c r="C843" s="527" t="s">
        <v>0</v>
      </c>
      <c r="D843" s="527" t="s">
        <v>298</v>
      </c>
      <c r="E843" s="527"/>
      <c r="F843" s="527"/>
      <c r="G843" s="527" t="s">
        <v>1</v>
      </c>
      <c r="H843" s="527" t="s">
        <v>299</v>
      </c>
      <c r="I843" s="527"/>
      <c r="J843" s="527"/>
      <c r="K843" s="527" t="s">
        <v>466</v>
      </c>
      <c r="L843" s="527" t="s">
        <v>467</v>
      </c>
      <c r="M843" s="527" t="s">
        <v>461</v>
      </c>
      <c r="N843" s="527" t="s">
        <v>489</v>
      </c>
      <c r="O843" s="527" t="s">
        <v>463</v>
      </c>
      <c r="P843" s="527" t="s">
        <v>464</v>
      </c>
      <c r="Q843" s="527" t="s">
        <v>465</v>
      </c>
      <c r="R843" s="527" t="s">
        <v>469</v>
      </c>
    </row>
    <row r="844" spans="1:18" ht="36">
      <c r="A844" s="527"/>
      <c r="B844" s="527"/>
      <c r="C844" s="527"/>
      <c r="D844" s="390" t="s">
        <v>2</v>
      </c>
      <c r="E844" s="390" t="s">
        <v>3</v>
      </c>
      <c r="F844" s="390" t="s">
        <v>4</v>
      </c>
      <c r="G844" s="527"/>
      <c r="H844" s="390" t="s">
        <v>2</v>
      </c>
      <c r="I844" s="390" t="s">
        <v>3</v>
      </c>
      <c r="J844" s="390" t="s">
        <v>4</v>
      </c>
      <c r="K844" s="527"/>
      <c r="L844" s="527"/>
      <c r="M844" s="527"/>
      <c r="N844" s="527"/>
      <c r="O844" s="527"/>
      <c r="P844" s="527"/>
      <c r="Q844" s="527"/>
      <c r="R844" s="527"/>
    </row>
    <row r="845" spans="1:18">
      <c r="A845" s="516" t="s">
        <v>317</v>
      </c>
      <c r="B845" s="516"/>
      <c r="C845" s="384">
        <f>+Galati!C7</f>
        <v>193128360.52999997</v>
      </c>
      <c r="D845" s="384">
        <f>+Galati!D7</f>
        <v>72906.138365420906</v>
      </c>
      <c r="E845" s="384">
        <f>+Galati!E7</f>
        <v>2150.9373249209202</v>
      </c>
      <c r="F845" s="384">
        <f>+Galati!F7</f>
        <v>300.86891851092503</v>
      </c>
      <c r="G845" s="384">
        <f>+Galati!G7</f>
        <v>15725156.069999998</v>
      </c>
      <c r="H845" s="384">
        <f>+Galati!H7</f>
        <v>5936.2612570781403</v>
      </c>
      <c r="I845" s="384">
        <f>+Galati!I7</f>
        <v>175.136500089099</v>
      </c>
      <c r="J845" s="384">
        <f>+Galati!J7</f>
        <v>24.4977521023458</v>
      </c>
      <c r="K845" s="384">
        <f>+Galati!K7</f>
        <v>89788</v>
      </c>
      <c r="L845" s="384">
        <f>+Galati!L7</f>
        <v>88885</v>
      </c>
      <c r="M845" s="384">
        <f>+Galati!M7</f>
        <v>641902</v>
      </c>
      <c r="N845" s="385">
        <f>+Galati!N7</f>
        <v>242.86870979947031</v>
      </c>
      <c r="O845" s="385">
        <f>+Galati!O7</f>
        <v>66.539372547800085</v>
      </c>
      <c r="P845" s="385">
        <f>+Galati!P7</f>
        <v>4.9673590045192846</v>
      </c>
      <c r="Q845" s="385">
        <f>+Galati!Q7</f>
        <v>2.290600213759352</v>
      </c>
      <c r="R845" s="385">
        <f>+Galati!R7</f>
        <v>48.892924706772604</v>
      </c>
    </row>
    <row r="846" spans="1:18" ht="25.5">
      <c r="A846" s="371">
        <v>1</v>
      </c>
      <c r="B846" s="93" t="s">
        <v>125</v>
      </c>
      <c r="C846" s="123">
        <f>+Galati!C8</f>
        <v>90768038</v>
      </c>
      <c r="D846" s="123">
        <f>+Galati!D8</f>
        <v>74278.263502454996</v>
      </c>
      <c r="E846" s="123">
        <f>+Galati!E8</f>
        <v>2275.9148989519081</v>
      </c>
      <c r="F846" s="123">
        <f>+Galati!F8</f>
        <v>325.68366702547542</v>
      </c>
      <c r="G846" s="123">
        <f>+Galati!G8</f>
        <v>10343568.869999999</v>
      </c>
      <c r="H846" s="123">
        <f>+Galati!H8</f>
        <v>8464.4589770867424</v>
      </c>
      <c r="I846" s="123">
        <f>+Galati!I8</f>
        <v>259.35431698510604</v>
      </c>
      <c r="J846" s="123">
        <f>+Galati!J8</f>
        <v>37.113630678148546</v>
      </c>
      <c r="K846" s="123">
        <f>+Galati!K8</f>
        <v>39882</v>
      </c>
      <c r="L846" s="123">
        <f>+Galati!L8</f>
        <v>39489</v>
      </c>
      <c r="M846" s="123">
        <f>+Galati!M8</f>
        <v>278700</v>
      </c>
      <c r="N846" s="381">
        <f>+Galati!N8</f>
        <v>228.06873977086744</v>
      </c>
      <c r="O846" s="381">
        <f>+Galati!O8</f>
        <v>62.48458623859382</v>
      </c>
      <c r="P846" s="381">
        <f>+Galati!P8</f>
        <v>4.4660598679571821</v>
      </c>
      <c r="Q846" s="381">
        <f>+Galati!Q8</f>
        <v>4.5835549140266911</v>
      </c>
      <c r="R846" s="381">
        <f>+Galati!R8</f>
        <v>51.067103109656301</v>
      </c>
    </row>
    <row r="847" spans="1:18">
      <c r="A847" s="371">
        <v>2</v>
      </c>
      <c r="B847" s="21" t="s">
        <v>126</v>
      </c>
      <c r="C847" s="123">
        <f>+Galati!C9</f>
        <v>16092873.83</v>
      </c>
      <c r="D847" s="123">
        <f>+Galati!D9</f>
        <v>52763.520754098397</v>
      </c>
      <c r="E847" s="123">
        <f>+Galati!E9</f>
        <v>2835.7486925110102</v>
      </c>
      <c r="F847" s="123">
        <f>+Galati!F9</f>
        <v>182.23986852535501</v>
      </c>
      <c r="G847" s="123">
        <f>+Galati!G9</f>
        <v>796592.07</v>
      </c>
      <c r="H847" s="123">
        <f>+Galati!H9</f>
        <v>2611.7772786885198</v>
      </c>
      <c r="I847" s="123">
        <f>+Galati!I9</f>
        <v>140.368646696035</v>
      </c>
      <c r="J847" s="123">
        <f>+Galati!J9</f>
        <v>9.0208147804226204</v>
      </c>
      <c r="K847" s="123">
        <f>+Galati!K9</f>
        <v>5675</v>
      </c>
      <c r="L847" s="123">
        <f>+Galati!L9</f>
        <v>5515</v>
      </c>
      <c r="M847" s="123">
        <f>+Galati!M9</f>
        <v>88306</v>
      </c>
      <c r="N847" s="381">
        <f>+Galati!N9</f>
        <v>289.52786885245899</v>
      </c>
      <c r="O847" s="381">
        <f>+Galati!O9</f>
        <v>79.322703795194244</v>
      </c>
      <c r="P847" s="381">
        <f>+Galati!P9</f>
        <v>14.796581769436997</v>
      </c>
      <c r="Q847" s="381">
        <f>+Galati!Q9</f>
        <v>1.214868540344515</v>
      </c>
      <c r="R847" s="381">
        <f>+Galati!R9</f>
        <v>19.567213114754097</v>
      </c>
    </row>
    <row r="848" spans="1:18" ht="25.5">
      <c r="A848" s="371">
        <v>3</v>
      </c>
      <c r="B848" s="93" t="s">
        <v>127</v>
      </c>
      <c r="C848" s="123">
        <f>+Galati!C10</f>
        <v>10101431.27</v>
      </c>
      <c r="D848" s="123">
        <f>+Galati!D10</f>
        <v>63133.945437499999</v>
      </c>
      <c r="E848" s="123">
        <f>+Galati!E10</f>
        <v>1785.02054603287</v>
      </c>
      <c r="F848" s="123">
        <f>+Galati!F10</f>
        <v>283.59671158651298</v>
      </c>
      <c r="G848" s="123">
        <f>+Galati!G10</f>
        <v>776999.93</v>
      </c>
      <c r="H848" s="123">
        <f>+Galati!H10</f>
        <v>4856.2495625000001</v>
      </c>
      <c r="I848" s="123">
        <f>+Galati!I10</f>
        <v>137.30339812687799</v>
      </c>
      <c r="J848" s="123">
        <f>+Galati!J10</f>
        <v>21.814198321120799</v>
      </c>
      <c r="K848" s="123">
        <f>+Galati!K10</f>
        <v>5659</v>
      </c>
      <c r="L848" s="123">
        <f>+Galati!L10</f>
        <v>5637</v>
      </c>
      <c r="M848" s="123">
        <f>+Galati!M10</f>
        <v>35619</v>
      </c>
      <c r="N848" s="381">
        <f>+Galati!N10</f>
        <v>222.61875000000001</v>
      </c>
      <c r="O848" s="381">
        <f>+Galati!O10</f>
        <v>60.99143835616438</v>
      </c>
      <c r="P848" s="381">
        <f>+Galati!P10</f>
        <v>5.5489951705873191</v>
      </c>
      <c r="Q848" s="381">
        <f>+Galati!Q10</f>
        <v>3.5479865176512332E-2</v>
      </c>
      <c r="R848" s="381">
        <f>+Galati!R10</f>
        <v>40.118749999999999</v>
      </c>
    </row>
    <row r="849" spans="1:20" ht="25.5">
      <c r="A849" s="371">
        <v>4</v>
      </c>
      <c r="B849" s="93" t="s">
        <v>128</v>
      </c>
      <c r="C849" s="123">
        <f>+Galati!C11</f>
        <v>30723891.23</v>
      </c>
      <c r="D849" s="123">
        <f>+Galati!D11</f>
        <v>102412.970766667</v>
      </c>
      <c r="E849" s="123">
        <f>+Galati!E11</f>
        <v>2488.3689341540498</v>
      </c>
      <c r="F849" s="123">
        <f>+Galati!F11</f>
        <v>476.575839641372</v>
      </c>
      <c r="G849" s="123">
        <f>+Galati!G11</f>
        <v>1635488.93</v>
      </c>
      <c r="H849" s="123">
        <f>+Galati!H11</f>
        <v>5451.6297666666696</v>
      </c>
      <c r="I849" s="123">
        <f>+Galati!I11</f>
        <v>132.46043006398301</v>
      </c>
      <c r="J849" s="123">
        <f>+Galati!J11</f>
        <v>25.369003691754099</v>
      </c>
      <c r="K849" s="123">
        <f>+Galati!K11</f>
        <v>12347</v>
      </c>
      <c r="L849" s="123">
        <f>+Galati!L11</f>
        <v>12260</v>
      </c>
      <c r="M849" s="123">
        <f>+Galati!M11</f>
        <v>64468</v>
      </c>
      <c r="N849" s="381">
        <f>+Galati!N11</f>
        <v>214.89333333333335</v>
      </c>
      <c r="O849" s="381">
        <f>+Galati!O11</f>
        <v>58.874885844748867</v>
      </c>
      <c r="P849" s="381">
        <f>+Galati!P11</f>
        <v>2.7047619047619049</v>
      </c>
      <c r="Q849" s="381">
        <f>+Galati!Q11</f>
        <v>7.3409461663947795E-2</v>
      </c>
      <c r="R849" s="381">
        <f>+Galati!R11</f>
        <v>79.45</v>
      </c>
    </row>
    <row r="850" spans="1:20" ht="25.5">
      <c r="A850" s="371">
        <v>5</v>
      </c>
      <c r="B850" s="93" t="s">
        <v>129</v>
      </c>
      <c r="C850" s="123">
        <f>+Galati!C12</f>
        <v>9203243.9100000001</v>
      </c>
      <c r="D850" s="123">
        <f>+Galati!D12</f>
        <v>87649.941999999995</v>
      </c>
      <c r="E850" s="123">
        <f>+Galati!E12</f>
        <v>2283.1168221285002</v>
      </c>
      <c r="F850" s="123">
        <f>+Galati!F12</f>
        <v>449.926370569543</v>
      </c>
      <c r="G850" s="123">
        <f>+Galati!G12</f>
        <v>306878</v>
      </c>
      <c r="H850" s="123">
        <f>+Galati!H12</f>
        <v>2922.6476190476201</v>
      </c>
      <c r="I850" s="123">
        <f>+Galati!I12</f>
        <v>76.129496402877706</v>
      </c>
      <c r="J850" s="123">
        <f>+Galati!J12</f>
        <v>15.0025910535321</v>
      </c>
      <c r="K850" s="123">
        <f>+Galati!K12</f>
        <v>4031</v>
      </c>
      <c r="L850" s="123">
        <f>+Galati!L12</f>
        <v>4003</v>
      </c>
      <c r="M850" s="123">
        <f>+Galati!M12</f>
        <v>20455</v>
      </c>
      <c r="N850" s="381">
        <f>+Galati!N12</f>
        <v>194.8095238095238</v>
      </c>
      <c r="O850" s="381">
        <f>+Galati!O12</f>
        <v>53.37247227658186</v>
      </c>
      <c r="P850" s="381">
        <f>+Galati!P12</f>
        <v>3.6442187778371635</v>
      </c>
      <c r="Q850" s="381">
        <f>+Galati!Q12</f>
        <v>4.9962528103922058E-2</v>
      </c>
      <c r="R850" s="381">
        <f>+Galati!R12</f>
        <v>53.457142857142856</v>
      </c>
    </row>
    <row r="851" spans="1:20" ht="25.5">
      <c r="A851" s="371">
        <v>6</v>
      </c>
      <c r="B851" s="93" t="s">
        <v>130</v>
      </c>
      <c r="C851" s="123">
        <f>+Galati!C13</f>
        <v>15051423</v>
      </c>
      <c r="D851" s="123">
        <f>+Galati!D13</f>
        <v>64048.608510638303</v>
      </c>
      <c r="E851" s="123">
        <f>+Galati!E13</f>
        <v>2055.36296599754</v>
      </c>
      <c r="F851" s="123">
        <f>+Galati!F13</f>
        <v>204.653183041906</v>
      </c>
      <c r="G851" s="123">
        <f>+Galati!G13</f>
        <v>882793</v>
      </c>
      <c r="H851" s="123">
        <f>+Galati!H13</f>
        <v>3756.56595744681</v>
      </c>
      <c r="I851" s="123">
        <f>+Galati!I13</f>
        <v>120.550730574901</v>
      </c>
      <c r="J851" s="123">
        <f>+Galati!J13</f>
        <v>12.003276860740201</v>
      </c>
      <c r="K851" s="123">
        <f>+Galati!K13</f>
        <v>7323</v>
      </c>
      <c r="L851" s="123">
        <f>+Galati!L13</f>
        <v>7197</v>
      </c>
      <c r="M851" s="123">
        <f>+Galati!M13</f>
        <v>73546</v>
      </c>
      <c r="N851" s="381">
        <f>+Galati!N13</f>
        <v>312.96170212765958</v>
      </c>
      <c r="O851" s="381">
        <f>+Galati!O13</f>
        <v>85.742932089769752</v>
      </c>
      <c r="P851" s="381">
        <f>+Galati!P13</f>
        <v>10.017161536366112</v>
      </c>
      <c r="Q851" s="381">
        <f>+Galati!Q13</f>
        <v>0.1389467833819647</v>
      </c>
      <c r="R851" s="381">
        <f>+Galati!R13</f>
        <v>31.24255319148936</v>
      </c>
    </row>
    <row r="852" spans="1:20">
      <c r="A852" s="371">
        <v>7</v>
      </c>
      <c r="B852" s="21" t="s">
        <v>132</v>
      </c>
      <c r="C852" s="123">
        <f>+Galati!C14</f>
        <v>2972899</v>
      </c>
      <c r="D852" s="123">
        <f>+Galati!D14</f>
        <v>52156.122807017498</v>
      </c>
      <c r="E852" s="123">
        <f>+Galati!E14</f>
        <v>988.65946125706705</v>
      </c>
      <c r="F852" s="123">
        <f>+Galati!F14</f>
        <v>208.829657207081</v>
      </c>
      <c r="G852" s="123">
        <f>+Galati!G14</f>
        <v>116243</v>
      </c>
      <c r="H852" s="123">
        <f>+Galati!H14</f>
        <v>2039.3508771929801</v>
      </c>
      <c r="I852" s="123">
        <f>+Galati!I14</f>
        <v>38.657465912870002</v>
      </c>
      <c r="J852" s="123">
        <f>+Galati!J14</f>
        <v>8.1654256813711701</v>
      </c>
      <c r="K852" s="123">
        <f>+Galati!K14</f>
        <v>3007</v>
      </c>
      <c r="L852" s="123">
        <f>+Galati!L14</f>
        <v>2989</v>
      </c>
      <c r="M852" s="123">
        <f>+Galati!M14</f>
        <v>14236</v>
      </c>
      <c r="N852" s="381">
        <f>+Galati!N14</f>
        <v>249.75438596491227</v>
      </c>
      <c r="O852" s="381">
        <f>+Galati!O14</f>
        <v>68.425859168469117</v>
      </c>
      <c r="P852" s="381">
        <f>+Galati!P14</f>
        <v>4.7107875579086693</v>
      </c>
      <c r="Q852" s="381">
        <f>+Galati!Q14</f>
        <v>0.10036801605888257</v>
      </c>
      <c r="R852" s="381">
        <f>+Galati!R14</f>
        <v>53.017543859649123</v>
      </c>
    </row>
    <row r="853" spans="1:20">
      <c r="A853" s="371">
        <v>8</v>
      </c>
      <c r="B853" s="21" t="s">
        <v>131</v>
      </c>
      <c r="C853" s="123">
        <f>+Galati!C15</f>
        <v>18214560.289999999</v>
      </c>
      <c r="D853" s="123">
        <f>+Galati!D15</f>
        <v>70326.487606177601</v>
      </c>
      <c r="E853" s="123">
        <f>+Galati!E15</f>
        <v>1535.2798626095801</v>
      </c>
      <c r="F853" s="123">
        <f>+Galati!F15</f>
        <v>273.606926185183</v>
      </c>
      <c r="G853" s="123">
        <f>+Galati!G15</f>
        <v>866592.27</v>
      </c>
      <c r="H853" s="123">
        <f>+Galati!H15</f>
        <v>3345.9161003861</v>
      </c>
      <c r="I853" s="123">
        <f>+Galati!I15</f>
        <v>73.043852832097102</v>
      </c>
      <c r="J853" s="123">
        <f>+Galati!J15</f>
        <v>13.017368713573299</v>
      </c>
      <c r="K853" s="123">
        <f>+Galati!K15</f>
        <v>11864</v>
      </c>
      <c r="L853" s="123">
        <f>+Galati!L15</f>
        <v>11795</v>
      </c>
      <c r="M853" s="123">
        <f>+Galati!M15</f>
        <v>66572</v>
      </c>
      <c r="N853" s="381">
        <f>+Galati!N15</f>
        <v>257.03474903474904</v>
      </c>
      <c r="O853" s="381">
        <f>+Galati!O15</f>
        <v>70.420479187602481</v>
      </c>
      <c r="P853" s="381">
        <f>+Galati!P15</f>
        <v>4.5531769372819912</v>
      </c>
      <c r="Q853" s="381">
        <f>+Galati!Q15</f>
        <v>1.1275964391691395</v>
      </c>
      <c r="R853" s="381">
        <f>+Galati!R15</f>
        <v>56.451737451737451</v>
      </c>
    </row>
    <row r="854" spans="1:20">
      <c r="A854" s="33"/>
      <c r="B854" s="61"/>
      <c r="C854" s="35"/>
      <c r="D854" s="36"/>
      <c r="E854" s="37"/>
      <c r="F854" s="37"/>
      <c r="G854" s="35"/>
      <c r="H854" s="37"/>
      <c r="I854" s="37"/>
      <c r="J854" s="37"/>
      <c r="K854" s="61"/>
    </row>
    <row r="855" spans="1:20">
      <c r="A855" s="528" t="s">
        <v>565</v>
      </c>
      <c r="B855" s="528"/>
      <c r="C855" s="528"/>
      <c r="D855" s="528"/>
      <c r="E855" s="528"/>
      <c r="F855" s="528"/>
      <c r="G855" s="528"/>
      <c r="H855" s="528"/>
      <c r="I855" s="528"/>
      <c r="J855" s="528"/>
      <c r="K855" s="528"/>
      <c r="L855" s="528"/>
      <c r="M855" s="528"/>
      <c r="N855" s="528"/>
      <c r="O855" s="528"/>
      <c r="P855" s="528"/>
      <c r="Q855" s="528"/>
      <c r="R855" s="528"/>
      <c r="S855" s="528"/>
      <c r="T855" s="528"/>
    </row>
    <row r="856" spans="1:20">
      <c r="A856" s="527" t="s">
        <v>300</v>
      </c>
      <c r="B856" s="527" t="s">
        <v>301</v>
      </c>
      <c r="C856" s="527" t="s">
        <v>414</v>
      </c>
      <c r="D856" s="527"/>
      <c r="E856" s="527"/>
      <c r="F856" s="527"/>
      <c r="G856" s="527"/>
      <c r="H856" s="527"/>
      <c r="I856" s="527"/>
      <c r="J856" s="527"/>
      <c r="K856" s="527"/>
      <c r="L856" s="527"/>
      <c r="M856" s="527" t="s">
        <v>425</v>
      </c>
      <c r="N856" s="527"/>
      <c r="O856" s="527"/>
      <c r="P856" s="527"/>
      <c r="Q856" s="527"/>
      <c r="R856" s="527"/>
      <c r="S856" s="527"/>
      <c r="T856" s="527"/>
    </row>
    <row r="857" spans="1:20">
      <c r="A857" s="527"/>
      <c r="B857" s="527"/>
      <c r="C857" s="527" t="s">
        <v>415</v>
      </c>
      <c r="D857" s="527" t="s">
        <v>416</v>
      </c>
      <c r="E857" s="527"/>
      <c r="F857" s="527"/>
      <c r="G857" s="527"/>
      <c r="H857" s="527"/>
      <c r="I857" s="527"/>
      <c r="J857" s="527"/>
      <c r="K857" s="527"/>
      <c r="L857" s="527"/>
      <c r="M857" s="527" t="s">
        <v>415</v>
      </c>
      <c r="N857" s="527" t="s">
        <v>416</v>
      </c>
      <c r="O857" s="527"/>
      <c r="P857" s="527"/>
      <c r="Q857" s="527"/>
      <c r="R857" s="527"/>
      <c r="S857" s="527"/>
      <c r="T857" s="527"/>
    </row>
    <row r="858" spans="1:20" ht="38.25" customHeight="1">
      <c r="A858" s="527"/>
      <c r="B858" s="527"/>
      <c r="C858" s="527"/>
      <c r="D858" s="527" t="s">
        <v>409</v>
      </c>
      <c r="E858" s="527" t="s">
        <v>410</v>
      </c>
      <c r="F858" s="527" t="s">
        <v>411</v>
      </c>
      <c r="G858" s="527" t="s">
        <v>418</v>
      </c>
      <c r="H858" s="527"/>
      <c r="I858" s="527" t="s">
        <v>417</v>
      </c>
      <c r="J858" s="527"/>
      <c r="K858" s="527" t="s">
        <v>412</v>
      </c>
      <c r="L858" s="527" t="s">
        <v>413</v>
      </c>
      <c r="M858" s="527"/>
      <c r="N858" s="527" t="s">
        <v>420</v>
      </c>
      <c r="O858" s="527" t="s">
        <v>421</v>
      </c>
      <c r="P858" s="527"/>
      <c r="Q858" s="527"/>
      <c r="R858" s="527"/>
      <c r="S858" s="527" t="s">
        <v>423</v>
      </c>
      <c r="T858" s="527" t="s">
        <v>424</v>
      </c>
    </row>
    <row r="859" spans="1:20" ht="24.75" customHeight="1">
      <c r="A859" s="527"/>
      <c r="B859" s="527"/>
      <c r="C859" s="527"/>
      <c r="D859" s="527"/>
      <c r="E859" s="527"/>
      <c r="F859" s="527"/>
      <c r="G859" s="527" t="s">
        <v>415</v>
      </c>
      <c r="H859" s="527" t="s">
        <v>419</v>
      </c>
      <c r="I859" s="527" t="s">
        <v>415</v>
      </c>
      <c r="J859" s="527" t="s">
        <v>422</v>
      </c>
      <c r="K859" s="527"/>
      <c r="L859" s="527"/>
      <c r="M859" s="527"/>
      <c r="N859" s="527"/>
      <c r="O859" s="527" t="s">
        <v>415</v>
      </c>
      <c r="P859" s="527" t="s">
        <v>422</v>
      </c>
      <c r="Q859" s="527" t="s">
        <v>443</v>
      </c>
      <c r="R859" s="527"/>
      <c r="S859" s="527"/>
      <c r="T859" s="527"/>
    </row>
    <row r="860" spans="1:20" ht="24">
      <c r="A860" s="527"/>
      <c r="B860" s="527"/>
      <c r="C860" s="527"/>
      <c r="D860" s="527"/>
      <c r="E860" s="527"/>
      <c r="F860" s="527"/>
      <c r="G860" s="527"/>
      <c r="H860" s="527"/>
      <c r="I860" s="527"/>
      <c r="J860" s="527"/>
      <c r="K860" s="527"/>
      <c r="L860" s="527"/>
      <c r="M860" s="527"/>
      <c r="N860" s="527"/>
      <c r="O860" s="527"/>
      <c r="P860" s="527"/>
      <c r="Q860" s="390" t="s">
        <v>415</v>
      </c>
      <c r="R860" s="390" t="s">
        <v>419</v>
      </c>
      <c r="S860" s="527"/>
      <c r="T860" s="527"/>
    </row>
    <row r="861" spans="1:20">
      <c r="A861" s="516" t="s">
        <v>317</v>
      </c>
      <c r="B861" s="516"/>
      <c r="C861" s="44">
        <f>+Galati!C23</f>
        <v>921</v>
      </c>
      <c r="D861" s="44">
        <f>+Galati!D23</f>
        <v>463</v>
      </c>
      <c r="E861" s="44">
        <f>+Galati!E23</f>
        <v>2</v>
      </c>
      <c r="F861" s="44">
        <f>+Galati!F23</f>
        <v>12</v>
      </c>
      <c r="G861" s="44">
        <f>+Galati!G23</f>
        <v>4</v>
      </c>
      <c r="H861" s="44">
        <f>+Galati!H23</f>
        <v>0</v>
      </c>
      <c r="I861" s="44">
        <f>+Galati!I23</f>
        <v>226</v>
      </c>
      <c r="J861" s="44">
        <f>+Galati!J23</f>
        <v>0</v>
      </c>
      <c r="K861" s="44">
        <f>+Galati!K23</f>
        <v>43</v>
      </c>
      <c r="L861" s="44">
        <f>+Galati!L23</f>
        <v>171</v>
      </c>
      <c r="M861" s="44">
        <f>+Galati!M23</f>
        <v>2738</v>
      </c>
      <c r="N861" s="44">
        <f>+Galati!N23</f>
        <v>1471</v>
      </c>
      <c r="O861" s="44">
        <f>+Galati!O23</f>
        <v>1376</v>
      </c>
      <c r="P861" s="44">
        <f>+Galati!P23</f>
        <v>52</v>
      </c>
      <c r="Q861" s="44">
        <f>+Galati!Q23</f>
        <v>0</v>
      </c>
      <c r="R861" s="44">
        <f>+Galati!R23</f>
        <v>0</v>
      </c>
      <c r="S861" s="44">
        <f>+Galati!S23</f>
        <v>934</v>
      </c>
      <c r="T861" s="44">
        <f>+Galati!T23</f>
        <v>333</v>
      </c>
    </row>
    <row r="862" spans="1:20" ht="25.5">
      <c r="A862" s="371">
        <v>1</v>
      </c>
      <c r="B862" s="93" t="s">
        <v>125</v>
      </c>
      <c r="C862" s="180">
        <f>+Galati!C24</f>
        <v>498</v>
      </c>
      <c r="D862" s="180">
        <f>+Galati!D24</f>
        <v>262</v>
      </c>
      <c r="E862" s="180">
        <f>+Galati!E24</f>
        <v>2</v>
      </c>
      <c r="F862" s="180">
        <f>+Galati!F24</f>
        <v>5</v>
      </c>
      <c r="G862" s="180">
        <f>+Galati!G24</f>
        <v>0</v>
      </c>
      <c r="H862" s="180">
        <f>+Galati!H24</f>
        <v>0</v>
      </c>
      <c r="I862" s="180">
        <f>+Galati!I24</f>
        <v>137</v>
      </c>
      <c r="J862" s="180">
        <f>+Galati!J24</f>
        <v>0</v>
      </c>
      <c r="K862" s="180">
        <f>+Galati!K24</f>
        <v>15</v>
      </c>
      <c r="L862" s="180">
        <f>+Galati!L24</f>
        <v>77</v>
      </c>
      <c r="M862" s="180">
        <f>+Galati!M24</f>
        <v>1326</v>
      </c>
      <c r="N862" s="180">
        <f>+Galati!N24</f>
        <v>733</v>
      </c>
      <c r="O862" s="180">
        <f>+Galati!O24</f>
        <v>673</v>
      </c>
      <c r="P862" s="180">
        <f>+Galati!P24</f>
        <v>32</v>
      </c>
      <c r="Q862" s="180">
        <f>+Galati!Q24</f>
        <v>0</v>
      </c>
      <c r="R862" s="180">
        <f>+Galati!R24</f>
        <v>0</v>
      </c>
      <c r="S862" s="180">
        <f>+Galati!S24</f>
        <v>461</v>
      </c>
      <c r="T862" s="180">
        <f>+Galati!T24</f>
        <v>132</v>
      </c>
    </row>
    <row r="863" spans="1:20">
      <c r="A863" s="371">
        <v>2</v>
      </c>
      <c r="B863" s="21" t="s">
        <v>126</v>
      </c>
      <c r="C863" s="180">
        <f>+Galati!C25</f>
        <v>53</v>
      </c>
      <c r="D863" s="180">
        <f>+Galati!D25</f>
        <v>19</v>
      </c>
      <c r="E863" s="180">
        <f>+Galati!E25</f>
        <v>0</v>
      </c>
      <c r="F863" s="180">
        <f>+Galati!F25</f>
        <v>1</v>
      </c>
      <c r="G863" s="180">
        <f>+Galati!G25</f>
        <v>0</v>
      </c>
      <c r="H863" s="180">
        <f>+Galati!H25</f>
        <v>0</v>
      </c>
      <c r="I863" s="180">
        <f>+Galati!I25</f>
        <v>12</v>
      </c>
      <c r="J863" s="180">
        <f>+Galati!J25</f>
        <v>0</v>
      </c>
      <c r="K863" s="180">
        <f>+Galati!K25</f>
        <v>3</v>
      </c>
      <c r="L863" s="180">
        <f>+Galati!L25</f>
        <v>18</v>
      </c>
      <c r="M863" s="180">
        <f>+Galati!M25</f>
        <v>184</v>
      </c>
      <c r="N863" s="180">
        <f>+Galati!N25</f>
        <v>98</v>
      </c>
      <c r="O863" s="180">
        <f>+Galati!O25</f>
        <v>92</v>
      </c>
      <c r="P863" s="180">
        <f>+Galati!P25</f>
        <v>0</v>
      </c>
      <c r="Q863" s="180">
        <f>+Galati!Q25</f>
        <v>0</v>
      </c>
      <c r="R863" s="180">
        <f>+Galati!R25</f>
        <v>0</v>
      </c>
      <c r="S863" s="180">
        <f>+Galati!S25</f>
        <v>55</v>
      </c>
      <c r="T863" s="180">
        <f>+Galati!T25</f>
        <v>31</v>
      </c>
    </row>
    <row r="864" spans="1:20" ht="25.5">
      <c r="A864" s="371">
        <v>3</v>
      </c>
      <c r="B864" s="93" t="s">
        <v>127</v>
      </c>
      <c r="C864" s="180">
        <f>+Galati!C26</f>
        <v>47</v>
      </c>
      <c r="D864" s="180">
        <f>+Galati!D26</f>
        <v>17</v>
      </c>
      <c r="E864" s="180">
        <f>+Galati!E26</f>
        <v>0</v>
      </c>
      <c r="F864" s="180">
        <f>+Galati!F26</f>
        <v>1</v>
      </c>
      <c r="G864" s="180">
        <f>+Galati!G26</f>
        <v>0</v>
      </c>
      <c r="H864" s="180">
        <f>+Galati!H26</f>
        <v>0</v>
      </c>
      <c r="I864" s="180">
        <f>+Galati!I26</f>
        <v>9</v>
      </c>
      <c r="J864" s="180">
        <f>+Galati!J26</f>
        <v>0</v>
      </c>
      <c r="K864" s="180">
        <f>+Galati!K26</f>
        <v>4</v>
      </c>
      <c r="L864" s="180">
        <f>+Galati!L26</f>
        <v>16</v>
      </c>
      <c r="M864" s="180">
        <f>+Galati!M26</f>
        <v>150</v>
      </c>
      <c r="N864" s="180">
        <f>+Galati!N26</f>
        <v>70</v>
      </c>
      <c r="O864" s="180">
        <f>+Galati!O26</f>
        <v>68</v>
      </c>
      <c r="P864" s="180">
        <f>+Galati!P26</f>
        <v>0</v>
      </c>
      <c r="Q864" s="180">
        <f>+Galati!Q26</f>
        <v>0</v>
      </c>
      <c r="R864" s="180">
        <f>+Galati!R26</f>
        <v>0</v>
      </c>
      <c r="S864" s="180">
        <f>+Galati!S26</f>
        <v>58</v>
      </c>
      <c r="T864" s="180">
        <f>+Galati!T26</f>
        <v>22</v>
      </c>
    </row>
    <row r="865" spans="1:20" ht="25.5">
      <c r="A865" s="371">
        <v>4</v>
      </c>
      <c r="B865" s="93" t="s">
        <v>128</v>
      </c>
      <c r="C865" s="180">
        <f>+Galati!C27</f>
        <v>148</v>
      </c>
      <c r="D865" s="180">
        <f>+Galati!D27</f>
        <v>82</v>
      </c>
      <c r="E865" s="180">
        <f>+Galati!E27</f>
        <v>0</v>
      </c>
      <c r="F865" s="180">
        <f>+Galati!F27</f>
        <v>1</v>
      </c>
      <c r="G865" s="180">
        <f>+Galati!G27</f>
        <v>4</v>
      </c>
      <c r="H865" s="180">
        <f>+Galati!H27</f>
        <v>0</v>
      </c>
      <c r="I865" s="180">
        <f>+Galati!I27</f>
        <v>39</v>
      </c>
      <c r="J865" s="180">
        <f>+Galati!J27</f>
        <v>0</v>
      </c>
      <c r="K865" s="180">
        <f>+Galati!K27</f>
        <v>6</v>
      </c>
      <c r="L865" s="180">
        <f>+Galati!L27</f>
        <v>16</v>
      </c>
      <c r="M865" s="180">
        <f>+Galati!M27</f>
        <v>414</v>
      </c>
      <c r="N865" s="180">
        <f>+Galati!N27</f>
        <v>221</v>
      </c>
      <c r="O865" s="180">
        <f>+Galati!O27</f>
        <v>205</v>
      </c>
      <c r="P865" s="180">
        <f>+Galati!P27</f>
        <v>0</v>
      </c>
      <c r="Q865" s="180">
        <f>+Galati!Q27</f>
        <v>0</v>
      </c>
      <c r="R865" s="180">
        <f>+Galati!R27</f>
        <v>0</v>
      </c>
      <c r="S865" s="180">
        <f>+Galati!S27</f>
        <v>153</v>
      </c>
      <c r="T865" s="180">
        <f>+Galati!T27</f>
        <v>40</v>
      </c>
    </row>
    <row r="866" spans="1:20" ht="25.5">
      <c r="A866" s="371">
        <v>5</v>
      </c>
      <c r="B866" s="93" t="s">
        <v>129</v>
      </c>
      <c r="C866" s="180">
        <f>+Galati!C28</f>
        <v>31</v>
      </c>
      <c r="D866" s="180">
        <f>+Galati!D28</f>
        <v>16</v>
      </c>
      <c r="E866" s="180">
        <f>+Galati!E28</f>
        <v>0</v>
      </c>
      <c r="F866" s="180">
        <f>+Galati!F28</f>
        <v>1</v>
      </c>
      <c r="G866" s="180">
        <f>+Galati!G28</f>
        <v>0</v>
      </c>
      <c r="H866" s="180">
        <f>+Galati!H28</f>
        <v>0</v>
      </c>
      <c r="I866" s="180">
        <f>+Galati!I28</f>
        <v>3</v>
      </c>
      <c r="J866" s="180">
        <f>+Galati!J28</f>
        <v>0</v>
      </c>
      <c r="K866" s="180">
        <f>+Galati!K28</f>
        <v>1</v>
      </c>
      <c r="L866" s="180">
        <f>+Galati!L28</f>
        <v>10</v>
      </c>
      <c r="M866" s="180">
        <f>+Galati!M28</f>
        <v>106</v>
      </c>
      <c r="N866" s="180">
        <f>+Galati!N28</f>
        <v>49</v>
      </c>
      <c r="O866" s="180">
        <f>+Galati!O28</f>
        <v>47</v>
      </c>
      <c r="P866" s="180">
        <f>+Galati!P28</f>
        <v>8</v>
      </c>
      <c r="Q866" s="180">
        <f>+Galati!Q28</f>
        <v>0</v>
      </c>
      <c r="R866" s="180">
        <f>+Galati!R28</f>
        <v>0</v>
      </c>
      <c r="S866" s="180">
        <f>+Galati!S28</f>
        <v>34</v>
      </c>
      <c r="T866" s="180">
        <f>+Galati!T28</f>
        <v>23</v>
      </c>
    </row>
    <row r="867" spans="1:20" ht="25.5">
      <c r="A867" s="371">
        <v>6</v>
      </c>
      <c r="B867" s="93" t="s">
        <v>130</v>
      </c>
      <c r="C867" s="180">
        <f>+Galati!C29</f>
        <v>62</v>
      </c>
      <c r="D867" s="180">
        <f>+Galati!D29</f>
        <v>16</v>
      </c>
      <c r="E867" s="180">
        <f>+Galati!E29</f>
        <v>0</v>
      </c>
      <c r="F867" s="180">
        <f>+Galati!F29</f>
        <v>1</v>
      </c>
      <c r="G867" s="180">
        <f>+Galati!G29</f>
        <v>0</v>
      </c>
      <c r="H867" s="180">
        <f>+Galati!H29</f>
        <v>0</v>
      </c>
      <c r="I867" s="180">
        <f>+Galati!I29</f>
        <v>21</v>
      </c>
      <c r="J867" s="180">
        <f>+Galati!J29</f>
        <v>0</v>
      </c>
      <c r="K867" s="180">
        <f>+Galati!K29</f>
        <v>9</v>
      </c>
      <c r="L867" s="180">
        <f>+Galati!L29</f>
        <v>15</v>
      </c>
      <c r="M867" s="180">
        <f>+Galati!M29</f>
        <v>205</v>
      </c>
      <c r="N867" s="180">
        <f>+Galati!N29</f>
        <v>89</v>
      </c>
      <c r="O867" s="180">
        <f>+Galati!O29</f>
        <v>89</v>
      </c>
      <c r="P867" s="180">
        <f>+Galati!P29</f>
        <v>0</v>
      </c>
      <c r="Q867" s="180">
        <f>+Galati!Q29</f>
        <v>0</v>
      </c>
      <c r="R867" s="180">
        <f>+Galati!R29</f>
        <v>0</v>
      </c>
      <c r="S867" s="180">
        <f>+Galati!S29</f>
        <v>74</v>
      </c>
      <c r="T867" s="180">
        <f>+Galati!T29</f>
        <v>42</v>
      </c>
    </row>
    <row r="868" spans="1:20">
      <c r="A868" s="371">
        <v>7</v>
      </c>
      <c r="B868" s="21" t="s">
        <v>131</v>
      </c>
      <c r="C868" s="180">
        <f>+Galati!C30</f>
        <v>63</v>
      </c>
      <c r="D868" s="180">
        <f>+Galati!D30</f>
        <v>40</v>
      </c>
      <c r="E868" s="180">
        <f>+Galati!E30</f>
        <v>0</v>
      </c>
      <c r="F868" s="180">
        <f>+Galati!F30</f>
        <v>1</v>
      </c>
      <c r="G868" s="180">
        <f>+Galati!G30</f>
        <v>0</v>
      </c>
      <c r="H868" s="180">
        <f>+Galati!H30</f>
        <v>0</v>
      </c>
      <c r="I868" s="180">
        <f>+Galati!I30</f>
        <v>5</v>
      </c>
      <c r="J868" s="180">
        <f>+Galati!J30</f>
        <v>0</v>
      </c>
      <c r="K868" s="180">
        <f>+Galati!K30</f>
        <v>4</v>
      </c>
      <c r="L868" s="180">
        <f>+Galati!L30</f>
        <v>13</v>
      </c>
      <c r="M868" s="180">
        <f>+Galati!M30</f>
        <v>294</v>
      </c>
      <c r="N868" s="180">
        <f>+Galati!N30</f>
        <v>179</v>
      </c>
      <c r="O868" s="180">
        <f>+Galati!O30</f>
        <v>170</v>
      </c>
      <c r="P868" s="180">
        <f>+Galati!P30</f>
        <v>9</v>
      </c>
      <c r="Q868" s="180">
        <f>+Galati!Q30</f>
        <v>0</v>
      </c>
      <c r="R868" s="180">
        <f>+Galati!R30</f>
        <v>0</v>
      </c>
      <c r="S868" s="180">
        <f>+Galati!S30</f>
        <v>83</v>
      </c>
      <c r="T868" s="180">
        <f>+Galati!T30</f>
        <v>32</v>
      </c>
    </row>
    <row r="869" spans="1:20">
      <c r="A869" s="371">
        <v>8</v>
      </c>
      <c r="B869" s="21" t="s">
        <v>132</v>
      </c>
      <c r="C869" s="180">
        <f>+Galati!C31</f>
        <v>19</v>
      </c>
      <c r="D869" s="180">
        <f>+Galati!D31</f>
        <v>11</v>
      </c>
      <c r="E869" s="180">
        <f>+Galati!E31</f>
        <v>0</v>
      </c>
      <c r="F869" s="180">
        <f>+Galati!F31</f>
        <v>1</v>
      </c>
      <c r="G869" s="180">
        <f>+Galati!G31</f>
        <v>0</v>
      </c>
      <c r="H869" s="180">
        <f>+Galati!H31</f>
        <v>0</v>
      </c>
      <c r="I869" s="180">
        <f>+Galati!I31</f>
        <v>0</v>
      </c>
      <c r="J869" s="180">
        <f>+Galati!J31</f>
        <v>0</v>
      </c>
      <c r="K869" s="180">
        <f>+Galati!K31</f>
        <v>1</v>
      </c>
      <c r="L869" s="180">
        <f>+Galati!L31</f>
        <v>6</v>
      </c>
      <c r="M869" s="180">
        <f>+Galati!M31</f>
        <v>59</v>
      </c>
      <c r="N869" s="180">
        <f>+Galati!N31</f>
        <v>32</v>
      </c>
      <c r="O869" s="180">
        <f>+Galati!O31</f>
        <v>32</v>
      </c>
      <c r="P869" s="180">
        <f>+Galati!P31</f>
        <v>3</v>
      </c>
      <c r="Q869" s="180">
        <f>+Galati!Q31</f>
        <v>0</v>
      </c>
      <c r="R869" s="180">
        <f>+Galati!R31</f>
        <v>0</v>
      </c>
      <c r="S869" s="180">
        <f>+Galati!S31</f>
        <v>16</v>
      </c>
      <c r="T869" s="180">
        <f>+Galati!T31</f>
        <v>11</v>
      </c>
    </row>
    <row r="879" spans="1:20">
      <c r="A879" s="33" t="s">
        <v>522</v>
      </c>
    </row>
    <row r="882" spans="1:20">
      <c r="A882" s="533" t="s">
        <v>562</v>
      </c>
      <c r="B882" s="533"/>
      <c r="C882" s="533"/>
      <c r="D882" s="533"/>
      <c r="E882" s="533"/>
      <c r="F882" s="533"/>
      <c r="G882" s="533"/>
      <c r="H882" s="533"/>
      <c r="I882" s="533"/>
      <c r="J882" s="533"/>
      <c r="K882" s="61"/>
    </row>
    <row r="883" spans="1:20" ht="42.75" customHeight="1">
      <c r="A883" s="534" t="s">
        <v>300</v>
      </c>
      <c r="B883" s="534" t="s">
        <v>301</v>
      </c>
      <c r="C883" s="534" t="s">
        <v>0</v>
      </c>
      <c r="D883" s="534" t="s">
        <v>298</v>
      </c>
      <c r="E883" s="534"/>
      <c r="F883" s="534"/>
      <c r="G883" s="534" t="s">
        <v>1</v>
      </c>
      <c r="H883" s="534" t="s">
        <v>299</v>
      </c>
      <c r="I883" s="534"/>
      <c r="J883" s="534"/>
      <c r="K883" s="534" t="s">
        <v>466</v>
      </c>
      <c r="L883" s="534" t="s">
        <v>467</v>
      </c>
      <c r="M883" s="534" t="s">
        <v>461</v>
      </c>
      <c r="N883" s="534" t="s">
        <v>489</v>
      </c>
      <c r="O883" s="534" t="s">
        <v>463</v>
      </c>
      <c r="P883" s="534" t="s">
        <v>464</v>
      </c>
      <c r="Q883" s="534" t="s">
        <v>465</v>
      </c>
      <c r="R883" s="534" t="s">
        <v>469</v>
      </c>
    </row>
    <row r="884" spans="1:20" ht="36">
      <c r="A884" s="534"/>
      <c r="B884" s="534"/>
      <c r="C884" s="534"/>
      <c r="D884" s="389" t="s">
        <v>2</v>
      </c>
      <c r="E884" s="389" t="s">
        <v>3</v>
      </c>
      <c r="F884" s="389" t="s">
        <v>4</v>
      </c>
      <c r="G884" s="534"/>
      <c r="H884" s="389" t="s">
        <v>2</v>
      </c>
      <c r="I884" s="389" t="s">
        <v>3</v>
      </c>
      <c r="J884" s="389" t="s">
        <v>4</v>
      </c>
      <c r="K884" s="534"/>
      <c r="L884" s="534"/>
      <c r="M884" s="534"/>
      <c r="N884" s="534"/>
      <c r="O884" s="534"/>
      <c r="P884" s="534"/>
      <c r="Q884" s="534"/>
      <c r="R884" s="534"/>
    </row>
    <row r="885" spans="1:20">
      <c r="A885" s="516" t="s">
        <v>318</v>
      </c>
      <c r="B885" s="516"/>
      <c r="C885" s="384">
        <f>+Giurgiu!C7</f>
        <v>48080552</v>
      </c>
      <c r="D885" s="384">
        <f>+Giurgiu!D7</f>
        <v>63851.994687915001</v>
      </c>
      <c r="E885" s="384">
        <f>+Giurgiu!E7</f>
        <v>2210.1936195642202</v>
      </c>
      <c r="F885" s="384">
        <f>+Giurgiu!F7</f>
        <v>278.81026854316298</v>
      </c>
      <c r="G885" s="384">
        <f>+Giurgiu!G7</f>
        <v>2495501</v>
      </c>
      <c r="H885" s="384">
        <f>+Giurgiu!H7</f>
        <v>3314.0783532536502</v>
      </c>
      <c r="I885" s="384">
        <f>+Giurgiu!I7</f>
        <v>114.714581226441</v>
      </c>
      <c r="J885" s="384">
        <f>+Giurgiu!J7</f>
        <v>14.470950831840099</v>
      </c>
      <c r="K885" s="384">
        <f>+Giurgiu!K7</f>
        <v>21754</v>
      </c>
      <c r="L885" s="384">
        <f>+Giurgiu!L7</f>
        <v>21429</v>
      </c>
      <c r="M885" s="384">
        <f>+Giurgiu!M7</f>
        <v>172449</v>
      </c>
      <c r="N885" s="385">
        <f>+Giurgiu!N7</f>
        <v>229.01593625498009</v>
      </c>
      <c r="O885" s="385">
        <f>+Giurgiu!O7</f>
        <v>62.744092124652077</v>
      </c>
      <c r="P885" s="385">
        <f>+Giurgiu!P7</f>
        <v>6.253816863100635</v>
      </c>
      <c r="Q885" s="385">
        <f>+Giurgiu!Q7</f>
        <v>1.6986326940127865</v>
      </c>
      <c r="R885" s="385">
        <f>+Giurgiu!R7</f>
        <v>36.62018592297477</v>
      </c>
    </row>
    <row r="886" spans="1:20">
      <c r="A886" s="372">
        <v>1</v>
      </c>
      <c r="B886" s="21" t="s">
        <v>133</v>
      </c>
      <c r="C886" s="161">
        <f>+Giurgiu!C8</f>
        <v>35471260</v>
      </c>
      <c r="D886" s="161">
        <f>+Giurgiu!D8</f>
        <v>77111.434782608689</v>
      </c>
      <c r="E886" s="161">
        <f>+Giurgiu!E8</f>
        <v>2166.4484211812128</v>
      </c>
      <c r="F886" s="161">
        <f>+Giurgiu!F8</f>
        <v>300.69563595673259</v>
      </c>
      <c r="G886" s="161">
        <f>+Giurgiu!G8</f>
        <v>1749852</v>
      </c>
      <c r="H886" s="161">
        <f>+Giurgiu!H8</f>
        <v>3804.0260869565218</v>
      </c>
      <c r="I886" s="161">
        <f>+Giurgiu!I8</f>
        <v>106.87424418249557</v>
      </c>
      <c r="J886" s="161">
        <f>+Giurgiu!J8</f>
        <v>14.833779797226272</v>
      </c>
      <c r="K886" s="161">
        <f>+Giurgiu!K8</f>
        <v>16373</v>
      </c>
      <c r="L886" s="161">
        <f>+Giurgiu!L8</f>
        <v>16138</v>
      </c>
      <c r="M886" s="161">
        <f>+Giurgiu!M8</f>
        <v>117964</v>
      </c>
      <c r="N886" s="386">
        <f>+Giurgiu!N8</f>
        <v>256.44347826086954</v>
      </c>
      <c r="O886" s="386">
        <f>+Giurgiu!O8</f>
        <v>70.258487194758771</v>
      </c>
      <c r="P886" s="386">
        <f>+Giurgiu!P8</f>
        <v>5.6888503086419755</v>
      </c>
      <c r="Q886" s="386">
        <f>+Giurgiu!Q8</f>
        <v>2.0200768372784732</v>
      </c>
      <c r="R886" s="386">
        <f>+Giurgiu!R8</f>
        <v>45.07826086956522</v>
      </c>
    </row>
    <row r="887" spans="1:20">
      <c r="A887" s="372">
        <v>2</v>
      </c>
      <c r="B887" s="21" t="s">
        <v>134</v>
      </c>
      <c r="C887" s="161">
        <f>+Giurgiu!C9</f>
        <v>6028746</v>
      </c>
      <c r="D887" s="161">
        <f>+Giurgiu!D9</f>
        <v>35885.392857142855</v>
      </c>
      <c r="E887" s="161">
        <f>+Giurgiu!E9</f>
        <v>1404.3200559049615</v>
      </c>
      <c r="F887" s="161">
        <f>+Giurgiu!F9</f>
        <v>245.85050159040861</v>
      </c>
      <c r="G887" s="161">
        <f>+Giurgiu!G9</f>
        <v>287731</v>
      </c>
      <c r="H887" s="161">
        <f>+Giurgiu!H9</f>
        <v>1712.6845238095239</v>
      </c>
      <c r="I887" s="161">
        <f>+Giurgiu!I9</f>
        <v>67.023293733985554</v>
      </c>
      <c r="J887" s="161">
        <f>+Giurgiu!J9</f>
        <v>11.73358616752304</v>
      </c>
      <c r="K887" s="161">
        <f>+Giurgiu!K9</f>
        <v>4293</v>
      </c>
      <c r="L887" s="161">
        <f>+Giurgiu!L9</f>
        <v>4268</v>
      </c>
      <c r="M887" s="161">
        <f>+Giurgiu!M9</f>
        <v>24522</v>
      </c>
      <c r="N887" s="386">
        <f>+Giurgiu!N9</f>
        <v>145.96428571428572</v>
      </c>
      <c r="O887" s="386">
        <f>+Giurgiu!O9</f>
        <v>39.990215264187867</v>
      </c>
      <c r="P887" s="386">
        <f>+Giurgiu!P9</f>
        <v>4.2639540949400105</v>
      </c>
      <c r="Q887" s="386">
        <f>+Giurgiu!Q9</f>
        <v>0.49203373945641987</v>
      </c>
      <c r="R887" s="386">
        <f>+Giurgiu!R9</f>
        <v>34.232142857142854</v>
      </c>
    </row>
    <row r="888" spans="1:20">
      <c r="A888" s="372">
        <v>3</v>
      </c>
      <c r="B888" s="21" t="s">
        <v>135</v>
      </c>
      <c r="C888" s="161">
        <f>+Giurgiu!C10</f>
        <v>6580546</v>
      </c>
      <c r="D888" s="161">
        <f>+Giurgiu!D10</f>
        <v>52644.368000000002</v>
      </c>
      <c r="E888" s="161">
        <f>+Giurgiu!E10</f>
        <v>6048.2959558823504</v>
      </c>
      <c r="F888" s="161">
        <f>+Giurgiu!F10</f>
        <v>219.62240096118501</v>
      </c>
      <c r="G888" s="161">
        <f>+Giurgiu!G10</f>
        <v>457918</v>
      </c>
      <c r="H888" s="161">
        <f>+Giurgiu!H10</f>
        <v>3663.3440000000001</v>
      </c>
      <c r="I888" s="161">
        <f>+Giurgiu!I10</f>
        <v>420.88051470588198</v>
      </c>
      <c r="J888" s="161">
        <f>+Giurgiu!J10</f>
        <v>15.2827820979208</v>
      </c>
      <c r="K888" s="161">
        <f>+Giurgiu!K10</f>
        <v>1088</v>
      </c>
      <c r="L888" s="161">
        <f>+Giurgiu!L10</f>
        <v>1023</v>
      </c>
      <c r="M888" s="161">
        <f>+Giurgiu!M10</f>
        <v>29963</v>
      </c>
      <c r="N888" s="386">
        <f>+Giurgiu!N10</f>
        <v>239.70400000000001</v>
      </c>
      <c r="O888" s="386">
        <f>+Giurgiu!O10</f>
        <v>65.67232876712329</v>
      </c>
      <c r="P888" s="386">
        <f>+Giurgiu!P10</f>
        <v>27.539522058823529</v>
      </c>
      <c r="Q888" s="386">
        <f>+Giurgiu!Q10</f>
        <v>1.6617790811339199</v>
      </c>
      <c r="R888" s="386">
        <f>+Giurgiu!R10</f>
        <v>8.7040000000000006</v>
      </c>
    </row>
    <row r="889" spans="1:20">
      <c r="A889" s="33"/>
      <c r="B889" s="61"/>
      <c r="C889" s="35"/>
      <c r="D889" s="36"/>
      <c r="E889" s="37"/>
      <c r="F889" s="37"/>
      <c r="G889" s="35"/>
      <c r="H889" s="37"/>
      <c r="I889" s="37"/>
      <c r="J889" s="37"/>
    </row>
    <row r="890" spans="1:20">
      <c r="A890" s="528" t="s">
        <v>565</v>
      </c>
      <c r="B890" s="528"/>
      <c r="C890" s="528"/>
      <c r="D890" s="528"/>
      <c r="E890" s="528"/>
      <c r="F890" s="528"/>
      <c r="G890" s="528"/>
      <c r="H890" s="528"/>
      <c r="I890" s="528"/>
      <c r="J890" s="528"/>
      <c r="K890" s="528"/>
      <c r="L890" s="528"/>
      <c r="M890" s="528"/>
      <c r="N890" s="528"/>
      <c r="O890" s="528"/>
      <c r="P890" s="528"/>
      <c r="Q890" s="528"/>
      <c r="R890" s="528"/>
      <c r="S890" s="528"/>
      <c r="T890" s="528"/>
    </row>
    <row r="891" spans="1:20">
      <c r="A891" s="527" t="s">
        <v>300</v>
      </c>
      <c r="B891" s="527" t="s">
        <v>301</v>
      </c>
      <c r="C891" s="527" t="s">
        <v>414</v>
      </c>
      <c r="D891" s="527"/>
      <c r="E891" s="527"/>
      <c r="F891" s="527"/>
      <c r="G891" s="527"/>
      <c r="H891" s="527"/>
      <c r="I891" s="527"/>
      <c r="J891" s="527"/>
      <c r="K891" s="527"/>
      <c r="L891" s="527"/>
      <c r="M891" s="527" t="s">
        <v>425</v>
      </c>
      <c r="N891" s="527"/>
      <c r="O891" s="527"/>
      <c r="P891" s="527"/>
      <c r="Q891" s="527"/>
      <c r="R891" s="527"/>
      <c r="S891" s="527"/>
      <c r="T891" s="527"/>
    </row>
    <row r="892" spans="1:20">
      <c r="A892" s="527"/>
      <c r="B892" s="527"/>
      <c r="C892" s="527" t="s">
        <v>415</v>
      </c>
      <c r="D892" s="527" t="s">
        <v>416</v>
      </c>
      <c r="E892" s="527"/>
      <c r="F892" s="527"/>
      <c r="G892" s="527"/>
      <c r="H892" s="527"/>
      <c r="I892" s="527"/>
      <c r="J892" s="527"/>
      <c r="K892" s="527"/>
      <c r="L892" s="527"/>
      <c r="M892" s="527" t="s">
        <v>415</v>
      </c>
      <c r="N892" s="527" t="s">
        <v>416</v>
      </c>
      <c r="O892" s="527"/>
      <c r="P892" s="527"/>
      <c r="Q892" s="527"/>
      <c r="R892" s="527"/>
      <c r="S892" s="527"/>
      <c r="T892" s="527"/>
    </row>
    <row r="893" spans="1:20" ht="37.5" customHeight="1">
      <c r="A893" s="527"/>
      <c r="B893" s="527"/>
      <c r="C893" s="527"/>
      <c r="D893" s="527" t="s">
        <v>409</v>
      </c>
      <c r="E893" s="527" t="s">
        <v>410</v>
      </c>
      <c r="F893" s="527" t="s">
        <v>411</v>
      </c>
      <c r="G893" s="527" t="s">
        <v>418</v>
      </c>
      <c r="H893" s="527"/>
      <c r="I893" s="527" t="s">
        <v>417</v>
      </c>
      <c r="J893" s="527"/>
      <c r="K893" s="527" t="s">
        <v>412</v>
      </c>
      <c r="L893" s="527" t="s">
        <v>413</v>
      </c>
      <c r="M893" s="527"/>
      <c r="N893" s="527" t="s">
        <v>420</v>
      </c>
      <c r="O893" s="527" t="s">
        <v>421</v>
      </c>
      <c r="P893" s="527"/>
      <c r="Q893" s="527"/>
      <c r="R893" s="527"/>
      <c r="S893" s="527" t="s">
        <v>423</v>
      </c>
      <c r="T893" s="527" t="s">
        <v>424</v>
      </c>
    </row>
    <row r="894" spans="1:20" ht="27" customHeight="1">
      <c r="A894" s="527"/>
      <c r="B894" s="527"/>
      <c r="C894" s="527"/>
      <c r="D894" s="527"/>
      <c r="E894" s="527"/>
      <c r="F894" s="527"/>
      <c r="G894" s="527" t="s">
        <v>415</v>
      </c>
      <c r="H894" s="527" t="s">
        <v>419</v>
      </c>
      <c r="I894" s="527" t="s">
        <v>415</v>
      </c>
      <c r="J894" s="527" t="s">
        <v>422</v>
      </c>
      <c r="K894" s="527"/>
      <c r="L894" s="527"/>
      <c r="M894" s="527"/>
      <c r="N894" s="527"/>
      <c r="O894" s="527" t="s">
        <v>415</v>
      </c>
      <c r="P894" s="527" t="s">
        <v>422</v>
      </c>
      <c r="Q894" s="527" t="s">
        <v>443</v>
      </c>
      <c r="R894" s="527"/>
      <c r="S894" s="527"/>
      <c r="T894" s="527"/>
    </row>
    <row r="895" spans="1:20" ht="24">
      <c r="A895" s="527"/>
      <c r="B895" s="527"/>
      <c r="C895" s="527"/>
      <c r="D895" s="527"/>
      <c r="E895" s="527"/>
      <c r="F895" s="527"/>
      <c r="G895" s="527"/>
      <c r="H895" s="527"/>
      <c r="I895" s="527"/>
      <c r="J895" s="527"/>
      <c r="K895" s="527"/>
      <c r="L895" s="527"/>
      <c r="M895" s="527"/>
      <c r="N895" s="527"/>
      <c r="O895" s="527"/>
      <c r="P895" s="527"/>
      <c r="Q895" s="390" t="s">
        <v>415</v>
      </c>
      <c r="R895" s="390" t="s">
        <v>419</v>
      </c>
      <c r="S895" s="527"/>
      <c r="T895" s="527"/>
    </row>
    <row r="896" spans="1:20">
      <c r="A896" s="516" t="s">
        <v>318</v>
      </c>
      <c r="B896" s="516"/>
      <c r="C896" s="44">
        <f>+Giurgiu!C18</f>
        <v>236</v>
      </c>
      <c r="D896" s="44">
        <f>+Giurgiu!D18</f>
        <v>148</v>
      </c>
      <c r="E896" s="44">
        <f>+Giurgiu!E18</f>
        <v>2</v>
      </c>
      <c r="F896" s="44">
        <f>+Giurgiu!F18</f>
        <v>4</v>
      </c>
      <c r="G896" s="44">
        <f>+Giurgiu!G18</f>
        <v>0</v>
      </c>
      <c r="H896" s="44">
        <f>+Giurgiu!H18</f>
        <v>0</v>
      </c>
      <c r="I896" s="44">
        <f>+Giurgiu!I18</f>
        <v>47</v>
      </c>
      <c r="J896" s="44">
        <f>+Giurgiu!J18</f>
        <v>7</v>
      </c>
      <c r="K896" s="44">
        <f>+Giurgiu!K18</f>
        <v>12</v>
      </c>
      <c r="L896" s="44">
        <f>+Giurgiu!L18</f>
        <v>23</v>
      </c>
      <c r="M896" s="44">
        <f>+Giurgiu!M18</f>
        <v>754</v>
      </c>
      <c r="N896" s="44">
        <f>+Giurgiu!N18</f>
        <v>388</v>
      </c>
      <c r="O896" s="44">
        <f>+Giurgiu!O18</f>
        <v>358</v>
      </c>
      <c r="P896" s="44">
        <f>+Giurgiu!P18</f>
        <v>20</v>
      </c>
      <c r="Q896" s="44">
        <f>+Giurgiu!Q18</f>
        <v>0</v>
      </c>
      <c r="R896" s="44">
        <f>+Giurgiu!R18</f>
        <v>0</v>
      </c>
      <c r="S896" s="44">
        <f>+Giurgiu!S18</f>
        <v>231</v>
      </c>
      <c r="T896" s="44">
        <f>+Giurgiu!T18</f>
        <v>135</v>
      </c>
    </row>
    <row r="897" spans="1:20">
      <c r="A897" s="372">
        <v>1</v>
      </c>
      <c r="B897" s="21" t="s">
        <v>133</v>
      </c>
      <c r="C897" s="180">
        <f>+Giurgiu!C19</f>
        <v>184</v>
      </c>
      <c r="D897" s="180">
        <f>+Giurgiu!D19</f>
        <v>107</v>
      </c>
      <c r="E897" s="180">
        <f>+Giurgiu!E19</f>
        <v>2</v>
      </c>
      <c r="F897" s="180">
        <f>+Giurgiu!F19</f>
        <v>1</v>
      </c>
      <c r="G897" s="180">
        <f>+Giurgiu!G19</f>
        <v>0</v>
      </c>
      <c r="H897" s="180">
        <f>+Giurgiu!H19</f>
        <v>0</v>
      </c>
      <c r="I897" s="180">
        <f>+Giurgiu!I19</f>
        <v>44</v>
      </c>
      <c r="J897" s="180">
        <f>+Giurgiu!J19</f>
        <v>7</v>
      </c>
      <c r="K897" s="180">
        <f>+Giurgiu!K19</f>
        <v>11</v>
      </c>
      <c r="L897" s="180">
        <f>+Giurgiu!L19</f>
        <v>19</v>
      </c>
      <c r="M897" s="180">
        <f>+Giurgiu!M19</f>
        <v>521</v>
      </c>
      <c r="N897" s="180">
        <f>+Giurgiu!N19</f>
        <v>281</v>
      </c>
      <c r="O897" s="180">
        <f>+Giurgiu!O19</f>
        <v>257</v>
      </c>
      <c r="P897" s="180">
        <f>+Giurgiu!P19</f>
        <v>14</v>
      </c>
      <c r="Q897" s="180">
        <f>+Giurgiu!Q19</f>
        <v>0</v>
      </c>
      <c r="R897" s="180">
        <f>+Giurgiu!R19</f>
        <v>0</v>
      </c>
      <c r="S897" s="180">
        <f>+Giurgiu!S19</f>
        <v>164</v>
      </c>
      <c r="T897" s="180">
        <f>+Giurgiu!T19</f>
        <v>76</v>
      </c>
    </row>
    <row r="898" spans="1:20">
      <c r="A898" s="372">
        <v>2</v>
      </c>
      <c r="B898" s="21" t="s">
        <v>134</v>
      </c>
      <c r="C898" s="180">
        <f>+Giurgiu!C20</f>
        <v>43</v>
      </c>
      <c r="D898" s="180">
        <f>+Giurgiu!D20</f>
        <v>36</v>
      </c>
      <c r="E898" s="180">
        <f>+Giurgiu!E20</f>
        <v>0</v>
      </c>
      <c r="F898" s="180">
        <f>+Giurgiu!F20</f>
        <v>2</v>
      </c>
      <c r="G898" s="180">
        <f>+Giurgiu!G20</f>
        <v>0</v>
      </c>
      <c r="H898" s="180">
        <f>+Giurgiu!H20</f>
        <v>0</v>
      </c>
      <c r="I898" s="180">
        <f>+Giurgiu!I20</f>
        <v>2</v>
      </c>
      <c r="J898" s="180">
        <f>+Giurgiu!J20</f>
        <v>0</v>
      </c>
      <c r="K898" s="180">
        <f>+Giurgiu!K20</f>
        <v>1</v>
      </c>
      <c r="L898" s="180">
        <f>+Giurgiu!L20</f>
        <v>2</v>
      </c>
      <c r="M898" s="180">
        <f>+Giurgiu!M20</f>
        <v>144</v>
      </c>
      <c r="N898" s="180">
        <f>+Giurgiu!N20</f>
        <v>72</v>
      </c>
      <c r="O898" s="180">
        <f>+Giurgiu!O20</f>
        <v>67</v>
      </c>
      <c r="P898" s="180">
        <f>+Giurgiu!P20</f>
        <v>6</v>
      </c>
      <c r="Q898" s="180">
        <f>+Giurgiu!Q20</f>
        <v>0</v>
      </c>
      <c r="R898" s="180">
        <f>+Giurgiu!R20</f>
        <v>0</v>
      </c>
      <c r="S898" s="180">
        <f>+Giurgiu!S20</f>
        <v>40</v>
      </c>
      <c r="T898" s="180">
        <f>+Giurgiu!T20</f>
        <v>32</v>
      </c>
    </row>
    <row r="899" spans="1:20">
      <c r="A899" s="372">
        <v>3</v>
      </c>
      <c r="B899" s="21" t="s">
        <v>135</v>
      </c>
      <c r="C899" s="180">
        <f>+Giurgiu!C21</f>
        <v>9</v>
      </c>
      <c r="D899" s="180">
        <f>+Giurgiu!D21</f>
        <v>5</v>
      </c>
      <c r="E899" s="180">
        <f>+Giurgiu!E21</f>
        <v>0</v>
      </c>
      <c r="F899" s="180">
        <f>+Giurgiu!F21</f>
        <v>1</v>
      </c>
      <c r="G899" s="180">
        <f>+Giurgiu!G21</f>
        <v>0</v>
      </c>
      <c r="H899" s="180">
        <f>+Giurgiu!H21</f>
        <v>0</v>
      </c>
      <c r="I899" s="180">
        <f>+Giurgiu!I21</f>
        <v>1</v>
      </c>
      <c r="J899" s="180">
        <f>+Giurgiu!J21</f>
        <v>0</v>
      </c>
      <c r="K899" s="180">
        <f>+Giurgiu!K21</f>
        <v>0</v>
      </c>
      <c r="L899" s="180">
        <f>+Giurgiu!L21</f>
        <v>2</v>
      </c>
      <c r="M899" s="180">
        <f>+Giurgiu!M21</f>
        <v>89</v>
      </c>
      <c r="N899" s="180">
        <f>+Giurgiu!N21</f>
        <v>35</v>
      </c>
      <c r="O899" s="180">
        <f>+Giurgiu!O21</f>
        <v>34</v>
      </c>
      <c r="P899" s="180">
        <f>+Giurgiu!P21</f>
        <v>0</v>
      </c>
      <c r="Q899" s="180">
        <f>+Giurgiu!Q21</f>
        <v>0</v>
      </c>
      <c r="R899" s="180">
        <f>+Giurgiu!R21</f>
        <v>0</v>
      </c>
      <c r="S899" s="180">
        <f>+Giurgiu!S21</f>
        <v>27</v>
      </c>
      <c r="T899" s="180">
        <f>+Giurgiu!T21</f>
        <v>27</v>
      </c>
    </row>
    <row r="900" spans="1:20">
      <c r="A900" s="33"/>
      <c r="B900" s="61"/>
      <c r="C900" s="35"/>
      <c r="D900" s="36"/>
      <c r="E900" s="37"/>
      <c r="F900" s="37"/>
      <c r="G900" s="35"/>
      <c r="H900" s="37"/>
      <c r="I900" s="37"/>
      <c r="J900" s="37"/>
    </row>
    <row r="929" spans="1:18">
      <c r="A929" s="33" t="s">
        <v>523</v>
      </c>
    </row>
    <row r="932" spans="1:18" customFormat="1" ht="15">
      <c r="A932" s="533" t="s">
        <v>562</v>
      </c>
      <c r="B932" s="533"/>
      <c r="C932" s="533"/>
      <c r="D932" s="533"/>
      <c r="E932" s="533"/>
      <c r="F932" s="533"/>
      <c r="G932" s="533"/>
      <c r="H932" s="533"/>
      <c r="I932" s="533"/>
      <c r="J932" s="533"/>
    </row>
    <row r="933" spans="1:18" ht="36" customHeight="1">
      <c r="A933" s="534" t="s">
        <v>300</v>
      </c>
      <c r="B933" s="534" t="s">
        <v>301</v>
      </c>
      <c r="C933" s="534" t="s">
        <v>0</v>
      </c>
      <c r="D933" s="534" t="s">
        <v>298</v>
      </c>
      <c r="E933" s="534"/>
      <c r="F933" s="534"/>
      <c r="G933" s="534" t="s">
        <v>1</v>
      </c>
      <c r="H933" s="534" t="s">
        <v>299</v>
      </c>
      <c r="I933" s="534"/>
      <c r="J933" s="534"/>
      <c r="K933" s="534" t="s">
        <v>466</v>
      </c>
      <c r="L933" s="534" t="s">
        <v>467</v>
      </c>
      <c r="M933" s="534" t="s">
        <v>461</v>
      </c>
      <c r="N933" s="534" t="s">
        <v>489</v>
      </c>
      <c r="O933" s="534" t="s">
        <v>463</v>
      </c>
      <c r="P933" s="534" t="s">
        <v>464</v>
      </c>
      <c r="Q933" s="534" t="s">
        <v>465</v>
      </c>
      <c r="R933" s="534" t="s">
        <v>469</v>
      </c>
    </row>
    <row r="934" spans="1:18" ht="36">
      <c r="A934" s="534"/>
      <c r="B934" s="534"/>
      <c r="C934" s="534"/>
      <c r="D934" s="389" t="s">
        <v>2</v>
      </c>
      <c r="E934" s="389" t="s">
        <v>3</v>
      </c>
      <c r="F934" s="389" t="s">
        <v>4</v>
      </c>
      <c r="G934" s="534"/>
      <c r="H934" s="389" t="s">
        <v>2</v>
      </c>
      <c r="I934" s="389" t="s">
        <v>3</v>
      </c>
      <c r="J934" s="389" t="s">
        <v>4</v>
      </c>
      <c r="K934" s="534"/>
      <c r="L934" s="534"/>
      <c r="M934" s="534"/>
      <c r="N934" s="534"/>
      <c r="O934" s="534"/>
      <c r="P934" s="534"/>
      <c r="Q934" s="534"/>
      <c r="R934" s="534"/>
    </row>
    <row r="935" spans="1:18">
      <c r="A935" s="403"/>
      <c r="B935" s="372" t="s">
        <v>427</v>
      </c>
      <c r="C935" s="379">
        <f>+Gorj!C7</f>
        <v>128766934.78999999</v>
      </c>
      <c r="D935" s="379">
        <f>+Gorj!D7</f>
        <v>55670.9618633809</v>
      </c>
      <c r="E935" s="379">
        <f>+Gorj!E7</f>
        <v>1811.0170570448099</v>
      </c>
      <c r="F935" s="379">
        <f>+Gorj!F7</f>
        <v>250.64465071056901</v>
      </c>
      <c r="G935" s="379">
        <f>+Gorj!G7</f>
        <v>11753146.479999999</v>
      </c>
      <c r="H935" s="379">
        <f>+Gorj!H7</f>
        <v>5081.34305231301</v>
      </c>
      <c r="I935" s="379">
        <f>+Gorj!I7</f>
        <v>165.29980141205601</v>
      </c>
      <c r="J935" s="379">
        <f>+Gorj!J7</f>
        <v>22.8774824766469</v>
      </c>
      <c r="K935" s="379">
        <f>+Gorj!K7</f>
        <v>71102</v>
      </c>
      <c r="L935" s="379">
        <f>+Gorj!L7</f>
        <v>70448</v>
      </c>
      <c r="M935" s="379">
        <f>+Gorj!M7</f>
        <v>513743</v>
      </c>
      <c r="N935" s="380">
        <f>+Gorj!N7</f>
        <v>222.11111111111111</v>
      </c>
      <c r="O935" s="380">
        <f>+Gorj!O7</f>
        <v>60.852359208523595</v>
      </c>
      <c r="P935" s="380">
        <f>+Gorj!P7</f>
        <v>6.0911160380825917</v>
      </c>
      <c r="Q935" s="380">
        <f>+Gorj!Q7</f>
        <v>0.50391778332954806</v>
      </c>
      <c r="R935" s="380">
        <f>+Gorj!R7</f>
        <v>36.464764375270214</v>
      </c>
    </row>
    <row r="936" spans="1:18">
      <c r="A936" s="372">
        <v>1</v>
      </c>
      <c r="B936" s="21" t="s">
        <v>136</v>
      </c>
      <c r="C936" s="123">
        <f>+Gorj!C8</f>
        <v>69616792</v>
      </c>
      <c r="D936" s="123">
        <f>+Gorj!D8</f>
        <v>69339.434262948198</v>
      </c>
      <c r="E936" s="123">
        <f>+Gorj!E8</f>
        <v>2030.4136261556901</v>
      </c>
      <c r="F936" s="123">
        <f>+Gorj!F8</f>
        <v>336.39263400515102</v>
      </c>
      <c r="G936" s="123">
        <f>+Gorj!G8</f>
        <v>8997325</v>
      </c>
      <c r="H936" s="123">
        <f>+Gorj!H8</f>
        <v>8961.4790836653392</v>
      </c>
      <c r="I936" s="123">
        <f>+Gorj!I8</f>
        <v>262.41213871146499</v>
      </c>
      <c r="J936" s="123">
        <f>+Gorj!J8</f>
        <v>43.475629496837399</v>
      </c>
      <c r="K936" s="123">
        <f>+Gorj!K8</f>
        <v>34287</v>
      </c>
      <c r="L936" s="123">
        <f>+Gorj!L8</f>
        <v>34044</v>
      </c>
      <c r="M936" s="123">
        <f>+Gorj!M8</f>
        <v>206951</v>
      </c>
      <c r="N936" s="381">
        <f>+Gorj!N8</f>
        <v>206.12649402390437</v>
      </c>
      <c r="O936" s="381">
        <f>+Gorj!O8</f>
        <v>56.473012061343667</v>
      </c>
      <c r="P936" s="381">
        <f>+Gorj!P8</f>
        <v>4.9364549292750999</v>
      </c>
      <c r="Q936" s="381">
        <f>+Gorj!Q8</f>
        <v>0.75784279168135349</v>
      </c>
      <c r="R936" s="381">
        <f>+Gorj!R8</f>
        <v>41.755976095617527</v>
      </c>
    </row>
    <row r="937" spans="1:18">
      <c r="A937" s="372">
        <v>2</v>
      </c>
      <c r="B937" s="21" t="s">
        <v>137</v>
      </c>
      <c r="C937" s="123">
        <f>+Gorj!C9</f>
        <v>7869592</v>
      </c>
      <c r="D937" s="123">
        <f>+Gorj!D9</f>
        <v>40150.979591836738</v>
      </c>
      <c r="E937" s="123">
        <f>+Gorj!E9</f>
        <v>1196.8961216730038</v>
      </c>
      <c r="F937" s="123">
        <f>+Gorj!F9</f>
        <v>196.51380911951256</v>
      </c>
      <c r="G937" s="123">
        <f>+Gorj!G9</f>
        <v>399116</v>
      </c>
      <c r="H937" s="123">
        <f>+Gorj!H9</f>
        <v>2036.3061224489795</v>
      </c>
      <c r="I937" s="123">
        <f>+Gorj!I9</f>
        <v>60.702053231939203</v>
      </c>
      <c r="J937" s="123">
        <f>+Gorj!J9</f>
        <v>9.9664385956150401</v>
      </c>
      <c r="K937" s="123">
        <f>+Gorj!K9</f>
        <v>6575</v>
      </c>
      <c r="L937" s="123">
        <f>+Gorj!L9</f>
        <v>6553</v>
      </c>
      <c r="M937" s="123">
        <f>+Gorj!M9</f>
        <v>40046</v>
      </c>
      <c r="N937" s="381">
        <f>+Gorj!N9</f>
        <v>204.31632653061226</v>
      </c>
      <c r="O937" s="381">
        <f>+Gorj!O9</f>
        <v>55.97707576181157</v>
      </c>
      <c r="P937" s="381">
        <f>+Gorj!P9</f>
        <v>5.6418709495632573</v>
      </c>
      <c r="Q937" s="381">
        <f>+Gorj!Q9</f>
        <v>0.2289027926140699</v>
      </c>
      <c r="R937" s="381">
        <f>+Gorj!R9</f>
        <v>36.214285714285715</v>
      </c>
    </row>
    <row r="938" spans="1:18">
      <c r="A938" s="372">
        <v>3</v>
      </c>
      <c r="B938" s="21" t="s">
        <v>138</v>
      </c>
      <c r="C938" s="123">
        <f>+Gorj!C10</f>
        <v>5988641</v>
      </c>
      <c r="D938" s="123">
        <f>+Gorj!D10</f>
        <v>45027.375939849597</v>
      </c>
      <c r="E938" s="123">
        <f>+Gorj!E10</f>
        <v>1579.69955156951</v>
      </c>
      <c r="F938" s="123">
        <f>+Gorj!F10</f>
        <v>248.17210227508201</v>
      </c>
      <c r="G938" s="123">
        <f>+Gorj!G10</f>
        <v>232965</v>
      </c>
      <c r="H938" s="123">
        <f>+Gorj!H10</f>
        <v>1751.6165413533799</v>
      </c>
      <c r="I938" s="123">
        <f>+Gorj!I10</f>
        <v>61.452123450277</v>
      </c>
      <c r="J938" s="123">
        <f>+Gorj!J10</f>
        <v>9.6541792714765204</v>
      </c>
      <c r="K938" s="123">
        <f>+Gorj!K10</f>
        <v>3791</v>
      </c>
      <c r="L938" s="123">
        <f>+Gorj!L10</f>
        <v>3758</v>
      </c>
      <c r="M938" s="123">
        <f>+Gorj!M10</f>
        <v>24131</v>
      </c>
      <c r="N938" s="381">
        <f>+Gorj!N10</f>
        <v>181.4360902255639</v>
      </c>
      <c r="O938" s="381">
        <f>+Gorj!O10</f>
        <v>49.708517870017502</v>
      </c>
      <c r="P938" s="381">
        <f>+Gorj!P10</f>
        <v>6.1060222672064777</v>
      </c>
      <c r="Q938" s="381">
        <f>+Gorj!Q10</f>
        <v>0.50558807876530065</v>
      </c>
      <c r="R938" s="381">
        <f>+Gorj!R10</f>
        <v>29.714285714285715</v>
      </c>
    </row>
    <row r="939" spans="1:18">
      <c r="A939" s="372">
        <v>4</v>
      </c>
      <c r="B939" s="21" t="s">
        <v>471</v>
      </c>
      <c r="C939" s="123">
        <f>+Gorj!C11</f>
        <v>5933476</v>
      </c>
      <c r="D939" s="123">
        <f>+Gorj!D11</f>
        <v>49036.991735537202</v>
      </c>
      <c r="E939" s="123">
        <f>+Gorj!E11</f>
        <v>1591.5976394849799</v>
      </c>
      <c r="F939" s="123">
        <f>+Gorj!F11</f>
        <v>255.027765838563</v>
      </c>
      <c r="G939" s="123">
        <f>+Gorj!G11</f>
        <v>256862</v>
      </c>
      <c r="H939" s="123">
        <f>+Gorj!H11</f>
        <v>2122.8264462809898</v>
      </c>
      <c r="I939" s="123">
        <f>+Gorj!I11</f>
        <v>68.900751072961398</v>
      </c>
      <c r="J939" s="123">
        <f>+Gorj!J11</f>
        <v>11.040230379094</v>
      </c>
      <c r="K939" s="123">
        <f>+Gorj!K11</f>
        <v>3728</v>
      </c>
      <c r="L939" s="123">
        <f>+Gorj!L11</f>
        <v>3704</v>
      </c>
      <c r="M939" s="123">
        <f>+Gorj!M11</f>
        <v>23266</v>
      </c>
      <c r="N939" s="381">
        <f>+Gorj!N11</f>
        <v>192.28099173553719</v>
      </c>
      <c r="O939" s="381">
        <f>+Gorj!O11</f>
        <v>52.679723763160872</v>
      </c>
      <c r="P939" s="381">
        <f>+Gorj!P11</f>
        <v>5.3058152793614592</v>
      </c>
      <c r="Q939" s="381">
        <f>+Gorj!Q11</f>
        <v>0</v>
      </c>
      <c r="R939" s="381">
        <f>+Gorj!R11</f>
        <v>36.239669421487605</v>
      </c>
    </row>
    <row r="940" spans="1:18">
      <c r="A940" s="372">
        <v>5</v>
      </c>
      <c r="B940" s="21" t="s">
        <v>140</v>
      </c>
      <c r="C940" s="123">
        <f>+Gorj!C12</f>
        <v>17634321</v>
      </c>
      <c r="D940" s="123">
        <f>+Gorj!D12</f>
        <v>52172.547337278105</v>
      </c>
      <c r="E940" s="123">
        <f>+Gorj!E12</f>
        <v>1357.2170399445856</v>
      </c>
      <c r="F940" s="123">
        <f>+Gorj!F12</f>
        <v>195.66514285714285</v>
      </c>
      <c r="G940" s="123">
        <f>+Gorj!G12</f>
        <v>746273</v>
      </c>
      <c r="H940" s="123">
        <f>+Gorj!H12</f>
        <v>2207.9082840236688</v>
      </c>
      <c r="I940" s="123">
        <f>+Gorj!I12</f>
        <v>57.436542753790505</v>
      </c>
      <c r="J940" s="123">
        <f>+Gorj!J12</f>
        <v>8.2804216366158112</v>
      </c>
      <c r="K940" s="123">
        <f>+Gorj!K12</f>
        <v>12993</v>
      </c>
      <c r="L940" s="123">
        <f>+Gorj!L12</f>
        <v>12887</v>
      </c>
      <c r="M940" s="123">
        <f>+Gorj!M12</f>
        <v>90125</v>
      </c>
      <c r="N940" s="381">
        <f>+Gorj!N12</f>
        <v>266.64201183431953</v>
      </c>
      <c r="O940" s="381">
        <f>+Gorj!O12</f>
        <v>73.052605982005346</v>
      </c>
      <c r="P940" s="381">
        <f>+Gorj!P12</f>
        <v>5.3844545345919466</v>
      </c>
      <c r="Q940" s="381">
        <f>+Gorj!Q12</f>
        <v>0.39574765267323658</v>
      </c>
      <c r="R940" s="381">
        <f>+Gorj!R12</f>
        <v>49.520710059171599</v>
      </c>
    </row>
    <row r="941" spans="1:18">
      <c r="A941" s="372">
        <v>6</v>
      </c>
      <c r="B941" s="21" t="s">
        <v>141</v>
      </c>
      <c r="C941" s="123">
        <f>+Gorj!C13</f>
        <v>6215092.0700000003</v>
      </c>
      <c r="D941" s="123">
        <f>+Gorj!D13</f>
        <v>33962.251748633898</v>
      </c>
      <c r="E941" s="123">
        <f>+Gorj!E13</f>
        <v>1655.5919206180099</v>
      </c>
      <c r="F941" s="123">
        <f>+Gorj!F13</f>
        <v>121.59751271717001</v>
      </c>
      <c r="G941" s="123">
        <f>+Gorj!G13</f>
        <v>183613.2</v>
      </c>
      <c r="H941" s="123">
        <f>+Gorj!H13</f>
        <v>1003.35081967213</v>
      </c>
      <c r="I941" s="123">
        <f>+Gorj!I13</f>
        <v>48.911347895578103</v>
      </c>
      <c r="J941" s="123">
        <f>+Gorj!J13</f>
        <v>3.5923696979183002</v>
      </c>
      <c r="K941" s="123">
        <f>+Gorj!K13</f>
        <v>3754</v>
      </c>
      <c r="L941" s="123">
        <f>+Gorj!L13</f>
        <v>3628</v>
      </c>
      <c r="M941" s="123">
        <f>+Gorj!M13</f>
        <v>51112</v>
      </c>
      <c r="N941" s="381">
        <f>+Gorj!N13</f>
        <v>279.30054644808746</v>
      </c>
      <c r="O941" s="381">
        <f>+Gorj!O13</f>
        <v>76.52069765701026</v>
      </c>
      <c r="P941" s="381">
        <f>+Gorj!P13</f>
        <v>13.102281466290695</v>
      </c>
      <c r="Q941" s="381">
        <f>+Gorj!Q13</f>
        <v>8.2690187431091508E-2</v>
      </c>
      <c r="R941" s="381">
        <f>+Gorj!R13</f>
        <v>21.316939890710383</v>
      </c>
    </row>
    <row r="942" spans="1:18" ht="25.5">
      <c r="A942" s="371">
        <v>7</v>
      </c>
      <c r="B942" s="81" t="s">
        <v>142</v>
      </c>
      <c r="C942" s="123">
        <f>+Gorj!C14</f>
        <v>10442471</v>
      </c>
      <c r="D942" s="123">
        <f>+Gorj!D14</f>
        <v>46205.623893805299</v>
      </c>
      <c r="E942" s="123">
        <f>+Gorj!E14</f>
        <v>4163.6646730462498</v>
      </c>
      <c r="F942" s="123">
        <f>+Gorj!F14</f>
        <v>199.10141473459399</v>
      </c>
      <c r="G942" s="123">
        <f>+Gorj!G14</f>
        <v>677755</v>
      </c>
      <c r="H942" s="123">
        <f>+Gorj!H14</f>
        <v>2998.9159292035401</v>
      </c>
      <c r="I942" s="123">
        <f>+Gorj!I14</f>
        <v>270.23724082934598</v>
      </c>
      <c r="J942" s="123">
        <f>+Gorj!J14</f>
        <v>12.922418395363</v>
      </c>
      <c r="K942" s="123">
        <f>+Gorj!K14</f>
        <v>2508</v>
      </c>
      <c r="L942" s="123">
        <f>+Gorj!L14</f>
        <v>2426</v>
      </c>
      <c r="M942" s="123">
        <f>+Gorj!M14</f>
        <v>52448</v>
      </c>
      <c r="N942" s="381">
        <f>+Gorj!N14</f>
        <v>232.07079646017698</v>
      </c>
      <c r="O942" s="381">
        <f>+Gorj!O14</f>
        <v>63.581040126075884</v>
      </c>
      <c r="P942" s="381">
        <f>+Gorj!P14</f>
        <v>20.912280701754387</v>
      </c>
      <c r="Q942" s="381">
        <f>+Gorj!Q14</f>
        <v>0.28854080791426218</v>
      </c>
      <c r="R942" s="381">
        <f>+Gorj!R14</f>
        <v>11.097345132743364</v>
      </c>
    </row>
    <row r="943" spans="1:18">
      <c r="A943" s="372">
        <v>8</v>
      </c>
      <c r="B943" s="21" t="s">
        <v>143</v>
      </c>
      <c r="C943" s="123">
        <f>+Gorj!C15</f>
        <v>5066549.72</v>
      </c>
      <c r="D943" s="123">
        <f>+Gorj!D15</f>
        <v>45237.051071428599</v>
      </c>
      <c r="E943" s="123">
        <f>+Gorj!E15</f>
        <v>1461.7858395845401</v>
      </c>
      <c r="F943" s="123">
        <f>+Gorj!F15</f>
        <v>197.418552057357</v>
      </c>
      <c r="G943" s="123">
        <f>+Gorj!G15</f>
        <v>259237.28</v>
      </c>
      <c r="H943" s="123">
        <f>+Gorj!H15</f>
        <v>2314.6185714285698</v>
      </c>
      <c r="I943" s="123">
        <f>+Gorj!I15</f>
        <v>74.794368147720704</v>
      </c>
      <c r="J943" s="123">
        <f>+Gorj!J15</f>
        <v>10.1012032418953</v>
      </c>
      <c r="K943" s="123">
        <f>+Gorj!K15</f>
        <v>3466</v>
      </c>
      <c r="L943" s="123">
        <f>+Gorj!L15</f>
        <v>3448</v>
      </c>
      <c r="M943" s="123">
        <f>+Gorj!M15</f>
        <v>25664</v>
      </c>
      <c r="N943" s="381">
        <f>+Gorj!N15</f>
        <v>229.14285714285714</v>
      </c>
      <c r="O943" s="381">
        <f>+Gorj!O15</f>
        <v>62.778864970645792</v>
      </c>
      <c r="P943" s="381">
        <f>+Gorj!P15</f>
        <v>6.6868160500260556</v>
      </c>
      <c r="Q943" s="381">
        <f>+Gorj!Q15</f>
        <v>5.8004640371229696E-2</v>
      </c>
      <c r="R943" s="381">
        <f>+Gorj!R15</f>
        <v>34.267857142857146</v>
      </c>
    </row>
    <row r="944" spans="1:18">
      <c r="A944" s="33"/>
      <c r="B944" s="61"/>
      <c r="C944" s="35"/>
      <c r="D944" s="36"/>
      <c r="E944" s="37"/>
      <c r="F944" s="37"/>
      <c r="G944" s="35"/>
      <c r="H944" s="37"/>
      <c r="I944" s="37"/>
      <c r="J944" s="37"/>
    </row>
    <row r="945" spans="1:20">
      <c r="A945" s="528" t="s">
        <v>565</v>
      </c>
      <c r="B945" s="528"/>
      <c r="C945" s="528"/>
      <c r="D945" s="528"/>
      <c r="E945" s="528"/>
      <c r="F945" s="528"/>
      <c r="G945" s="528"/>
      <c r="H945" s="528"/>
      <c r="I945" s="528"/>
      <c r="J945" s="528"/>
      <c r="K945" s="528"/>
      <c r="L945" s="528"/>
      <c r="M945" s="528"/>
      <c r="N945" s="528"/>
      <c r="O945" s="528"/>
      <c r="P945" s="528"/>
      <c r="Q945" s="528"/>
      <c r="R945" s="528"/>
      <c r="S945" s="528"/>
      <c r="T945" s="528"/>
    </row>
    <row r="946" spans="1:20">
      <c r="A946" s="527" t="s">
        <v>300</v>
      </c>
      <c r="B946" s="527" t="s">
        <v>301</v>
      </c>
      <c r="C946" s="527" t="s">
        <v>414</v>
      </c>
      <c r="D946" s="527"/>
      <c r="E946" s="527"/>
      <c r="F946" s="527"/>
      <c r="G946" s="527"/>
      <c r="H946" s="527"/>
      <c r="I946" s="527"/>
      <c r="J946" s="527"/>
      <c r="K946" s="527"/>
      <c r="L946" s="527"/>
      <c r="M946" s="527" t="s">
        <v>425</v>
      </c>
      <c r="N946" s="527"/>
      <c r="O946" s="527"/>
      <c r="P946" s="527"/>
      <c r="Q946" s="527"/>
      <c r="R946" s="527"/>
      <c r="S946" s="527"/>
      <c r="T946" s="527"/>
    </row>
    <row r="947" spans="1:20">
      <c r="A947" s="527"/>
      <c r="B947" s="527"/>
      <c r="C947" s="527" t="s">
        <v>415</v>
      </c>
      <c r="D947" s="527" t="s">
        <v>416</v>
      </c>
      <c r="E947" s="527"/>
      <c r="F947" s="527"/>
      <c r="G947" s="527"/>
      <c r="H947" s="527"/>
      <c r="I947" s="527"/>
      <c r="J947" s="527"/>
      <c r="K947" s="527"/>
      <c r="L947" s="527"/>
      <c r="M947" s="527" t="s">
        <v>415</v>
      </c>
      <c r="N947" s="527" t="s">
        <v>416</v>
      </c>
      <c r="O947" s="527"/>
      <c r="P947" s="527"/>
      <c r="Q947" s="527"/>
      <c r="R947" s="527"/>
      <c r="S947" s="527"/>
      <c r="T947" s="527"/>
    </row>
    <row r="948" spans="1:20" ht="43.5" customHeight="1">
      <c r="A948" s="527"/>
      <c r="B948" s="527"/>
      <c r="C948" s="527"/>
      <c r="D948" s="527" t="s">
        <v>409</v>
      </c>
      <c r="E948" s="527" t="s">
        <v>410</v>
      </c>
      <c r="F948" s="527" t="s">
        <v>411</v>
      </c>
      <c r="G948" s="527" t="s">
        <v>418</v>
      </c>
      <c r="H948" s="527"/>
      <c r="I948" s="527" t="s">
        <v>417</v>
      </c>
      <c r="J948" s="527"/>
      <c r="K948" s="527" t="s">
        <v>412</v>
      </c>
      <c r="L948" s="527" t="s">
        <v>413</v>
      </c>
      <c r="M948" s="527"/>
      <c r="N948" s="527" t="s">
        <v>420</v>
      </c>
      <c r="O948" s="527" t="s">
        <v>421</v>
      </c>
      <c r="P948" s="527"/>
      <c r="Q948" s="527"/>
      <c r="R948" s="527"/>
      <c r="S948" s="527" t="s">
        <v>423</v>
      </c>
      <c r="T948" s="527" t="s">
        <v>424</v>
      </c>
    </row>
    <row r="949" spans="1:20" ht="26.25" customHeight="1">
      <c r="A949" s="527"/>
      <c r="B949" s="527"/>
      <c r="C949" s="527"/>
      <c r="D949" s="527"/>
      <c r="E949" s="527"/>
      <c r="F949" s="527"/>
      <c r="G949" s="527" t="s">
        <v>415</v>
      </c>
      <c r="H949" s="527" t="s">
        <v>419</v>
      </c>
      <c r="I949" s="527" t="s">
        <v>415</v>
      </c>
      <c r="J949" s="527" t="s">
        <v>422</v>
      </c>
      <c r="K949" s="527"/>
      <c r="L949" s="527"/>
      <c r="M949" s="527"/>
      <c r="N949" s="527"/>
      <c r="O949" s="527" t="s">
        <v>415</v>
      </c>
      <c r="P949" s="527" t="s">
        <v>422</v>
      </c>
      <c r="Q949" s="527" t="s">
        <v>443</v>
      </c>
      <c r="R949" s="527"/>
      <c r="S949" s="527"/>
      <c r="T949" s="527"/>
    </row>
    <row r="950" spans="1:20" ht="24">
      <c r="A950" s="527"/>
      <c r="B950" s="527"/>
      <c r="C950" s="527"/>
      <c r="D950" s="527"/>
      <c r="E950" s="527"/>
      <c r="F950" s="527"/>
      <c r="G950" s="527"/>
      <c r="H950" s="527"/>
      <c r="I950" s="527"/>
      <c r="J950" s="527"/>
      <c r="K950" s="527"/>
      <c r="L950" s="527"/>
      <c r="M950" s="527"/>
      <c r="N950" s="527"/>
      <c r="O950" s="527"/>
      <c r="P950" s="527"/>
      <c r="Q950" s="390" t="s">
        <v>415</v>
      </c>
      <c r="R950" s="390" t="s">
        <v>419</v>
      </c>
      <c r="S950" s="527"/>
      <c r="T950" s="527"/>
    </row>
    <row r="951" spans="1:20">
      <c r="A951" s="403"/>
      <c r="B951" s="372" t="s">
        <v>427</v>
      </c>
      <c r="C951" s="44">
        <f>+Gorj!C23</f>
        <v>725</v>
      </c>
      <c r="D951" s="44">
        <f>+Gorj!D23</f>
        <v>412</v>
      </c>
      <c r="E951" s="44">
        <f>+Gorj!E23</f>
        <v>2</v>
      </c>
      <c r="F951" s="44">
        <f>+Gorj!F23</f>
        <v>14</v>
      </c>
      <c r="G951" s="44">
        <f>+Gorj!G23</f>
        <v>5</v>
      </c>
      <c r="H951" s="44">
        <f>+Gorj!H23</f>
        <v>1</v>
      </c>
      <c r="I951" s="44">
        <f>+Gorj!I23</f>
        <v>158</v>
      </c>
      <c r="J951" s="44">
        <f>+Gorj!J23</f>
        <v>16</v>
      </c>
      <c r="K951" s="44">
        <f>+Gorj!K23</f>
        <v>31</v>
      </c>
      <c r="L951" s="44">
        <f>+Gorj!L23</f>
        <v>103</v>
      </c>
      <c r="M951" s="44">
        <f>+Gorj!M23</f>
        <v>1622</v>
      </c>
      <c r="N951" s="44">
        <f>+Gorj!N23</f>
        <v>922</v>
      </c>
      <c r="O951" s="44">
        <f>+Gorj!O23</f>
        <v>881</v>
      </c>
      <c r="P951" s="44">
        <f>+Gorj!P23</f>
        <v>31</v>
      </c>
      <c r="Q951" s="44">
        <f>+Gorj!Q23</f>
        <v>0</v>
      </c>
      <c r="R951" s="44">
        <f>+Gorj!R23</f>
        <v>0</v>
      </c>
      <c r="S951" s="44">
        <f>+Gorj!S23</f>
        <v>443</v>
      </c>
      <c r="T951" s="44">
        <f>+Gorj!T23</f>
        <v>257</v>
      </c>
    </row>
    <row r="952" spans="1:20">
      <c r="A952" s="372">
        <v>1</v>
      </c>
      <c r="B952" s="21" t="s">
        <v>136</v>
      </c>
      <c r="C952" s="180">
        <f>+Gorj!C24</f>
        <v>376</v>
      </c>
      <c r="D952" s="180">
        <f>+Gorj!D24</f>
        <v>197</v>
      </c>
      <c r="E952" s="180">
        <f>+Gorj!E24</f>
        <v>2</v>
      </c>
      <c r="F952" s="180">
        <f>+Gorj!F24</f>
        <v>5</v>
      </c>
      <c r="G952" s="180">
        <f>+Gorj!G24</f>
        <v>2</v>
      </c>
      <c r="H952" s="180">
        <f>+Gorj!H24</f>
        <v>0</v>
      </c>
      <c r="I952" s="180">
        <f>+Gorj!I24</f>
        <v>113</v>
      </c>
      <c r="J952" s="180">
        <f>+Gorj!J24</f>
        <v>10</v>
      </c>
      <c r="K952" s="180">
        <f>+Gorj!K24</f>
        <v>11</v>
      </c>
      <c r="L952" s="180">
        <f>+Gorj!L24</f>
        <v>46</v>
      </c>
      <c r="M952" s="180">
        <f>+Gorj!M24</f>
        <v>736</v>
      </c>
      <c r="N952" s="180">
        <f>+Gorj!N24</f>
        <v>422</v>
      </c>
      <c r="O952" s="180">
        <f>+Gorj!O24</f>
        <v>395</v>
      </c>
      <c r="P952" s="180">
        <f>+Gorj!P24</f>
        <v>12</v>
      </c>
      <c r="Q952" s="180">
        <f>+Gorj!Q24</f>
        <v>0</v>
      </c>
      <c r="R952" s="180">
        <f>+Gorj!R24</f>
        <v>0</v>
      </c>
      <c r="S952" s="180">
        <f>+Gorj!S24</f>
        <v>213</v>
      </c>
      <c r="T952" s="180">
        <f>+Gorj!T24</f>
        <v>101</v>
      </c>
    </row>
    <row r="953" spans="1:20">
      <c r="A953" s="372">
        <v>2</v>
      </c>
      <c r="B953" s="21" t="s">
        <v>137</v>
      </c>
      <c r="C953" s="180">
        <f>+Gorj!C25</f>
        <v>67</v>
      </c>
      <c r="D953" s="180">
        <f>+Gorj!D25</f>
        <v>37</v>
      </c>
      <c r="E953" s="180">
        <f>+Gorj!E25</f>
        <v>0</v>
      </c>
      <c r="F953" s="180">
        <f>+Gorj!F25</f>
        <v>1</v>
      </c>
      <c r="G953" s="180">
        <f>+Gorj!G25</f>
        <v>0</v>
      </c>
      <c r="H953" s="180">
        <f>+Gorj!H25</f>
        <v>0</v>
      </c>
      <c r="I953" s="180">
        <f>+Gorj!I25</f>
        <v>20</v>
      </c>
      <c r="J953" s="180">
        <f>+Gorj!J25</f>
        <v>3</v>
      </c>
      <c r="K953" s="180">
        <f>+Gorj!K25</f>
        <v>3</v>
      </c>
      <c r="L953" s="180">
        <f>+Gorj!L25</f>
        <v>6</v>
      </c>
      <c r="M953" s="180">
        <f>+Gorj!M25</f>
        <v>156</v>
      </c>
      <c r="N953" s="180">
        <f>+Gorj!N25</f>
        <v>80</v>
      </c>
      <c r="O953" s="180">
        <f>+Gorj!O25</f>
        <v>79</v>
      </c>
      <c r="P953" s="180">
        <f>+Gorj!P25</f>
        <v>3</v>
      </c>
      <c r="Q953" s="180">
        <f>+Gorj!Q25</f>
        <v>0</v>
      </c>
      <c r="R953" s="180">
        <f>+Gorj!R25</f>
        <v>0</v>
      </c>
      <c r="S953" s="180">
        <f>+Gorj!S25</f>
        <v>44</v>
      </c>
      <c r="T953" s="180">
        <f>+Gorj!T25</f>
        <v>32</v>
      </c>
    </row>
    <row r="954" spans="1:20">
      <c r="A954" s="372">
        <v>3</v>
      </c>
      <c r="B954" s="21" t="s">
        <v>138</v>
      </c>
      <c r="C954" s="180">
        <f>+Gorj!C26</f>
        <v>33</v>
      </c>
      <c r="D954" s="180">
        <f>+Gorj!D26</f>
        <v>20</v>
      </c>
      <c r="E954" s="180">
        <f>+Gorj!E26</f>
        <v>0</v>
      </c>
      <c r="F954" s="180">
        <f>+Gorj!F26</f>
        <v>2</v>
      </c>
      <c r="G954" s="180">
        <f>+Gorj!G26</f>
        <v>0</v>
      </c>
      <c r="H954" s="180">
        <f>+Gorj!H26</f>
        <v>0</v>
      </c>
      <c r="I954" s="180">
        <f>+Gorj!I26</f>
        <v>1</v>
      </c>
      <c r="J954" s="180">
        <f>+Gorj!J26</f>
        <v>0</v>
      </c>
      <c r="K954" s="180">
        <f>+Gorj!K26</f>
        <v>2</v>
      </c>
      <c r="L954" s="180">
        <f>+Gorj!L26</f>
        <v>8</v>
      </c>
      <c r="M954" s="180">
        <f>+Gorj!M26</f>
        <v>86</v>
      </c>
      <c r="N954" s="180">
        <f>+Gorj!N26</f>
        <v>53</v>
      </c>
      <c r="O954" s="180">
        <f>+Gorj!O26</f>
        <v>51</v>
      </c>
      <c r="P954" s="180">
        <f>+Gorj!P26</f>
        <v>1</v>
      </c>
      <c r="Q954" s="180">
        <f>+Gorj!Q26</f>
        <v>0</v>
      </c>
      <c r="R954" s="180">
        <f>+Gorj!R26</f>
        <v>0</v>
      </c>
      <c r="S954" s="180">
        <f>+Gorj!S26</f>
        <v>23</v>
      </c>
      <c r="T954" s="180">
        <f>+Gorj!T26</f>
        <v>10</v>
      </c>
    </row>
    <row r="955" spans="1:20">
      <c r="A955" s="372">
        <v>4</v>
      </c>
      <c r="B955" s="21" t="s">
        <v>139</v>
      </c>
      <c r="C955" s="180">
        <f>+Gorj!C27</f>
        <v>34</v>
      </c>
      <c r="D955" s="180">
        <f>+Gorj!D27</f>
        <v>24</v>
      </c>
      <c r="E955" s="180">
        <f>+Gorj!E27</f>
        <v>0</v>
      </c>
      <c r="F955" s="180">
        <f>+Gorj!F27</f>
        <v>1</v>
      </c>
      <c r="G955" s="180">
        <f>+Gorj!G27</f>
        <v>0</v>
      </c>
      <c r="H955" s="180">
        <f>+Gorj!H27</f>
        <v>0</v>
      </c>
      <c r="I955" s="180">
        <f>+Gorj!I27</f>
        <v>1</v>
      </c>
      <c r="J955" s="180">
        <f>+Gorj!J27</f>
        <v>0</v>
      </c>
      <c r="K955" s="180">
        <f>+Gorj!K27</f>
        <v>2</v>
      </c>
      <c r="L955" s="180">
        <f>+Gorj!L27</f>
        <v>6</v>
      </c>
      <c r="M955" s="180">
        <f>+Gorj!M27</f>
        <v>91</v>
      </c>
      <c r="N955" s="180">
        <f>+Gorj!N27</f>
        <v>60</v>
      </c>
      <c r="O955" s="180">
        <f>+Gorj!O27</f>
        <v>58</v>
      </c>
      <c r="P955" s="180">
        <f>+Gorj!P27</f>
        <v>4</v>
      </c>
      <c r="Q955" s="180">
        <f>+Gorj!Q27</f>
        <v>0</v>
      </c>
      <c r="R955" s="180">
        <f>+Gorj!R27</f>
        <v>0</v>
      </c>
      <c r="S955" s="180">
        <f>+Gorj!S27</f>
        <v>24</v>
      </c>
      <c r="T955" s="180">
        <f>+Gorj!T27</f>
        <v>7</v>
      </c>
    </row>
    <row r="956" spans="1:20">
      <c r="A956" s="372">
        <v>5</v>
      </c>
      <c r="B956" s="21" t="s">
        <v>140</v>
      </c>
      <c r="C956" s="180">
        <f>+Gorj!C28</f>
        <v>113</v>
      </c>
      <c r="D956" s="180">
        <f>+Gorj!D28</f>
        <v>87</v>
      </c>
      <c r="E956" s="180">
        <f>+Gorj!E28</f>
        <v>0</v>
      </c>
      <c r="F956" s="180">
        <f>+Gorj!F28</f>
        <v>2</v>
      </c>
      <c r="G956" s="180">
        <f>+Gorj!G28</f>
        <v>2</v>
      </c>
      <c r="H956" s="180">
        <f>+Gorj!H28</f>
        <v>0</v>
      </c>
      <c r="I956" s="180">
        <f>+Gorj!I28</f>
        <v>6</v>
      </c>
      <c r="J956" s="180">
        <f>+Gorj!J28</f>
        <v>0</v>
      </c>
      <c r="K956" s="180">
        <f>+Gorj!K28</f>
        <v>7</v>
      </c>
      <c r="L956" s="180">
        <f>+Gorj!L28</f>
        <v>9</v>
      </c>
      <c r="M956" s="180">
        <f>+Gorj!M28</f>
        <v>254</v>
      </c>
      <c r="N956" s="180">
        <f>+Gorj!N28</f>
        <v>158</v>
      </c>
      <c r="O956" s="180">
        <f>+Gorj!O28</f>
        <v>155</v>
      </c>
      <c r="P956" s="180">
        <f>+Gorj!P28</f>
        <v>7</v>
      </c>
      <c r="Q956" s="180">
        <f>+Gorj!Q28</f>
        <v>0</v>
      </c>
      <c r="R956" s="180">
        <f>+Gorj!R28</f>
        <v>0</v>
      </c>
      <c r="S956" s="180">
        <f>+Gorj!S28</f>
        <v>51</v>
      </c>
      <c r="T956" s="180">
        <f>+Gorj!T28</f>
        <v>45</v>
      </c>
    </row>
    <row r="957" spans="1:20">
      <c r="A957" s="372">
        <v>6</v>
      </c>
      <c r="B957" s="21" t="s">
        <v>141</v>
      </c>
      <c r="C957" s="180">
        <f>+Gorj!C29</f>
        <v>36</v>
      </c>
      <c r="D957" s="180">
        <f>+Gorj!D29</f>
        <v>21</v>
      </c>
      <c r="E957" s="180">
        <f>+Gorj!E29</f>
        <v>0</v>
      </c>
      <c r="F957" s="180">
        <f>+Gorj!F29</f>
        <v>1</v>
      </c>
      <c r="G957" s="180">
        <f>+Gorj!G29</f>
        <v>0</v>
      </c>
      <c r="H957" s="180">
        <f>+Gorj!H29</f>
        <v>0</v>
      </c>
      <c r="I957" s="180">
        <f>+Gorj!I29</f>
        <v>3</v>
      </c>
      <c r="J957" s="180">
        <f>+Gorj!J29</f>
        <v>2</v>
      </c>
      <c r="K957" s="180">
        <f>+Gorj!K29</f>
        <v>2</v>
      </c>
      <c r="L957" s="180">
        <f>+Gorj!L29</f>
        <v>9</v>
      </c>
      <c r="M957" s="180">
        <f>+Gorj!M29</f>
        <v>107</v>
      </c>
      <c r="N957" s="180">
        <f>+Gorj!N29</f>
        <v>54</v>
      </c>
      <c r="O957" s="180">
        <f>+Gorj!O29</f>
        <v>51</v>
      </c>
      <c r="P957" s="180">
        <f>+Gorj!P29</f>
        <v>4</v>
      </c>
      <c r="Q957" s="180">
        <f>+Gorj!Q29</f>
        <v>0</v>
      </c>
      <c r="R957" s="180">
        <f>+Gorj!R29</f>
        <v>0</v>
      </c>
      <c r="S957" s="180">
        <f>+Gorj!S29</f>
        <v>34</v>
      </c>
      <c r="T957" s="180">
        <f>+Gorj!T29</f>
        <v>19</v>
      </c>
    </row>
    <row r="958" spans="1:20" ht="25.5">
      <c r="A958" s="371">
        <v>7</v>
      </c>
      <c r="B958" s="81" t="s">
        <v>142</v>
      </c>
      <c r="C958" s="180">
        <f>+Gorj!C30</f>
        <v>35</v>
      </c>
      <c r="D958" s="180">
        <f>+Gorj!D30</f>
        <v>10</v>
      </c>
      <c r="E958" s="180">
        <f>+Gorj!E30</f>
        <v>0</v>
      </c>
      <c r="F958" s="180">
        <f>+Gorj!F30</f>
        <v>1</v>
      </c>
      <c r="G958" s="180">
        <f>+Gorj!G30</f>
        <v>0</v>
      </c>
      <c r="H958" s="180">
        <f>+Gorj!H30</f>
        <v>0</v>
      </c>
      <c r="I958" s="180">
        <f>+Gorj!I30</f>
        <v>11</v>
      </c>
      <c r="J958" s="180">
        <f>+Gorj!J30</f>
        <v>0</v>
      </c>
      <c r="K958" s="180">
        <f>+Gorj!K30</f>
        <v>2</v>
      </c>
      <c r="L958" s="180">
        <f>+Gorj!L30</f>
        <v>11</v>
      </c>
      <c r="M958" s="180">
        <f>+Gorj!M30</f>
        <v>105</v>
      </c>
      <c r="N958" s="180">
        <f>+Gorj!N30</f>
        <v>46</v>
      </c>
      <c r="O958" s="180">
        <f>+Gorj!O30</f>
        <v>45</v>
      </c>
      <c r="P958" s="180">
        <f>+Gorj!P30</f>
        <v>0</v>
      </c>
      <c r="Q958" s="180">
        <f>+Gorj!Q30</f>
        <v>0</v>
      </c>
      <c r="R958" s="180">
        <f>+Gorj!R30</f>
        <v>0</v>
      </c>
      <c r="S958" s="180">
        <f>+Gorj!S30</f>
        <v>35</v>
      </c>
      <c r="T958" s="180">
        <f>+Gorj!T30</f>
        <v>24</v>
      </c>
    </row>
    <row r="959" spans="1:20">
      <c r="A959" s="372">
        <v>8</v>
      </c>
      <c r="B959" s="21" t="s">
        <v>143</v>
      </c>
      <c r="C959" s="180">
        <f>+Gorj!C31</f>
        <v>31</v>
      </c>
      <c r="D959" s="180">
        <f>+Gorj!D31</f>
        <v>16</v>
      </c>
      <c r="E959" s="180">
        <f>+Gorj!E31</f>
        <v>0</v>
      </c>
      <c r="F959" s="180">
        <f>+Gorj!F31</f>
        <v>1</v>
      </c>
      <c r="G959" s="180">
        <f>+Gorj!G31</f>
        <v>1</v>
      </c>
      <c r="H959" s="180">
        <f>+Gorj!H31</f>
        <v>1</v>
      </c>
      <c r="I959" s="180">
        <f>+Gorj!I31</f>
        <v>3</v>
      </c>
      <c r="J959" s="180">
        <f>+Gorj!J31</f>
        <v>1</v>
      </c>
      <c r="K959" s="180">
        <f>+Gorj!K31</f>
        <v>2</v>
      </c>
      <c r="L959" s="180">
        <f>+Gorj!L31</f>
        <v>8</v>
      </c>
      <c r="M959" s="180">
        <f>+Gorj!M31</f>
        <v>87</v>
      </c>
      <c r="N959" s="180">
        <f>+Gorj!N31</f>
        <v>49</v>
      </c>
      <c r="O959" s="180">
        <f>+Gorj!O31</f>
        <v>47</v>
      </c>
      <c r="P959" s="180">
        <f>+Gorj!P31</f>
        <v>0</v>
      </c>
      <c r="Q959" s="180">
        <f>+Gorj!Q31</f>
        <v>0</v>
      </c>
      <c r="R959" s="180">
        <f>+Gorj!R31</f>
        <v>0</v>
      </c>
      <c r="S959" s="180">
        <f>+Gorj!S31</f>
        <v>19</v>
      </c>
      <c r="T959" s="180">
        <f>+Gorj!T31</f>
        <v>19</v>
      </c>
    </row>
    <row r="977" spans="1:20">
      <c r="A977" s="33" t="s">
        <v>524</v>
      </c>
    </row>
    <row r="980" spans="1:20" customFormat="1" ht="15">
      <c r="A980" s="533" t="s">
        <v>562</v>
      </c>
      <c r="B980" s="533"/>
      <c r="C980" s="533"/>
      <c r="D980" s="533"/>
      <c r="E980" s="533"/>
      <c r="F980" s="533"/>
      <c r="G980" s="533"/>
      <c r="H980" s="533"/>
      <c r="I980" s="533"/>
      <c r="J980" s="533"/>
      <c r="K980" s="300"/>
      <c r="L980" s="300"/>
      <c r="M980" s="300"/>
    </row>
    <row r="981" spans="1:20" ht="12.75" customHeight="1">
      <c r="A981" s="527" t="s">
        <v>300</v>
      </c>
      <c r="B981" s="527" t="s">
        <v>301</v>
      </c>
      <c r="C981" s="527" t="s">
        <v>0</v>
      </c>
      <c r="D981" s="527" t="s">
        <v>298</v>
      </c>
      <c r="E981" s="527"/>
      <c r="F981" s="527"/>
      <c r="G981" s="527" t="s">
        <v>1</v>
      </c>
      <c r="H981" s="527" t="s">
        <v>299</v>
      </c>
      <c r="I981" s="527"/>
      <c r="J981" s="527"/>
      <c r="K981" s="527" t="s">
        <v>466</v>
      </c>
      <c r="L981" s="527" t="s">
        <v>467</v>
      </c>
      <c r="M981" s="527" t="s">
        <v>461</v>
      </c>
      <c r="N981" s="527" t="s">
        <v>489</v>
      </c>
      <c r="O981" s="527" t="s">
        <v>463</v>
      </c>
      <c r="P981" s="527" t="s">
        <v>464</v>
      </c>
      <c r="Q981" s="527" t="s">
        <v>465</v>
      </c>
      <c r="R981" s="527" t="s">
        <v>469</v>
      </c>
    </row>
    <row r="982" spans="1:20" ht="36">
      <c r="A982" s="527"/>
      <c r="B982" s="527"/>
      <c r="C982" s="527"/>
      <c r="D982" s="390" t="s">
        <v>2</v>
      </c>
      <c r="E982" s="390" t="s">
        <v>3</v>
      </c>
      <c r="F982" s="390" t="s">
        <v>4</v>
      </c>
      <c r="G982" s="527"/>
      <c r="H982" s="390" t="s">
        <v>2</v>
      </c>
      <c r="I982" s="390" t="s">
        <v>3</v>
      </c>
      <c r="J982" s="390" t="s">
        <v>4</v>
      </c>
      <c r="K982" s="527"/>
      <c r="L982" s="527"/>
      <c r="M982" s="527"/>
      <c r="N982" s="527"/>
      <c r="O982" s="527"/>
      <c r="P982" s="527"/>
      <c r="Q982" s="527"/>
      <c r="R982" s="527"/>
    </row>
    <row r="983" spans="1:20">
      <c r="A983" s="516" t="s">
        <v>319</v>
      </c>
      <c r="B983" s="516"/>
      <c r="C983" s="384">
        <f>+Harghita!C7</f>
        <v>110749324.66</v>
      </c>
      <c r="D983" s="384">
        <f>+Harghita!D7</f>
        <v>57116.722362042303</v>
      </c>
      <c r="E983" s="384">
        <f>+Harghita!E7</f>
        <v>2073.6467319502699</v>
      </c>
      <c r="F983" s="384">
        <f>+Harghita!F7</f>
        <v>270.333273920674</v>
      </c>
      <c r="G983" s="384">
        <f>+Harghita!G7</f>
        <v>7777563.2199999997</v>
      </c>
      <c r="H983" s="384">
        <f>+Harghita!H7</f>
        <v>4011.1207942238302</v>
      </c>
      <c r="I983" s="384">
        <f>+Harghita!I7</f>
        <v>145.625434766327</v>
      </c>
      <c r="J983" s="384">
        <f>+Harghita!J7</f>
        <v>18.984622568511298</v>
      </c>
      <c r="K983" s="384">
        <f>+Harghita!K7</f>
        <v>53408</v>
      </c>
      <c r="L983" s="384">
        <f>+Harghita!L7</f>
        <v>52814</v>
      </c>
      <c r="M983" s="384">
        <f>+Harghita!M7</f>
        <v>409677</v>
      </c>
      <c r="N983" s="385">
        <f>+Harghita!N7</f>
        <v>211.28261990716865</v>
      </c>
      <c r="O983" s="385">
        <f>+Harghita!O7</f>
        <v>57.885649289635253</v>
      </c>
      <c r="P983" s="385">
        <f>+Harghita!P7</f>
        <v>6.740103978151426</v>
      </c>
      <c r="Q983" s="385">
        <f>+Harghita!Q7</f>
        <v>1.8139129776195706</v>
      </c>
      <c r="R983" s="385">
        <f>+Harghita!R7</f>
        <v>31.34708612686952</v>
      </c>
    </row>
    <row r="984" spans="1:20">
      <c r="A984" s="372">
        <v>1</v>
      </c>
      <c r="B984" s="21" t="s">
        <v>144</v>
      </c>
      <c r="C984" s="161">
        <f>+Harghita!C8</f>
        <v>50433136.659999996</v>
      </c>
      <c r="D984" s="161">
        <f>+Harghita!D8</f>
        <v>68152.887378378378</v>
      </c>
      <c r="E984" s="161">
        <f>+Harghita!E8</f>
        <v>2286.9059384210764</v>
      </c>
      <c r="F984" s="161">
        <f>+Harghita!F8</f>
        <v>372.98753575813151</v>
      </c>
      <c r="G984" s="161">
        <f>+Harghita!G8</f>
        <v>4396528.5599999996</v>
      </c>
      <c r="H984" s="161">
        <f>+Harghita!H8</f>
        <v>5941.2548108108103</v>
      </c>
      <c r="I984" s="161">
        <f>+Harghita!I8</f>
        <v>199.36192626853489</v>
      </c>
      <c r="J984" s="161">
        <f>+Harghita!J8</f>
        <v>32.515335394263907</v>
      </c>
      <c r="K984" s="161">
        <f>+Harghita!K8</f>
        <v>22053</v>
      </c>
      <c r="L984" s="161">
        <f>+Harghita!L8</f>
        <v>21899</v>
      </c>
      <c r="M984" s="161">
        <f>+Harghita!M8</f>
        <v>135214</v>
      </c>
      <c r="N984" s="386">
        <f>+Harghita!N8</f>
        <v>180.7673796791444</v>
      </c>
      <c r="O984" s="386">
        <f>+Harghita!O8</f>
        <v>49.525309501135453</v>
      </c>
      <c r="P984" s="386">
        <f>+Harghita!P8</f>
        <v>5.5989233954451345</v>
      </c>
      <c r="Q984" s="386">
        <f>+Harghita!Q8</f>
        <v>1.653043517968857</v>
      </c>
      <c r="R984" s="386">
        <f>+Harghita!R8</f>
        <v>32.286096256684495</v>
      </c>
    </row>
    <row r="985" spans="1:20">
      <c r="A985" s="372">
        <v>2</v>
      </c>
      <c r="B985" s="21" t="s">
        <v>145</v>
      </c>
      <c r="C985" s="161">
        <f>+Harghita!C9</f>
        <v>11673551</v>
      </c>
      <c r="D985" s="161">
        <f>+Harghita!D9</f>
        <v>35590.094512195101</v>
      </c>
      <c r="E985" s="161">
        <f>+Harghita!E9</f>
        <v>6026.6138358285998</v>
      </c>
      <c r="F985" s="161">
        <f>+Harghita!F9</f>
        <v>139.23273538322101</v>
      </c>
      <c r="G985" s="161">
        <f>+Harghita!G9</f>
        <v>378715</v>
      </c>
      <c r="H985" s="161">
        <f>+Harghita!H9</f>
        <v>1154.6189024390201</v>
      </c>
      <c r="I985" s="161">
        <f>+Harghita!I9</f>
        <v>195.516262261229</v>
      </c>
      <c r="J985" s="161">
        <f>+Harghita!J9</f>
        <v>4.5170081820567303</v>
      </c>
      <c r="K985" s="161">
        <f>+Harghita!K9</f>
        <v>1937</v>
      </c>
      <c r="L985" s="161">
        <f>+Harghita!L9</f>
        <v>1739</v>
      </c>
      <c r="M985" s="161">
        <f>+Harghita!M9</f>
        <v>83842</v>
      </c>
      <c r="N985" s="386">
        <f>+Harghita!N9</f>
        <v>255.61585365853659</v>
      </c>
      <c r="O985" s="386">
        <f>+Harghita!O9</f>
        <v>70.031740728366188</v>
      </c>
      <c r="P985" s="386">
        <f>+Harghita!P9</f>
        <v>43.28446050593702</v>
      </c>
      <c r="Q985" s="386">
        <f>+Harghita!Q9</f>
        <v>0</v>
      </c>
      <c r="R985" s="386">
        <f>+Harghita!R9</f>
        <v>5.9054878048780486</v>
      </c>
    </row>
    <row r="986" spans="1:20">
      <c r="A986" s="372">
        <v>3</v>
      </c>
      <c r="B986" s="21" t="s">
        <v>146</v>
      </c>
      <c r="C986" s="161">
        <f>+Harghita!C10</f>
        <v>33187254</v>
      </c>
      <c r="D986" s="161">
        <f>+Harghita!D10</f>
        <v>65587.458498023712</v>
      </c>
      <c r="E986" s="161">
        <f>+Harghita!E10</f>
        <v>1713.5096034696408</v>
      </c>
      <c r="F986" s="161">
        <f>+Harghita!F10</f>
        <v>273.20233792961517</v>
      </c>
      <c r="G986" s="161">
        <f>+Harghita!G10</f>
        <v>2112511.52</v>
      </c>
      <c r="H986" s="161">
        <f>+Harghita!H10</f>
        <v>4174.9239525691701</v>
      </c>
      <c r="I986" s="161">
        <f>+Harghita!I10</f>
        <v>109.07225939694341</v>
      </c>
      <c r="J986" s="161">
        <f>+Harghita!J10</f>
        <v>17.39050438361803</v>
      </c>
      <c r="K986" s="161">
        <f>+Harghita!K10</f>
        <v>19368</v>
      </c>
      <c r="L986" s="161">
        <f>+Harghita!L10</f>
        <v>19233</v>
      </c>
      <c r="M986" s="161">
        <f>+Harghita!M10</f>
        <v>121475</v>
      </c>
      <c r="N986" s="386">
        <f>+Harghita!N10</f>
        <v>235.873786407767</v>
      </c>
      <c r="O986" s="386">
        <f>+Harghita!O10</f>
        <v>64.622955180210141</v>
      </c>
      <c r="P986" s="386">
        <f>+Harghita!P10</f>
        <v>5.4193620343519964</v>
      </c>
      <c r="Q986" s="386">
        <f>+Harghita!Q10</f>
        <v>1.8093901107471533</v>
      </c>
      <c r="R986" s="386">
        <f>+Harghita!R10</f>
        <v>43.524271844660191</v>
      </c>
    </row>
    <row r="987" spans="1:20">
      <c r="A987" s="372">
        <v>4</v>
      </c>
      <c r="B987" s="21" t="s">
        <v>147</v>
      </c>
      <c r="C987" s="161">
        <f>+Harghita!C11</f>
        <v>9941502</v>
      </c>
      <c r="D987" s="161">
        <f>+Harghita!D11</f>
        <v>49707.51</v>
      </c>
      <c r="E987" s="161">
        <f>+Harghita!E11</f>
        <v>1916.2494217424826</v>
      </c>
      <c r="F987" s="161">
        <f>+Harghita!F11</f>
        <v>252.24555972800164</v>
      </c>
      <c r="G987" s="161">
        <f>+Harghita!G11</f>
        <v>336041</v>
      </c>
      <c r="H987" s="161">
        <f>+Harghita!H11</f>
        <v>1680.2049999999999</v>
      </c>
      <c r="I987" s="161">
        <f>+Harghita!I11</f>
        <v>64.772744795682343</v>
      </c>
      <c r="J987" s="161">
        <f>+Harghita!J11</f>
        <v>8.5263625291789307</v>
      </c>
      <c r="K987" s="161">
        <f>+Harghita!K11</f>
        <v>5188</v>
      </c>
      <c r="L987" s="161">
        <f>+Harghita!L11</f>
        <v>5141</v>
      </c>
      <c r="M987" s="161">
        <f>+Harghita!M11</f>
        <v>39412</v>
      </c>
      <c r="N987" s="386">
        <f>+Harghita!N11</f>
        <v>197.06</v>
      </c>
      <c r="O987" s="386">
        <f>+Harghita!O11</f>
        <v>53.989041095890414</v>
      </c>
      <c r="P987" s="386">
        <f>+Harghita!P11</f>
        <v>6.2898180657516756</v>
      </c>
      <c r="Q987" s="386">
        <f>+Harghita!Q11</f>
        <v>3.2289437852557867</v>
      </c>
      <c r="R987" s="386">
        <f>+Harghita!R11</f>
        <v>31.33</v>
      </c>
    </row>
    <row r="988" spans="1:20">
      <c r="A988" s="372">
        <v>5</v>
      </c>
      <c r="B988" s="21" t="s">
        <v>148</v>
      </c>
      <c r="C988" s="161">
        <f>+Harghita!C12</f>
        <v>5513881</v>
      </c>
      <c r="D988" s="161">
        <f>+Harghita!D12</f>
        <v>37255.9527027027</v>
      </c>
      <c r="E988" s="161">
        <f>+Harghita!E12</f>
        <v>1134.0767174002499</v>
      </c>
      <c r="F988" s="161">
        <f>+Harghita!F12</f>
        <v>185.44027039752501</v>
      </c>
      <c r="G988" s="161">
        <f>+Harghita!G12</f>
        <v>553767.14</v>
      </c>
      <c r="H988" s="161">
        <f>+Harghita!H12</f>
        <v>3741.6698648648598</v>
      </c>
      <c r="I988" s="161">
        <f>+Harghita!I12</f>
        <v>113.896984779926</v>
      </c>
      <c r="J988" s="161">
        <f>+Harghita!J12</f>
        <v>18.624037801842999</v>
      </c>
      <c r="K988" s="161">
        <f>+Harghita!K12</f>
        <v>4862</v>
      </c>
      <c r="L988" s="161">
        <f>+Harghita!L12</f>
        <v>4802</v>
      </c>
      <c r="M988" s="161">
        <f>+Harghita!M12</f>
        <v>29734</v>
      </c>
      <c r="N988" s="386">
        <f>+Harghita!N12</f>
        <v>200.90540540540542</v>
      </c>
      <c r="O988" s="386">
        <f>+Harghita!O12</f>
        <v>55.04257682339874</v>
      </c>
      <c r="P988" s="386">
        <f>+Harghita!P12</f>
        <v>4.9441303624875292</v>
      </c>
      <c r="Q988" s="386">
        <f>+Harghita!Q12</f>
        <v>1.7076218242398999</v>
      </c>
      <c r="R988" s="386">
        <f>+Harghita!R12</f>
        <v>40.635135135135137</v>
      </c>
    </row>
    <row r="989" spans="1:20">
      <c r="A989" s="33"/>
      <c r="B989" s="61"/>
      <c r="C989" s="35"/>
      <c r="D989" s="36"/>
      <c r="E989" s="37"/>
      <c r="F989" s="37"/>
      <c r="G989" s="35"/>
      <c r="H989" s="37"/>
      <c r="I989" s="37"/>
      <c r="J989" s="37"/>
    </row>
    <row r="990" spans="1:20">
      <c r="A990" s="528" t="s">
        <v>565</v>
      </c>
      <c r="B990" s="528"/>
      <c r="C990" s="528"/>
      <c r="D990" s="528"/>
      <c r="E990" s="528"/>
      <c r="F990" s="528"/>
      <c r="G990" s="528"/>
      <c r="H990" s="528"/>
      <c r="I990" s="528"/>
      <c r="J990" s="528"/>
      <c r="K990" s="528"/>
      <c r="L990" s="528"/>
      <c r="M990" s="528"/>
      <c r="N990" s="528"/>
      <c r="O990" s="528"/>
      <c r="P990" s="528"/>
      <c r="Q990" s="528"/>
      <c r="R990" s="528"/>
      <c r="S990" s="528"/>
      <c r="T990" s="528"/>
    </row>
    <row r="991" spans="1:20" ht="33" customHeight="1">
      <c r="A991" s="527" t="s">
        <v>300</v>
      </c>
      <c r="B991" s="527" t="s">
        <v>301</v>
      </c>
      <c r="C991" s="527" t="s">
        <v>414</v>
      </c>
      <c r="D991" s="527"/>
      <c r="E991" s="527"/>
      <c r="F991" s="527"/>
      <c r="G991" s="527"/>
      <c r="H991" s="527"/>
      <c r="I991" s="527"/>
      <c r="J991" s="527"/>
      <c r="K991" s="527"/>
      <c r="L991" s="527"/>
      <c r="M991" s="527" t="s">
        <v>425</v>
      </c>
      <c r="N991" s="527"/>
      <c r="O991" s="527"/>
      <c r="P991" s="527"/>
      <c r="Q991" s="527"/>
      <c r="R991" s="527"/>
      <c r="S991" s="527"/>
      <c r="T991" s="527"/>
    </row>
    <row r="992" spans="1:20">
      <c r="A992" s="527"/>
      <c r="B992" s="527"/>
      <c r="C992" s="527" t="s">
        <v>415</v>
      </c>
      <c r="D992" s="527" t="s">
        <v>416</v>
      </c>
      <c r="E992" s="527"/>
      <c r="F992" s="527"/>
      <c r="G992" s="527"/>
      <c r="H992" s="527"/>
      <c r="I992" s="527"/>
      <c r="J992" s="527"/>
      <c r="K992" s="527"/>
      <c r="L992" s="527"/>
      <c r="M992" s="527" t="s">
        <v>415</v>
      </c>
      <c r="N992" s="527" t="s">
        <v>416</v>
      </c>
      <c r="O992" s="527"/>
      <c r="P992" s="527"/>
      <c r="Q992" s="527"/>
      <c r="R992" s="527"/>
      <c r="S992" s="527"/>
      <c r="T992" s="527"/>
    </row>
    <row r="993" spans="1:20" ht="38.25" customHeight="1">
      <c r="A993" s="527"/>
      <c r="B993" s="527"/>
      <c r="C993" s="527"/>
      <c r="D993" s="527" t="s">
        <v>409</v>
      </c>
      <c r="E993" s="527" t="s">
        <v>410</v>
      </c>
      <c r="F993" s="527" t="s">
        <v>411</v>
      </c>
      <c r="G993" s="527" t="s">
        <v>418</v>
      </c>
      <c r="H993" s="527"/>
      <c r="I993" s="527" t="s">
        <v>417</v>
      </c>
      <c r="J993" s="527"/>
      <c r="K993" s="527" t="s">
        <v>412</v>
      </c>
      <c r="L993" s="527" t="s">
        <v>413</v>
      </c>
      <c r="M993" s="527"/>
      <c r="N993" s="527" t="s">
        <v>420</v>
      </c>
      <c r="O993" s="527" t="s">
        <v>421</v>
      </c>
      <c r="P993" s="527"/>
      <c r="Q993" s="527"/>
      <c r="R993" s="527"/>
      <c r="S993" s="527" t="s">
        <v>423</v>
      </c>
      <c r="T993" s="527" t="s">
        <v>424</v>
      </c>
    </row>
    <row r="994" spans="1:20" ht="25.5" customHeight="1">
      <c r="A994" s="527"/>
      <c r="B994" s="527"/>
      <c r="C994" s="527"/>
      <c r="D994" s="527"/>
      <c r="E994" s="527"/>
      <c r="F994" s="527"/>
      <c r="G994" s="527" t="s">
        <v>415</v>
      </c>
      <c r="H994" s="527" t="s">
        <v>419</v>
      </c>
      <c r="I994" s="527" t="s">
        <v>415</v>
      </c>
      <c r="J994" s="527" t="s">
        <v>422</v>
      </c>
      <c r="K994" s="527"/>
      <c r="L994" s="527"/>
      <c r="M994" s="527"/>
      <c r="N994" s="527"/>
      <c r="O994" s="527" t="s">
        <v>415</v>
      </c>
      <c r="P994" s="527" t="s">
        <v>422</v>
      </c>
      <c r="Q994" s="527" t="s">
        <v>443</v>
      </c>
      <c r="R994" s="527"/>
      <c r="S994" s="527"/>
      <c r="T994" s="527"/>
    </row>
    <row r="995" spans="1:20" ht="24">
      <c r="A995" s="527"/>
      <c r="B995" s="527"/>
      <c r="C995" s="527"/>
      <c r="D995" s="527"/>
      <c r="E995" s="527"/>
      <c r="F995" s="527"/>
      <c r="G995" s="527"/>
      <c r="H995" s="527"/>
      <c r="I995" s="527"/>
      <c r="J995" s="527"/>
      <c r="K995" s="527"/>
      <c r="L995" s="527"/>
      <c r="M995" s="527"/>
      <c r="N995" s="527"/>
      <c r="O995" s="527"/>
      <c r="P995" s="527"/>
      <c r="Q995" s="390" t="s">
        <v>415</v>
      </c>
      <c r="R995" s="390" t="s">
        <v>419</v>
      </c>
      <c r="S995" s="527"/>
      <c r="T995" s="527"/>
    </row>
    <row r="996" spans="1:20">
      <c r="A996" s="516" t="s">
        <v>319</v>
      </c>
      <c r="B996" s="516"/>
      <c r="C996" s="44">
        <f>+Harghita!C20</f>
        <v>445</v>
      </c>
      <c r="D996" s="44">
        <f>+Harghita!D20</f>
        <v>300</v>
      </c>
      <c r="E996" s="44">
        <f>+Harghita!E20</f>
        <v>0</v>
      </c>
      <c r="F996" s="44">
        <f>+Harghita!F20</f>
        <v>3</v>
      </c>
      <c r="G996" s="44">
        <f>+Harghita!G20</f>
        <v>5</v>
      </c>
      <c r="H996" s="44">
        <f>+Harghita!H20</f>
        <v>0</v>
      </c>
      <c r="I996" s="44">
        <f>+Harghita!I20</f>
        <v>23</v>
      </c>
      <c r="J996" s="44">
        <f>+Harghita!J20</f>
        <v>15</v>
      </c>
      <c r="K996" s="44">
        <f>+Harghita!K20</f>
        <v>40</v>
      </c>
      <c r="L996" s="44">
        <f>+Harghita!L20</f>
        <v>74</v>
      </c>
      <c r="M996" s="44">
        <f>+Harghita!M20</f>
        <v>2004</v>
      </c>
      <c r="N996" s="44">
        <f>+Harghita!N20</f>
        <v>1077</v>
      </c>
      <c r="O996" s="44">
        <f>+Harghita!O20</f>
        <v>1008</v>
      </c>
      <c r="P996" s="44">
        <f>+Harghita!P20</f>
        <v>49</v>
      </c>
      <c r="Q996" s="44">
        <f>+Harghita!Q20</f>
        <v>3</v>
      </c>
      <c r="R996" s="44">
        <f>+Harghita!R20</f>
        <v>1</v>
      </c>
      <c r="S996" s="44">
        <f>+Harghita!S20</f>
        <v>622</v>
      </c>
      <c r="T996" s="44">
        <f>+Harghita!T20</f>
        <v>305</v>
      </c>
    </row>
    <row r="997" spans="1:20">
      <c r="A997" s="372">
        <v>1</v>
      </c>
      <c r="B997" s="21" t="s">
        <v>144</v>
      </c>
      <c r="C997" s="180">
        <f>+Harghita!C21</f>
        <v>169</v>
      </c>
      <c r="D997" s="180">
        <f>+Harghita!D21</f>
        <v>116</v>
      </c>
      <c r="E997" s="180">
        <f>+Harghita!E21</f>
        <v>0</v>
      </c>
      <c r="F997" s="180">
        <f>+Harghita!F21</f>
        <v>0</v>
      </c>
      <c r="G997" s="180">
        <f>+Harghita!G21</f>
        <v>0</v>
      </c>
      <c r="H997" s="180">
        <f>+Harghita!H21</f>
        <v>0</v>
      </c>
      <c r="I997" s="180">
        <f>+Harghita!I21</f>
        <v>2</v>
      </c>
      <c r="J997" s="180">
        <f>+Harghita!J21</f>
        <v>1</v>
      </c>
      <c r="K997" s="180">
        <f>+Harghita!K21</f>
        <v>23</v>
      </c>
      <c r="L997" s="180">
        <f>+Harghita!L21</f>
        <v>28</v>
      </c>
      <c r="M997" s="180">
        <f>+Harghita!M21</f>
        <v>856</v>
      </c>
      <c r="N997" s="180">
        <f>+Harghita!N21</f>
        <v>462</v>
      </c>
      <c r="O997" s="180">
        <f>+Harghita!O21</f>
        <v>419</v>
      </c>
      <c r="P997" s="180">
        <f>+Harghita!P21</f>
        <v>15</v>
      </c>
      <c r="Q997" s="180">
        <f>+Harghita!Q21</f>
        <v>0</v>
      </c>
      <c r="R997" s="180">
        <f>+Harghita!R21</f>
        <v>0</v>
      </c>
      <c r="S997" s="180">
        <f>+Harghita!S21</f>
        <v>296</v>
      </c>
      <c r="T997" s="180">
        <f>+Harghita!T21</f>
        <v>98</v>
      </c>
    </row>
    <row r="998" spans="1:20">
      <c r="A998" s="372">
        <v>2</v>
      </c>
      <c r="B998" s="21" t="s">
        <v>145</v>
      </c>
      <c r="C998" s="180">
        <f>+Harghita!C22</f>
        <v>23</v>
      </c>
      <c r="D998" s="180">
        <f>+Harghita!D22</f>
        <v>9</v>
      </c>
      <c r="E998" s="180">
        <f>+Harghita!E22</f>
        <v>0</v>
      </c>
      <c r="F998" s="180">
        <f>+Harghita!F22</f>
        <v>0</v>
      </c>
      <c r="G998" s="180">
        <f>+Harghita!G22</f>
        <v>0</v>
      </c>
      <c r="H998" s="180">
        <f>+Harghita!H22</f>
        <v>0</v>
      </c>
      <c r="I998" s="180">
        <f>+Harghita!I22</f>
        <v>0</v>
      </c>
      <c r="J998" s="180">
        <f>+Harghita!J22</f>
        <v>0</v>
      </c>
      <c r="K998" s="180">
        <f>+Harghita!K22</f>
        <v>4</v>
      </c>
      <c r="L998" s="180">
        <f>+Harghita!L22</f>
        <v>10</v>
      </c>
      <c r="M998" s="180">
        <f>+Harghita!M22</f>
        <v>173</v>
      </c>
      <c r="N998" s="180">
        <f>+Harghita!N22</f>
        <v>55</v>
      </c>
      <c r="O998" s="180">
        <f>+Harghita!O22</f>
        <v>47</v>
      </c>
      <c r="P998" s="180">
        <f>+Harghita!P22</f>
        <v>0</v>
      </c>
      <c r="Q998" s="180">
        <f>+Harghita!Q22</f>
        <v>0</v>
      </c>
      <c r="R998" s="180">
        <f>+Harghita!R22</f>
        <v>0</v>
      </c>
      <c r="S998" s="180">
        <f>+Harghita!S22</f>
        <v>73</v>
      </c>
      <c r="T998" s="180">
        <f>+Harghita!T22</f>
        <v>45</v>
      </c>
    </row>
    <row r="999" spans="1:20">
      <c r="A999" s="372">
        <v>3</v>
      </c>
      <c r="B999" s="21" t="s">
        <v>146</v>
      </c>
      <c r="C999" s="180">
        <f>+Harghita!C23</f>
        <v>159</v>
      </c>
      <c r="D999" s="180">
        <f>+Harghita!D23</f>
        <v>114</v>
      </c>
      <c r="E999" s="180">
        <f>+Harghita!E23</f>
        <v>0</v>
      </c>
      <c r="F999" s="180">
        <f>+Harghita!F23</f>
        <v>1</v>
      </c>
      <c r="G999" s="180">
        <f>+Harghita!G23</f>
        <v>4</v>
      </c>
      <c r="H999" s="180">
        <f>+Harghita!H23</f>
        <v>0</v>
      </c>
      <c r="I999" s="180">
        <f>+Harghita!I23</f>
        <v>14</v>
      </c>
      <c r="J999" s="180">
        <f>+Harghita!J23</f>
        <v>12</v>
      </c>
      <c r="K999" s="180">
        <f>+Harghita!K23</f>
        <v>12</v>
      </c>
      <c r="L999" s="180">
        <f>+Harghita!L23</f>
        <v>14</v>
      </c>
      <c r="M999" s="180">
        <f>+Harghita!M23</f>
        <v>631</v>
      </c>
      <c r="N999" s="180">
        <f>+Harghita!N23</f>
        <v>359</v>
      </c>
      <c r="O999" s="180">
        <f>+Harghita!O23</f>
        <v>344</v>
      </c>
      <c r="P999" s="180">
        <f>+Harghita!P23</f>
        <v>18</v>
      </c>
      <c r="Q999" s="180">
        <f>+Harghita!Q23</f>
        <v>2</v>
      </c>
      <c r="R999" s="180">
        <f>+Harghita!R23</f>
        <v>0</v>
      </c>
      <c r="S999" s="180">
        <f>+Harghita!S23</f>
        <v>170</v>
      </c>
      <c r="T999" s="180">
        <f>+Harghita!T23</f>
        <v>102</v>
      </c>
    </row>
    <row r="1000" spans="1:20">
      <c r="A1000" s="372">
        <v>4</v>
      </c>
      <c r="B1000" s="21" t="s">
        <v>147</v>
      </c>
      <c r="C1000" s="180">
        <f>+Harghita!C24</f>
        <v>51</v>
      </c>
      <c r="D1000" s="180">
        <f>+Harghita!D24</f>
        <v>32</v>
      </c>
      <c r="E1000" s="180">
        <f>+Harghita!E24</f>
        <v>0</v>
      </c>
      <c r="F1000" s="180">
        <f>+Harghita!F24</f>
        <v>1</v>
      </c>
      <c r="G1000" s="180">
        <f>+Harghita!G24</f>
        <v>0</v>
      </c>
      <c r="H1000" s="180">
        <f>+Harghita!H24</f>
        <v>0</v>
      </c>
      <c r="I1000" s="180">
        <f>+Harghita!I24</f>
        <v>6</v>
      </c>
      <c r="J1000" s="180">
        <f>+Harghita!J24</f>
        <v>2</v>
      </c>
      <c r="K1000" s="180">
        <f>+Harghita!K24</f>
        <v>0</v>
      </c>
      <c r="L1000" s="180">
        <f>+Harghita!L24</f>
        <v>12</v>
      </c>
      <c r="M1000" s="180">
        <f>+Harghita!M24</f>
        <v>204</v>
      </c>
      <c r="N1000" s="180">
        <f>+Harghita!N24</f>
        <v>117</v>
      </c>
      <c r="O1000" s="180">
        <f>+Harghita!O24</f>
        <v>115</v>
      </c>
      <c r="P1000" s="180">
        <f>+Harghita!P24</f>
        <v>9</v>
      </c>
      <c r="Q1000" s="180">
        <f>+Harghita!Q24</f>
        <v>1</v>
      </c>
      <c r="R1000" s="180">
        <f>+Harghita!R24</f>
        <v>1</v>
      </c>
      <c r="S1000" s="180">
        <f>+Harghita!S24</f>
        <v>40</v>
      </c>
      <c r="T1000" s="180">
        <f>+Harghita!T24</f>
        <v>47</v>
      </c>
    </row>
    <row r="1001" spans="1:20">
      <c r="A1001" s="372">
        <v>5</v>
      </c>
      <c r="B1001" s="21" t="s">
        <v>148</v>
      </c>
      <c r="C1001" s="180">
        <f>+Harghita!C25</f>
        <v>43</v>
      </c>
      <c r="D1001" s="180">
        <f>+Harghita!D25</f>
        <v>29</v>
      </c>
      <c r="E1001" s="180">
        <f>+Harghita!E25</f>
        <v>0</v>
      </c>
      <c r="F1001" s="180">
        <f>+Harghita!F25</f>
        <v>1</v>
      </c>
      <c r="G1001" s="180">
        <f>+Harghita!G25</f>
        <v>1</v>
      </c>
      <c r="H1001" s="180">
        <f>+Harghita!H25</f>
        <v>0</v>
      </c>
      <c r="I1001" s="180">
        <f>+Harghita!I25</f>
        <v>1</v>
      </c>
      <c r="J1001" s="180">
        <f>+Harghita!J25</f>
        <v>0</v>
      </c>
      <c r="K1001" s="180">
        <f>+Harghita!K25</f>
        <v>1</v>
      </c>
      <c r="L1001" s="180">
        <f>+Harghita!L25</f>
        <v>10</v>
      </c>
      <c r="M1001" s="180">
        <f>+Harghita!M25</f>
        <v>140</v>
      </c>
      <c r="N1001" s="180">
        <f>+Harghita!N25</f>
        <v>84</v>
      </c>
      <c r="O1001" s="180">
        <f>+Harghita!O25</f>
        <v>83</v>
      </c>
      <c r="P1001" s="180">
        <f>+Harghita!P25</f>
        <v>7</v>
      </c>
      <c r="Q1001" s="180">
        <f>+Harghita!Q25</f>
        <v>0</v>
      </c>
      <c r="R1001" s="180">
        <f>+Harghita!R25</f>
        <v>0</v>
      </c>
      <c r="S1001" s="180">
        <f>+Harghita!S25</f>
        <v>43</v>
      </c>
      <c r="T1001" s="180">
        <f>+Harghita!T25</f>
        <v>13</v>
      </c>
    </row>
    <row r="1028" spans="1:18">
      <c r="A1028" s="33" t="s">
        <v>525</v>
      </c>
    </row>
    <row r="1031" spans="1:18">
      <c r="A1031" s="533" t="s">
        <v>562</v>
      </c>
      <c r="B1031" s="533"/>
      <c r="C1031" s="533"/>
      <c r="D1031" s="533"/>
      <c r="E1031" s="533"/>
      <c r="F1031" s="533"/>
      <c r="G1031" s="533"/>
      <c r="H1031" s="533"/>
      <c r="I1031" s="533"/>
      <c r="J1031" s="533"/>
    </row>
    <row r="1032" spans="1:18" ht="12.75" customHeight="1">
      <c r="A1032" s="527" t="s">
        <v>300</v>
      </c>
      <c r="B1032" s="527" t="s">
        <v>301</v>
      </c>
      <c r="C1032" s="527" t="s">
        <v>0</v>
      </c>
      <c r="D1032" s="527" t="s">
        <v>298</v>
      </c>
      <c r="E1032" s="527"/>
      <c r="F1032" s="527"/>
      <c r="G1032" s="527" t="s">
        <v>1</v>
      </c>
      <c r="H1032" s="527" t="s">
        <v>299</v>
      </c>
      <c r="I1032" s="527"/>
      <c r="J1032" s="527"/>
      <c r="K1032" s="527" t="s">
        <v>466</v>
      </c>
      <c r="L1032" s="527" t="s">
        <v>467</v>
      </c>
      <c r="M1032" s="527" t="s">
        <v>461</v>
      </c>
      <c r="N1032" s="527" t="s">
        <v>489</v>
      </c>
      <c r="O1032" s="527" t="s">
        <v>463</v>
      </c>
      <c r="P1032" s="527" t="s">
        <v>464</v>
      </c>
      <c r="Q1032" s="527" t="s">
        <v>465</v>
      </c>
      <c r="R1032" s="527" t="s">
        <v>469</v>
      </c>
    </row>
    <row r="1033" spans="1:18" ht="36">
      <c r="A1033" s="527"/>
      <c r="B1033" s="527"/>
      <c r="C1033" s="527"/>
      <c r="D1033" s="390" t="s">
        <v>2</v>
      </c>
      <c r="E1033" s="390" t="s">
        <v>3</v>
      </c>
      <c r="F1033" s="390" t="s">
        <v>4</v>
      </c>
      <c r="G1033" s="527"/>
      <c r="H1033" s="390" t="s">
        <v>2</v>
      </c>
      <c r="I1033" s="390" t="s">
        <v>3</v>
      </c>
      <c r="J1033" s="390" t="s">
        <v>4</v>
      </c>
      <c r="K1033" s="527"/>
      <c r="L1033" s="527"/>
      <c r="M1033" s="527"/>
      <c r="N1033" s="527"/>
      <c r="O1033" s="527"/>
      <c r="P1033" s="527"/>
      <c r="Q1033" s="527"/>
      <c r="R1033" s="527"/>
    </row>
    <row r="1034" spans="1:18">
      <c r="A1034" s="516" t="s">
        <v>320</v>
      </c>
      <c r="B1034" s="516"/>
      <c r="C1034" s="384">
        <f>+Hunedoara!C7</f>
        <v>203915146.41</v>
      </c>
      <c r="D1034" s="384">
        <f>+Hunedoara!D7</f>
        <v>69382.492824089801</v>
      </c>
      <c r="E1034" s="384">
        <f>+Hunedoara!E7</f>
        <v>2431.6719503207801</v>
      </c>
      <c r="F1034" s="384">
        <f>+Hunedoara!F7</f>
        <v>295.41103328233902</v>
      </c>
      <c r="G1034" s="384">
        <f>+Hunedoara!G7</f>
        <v>22436987.469999999</v>
      </c>
      <c r="H1034" s="384">
        <f>+Hunedoara!H7</f>
        <v>7634.2250663491004</v>
      </c>
      <c r="I1034" s="384">
        <f>+Hunedoara!I7</f>
        <v>267.55929631043</v>
      </c>
      <c r="J1034" s="384">
        <f>+Hunedoara!J7</f>
        <v>32.504371396369002</v>
      </c>
      <c r="K1034" s="384">
        <f>+Hunedoara!K7</f>
        <v>83858</v>
      </c>
      <c r="L1034" s="384">
        <f>+Hunedoara!L7</f>
        <v>82918</v>
      </c>
      <c r="M1034" s="384">
        <f>+Hunedoara!M7</f>
        <v>690276</v>
      </c>
      <c r="N1034" s="385">
        <f>+Hunedoara!N7</f>
        <v>235.10762942779292</v>
      </c>
      <c r="O1034" s="385">
        <f>+Hunedoara!O7</f>
        <v>64.41304915829943</v>
      </c>
      <c r="P1034" s="385">
        <f>+Hunedoara!P7</f>
        <v>6.4137738794320969</v>
      </c>
      <c r="Q1034" s="385">
        <f>+Hunedoara!Q7</f>
        <v>2.2419739984080658</v>
      </c>
      <c r="R1034" s="385">
        <f>+Hunedoara!R7</f>
        <v>36.656675749318801</v>
      </c>
    </row>
    <row r="1035" spans="1:18">
      <c r="A1035" s="372">
        <v>1</v>
      </c>
      <c r="B1035" s="21" t="s">
        <v>149</v>
      </c>
      <c r="C1035" s="161">
        <f>+Hunedoara!C8</f>
        <v>77044622</v>
      </c>
      <c r="D1035" s="161">
        <f>+Hunedoara!D8</f>
        <v>120759.595611285</v>
      </c>
      <c r="E1035" s="161">
        <f>+Hunedoara!E8</f>
        <v>3097.6448214860102</v>
      </c>
      <c r="F1035" s="161">
        <f>+Hunedoara!F8</f>
        <v>396.25076889844399</v>
      </c>
      <c r="G1035" s="161">
        <f>+Hunedoara!G8</f>
        <v>12820628</v>
      </c>
      <c r="H1035" s="161">
        <f>+Hunedoara!H8</f>
        <v>20095.028213166101</v>
      </c>
      <c r="I1035" s="161">
        <f>+Hunedoara!I8</f>
        <v>515.46429720167305</v>
      </c>
      <c r="J1035" s="161">
        <f>+Hunedoara!J8</f>
        <v>65.938200109034398</v>
      </c>
      <c r="K1035" s="161">
        <f>+Hunedoara!K8</f>
        <v>24872</v>
      </c>
      <c r="L1035" s="161">
        <f>+Hunedoara!L8</f>
        <v>24623</v>
      </c>
      <c r="M1035" s="161">
        <f>+Hunedoara!M8</f>
        <v>194434</v>
      </c>
      <c r="N1035" s="386">
        <f>+Hunedoara!N8</f>
        <v>304.7554858934169</v>
      </c>
      <c r="O1035" s="386">
        <f>+Hunedoara!O8</f>
        <v>83.494653669429297</v>
      </c>
      <c r="P1035" s="386">
        <f>+Hunedoara!P8</f>
        <v>5.9302162442431454</v>
      </c>
      <c r="Q1035" s="386">
        <f>+Hunedoara!Q8</f>
        <v>2.8631767047069814</v>
      </c>
      <c r="R1035" s="386">
        <f>+Hunedoara!R8</f>
        <v>51.390282131661444</v>
      </c>
    </row>
    <row r="1036" spans="1:18" ht="25.5">
      <c r="A1036" s="372">
        <v>2</v>
      </c>
      <c r="B1036" s="93" t="s">
        <v>150</v>
      </c>
      <c r="C1036" s="161">
        <f>+Hunedoara!C9</f>
        <v>37734246.409999996</v>
      </c>
      <c r="D1036" s="161">
        <f>+Hunedoara!D9</f>
        <v>61657.265375816998</v>
      </c>
      <c r="E1036" s="161">
        <f>+Hunedoara!E9</f>
        <v>2274.5175654008399</v>
      </c>
      <c r="F1036" s="161">
        <f>+Hunedoara!F9</f>
        <v>343.42573819578399</v>
      </c>
      <c r="G1036" s="161">
        <f>+Hunedoara!G9</f>
        <v>5131234.47</v>
      </c>
      <c r="H1036" s="161">
        <f>+Hunedoara!H9</f>
        <v>8384.3700490196097</v>
      </c>
      <c r="I1036" s="161">
        <f>+Hunedoara!I9</f>
        <v>309.29683363471997</v>
      </c>
      <c r="J1036" s="161">
        <f>+Hunedoara!J9</f>
        <v>46.700229986530303</v>
      </c>
      <c r="K1036" s="161">
        <f>+Hunedoara!K9</f>
        <v>16590</v>
      </c>
      <c r="L1036" s="161">
        <f>+Hunedoara!L9</f>
        <v>16465</v>
      </c>
      <c r="M1036" s="161">
        <f>+Hunedoara!M9</f>
        <v>109876</v>
      </c>
      <c r="N1036" s="386">
        <f>+Hunedoara!N9</f>
        <v>179.53594771241831</v>
      </c>
      <c r="O1036" s="386">
        <f>+Hunedoara!O9</f>
        <v>49.187930880114607</v>
      </c>
      <c r="P1036" s="386">
        <f>+Hunedoara!P9</f>
        <v>5.5950707811386087</v>
      </c>
      <c r="Q1036" s="386">
        <f>+Hunedoara!Q9</f>
        <v>2.3929547525053141</v>
      </c>
      <c r="R1036" s="386">
        <f>+Hunedoara!R9</f>
        <v>32.088235294117645</v>
      </c>
    </row>
    <row r="1037" spans="1:18">
      <c r="A1037" s="372">
        <v>3</v>
      </c>
      <c r="B1037" s="21" t="s">
        <v>151</v>
      </c>
      <c r="C1037" s="161">
        <f>+Hunedoara!C10</f>
        <v>36919010</v>
      </c>
      <c r="D1037" s="161">
        <f>+Hunedoara!D10</f>
        <v>57685.953125</v>
      </c>
      <c r="E1037" s="161">
        <f>+Hunedoara!E10</f>
        <v>2078.3049988741273</v>
      </c>
      <c r="F1037" s="161">
        <f>+Hunedoara!F10</f>
        <v>257.2574036652498</v>
      </c>
      <c r="G1037" s="161">
        <f>+Hunedoara!G10</f>
        <v>2012512</v>
      </c>
      <c r="H1037" s="161">
        <f>+Hunedoara!H10</f>
        <v>3144.55</v>
      </c>
      <c r="I1037" s="161">
        <f>+Hunedoara!I10</f>
        <v>113.29160099076785</v>
      </c>
      <c r="J1037" s="161">
        <f>+Hunedoara!J10</f>
        <v>14.023496620444568</v>
      </c>
      <c r="K1037" s="161">
        <f>+Hunedoara!K10</f>
        <v>17764</v>
      </c>
      <c r="L1037" s="161">
        <f>+Hunedoara!L10</f>
        <v>17604</v>
      </c>
      <c r="M1037" s="161">
        <f>+Hunedoara!M10</f>
        <v>143510</v>
      </c>
      <c r="N1037" s="386">
        <f>+Hunedoara!N10</f>
        <v>224.234375</v>
      </c>
      <c r="O1037" s="386">
        <f>+Hunedoara!O10</f>
        <v>61.434075342465754</v>
      </c>
      <c r="P1037" s="386">
        <f>+Hunedoara!P10</f>
        <v>5.5066958290165378</v>
      </c>
      <c r="Q1037" s="386">
        <f>+Hunedoara!Q10</f>
        <v>3.0334014996591683</v>
      </c>
      <c r="R1037" s="386">
        <f>+Hunedoara!R10</f>
        <v>40.720312499999999</v>
      </c>
    </row>
    <row r="1038" spans="1:18">
      <c r="A1038" s="372">
        <v>4</v>
      </c>
      <c r="B1038" s="21" t="s">
        <v>152</v>
      </c>
      <c r="C1038" s="161">
        <f>+Hunedoara!C11</f>
        <v>8179278</v>
      </c>
      <c r="D1038" s="161">
        <f>+Hunedoara!D11</f>
        <v>66498.195121951198</v>
      </c>
      <c r="E1038" s="161">
        <f>+Hunedoara!E11</f>
        <v>1995.43254452305</v>
      </c>
      <c r="F1038" s="161">
        <f>+Hunedoara!F11</f>
        <v>277.63069821119399</v>
      </c>
      <c r="G1038" s="161">
        <f>+Hunedoara!G11</f>
        <v>634238</v>
      </c>
      <c r="H1038" s="161">
        <f>+Hunedoara!H11</f>
        <v>5156.4065040650403</v>
      </c>
      <c r="I1038" s="161">
        <f>+Hunedoara!I11</f>
        <v>154.72993413027601</v>
      </c>
      <c r="J1038" s="161">
        <f>+Hunedoara!J11</f>
        <v>21.5280540375412</v>
      </c>
      <c r="K1038" s="161">
        <f>+Hunedoara!K11</f>
        <v>4099</v>
      </c>
      <c r="L1038" s="161">
        <f>+Hunedoara!L11</f>
        <v>4072</v>
      </c>
      <c r="M1038" s="161">
        <f>+Hunedoara!M11</f>
        <v>29461</v>
      </c>
      <c r="N1038" s="386">
        <f>+Hunedoara!N11</f>
        <v>237.58870967741936</v>
      </c>
      <c r="O1038" s="386">
        <f>+Hunedoara!O11</f>
        <v>65.092797171895711</v>
      </c>
      <c r="P1038" s="386">
        <f>+Hunedoara!P11</f>
        <v>6.1198587453261322</v>
      </c>
      <c r="Q1038" s="386">
        <f>+Hunedoara!Q11</f>
        <v>2.038310412573674</v>
      </c>
      <c r="R1038" s="386">
        <f>+Hunedoara!R11</f>
        <v>38.822580645161288</v>
      </c>
    </row>
    <row r="1039" spans="1:18">
      <c r="A1039" s="372">
        <v>5</v>
      </c>
      <c r="B1039" s="21" t="s">
        <v>153</v>
      </c>
      <c r="C1039" s="161">
        <f>+Hunedoara!C12</f>
        <v>7632565</v>
      </c>
      <c r="D1039" s="161">
        <f>+Hunedoara!D12</f>
        <v>52638.379310344797</v>
      </c>
      <c r="E1039" s="161">
        <f>+Hunedoara!E12</f>
        <v>1748.18254695373</v>
      </c>
      <c r="F1039" s="161">
        <f>+Hunedoara!F12</f>
        <v>274.52307304967098</v>
      </c>
      <c r="G1039" s="161">
        <f>+Hunedoara!G12</f>
        <v>332687</v>
      </c>
      <c r="H1039" s="161">
        <f>+Hunedoara!H12</f>
        <v>2294.3931034482798</v>
      </c>
      <c r="I1039" s="161">
        <f>+Hunedoara!I12</f>
        <v>76.199496106275802</v>
      </c>
      <c r="J1039" s="161">
        <f>+Hunedoara!J12</f>
        <v>11.9658669927706</v>
      </c>
      <c r="K1039" s="161">
        <f>+Hunedoara!K12</f>
        <v>4366</v>
      </c>
      <c r="L1039" s="161">
        <f>+Hunedoara!L12</f>
        <v>4346</v>
      </c>
      <c r="M1039" s="161">
        <f>+Hunedoara!M12</f>
        <v>27803</v>
      </c>
      <c r="N1039" s="386">
        <f>+Hunedoara!N12</f>
        <v>191.7448275862069</v>
      </c>
      <c r="O1039" s="386">
        <f>+Hunedoara!O12</f>
        <v>52.532829475673118</v>
      </c>
      <c r="P1039" s="386">
        <f>+Hunedoara!P12</f>
        <v>5.5896662645757944</v>
      </c>
      <c r="Q1039" s="386">
        <f>+Hunedoara!Q12</f>
        <v>0.621260929590428</v>
      </c>
      <c r="R1039" s="386">
        <f>+Hunedoara!R12</f>
        <v>34.303448275862067</v>
      </c>
    </row>
    <row r="1040" spans="1:18">
      <c r="A1040" s="372">
        <v>6</v>
      </c>
      <c r="B1040" s="21" t="s">
        <v>154</v>
      </c>
      <c r="C1040" s="161">
        <f>+Hunedoara!C13</f>
        <v>7843960</v>
      </c>
      <c r="D1040" s="161">
        <f>+Hunedoara!D13</f>
        <v>56028.285714285703</v>
      </c>
      <c r="E1040" s="161">
        <f>+Hunedoara!E13</f>
        <v>1723.1898066783799</v>
      </c>
      <c r="F1040" s="161">
        <f>+Hunedoara!F13</f>
        <v>289.60531659590202</v>
      </c>
      <c r="G1040" s="161">
        <f>+Hunedoara!G13</f>
        <v>311538</v>
      </c>
      <c r="H1040" s="161">
        <f>+Hunedoara!H13</f>
        <v>2225.2714285714301</v>
      </c>
      <c r="I1040" s="161">
        <f>+Hunedoara!I13</f>
        <v>68.439806678383107</v>
      </c>
      <c r="J1040" s="161">
        <f>+Hunedoara!J13</f>
        <v>11.502233708694799</v>
      </c>
      <c r="K1040" s="161">
        <f>+Hunedoara!K13</f>
        <v>4552</v>
      </c>
      <c r="L1040" s="161">
        <f>+Hunedoara!L13</f>
        <v>4512</v>
      </c>
      <c r="M1040" s="161">
        <f>+Hunedoara!M13</f>
        <v>27085</v>
      </c>
      <c r="N1040" s="386">
        <f>+Hunedoara!N13</f>
        <v>193.46428571428572</v>
      </c>
      <c r="O1040" s="386">
        <f>+Hunedoara!O13</f>
        <v>53.003913894324853</v>
      </c>
      <c r="P1040" s="386">
        <f>+Hunedoara!P13</f>
        <v>4.8108348134991115</v>
      </c>
      <c r="Q1040" s="386">
        <f>+Hunedoara!Q13</f>
        <v>1.1524822695035462</v>
      </c>
      <c r="R1040" s="386">
        <f>+Hunedoara!R13</f>
        <v>40.214285714285715</v>
      </c>
    </row>
    <row r="1041" spans="1:20">
      <c r="A1041" s="372">
        <v>7</v>
      </c>
      <c r="B1041" s="21" t="s">
        <v>155</v>
      </c>
      <c r="C1041" s="161">
        <f>+Hunedoara!C14</f>
        <v>9102168</v>
      </c>
      <c r="D1041" s="161">
        <f>+Hunedoara!D14</f>
        <v>52012.388571428601</v>
      </c>
      <c r="E1041" s="161">
        <f>+Hunedoara!E14</f>
        <v>1909.41220893644</v>
      </c>
      <c r="F1041" s="161">
        <f>+Hunedoara!F14</f>
        <v>270.07797756809703</v>
      </c>
      <c r="G1041" s="161">
        <f>+Hunedoara!G14</f>
        <v>499296</v>
      </c>
      <c r="H1041" s="161">
        <f>+Hunedoara!H14</f>
        <v>2853.12</v>
      </c>
      <c r="I1041" s="161">
        <f>+Hunedoara!I14</f>
        <v>104.740088105727</v>
      </c>
      <c r="J1041" s="161">
        <f>+Hunedoara!J14</f>
        <v>14.815025814491699</v>
      </c>
      <c r="K1041" s="161">
        <f>+Hunedoara!K14</f>
        <v>4767</v>
      </c>
      <c r="L1041" s="161">
        <f>+Hunedoara!L14</f>
        <v>4727</v>
      </c>
      <c r="M1041" s="161">
        <f>+Hunedoara!M14</f>
        <v>33702</v>
      </c>
      <c r="N1041" s="386">
        <f>+Hunedoara!N14</f>
        <v>192.58285714285714</v>
      </c>
      <c r="O1041" s="386">
        <f>+Hunedoara!O14</f>
        <v>52.762426614481406</v>
      </c>
      <c r="P1041" s="386">
        <f>+Hunedoara!P14</f>
        <v>4.9488986784140971</v>
      </c>
      <c r="Q1041" s="386">
        <f>+Hunedoara!Q14</f>
        <v>1.0365982652845356</v>
      </c>
      <c r="R1041" s="386">
        <f>+Hunedoara!R14</f>
        <v>38.914285714285711</v>
      </c>
    </row>
    <row r="1042" spans="1:20">
      <c r="A1042" s="372">
        <v>8</v>
      </c>
      <c r="B1042" s="21" t="s">
        <v>156</v>
      </c>
      <c r="C1042" s="161">
        <f>+Hunedoara!C15</f>
        <v>8282180</v>
      </c>
      <c r="D1042" s="161">
        <f>+Hunedoara!D15</f>
        <v>87180.842105263204</v>
      </c>
      <c r="E1042" s="161">
        <f>+Hunedoara!E15</f>
        <v>2861.8451969592302</v>
      </c>
      <c r="F1042" s="161">
        <f>+Hunedoara!F15</f>
        <v>447.78222318339101</v>
      </c>
      <c r="G1042" s="161">
        <f>+Hunedoara!G15</f>
        <v>105855</v>
      </c>
      <c r="H1042" s="161">
        <f>+Hunedoara!H15</f>
        <v>1114.2631578947401</v>
      </c>
      <c r="I1042" s="161">
        <f>+Hunedoara!I15</f>
        <v>36.577401520386999</v>
      </c>
      <c r="J1042" s="161">
        <f>+Hunedoara!J15</f>
        <v>5.7231293252595199</v>
      </c>
      <c r="K1042" s="161">
        <f>+Hunedoara!K15</f>
        <v>2894</v>
      </c>
      <c r="L1042" s="161">
        <f>+Hunedoara!L15</f>
        <v>2867</v>
      </c>
      <c r="M1042" s="161">
        <f>+Hunedoara!M15</f>
        <v>18496</v>
      </c>
      <c r="N1042" s="386">
        <f>+Hunedoara!N15</f>
        <v>194.69473684210527</v>
      </c>
      <c r="O1042" s="386">
        <f>+Hunedoara!O15</f>
        <v>53.34102379235761</v>
      </c>
      <c r="P1042" s="386">
        <f>+Hunedoara!P15</f>
        <v>6.3735354927636116</v>
      </c>
      <c r="Q1042" s="386">
        <f>+Hunedoara!Q15</f>
        <v>0</v>
      </c>
      <c r="R1042" s="386">
        <f>+Hunedoara!R15</f>
        <v>30.547368421052632</v>
      </c>
    </row>
    <row r="1043" spans="1:20">
      <c r="A1043" s="372">
        <v>9</v>
      </c>
      <c r="B1043" s="21" t="s">
        <v>157</v>
      </c>
      <c r="C1043" s="161">
        <f>+Hunedoara!C16</f>
        <v>11177117</v>
      </c>
      <c r="D1043" s="161">
        <f>+Hunedoara!D16</f>
        <v>30455.359673024501</v>
      </c>
      <c r="E1043" s="161">
        <f>+Hunedoara!E16</f>
        <v>2826.78730399595</v>
      </c>
      <c r="F1043" s="161">
        <f>+Hunedoara!F16</f>
        <v>105.535100888499</v>
      </c>
      <c r="G1043" s="161">
        <f>+Hunedoara!G16</f>
        <v>588999</v>
      </c>
      <c r="H1043" s="161">
        <f>+Hunedoara!H16</f>
        <v>1604.90190735695</v>
      </c>
      <c r="I1043" s="161">
        <f>+Hunedoara!I16</f>
        <v>148.96282245827001</v>
      </c>
      <c r="J1043" s="161">
        <f>+Hunedoara!J16</f>
        <v>5.56136872220491</v>
      </c>
      <c r="K1043" s="161">
        <f>+Hunedoara!K16</f>
        <v>3954</v>
      </c>
      <c r="L1043" s="161">
        <f>+Hunedoara!L16</f>
        <v>3702</v>
      </c>
      <c r="M1043" s="161">
        <f>+Hunedoara!M16</f>
        <v>105909</v>
      </c>
      <c r="N1043" s="386">
        <f>+Hunedoara!N16</f>
        <v>288.58038147138967</v>
      </c>
      <c r="O1043" s="386">
        <f>+Hunedoara!O16</f>
        <v>79.063118211339628</v>
      </c>
      <c r="P1043" s="386">
        <f>+Hunedoara!P16</f>
        <v>26.424401197604791</v>
      </c>
      <c r="Q1043" s="386">
        <f>+Hunedoara!Q16</f>
        <v>0.4051863857374392</v>
      </c>
      <c r="R1043" s="386">
        <f>+Hunedoara!R16</f>
        <v>10.920980926430518</v>
      </c>
    </row>
    <row r="1044" spans="1:20">
      <c r="A1044" s="33"/>
      <c r="B1044" s="61"/>
      <c r="C1044" s="35"/>
      <c r="D1044" s="36"/>
      <c r="E1044" s="37"/>
      <c r="F1044" s="37"/>
      <c r="G1044" s="35"/>
      <c r="H1044" s="37"/>
      <c r="I1044" s="37"/>
      <c r="J1044" s="37"/>
    </row>
    <row r="1045" spans="1:20">
      <c r="A1045" s="372">
        <v>10</v>
      </c>
      <c r="B1045" s="393" t="s">
        <v>439</v>
      </c>
      <c r="C1045" s="161">
        <f>+Hunedoara!C18</f>
        <v>7282870</v>
      </c>
      <c r="D1045" s="161">
        <f>+Hunedoara!D18</f>
        <v>31664.652173913</v>
      </c>
      <c r="E1045" s="161">
        <f>+Hunedoara!E18</f>
        <v>4495.5987654320998</v>
      </c>
      <c r="F1045" s="161">
        <f>+Hunedoara!F18</f>
        <v>132.996165084003</v>
      </c>
      <c r="G1045" s="161">
        <f>+Hunedoara!G18</f>
        <v>492223</v>
      </c>
      <c r="H1045" s="161">
        <f>+Hunedoara!H18</f>
        <v>2140.1</v>
      </c>
      <c r="I1045" s="161">
        <f>+Hunedoara!I18</f>
        <v>303.84135802469098</v>
      </c>
      <c r="J1045" s="161">
        <f>+Hunedoara!J18</f>
        <v>8.9887326515704906</v>
      </c>
      <c r="K1045" s="161">
        <f>+Hunedoara!K18</f>
        <v>1620</v>
      </c>
      <c r="L1045" s="161">
        <f>+Hunedoara!L18</f>
        <v>1505</v>
      </c>
      <c r="M1045" s="161">
        <f>+Hunedoara!M18</f>
        <v>54760</v>
      </c>
      <c r="N1045" s="386">
        <f>+Hunedoara!N18</f>
        <v>238.08695652173913</v>
      </c>
      <c r="O1045" s="386">
        <f>+Hunedoara!O18</f>
        <v>65.229303156640853</v>
      </c>
      <c r="P1045" s="386">
        <f>+Hunedoara!P18</f>
        <v>33.802469135802468</v>
      </c>
      <c r="Q1045" s="386">
        <f>+Hunedoara!Q18</f>
        <v>1.8604651162790697</v>
      </c>
      <c r="R1045" s="386">
        <f>+Hunedoara!R18</f>
        <v>7.0434782608695654</v>
      </c>
    </row>
    <row r="1046" spans="1:20">
      <c r="A1046" s="372">
        <v>11</v>
      </c>
      <c r="B1046" s="393" t="s">
        <v>440</v>
      </c>
      <c r="C1046" s="161">
        <f>+Hunedoara!C19</f>
        <v>6985515.9199999999</v>
      </c>
      <c r="D1046" s="161">
        <f>+Hunedoara!D19</f>
        <v>45067.844645161298</v>
      </c>
      <c r="E1046" s="161">
        <f>+Hunedoara!E19</f>
        <v>4726.3301217861999</v>
      </c>
      <c r="F1046" s="161">
        <f>+Hunedoara!F19</f>
        <v>167.97758668782799</v>
      </c>
      <c r="G1046" s="161">
        <f>+Hunedoara!G19</f>
        <v>280350</v>
      </c>
      <c r="H1046" s="161">
        <f>+Hunedoara!H19</f>
        <v>1808.7096774193501</v>
      </c>
      <c r="I1046" s="161">
        <f>+Hunedoara!I19</f>
        <v>189.68200270636001</v>
      </c>
      <c r="J1046" s="161">
        <f>+Hunedoara!J19</f>
        <v>6.7414514500072098</v>
      </c>
      <c r="K1046" s="161">
        <f>+Hunedoara!K19</f>
        <v>1478</v>
      </c>
      <c r="L1046" s="161">
        <f>+Hunedoara!L19</f>
        <v>1383</v>
      </c>
      <c r="M1046" s="161">
        <f>+Hunedoara!M19</f>
        <v>41586</v>
      </c>
      <c r="N1046" s="386">
        <f>+Hunedoara!N19</f>
        <v>268.2967741935484</v>
      </c>
      <c r="O1046" s="386">
        <f>+Hunedoara!O19</f>
        <v>73.50596553247901</v>
      </c>
      <c r="P1046" s="386">
        <f>+Hunedoara!P19</f>
        <v>28.136671177266578</v>
      </c>
      <c r="Q1046" s="386">
        <f>+Hunedoara!Q19</f>
        <v>1.3015184381778742</v>
      </c>
      <c r="R1046" s="386">
        <f>+Hunedoara!R19</f>
        <v>9.5354838709677416</v>
      </c>
    </row>
    <row r="1047" spans="1:20">
      <c r="A1047" s="33"/>
      <c r="B1047" s="61"/>
      <c r="C1047" s="35"/>
      <c r="D1047" s="36"/>
      <c r="E1047" s="37"/>
      <c r="F1047" s="37"/>
      <c r="G1047" s="35"/>
      <c r="H1047" s="37"/>
      <c r="I1047" s="37"/>
      <c r="J1047" s="37"/>
    </row>
    <row r="1048" spans="1:20">
      <c r="A1048" s="528" t="s">
        <v>565</v>
      </c>
      <c r="B1048" s="528"/>
      <c r="C1048" s="528"/>
      <c r="D1048" s="528"/>
      <c r="E1048" s="528"/>
      <c r="F1048" s="528"/>
      <c r="G1048" s="528"/>
      <c r="H1048" s="528"/>
      <c r="I1048" s="528"/>
      <c r="J1048" s="528"/>
      <c r="K1048" s="528"/>
      <c r="L1048" s="528"/>
      <c r="M1048" s="528"/>
      <c r="N1048" s="528"/>
      <c r="O1048" s="528"/>
      <c r="P1048" s="528"/>
      <c r="Q1048" s="528"/>
      <c r="R1048" s="528"/>
      <c r="S1048" s="528"/>
      <c r="T1048" s="528"/>
    </row>
    <row r="1049" spans="1:20">
      <c r="A1049" s="527" t="s">
        <v>300</v>
      </c>
      <c r="B1049" s="527" t="s">
        <v>301</v>
      </c>
      <c r="C1049" s="527" t="s">
        <v>414</v>
      </c>
      <c r="D1049" s="527"/>
      <c r="E1049" s="527"/>
      <c r="F1049" s="527"/>
      <c r="G1049" s="527"/>
      <c r="H1049" s="527"/>
      <c r="I1049" s="527"/>
      <c r="J1049" s="527"/>
      <c r="K1049" s="527"/>
      <c r="L1049" s="527"/>
      <c r="M1049" s="527" t="s">
        <v>425</v>
      </c>
      <c r="N1049" s="527"/>
      <c r="O1049" s="527"/>
      <c r="P1049" s="527"/>
      <c r="Q1049" s="527"/>
      <c r="R1049" s="527"/>
      <c r="S1049" s="527"/>
      <c r="T1049" s="527"/>
    </row>
    <row r="1050" spans="1:20">
      <c r="A1050" s="527"/>
      <c r="B1050" s="527"/>
      <c r="C1050" s="527" t="s">
        <v>415</v>
      </c>
      <c r="D1050" s="527" t="s">
        <v>416</v>
      </c>
      <c r="E1050" s="527"/>
      <c r="F1050" s="527"/>
      <c r="G1050" s="527"/>
      <c r="H1050" s="527"/>
      <c r="I1050" s="527"/>
      <c r="J1050" s="527"/>
      <c r="K1050" s="527"/>
      <c r="L1050" s="527"/>
      <c r="M1050" s="527" t="s">
        <v>415</v>
      </c>
      <c r="N1050" s="527" t="s">
        <v>416</v>
      </c>
      <c r="O1050" s="527"/>
      <c r="P1050" s="527"/>
      <c r="Q1050" s="527"/>
      <c r="R1050" s="527"/>
      <c r="S1050" s="527"/>
      <c r="T1050" s="527"/>
    </row>
    <row r="1051" spans="1:20" ht="35.25" customHeight="1">
      <c r="A1051" s="527"/>
      <c r="B1051" s="527"/>
      <c r="C1051" s="527"/>
      <c r="D1051" s="527" t="s">
        <v>409</v>
      </c>
      <c r="E1051" s="527" t="s">
        <v>410</v>
      </c>
      <c r="F1051" s="527" t="s">
        <v>411</v>
      </c>
      <c r="G1051" s="527" t="s">
        <v>418</v>
      </c>
      <c r="H1051" s="527"/>
      <c r="I1051" s="527" t="s">
        <v>417</v>
      </c>
      <c r="J1051" s="527"/>
      <c r="K1051" s="527" t="s">
        <v>412</v>
      </c>
      <c r="L1051" s="527" t="s">
        <v>413</v>
      </c>
      <c r="M1051" s="527"/>
      <c r="N1051" s="527" t="s">
        <v>420</v>
      </c>
      <c r="O1051" s="527" t="s">
        <v>421</v>
      </c>
      <c r="P1051" s="527"/>
      <c r="Q1051" s="527"/>
      <c r="R1051" s="527"/>
      <c r="S1051" s="527" t="s">
        <v>423</v>
      </c>
      <c r="T1051" s="527" t="s">
        <v>424</v>
      </c>
    </row>
    <row r="1052" spans="1:20" ht="30" customHeight="1">
      <c r="A1052" s="527"/>
      <c r="B1052" s="527"/>
      <c r="C1052" s="527"/>
      <c r="D1052" s="527"/>
      <c r="E1052" s="527"/>
      <c r="F1052" s="527"/>
      <c r="G1052" s="527" t="s">
        <v>415</v>
      </c>
      <c r="H1052" s="527" t="s">
        <v>419</v>
      </c>
      <c r="I1052" s="527" t="s">
        <v>415</v>
      </c>
      <c r="J1052" s="527" t="s">
        <v>422</v>
      </c>
      <c r="K1052" s="527"/>
      <c r="L1052" s="527"/>
      <c r="M1052" s="527"/>
      <c r="N1052" s="527"/>
      <c r="O1052" s="527" t="s">
        <v>415</v>
      </c>
      <c r="P1052" s="527" t="s">
        <v>422</v>
      </c>
      <c r="Q1052" s="527" t="s">
        <v>443</v>
      </c>
      <c r="R1052" s="527"/>
      <c r="S1052" s="527"/>
      <c r="T1052" s="527"/>
    </row>
    <row r="1053" spans="1:20" ht="24">
      <c r="A1053" s="527"/>
      <c r="B1053" s="527"/>
      <c r="C1053" s="527"/>
      <c r="D1053" s="527"/>
      <c r="E1053" s="527"/>
      <c r="F1053" s="527"/>
      <c r="G1053" s="527"/>
      <c r="H1053" s="527"/>
      <c r="I1053" s="527"/>
      <c r="J1053" s="527"/>
      <c r="K1053" s="527"/>
      <c r="L1053" s="527"/>
      <c r="M1053" s="527"/>
      <c r="N1053" s="527"/>
      <c r="O1053" s="527"/>
      <c r="P1053" s="527"/>
      <c r="Q1053" s="390" t="s">
        <v>415</v>
      </c>
      <c r="R1053" s="390" t="s">
        <v>419</v>
      </c>
      <c r="S1053" s="527"/>
      <c r="T1053" s="527"/>
    </row>
    <row r="1054" spans="1:20">
      <c r="A1054" s="516" t="s">
        <v>320</v>
      </c>
      <c r="B1054" s="516"/>
      <c r="C1054" s="44">
        <f>+Hunedoara!C27</f>
        <v>1067</v>
      </c>
      <c r="D1054" s="44">
        <f>+Hunedoara!D27</f>
        <v>561</v>
      </c>
      <c r="E1054" s="44">
        <f>+Hunedoara!E27</f>
        <v>8</v>
      </c>
      <c r="F1054" s="44">
        <f>+Hunedoara!F27</f>
        <v>17</v>
      </c>
      <c r="G1054" s="44">
        <f>+Hunedoara!G27</f>
        <v>17</v>
      </c>
      <c r="H1054" s="44">
        <f>+Hunedoara!H27</f>
        <v>1</v>
      </c>
      <c r="I1054" s="44">
        <f>+Hunedoara!I27</f>
        <v>223</v>
      </c>
      <c r="J1054" s="44">
        <f>+Hunedoara!J27</f>
        <v>15</v>
      </c>
      <c r="K1054" s="44">
        <f>+Hunedoara!K27</f>
        <v>51</v>
      </c>
      <c r="L1054" s="44">
        <f>+Hunedoara!L27</f>
        <v>190</v>
      </c>
      <c r="M1054" s="44">
        <f>+Hunedoara!M27</f>
        <v>2996</v>
      </c>
      <c r="N1054" s="44">
        <f>+Hunedoara!N27</f>
        <v>1640</v>
      </c>
      <c r="O1054" s="44">
        <f>+Hunedoara!O27</f>
        <v>1526</v>
      </c>
      <c r="P1054" s="44">
        <f>+Hunedoara!P27</f>
        <v>70</v>
      </c>
      <c r="Q1054" s="44">
        <f>+Hunedoara!Q27</f>
        <v>2</v>
      </c>
      <c r="R1054" s="44">
        <f>+Hunedoara!R27</f>
        <v>0</v>
      </c>
      <c r="S1054" s="44">
        <f>+Hunedoara!S27</f>
        <v>971</v>
      </c>
      <c r="T1054" s="44">
        <f>+Hunedoara!T27</f>
        <v>385</v>
      </c>
    </row>
    <row r="1055" spans="1:20">
      <c r="A1055" s="372">
        <v>1</v>
      </c>
      <c r="B1055" s="21" t="s">
        <v>149</v>
      </c>
      <c r="C1055" s="180">
        <f>+Hunedoara!C28</f>
        <v>298</v>
      </c>
      <c r="D1055" s="180">
        <f>+Hunedoara!D28</f>
        <v>160</v>
      </c>
      <c r="E1055" s="180">
        <f>+Hunedoara!E28</f>
        <v>4</v>
      </c>
      <c r="F1055" s="180">
        <f>+Hunedoara!F28</f>
        <v>5</v>
      </c>
      <c r="G1055" s="180">
        <f>+Hunedoara!G28</f>
        <v>9</v>
      </c>
      <c r="H1055" s="180">
        <f>+Hunedoara!H28</f>
        <v>0</v>
      </c>
      <c r="I1055" s="180">
        <f>+Hunedoara!I28</f>
        <v>60</v>
      </c>
      <c r="J1055" s="180">
        <f>+Hunedoara!J28</f>
        <v>5</v>
      </c>
      <c r="K1055" s="180">
        <f>+Hunedoara!K28</f>
        <v>20</v>
      </c>
      <c r="L1055" s="180">
        <f>+Hunedoara!L28</f>
        <v>40</v>
      </c>
      <c r="M1055" s="180">
        <f>+Hunedoara!M28</f>
        <v>812</v>
      </c>
      <c r="N1055" s="180">
        <f>+Hunedoara!N28</f>
        <v>485</v>
      </c>
      <c r="O1055" s="180">
        <f>+Hunedoara!O28</f>
        <v>436</v>
      </c>
      <c r="P1055" s="180">
        <f>+Hunedoara!P28</f>
        <v>9</v>
      </c>
      <c r="Q1055" s="180">
        <f>+Hunedoara!Q28</f>
        <v>0</v>
      </c>
      <c r="R1055" s="180">
        <f>+Hunedoara!R28</f>
        <v>0</v>
      </c>
      <c r="S1055" s="180">
        <f>+Hunedoara!S28</f>
        <v>234</v>
      </c>
      <c r="T1055" s="180">
        <f>+Hunedoara!T28</f>
        <v>93</v>
      </c>
    </row>
    <row r="1056" spans="1:20">
      <c r="A1056" s="372">
        <v>2</v>
      </c>
      <c r="B1056" s="21" t="s">
        <v>150</v>
      </c>
      <c r="C1056" s="180">
        <f>+Hunedoara!C29</f>
        <v>214</v>
      </c>
      <c r="D1056" s="180">
        <f>+Hunedoara!D29</f>
        <v>111</v>
      </c>
      <c r="E1056" s="180">
        <f>+Hunedoara!E29</f>
        <v>0</v>
      </c>
      <c r="F1056" s="180">
        <f>+Hunedoara!F29</f>
        <v>3</v>
      </c>
      <c r="G1056" s="180">
        <f>+Hunedoara!G29</f>
        <v>2</v>
      </c>
      <c r="H1056" s="180">
        <f>+Hunedoara!H29</f>
        <v>0</v>
      </c>
      <c r="I1056" s="180">
        <f>+Hunedoara!I29</f>
        <v>52</v>
      </c>
      <c r="J1056" s="180">
        <f>+Hunedoara!J29</f>
        <v>1</v>
      </c>
      <c r="K1056" s="180">
        <f>+Hunedoara!K29</f>
        <v>5</v>
      </c>
      <c r="L1056" s="180">
        <f>+Hunedoara!L29</f>
        <v>41</v>
      </c>
      <c r="M1056" s="180">
        <f>+Hunedoara!M29</f>
        <v>623</v>
      </c>
      <c r="N1056" s="180">
        <f>+Hunedoara!N29</f>
        <v>295</v>
      </c>
      <c r="O1056" s="180">
        <f>+Hunedoara!O29</f>
        <v>264</v>
      </c>
      <c r="P1056" s="180">
        <f>+Hunedoara!P29</f>
        <v>12</v>
      </c>
      <c r="Q1056" s="180">
        <f>+Hunedoara!Q29</f>
        <v>0</v>
      </c>
      <c r="R1056" s="180">
        <f>+Hunedoara!R29</f>
        <v>0</v>
      </c>
      <c r="S1056" s="180">
        <f>+Hunedoara!S29</f>
        <v>221</v>
      </c>
      <c r="T1056" s="180">
        <f>+Hunedoara!T29</f>
        <v>107</v>
      </c>
    </row>
    <row r="1057" spans="1:20">
      <c r="A1057" s="372">
        <v>3</v>
      </c>
      <c r="B1057" s="21" t="s">
        <v>151</v>
      </c>
      <c r="C1057" s="180">
        <f>+Hunedoara!C30</f>
        <v>205</v>
      </c>
      <c r="D1057" s="180">
        <f>+Hunedoara!D30</f>
        <v>92</v>
      </c>
      <c r="E1057" s="180">
        <f>+Hunedoara!E30</f>
        <v>3</v>
      </c>
      <c r="F1057" s="180">
        <f>+Hunedoara!F30</f>
        <v>3</v>
      </c>
      <c r="G1057" s="180">
        <f>+Hunedoara!G30</f>
        <v>2</v>
      </c>
      <c r="H1057" s="180">
        <f>+Hunedoara!H30</f>
        <v>0</v>
      </c>
      <c r="I1057" s="180">
        <f>+Hunedoara!I30</f>
        <v>55</v>
      </c>
      <c r="J1057" s="180">
        <f>+Hunedoara!J30</f>
        <v>4</v>
      </c>
      <c r="K1057" s="180">
        <f>+Hunedoara!K30</f>
        <v>13</v>
      </c>
      <c r="L1057" s="180">
        <f>+Hunedoara!L30</f>
        <v>37</v>
      </c>
      <c r="M1057" s="180">
        <f>+Hunedoara!M30</f>
        <v>601</v>
      </c>
      <c r="N1057" s="180">
        <f>+Hunedoara!N30</f>
        <v>346</v>
      </c>
      <c r="O1057" s="180">
        <f>+Hunedoara!O30</f>
        <v>337</v>
      </c>
      <c r="P1057" s="180">
        <f>+Hunedoara!P30</f>
        <v>20</v>
      </c>
      <c r="Q1057" s="180">
        <f>+Hunedoara!Q30</f>
        <v>0</v>
      </c>
      <c r="R1057" s="180">
        <f>+Hunedoara!R30</f>
        <v>0</v>
      </c>
      <c r="S1057" s="180">
        <f>+Hunedoara!S30</f>
        <v>200</v>
      </c>
      <c r="T1057" s="180">
        <f>+Hunedoara!T30</f>
        <v>55</v>
      </c>
    </row>
    <row r="1058" spans="1:20">
      <c r="A1058" s="372">
        <v>4</v>
      </c>
      <c r="B1058" s="21" t="s">
        <v>152</v>
      </c>
      <c r="C1058" s="180">
        <f>+Hunedoara!C31</f>
        <v>55</v>
      </c>
      <c r="D1058" s="180">
        <f>+Hunedoara!D31</f>
        <v>32</v>
      </c>
      <c r="E1058" s="180">
        <f>+Hunedoara!E31</f>
        <v>0</v>
      </c>
      <c r="F1058" s="180">
        <f>+Hunedoara!F31</f>
        <v>1</v>
      </c>
      <c r="G1058" s="180">
        <f>+Hunedoara!G31</f>
        <v>0</v>
      </c>
      <c r="H1058" s="180">
        <f>+Hunedoara!H31</f>
        <v>0</v>
      </c>
      <c r="I1058" s="180">
        <f>+Hunedoara!I31</f>
        <v>10</v>
      </c>
      <c r="J1058" s="180">
        <f>+Hunedoara!J31</f>
        <v>0</v>
      </c>
      <c r="K1058" s="180">
        <f>+Hunedoara!K31</f>
        <v>2</v>
      </c>
      <c r="L1058" s="180">
        <f>+Hunedoara!L31</f>
        <v>10</v>
      </c>
      <c r="M1058" s="180">
        <f>+Hunedoara!M31</f>
        <v>168</v>
      </c>
      <c r="N1058" s="180">
        <f>+Hunedoara!N31</f>
        <v>98</v>
      </c>
      <c r="O1058" s="180">
        <f>+Hunedoara!O31</f>
        <v>92</v>
      </c>
      <c r="P1058" s="180">
        <f>+Hunedoara!P31</f>
        <v>5</v>
      </c>
      <c r="Q1058" s="180">
        <f>+Hunedoara!Q31</f>
        <v>0</v>
      </c>
      <c r="R1058" s="180">
        <f>+Hunedoara!R31</f>
        <v>0</v>
      </c>
      <c r="S1058" s="180">
        <f>+Hunedoara!S31</f>
        <v>50</v>
      </c>
      <c r="T1058" s="180">
        <f>+Hunedoara!T31</f>
        <v>20</v>
      </c>
    </row>
    <row r="1059" spans="1:20">
      <c r="A1059" s="372">
        <v>5</v>
      </c>
      <c r="B1059" s="21" t="s">
        <v>153</v>
      </c>
      <c r="C1059" s="180">
        <f>+Hunedoara!C32</f>
        <v>61</v>
      </c>
      <c r="D1059" s="180">
        <f>+Hunedoara!D32</f>
        <v>33</v>
      </c>
      <c r="E1059" s="180">
        <f>+Hunedoara!E32</f>
        <v>0</v>
      </c>
      <c r="F1059" s="180">
        <f>+Hunedoara!F32</f>
        <v>1</v>
      </c>
      <c r="G1059" s="180">
        <f>+Hunedoara!G32</f>
        <v>0</v>
      </c>
      <c r="H1059" s="180">
        <f>+Hunedoara!H32</f>
        <v>0</v>
      </c>
      <c r="I1059" s="180">
        <f>+Hunedoara!I32</f>
        <v>7</v>
      </c>
      <c r="J1059" s="180">
        <f>+Hunedoara!J32</f>
        <v>0</v>
      </c>
      <c r="K1059" s="180">
        <f>+Hunedoara!K32</f>
        <v>3</v>
      </c>
      <c r="L1059" s="180">
        <f>+Hunedoara!L32</f>
        <v>17</v>
      </c>
      <c r="M1059" s="180">
        <f>+Hunedoara!M32</f>
        <v>188</v>
      </c>
      <c r="N1059" s="180">
        <f>+Hunedoara!N32</f>
        <v>113</v>
      </c>
      <c r="O1059" s="180">
        <f>+Hunedoara!O32</f>
        <v>107</v>
      </c>
      <c r="P1059" s="180">
        <f>+Hunedoara!P32</f>
        <v>5</v>
      </c>
      <c r="Q1059" s="180">
        <f>+Hunedoara!Q32</f>
        <v>0</v>
      </c>
      <c r="R1059" s="180">
        <f>+Hunedoara!R32</f>
        <v>0</v>
      </c>
      <c r="S1059" s="180">
        <f>+Hunedoara!S32</f>
        <v>56</v>
      </c>
      <c r="T1059" s="180">
        <f>+Hunedoara!T32</f>
        <v>19</v>
      </c>
    </row>
    <row r="1060" spans="1:20">
      <c r="A1060" s="372">
        <v>6</v>
      </c>
      <c r="B1060" s="21" t="s">
        <v>154</v>
      </c>
      <c r="C1060" s="180">
        <f>+Hunedoara!C33</f>
        <v>68</v>
      </c>
      <c r="D1060" s="180">
        <f>+Hunedoara!D33</f>
        <v>36</v>
      </c>
      <c r="E1060" s="180">
        <f>+Hunedoara!E33</f>
        <v>0</v>
      </c>
      <c r="F1060" s="180">
        <f>+Hunedoara!F33</f>
        <v>1</v>
      </c>
      <c r="G1060" s="180">
        <f>+Hunedoara!G33</f>
        <v>2</v>
      </c>
      <c r="H1060" s="180">
        <f>+Hunedoara!H33</f>
        <v>0</v>
      </c>
      <c r="I1060" s="180">
        <f>+Hunedoara!I33</f>
        <v>16</v>
      </c>
      <c r="J1060" s="180">
        <f>+Hunedoara!J33</f>
        <v>5</v>
      </c>
      <c r="K1060" s="180">
        <f>+Hunedoara!K33</f>
        <v>0</v>
      </c>
      <c r="L1060" s="180">
        <f>+Hunedoara!L33</f>
        <v>13</v>
      </c>
      <c r="M1060" s="180">
        <f>+Hunedoara!M33</f>
        <v>140</v>
      </c>
      <c r="N1060" s="180">
        <f>+Hunedoara!N33</f>
        <v>73</v>
      </c>
      <c r="O1060" s="180">
        <f>+Hunedoara!O33</f>
        <v>69</v>
      </c>
      <c r="P1060" s="180">
        <f>+Hunedoara!P33</f>
        <v>7</v>
      </c>
      <c r="Q1060" s="180">
        <f>+Hunedoara!Q33</f>
        <v>2</v>
      </c>
      <c r="R1060" s="180">
        <f>+Hunedoara!R33</f>
        <v>0</v>
      </c>
      <c r="S1060" s="180">
        <f>+Hunedoara!S33</f>
        <v>46</v>
      </c>
      <c r="T1060" s="180">
        <f>+Hunedoara!T33</f>
        <v>21</v>
      </c>
    </row>
    <row r="1061" spans="1:20">
      <c r="A1061" s="372">
        <v>7</v>
      </c>
      <c r="B1061" s="21" t="s">
        <v>155</v>
      </c>
      <c r="C1061" s="180">
        <f>+Hunedoara!C34</f>
        <v>81</v>
      </c>
      <c r="D1061" s="180">
        <f>+Hunedoara!D34</f>
        <v>55</v>
      </c>
      <c r="E1061" s="180">
        <f>+Hunedoara!E34</f>
        <v>1</v>
      </c>
      <c r="F1061" s="180">
        <f>+Hunedoara!F34</f>
        <v>1</v>
      </c>
      <c r="G1061" s="180">
        <f>+Hunedoara!G34</f>
        <v>1</v>
      </c>
      <c r="H1061" s="180">
        <f>+Hunedoara!H34</f>
        <v>1</v>
      </c>
      <c r="I1061" s="180">
        <f>+Hunedoara!I34</f>
        <v>6</v>
      </c>
      <c r="J1061" s="180">
        <f>+Hunedoara!J34</f>
        <v>0</v>
      </c>
      <c r="K1061" s="180">
        <f>+Hunedoara!K34</f>
        <v>5</v>
      </c>
      <c r="L1061" s="180">
        <f>+Hunedoara!L34</f>
        <v>12</v>
      </c>
      <c r="M1061" s="180">
        <f>+Hunedoara!M34</f>
        <v>192</v>
      </c>
      <c r="N1061" s="180">
        <f>+Hunedoara!N34</f>
        <v>108</v>
      </c>
      <c r="O1061" s="180">
        <f>+Hunedoara!O34</f>
        <v>104</v>
      </c>
      <c r="P1061" s="180">
        <f>+Hunedoara!P34</f>
        <v>7</v>
      </c>
      <c r="Q1061" s="180">
        <f>+Hunedoara!Q34</f>
        <v>0</v>
      </c>
      <c r="R1061" s="180">
        <f>+Hunedoara!R34</f>
        <v>0</v>
      </c>
      <c r="S1061" s="180">
        <f>+Hunedoara!S34</f>
        <v>61</v>
      </c>
      <c r="T1061" s="180">
        <f>+Hunedoara!T34</f>
        <v>23</v>
      </c>
    </row>
    <row r="1062" spans="1:20">
      <c r="A1062" s="372">
        <v>8</v>
      </c>
      <c r="B1062" s="21" t="s">
        <v>156</v>
      </c>
      <c r="C1062" s="180">
        <f>+Hunedoara!C35</f>
        <v>54</v>
      </c>
      <c r="D1062" s="180">
        <f>+Hunedoara!D35</f>
        <v>34</v>
      </c>
      <c r="E1062" s="180">
        <f>+Hunedoara!E35</f>
        <v>0</v>
      </c>
      <c r="F1062" s="180">
        <f>+Hunedoara!F35</f>
        <v>2</v>
      </c>
      <c r="G1062" s="180">
        <f>+Hunedoara!G35</f>
        <v>1</v>
      </c>
      <c r="H1062" s="180">
        <f>+Hunedoara!H35</f>
        <v>0</v>
      </c>
      <c r="I1062" s="180">
        <f>+Hunedoara!I35</f>
        <v>3</v>
      </c>
      <c r="J1062" s="180">
        <f>+Hunedoara!J35</f>
        <v>0</v>
      </c>
      <c r="K1062" s="180">
        <f>+Hunedoara!K35</f>
        <v>1</v>
      </c>
      <c r="L1062" s="180">
        <f>+Hunedoara!L35</f>
        <v>13</v>
      </c>
      <c r="M1062" s="180">
        <f>+Hunedoara!M35</f>
        <v>125</v>
      </c>
      <c r="N1062" s="180">
        <f>+Hunedoara!N35</f>
        <v>72</v>
      </c>
      <c r="O1062" s="180">
        <f>+Hunedoara!O35</f>
        <v>70</v>
      </c>
      <c r="P1062" s="180">
        <f>+Hunedoara!P35</f>
        <v>5</v>
      </c>
      <c r="Q1062" s="180">
        <f>+Hunedoara!Q35</f>
        <v>0</v>
      </c>
      <c r="R1062" s="180">
        <f>+Hunedoara!R35</f>
        <v>0</v>
      </c>
      <c r="S1062" s="180">
        <f>+Hunedoara!S35</f>
        <v>39</v>
      </c>
      <c r="T1062" s="180">
        <f>+Hunedoara!T35</f>
        <v>14</v>
      </c>
    </row>
    <row r="1063" spans="1:20">
      <c r="A1063" s="372">
        <v>9</v>
      </c>
      <c r="B1063" s="21" t="s">
        <v>157</v>
      </c>
      <c r="C1063" s="180">
        <f>+Hunedoara!C36</f>
        <v>31</v>
      </c>
      <c r="D1063" s="180">
        <f>+Hunedoara!D36</f>
        <v>8</v>
      </c>
      <c r="E1063" s="180">
        <f>+Hunedoara!E36</f>
        <v>0</v>
      </c>
      <c r="F1063" s="180">
        <f>+Hunedoara!F36</f>
        <v>0</v>
      </c>
      <c r="G1063" s="180">
        <f>+Hunedoara!G36</f>
        <v>0</v>
      </c>
      <c r="H1063" s="180">
        <f>+Hunedoara!H36</f>
        <v>0</v>
      </c>
      <c r="I1063" s="180">
        <f>+Hunedoara!I36</f>
        <v>14</v>
      </c>
      <c r="J1063" s="180">
        <f>+Hunedoara!J36</f>
        <v>0</v>
      </c>
      <c r="K1063" s="180">
        <f>+Hunedoara!K36</f>
        <v>2</v>
      </c>
      <c r="L1063" s="180">
        <f>+Hunedoara!L36</f>
        <v>7</v>
      </c>
      <c r="M1063" s="180">
        <f>+Hunedoara!M36</f>
        <v>147</v>
      </c>
      <c r="N1063" s="180">
        <f>+Hunedoara!N36</f>
        <v>50</v>
      </c>
      <c r="O1063" s="180">
        <f>+Hunedoara!O36</f>
        <v>47</v>
      </c>
      <c r="P1063" s="180">
        <f>+Hunedoara!P36</f>
        <v>0</v>
      </c>
      <c r="Q1063" s="180">
        <f>+Hunedoara!Q36</f>
        <v>0</v>
      </c>
      <c r="R1063" s="180">
        <f>+Hunedoara!R36</f>
        <v>0</v>
      </c>
      <c r="S1063" s="180">
        <f>+Hunedoara!S36</f>
        <v>64</v>
      </c>
      <c r="T1063" s="180">
        <f>+Hunedoara!T36</f>
        <v>33</v>
      </c>
    </row>
    <row r="1064" spans="1:20">
      <c r="A1064" s="33"/>
      <c r="B1064" s="61"/>
      <c r="C1064" s="35"/>
      <c r="D1064" s="36"/>
      <c r="E1064" s="37"/>
      <c r="F1064" s="37"/>
      <c r="G1064" s="35"/>
      <c r="H1064" s="37"/>
      <c r="I1064" s="37"/>
      <c r="J1064" s="37"/>
      <c r="M1064" s="166"/>
      <c r="N1064" s="166"/>
      <c r="O1064" s="166"/>
      <c r="P1064" s="166"/>
      <c r="Q1064" s="166"/>
      <c r="R1064" s="166"/>
      <c r="S1064" s="166"/>
      <c r="T1064" s="166"/>
    </row>
    <row r="1065" spans="1:20">
      <c r="A1065" s="372">
        <v>10</v>
      </c>
      <c r="B1065" s="393" t="s">
        <v>439</v>
      </c>
      <c r="C1065" s="71">
        <f>+Hunedoara!C38</f>
        <v>19</v>
      </c>
      <c r="D1065" s="71">
        <f>+Hunedoara!D38</f>
        <v>5</v>
      </c>
      <c r="E1065" s="71">
        <f>+Hunedoara!E38</f>
        <v>0</v>
      </c>
      <c r="F1065" s="71">
        <f>+Hunedoara!F38</f>
        <v>1</v>
      </c>
      <c r="G1065" s="71">
        <f>+Hunedoara!G38</f>
        <v>0</v>
      </c>
      <c r="H1065" s="71">
        <f>+Hunedoara!H38</f>
        <v>0</v>
      </c>
      <c r="I1065" s="71">
        <f>+Hunedoara!I38</f>
        <v>2</v>
      </c>
      <c r="J1065" s="71">
        <f>+Hunedoara!J38</f>
        <v>0</v>
      </c>
      <c r="K1065" s="71">
        <f>+Hunedoara!K38</f>
        <v>1</v>
      </c>
      <c r="L1065" s="71">
        <f>+Hunedoara!L38</f>
        <v>10</v>
      </c>
      <c r="M1065" s="71">
        <f>+Hunedoara!M38</f>
        <v>89</v>
      </c>
      <c r="N1065" s="71">
        <f>+Hunedoara!N38</f>
        <v>40</v>
      </c>
      <c r="O1065" s="71">
        <f>+Hunedoara!O38</f>
        <v>37</v>
      </c>
      <c r="P1065" s="71">
        <f>+Hunedoara!P38</f>
        <v>0</v>
      </c>
      <c r="Q1065" s="71">
        <f>+Hunedoara!Q38</f>
        <v>0</v>
      </c>
      <c r="R1065" s="71">
        <f>+Hunedoara!R38</f>
        <v>0</v>
      </c>
      <c r="S1065" s="71">
        <f>+Hunedoara!S38</f>
        <v>24</v>
      </c>
      <c r="T1065" s="71">
        <f>+Hunedoara!T38</f>
        <v>25</v>
      </c>
    </row>
    <row r="1066" spans="1:20">
      <c r="A1066" s="372">
        <v>11</v>
      </c>
      <c r="B1066" s="393" t="s">
        <v>440</v>
      </c>
      <c r="C1066" s="71">
        <f>+Hunedoara!C39</f>
        <v>19</v>
      </c>
      <c r="D1066" s="71">
        <f>+Hunedoara!D39</f>
        <v>5</v>
      </c>
      <c r="E1066" s="71">
        <f>+Hunedoara!E39</f>
        <v>0</v>
      </c>
      <c r="F1066" s="71">
        <f>+Hunedoara!F39</f>
        <v>1</v>
      </c>
      <c r="G1066" s="71">
        <f>+Hunedoara!G39</f>
        <v>1</v>
      </c>
      <c r="H1066" s="71">
        <f>+Hunedoara!H39</f>
        <v>0</v>
      </c>
      <c r="I1066" s="71">
        <f>+Hunedoara!I39</f>
        <v>1</v>
      </c>
      <c r="J1066" s="71">
        <f>+Hunedoara!J39</f>
        <v>0</v>
      </c>
      <c r="K1066" s="71">
        <f>+Hunedoara!K39</f>
        <v>0</v>
      </c>
      <c r="L1066" s="71">
        <f>+Hunedoara!L39</f>
        <v>11</v>
      </c>
      <c r="M1066" s="71">
        <f>+Hunedoara!M39</f>
        <v>57</v>
      </c>
      <c r="N1066" s="71">
        <f>+Hunedoara!N39</f>
        <v>27</v>
      </c>
      <c r="O1066" s="71">
        <f>+Hunedoara!O39</f>
        <v>25</v>
      </c>
      <c r="P1066" s="71">
        <f>+Hunedoara!P39</f>
        <v>0</v>
      </c>
      <c r="Q1066" s="71">
        <f>+Hunedoara!Q39</f>
        <v>0</v>
      </c>
      <c r="R1066" s="71">
        <f>+Hunedoara!R39</f>
        <v>0</v>
      </c>
      <c r="S1066" s="71">
        <f>+Hunedoara!S39</f>
        <v>16</v>
      </c>
      <c r="T1066" s="71">
        <f>+Hunedoara!T39</f>
        <v>14</v>
      </c>
    </row>
    <row r="1079" spans="1:18">
      <c r="A1079" s="33" t="s">
        <v>526</v>
      </c>
    </row>
    <row r="1082" spans="1:18">
      <c r="A1082" s="533" t="s">
        <v>562</v>
      </c>
      <c r="B1082" s="533"/>
      <c r="C1082" s="533"/>
      <c r="D1082" s="533"/>
      <c r="E1082" s="533"/>
      <c r="F1082" s="533"/>
      <c r="G1082" s="533"/>
      <c r="H1082" s="533"/>
      <c r="I1082" s="533"/>
      <c r="J1082" s="533"/>
    </row>
    <row r="1083" spans="1:18" ht="12.75" customHeight="1">
      <c r="A1083" s="513" t="s">
        <v>300</v>
      </c>
      <c r="B1083" s="514" t="s">
        <v>301</v>
      </c>
      <c r="C1083" s="530" t="s">
        <v>0</v>
      </c>
      <c r="D1083" s="530" t="s">
        <v>298</v>
      </c>
      <c r="E1083" s="530"/>
      <c r="F1083" s="530"/>
      <c r="G1083" s="530" t="s">
        <v>1</v>
      </c>
      <c r="H1083" s="530" t="s">
        <v>299</v>
      </c>
      <c r="I1083" s="530"/>
      <c r="J1083" s="530"/>
      <c r="K1083" s="531" t="s">
        <v>466</v>
      </c>
      <c r="L1083" s="531" t="s">
        <v>467</v>
      </c>
      <c r="M1083" s="530" t="s">
        <v>461</v>
      </c>
      <c r="N1083" s="530" t="s">
        <v>489</v>
      </c>
      <c r="O1083" s="530" t="s">
        <v>463</v>
      </c>
      <c r="P1083" s="530" t="s">
        <v>464</v>
      </c>
      <c r="Q1083" s="530" t="s">
        <v>465</v>
      </c>
      <c r="R1083" s="513" t="s">
        <v>469</v>
      </c>
    </row>
    <row r="1084" spans="1:18" ht="36">
      <c r="A1084" s="513"/>
      <c r="B1084" s="514"/>
      <c r="C1084" s="530"/>
      <c r="D1084" s="387" t="s">
        <v>2</v>
      </c>
      <c r="E1084" s="388" t="s">
        <v>3</v>
      </c>
      <c r="F1084" s="397" t="s">
        <v>4</v>
      </c>
      <c r="G1084" s="530"/>
      <c r="H1084" s="387" t="s">
        <v>2</v>
      </c>
      <c r="I1084" s="388" t="s">
        <v>3</v>
      </c>
      <c r="J1084" s="397" t="s">
        <v>4</v>
      </c>
      <c r="K1084" s="531"/>
      <c r="L1084" s="531"/>
      <c r="M1084" s="530"/>
      <c r="N1084" s="530"/>
      <c r="O1084" s="530"/>
      <c r="P1084" s="530"/>
      <c r="Q1084" s="530"/>
      <c r="R1084" s="513"/>
    </row>
    <row r="1085" spans="1:18">
      <c r="A1085" s="516" t="s">
        <v>407</v>
      </c>
      <c r="B1085" s="516"/>
      <c r="C1085" s="384">
        <f>+Ialomita!C7</f>
        <v>59530483.270000003</v>
      </c>
      <c r="D1085" s="384">
        <f>+Ialomita!D7</f>
        <v>71551.0616225962</v>
      </c>
      <c r="E1085" s="384">
        <f>+Ialomita!E7</f>
        <v>1895.3320153459199</v>
      </c>
      <c r="F1085" s="384">
        <f>+Ialomita!F7</f>
        <v>353.91625260842397</v>
      </c>
      <c r="G1085" s="384">
        <f>+Ialomita!G7</f>
        <v>3485245.54</v>
      </c>
      <c r="H1085" s="384">
        <f>+Ialomita!H7</f>
        <v>4188.9970432692298</v>
      </c>
      <c r="I1085" s="384">
        <f>+Ialomita!I7</f>
        <v>110.96327613104501</v>
      </c>
      <c r="J1085" s="384">
        <f>+Ialomita!J7</f>
        <v>20.7202255580988</v>
      </c>
      <c r="K1085" s="384">
        <f>+Ialomita!K7</f>
        <v>31409</v>
      </c>
      <c r="L1085" s="384">
        <f>+Ialomita!L7</f>
        <v>31178</v>
      </c>
      <c r="M1085" s="384">
        <f>+Ialomita!M7</f>
        <v>168205</v>
      </c>
      <c r="N1085" s="385">
        <f>+Ialomita!N7</f>
        <v>202.16947115384616</v>
      </c>
      <c r="O1085" s="385">
        <f>+Ialomita!O7</f>
        <v>55.388896206533197</v>
      </c>
      <c r="P1085" s="385">
        <f>+Ialomita!P7</f>
        <v>3.729931701259535</v>
      </c>
      <c r="Q1085" s="385">
        <f>+Ialomita!Q7</f>
        <v>1.3150298287253832</v>
      </c>
      <c r="R1085" s="385">
        <f>+Ialomita!R7</f>
        <v>54.20192307692308</v>
      </c>
    </row>
    <row r="1086" spans="1:18">
      <c r="A1086" s="371">
        <v>1</v>
      </c>
      <c r="B1086" s="21" t="s">
        <v>158</v>
      </c>
      <c r="C1086" s="161">
        <f>+Ialomita!C8</f>
        <v>39521876.270000003</v>
      </c>
      <c r="D1086" s="161">
        <f>+Ialomita!D8</f>
        <v>78885.980578842296</v>
      </c>
      <c r="E1086" s="161">
        <f>+Ialomita!E8</f>
        <v>2051.2729677687198</v>
      </c>
      <c r="F1086" s="161">
        <f>+Ialomita!F8</f>
        <v>404.67189824295502</v>
      </c>
      <c r="G1086" s="161">
        <f>+Ialomita!G8</f>
        <v>2517962.16</v>
      </c>
      <c r="H1086" s="161">
        <f>+Ialomita!H8</f>
        <v>5025.8725748503002</v>
      </c>
      <c r="I1086" s="161">
        <f>+Ialomita!I8</f>
        <v>130.68781647376301</v>
      </c>
      <c r="J1086" s="161">
        <f>+Ialomita!J8</f>
        <v>25.781886467889901</v>
      </c>
      <c r="K1086" s="161">
        <f>+Ialomita!K8</f>
        <v>19267</v>
      </c>
      <c r="L1086" s="161">
        <f>+Ialomita!L8</f>
        <v>19134</v>
      </c>
      <c r="M1086" s="161">
        <f>+Ialomita!M8</f>
        <v>97664</v>
      </c>
      <c r="N1086" s="386">
        <f>+Ialomita!N8</f>
        <v>194.93812375249502</v>
      </c>
      <c r="O1086" s="386">
        <f>+Ialomita!O8</f>
        <v>53.407705137669865</v>
      </c>
      <c r="P1086" s="386">
        <f>+Ialomita!P8</f>
        <v>3.2724835812893716</v>
      </c>
      <c r="Q1086" s="386">
        <f>+Ialomita!Q8</f>
        <v>1.6149263091878332</v>
      </c>
      <c r="R1086" s="386">
        <f>+Ialomita!R8</f>
        <v>59.568862275449099</v>
      </c>
    </row>
    <row r="1087" spans="1:18">
      <c r="A1087" s="371">
        <v>2</v>
      </c>
      <c r="B1087" s="21" t="s">
        <v>159</v>
      </c>
      <c r="C1087" s="161">
        <f>+Ialomita!C9</f>
        <v>9236600</v>
      </c>
      <c r="D1087" s="161">
        <f>+Ialomita!D9</f>
        <v>60767.1052631579</v>
      </c>
      <c r="E1087" s="161">
        <f>+Ialomita!E9</f>
        <v>1529.9983435481199</v>
      </c>
      <c r="F1087" s="161">
        <f>+Ialomita!F9</f>
        <v>252.787432606256</v>
      </c>
      <c r="G1087" s="161">
        <f>+Ialomita!G9</f>
        <v>527458</v>
      </c>
      <c r="H1087" s="161">
        <f>+Ialomita!H9</f>
        <v>3470.1184210526299</v>
      </c>
      <c r="I1087" s="161">
        <f>+Ialomita!I9</f>
        <v>87.370879575948294</v>
      </c>
      <c r="J1087" s="161">
        <f>+Ialomita!J9</f>
        <v>14.435479898191</v>
      </c>
      <c r="K1087" s="161">
        <f>+Ialomita!K9</f>
        <v>6037</v>
      </c>
      <c r="L1087" s="161">
        <f>+Ialomita!L9</f>
        <v>5977</v>
      </c>
      <c r="M1087" s="161">
        <f>+Ialomita!M9</f>
        <v>36539</v>
      </c>
      <c r="N1087" s="386">
        <f>+Ialomita!N9</f>
        <v>240.38815789473685</v>
      </c>
      <c r="O1087" s="386">
        <f>+Ialomita!O9</f>
        <v>65.859769286229266</v>
      </c>
      <c r="P1087" s="386">
        <f>+Ialomita!P9</f>
        <v>4.8524568393094292</v>
      </c>
      <c r="Q1087" s="386">
        <f>+Ialomita!Q9</f>
        <v>0.95365568010707713</v>
      </c>
      <c r="R1087" s="386">
        <f>+Ialomita!R9</f>
        <v>49.539473684210527</v>
      </c>
    </row>
    <row r="1088" spans="1:18">
      <c r="A1088" s="371">
        <v>3</v>
      </c>
      <c r="B1088" s="21" t="s">
        <v>160</v>
      </c>
      <c r="C1088" s="161">
        <f>+Ialomita!C10</f>
        <v>7420243</v>
      </c>
      <c r="D1088" s="161">
        <f>+Ialomita!D10</f>
        <v>68075.623853211</v>
      </c>
      <c r="E1088" s="161">
        <f>+Ialomita!E10</f>
        <v>2035.1736149204601</v>
      </c>
      <c r="F1088" s="161">
        <f>+Ialomita!F10</f>
        <v>369.75498305760402</v>
      </c>
      <c r="G1088" s="161">
        <f>+Ialomita!G10</f>
        <v>281580</v>
      </c>
      <c r="H1088" s="161">
        <f>+Ialomita!H10</f>
        <v>2583.3027522935799</v>
      </c>
      <c r="I1088" s="161">
        <f>+Ialomita!I10</f>
        <v>77.229840921557894</v>
      </c>
      <c r="J1088" s="161">
        <f>+Ialomita!J10</f>
        <v>14.031293601753999</v>
      </c>
      <c r="K1088" s="161">
        <f>+Ialomita!K10</f>
        <v>3646</v>
      </c>
      <c r="L1088" s="161">
        <f>+Ialomita!L10</f>
        <v>3622</v>
      </c>
      <c r="M1088" s="161">
        <f>+Ialomita!M10</f>
        <v>20068</v>
      </c>
      <c r="N1088" s="386">
        <f>+Ialomita!N10</f>
        <v>184.11009174311926</v>
      </c>
      <c r="O1088" s="386">
        <f>+Ialomita!O10</f>
        <v>50.441121025512125</v>
      </c>
      <c r="P1088" s="386">
        <f>+Ialomita!P10</f>
        <v>4.1913116123642435</v>
      </c>
      <c r="Q1088" s="386">
        <f>+Ialomita!Q10</f>
        <v>1.1319712865819989</v>
      </c>
      <c r="R1088" s="386">
        <f>+Ialomita!R10</f>
        <v>43.926605504587158</v>
      </c>
    </row>
    <row r="1089" spans="1:20">
      <c r="A1089" s="371">
        <v>4</v>
      </c>
      <c r="B1089" s="21" t="s">
        <v>161</v>
      </c>
      <c r="C1089" s="161">
        <f>+Ialomita!C11</f>
        <v>3351764</v>
      </c>
      <c r="D1089" s="161">
        <f>+Ialomita!D11</f>
        <v>47882.342857142903</v>
      </c>
      <c r="E1089" s="161">
        <f>+Ialomita!E11</f>
        <v>1363.0597803985399</v>
      </c>
      <c r="F1089" s="161">
        <f>+Ialomita!F11</f>
        <v>240.54571551600401</v>
      </c>
      <c r="G1089" s="161">
        <f>+Ialomita!G11</f>
        <v>158245.38</v>
      </c>
      <c r="H1089" s="161">
        <f>+Ialomita!H11</f>
        <v>2260.6482857142901</v>
      </c>
      <c r="I1089" s="161">
        <f>+Ialomita!I11</f>
        <v>64.353550223668194</v>
      </c>
      <c r="J1089" s="161">
        <f>+Ialomita!J11</f>
        <v>11.3567805368164</v>
      </c>
      <c r="K1089" s="161">
        <f>+Ialomita!K11</f>
        <v>2459</v>
      </c>
      <c r="L1089" s="161">
        <f>+Ialomita!L11</f>
        <v>2445</v>
      </c>
      <c r="M1089" s="161">
        <f>+Ialomita!M11</f>
        <v>13934</v>
      </c>
      <c r="N1089" s="386">
        <f>+Ialomita!N11</f>
        <v>199.05714285714285</v>
      </c>
      <c r="O1089" s="386">
        <f>+Ialomita!O11</f>
        <v>54.536203522504891</v>
      </c>
      <c r="P1089" s="386">
        <f>+Ialomita!P11</f>
        <v>4.7491479209270624</v>
      </c>
      <c r="Q1089" s="386">
        <f>+Ialomita!Q11</f>
        <v>0.12269938650306748</v>
      </c>
      <c r="R1089" s="386">
        <f>+Ialomita!R11</f>
        <v>41.914285714285711</v>
      </c>
    </row>
    <row r="1090" spans="1:20">
      <c r="A1090" s="33"/>
      <c r="B1090" s="61"/>
      <c r="C1090" s="35"/>
      <c r="D1090" s="36"/>
      <c r="E1090" s="37"/>
      <c r="F1090" s="37"/>
      <c r="G1090" s="35"/>
      <c r="H1090" s="37"/>
      <c r="I1090" s="37"/>
      <c r="J1090" s="37"/>
    </row>
    <row r="1091" spans="1:20">
      <c r="A1091" s="528" t="s">
        <v>565</v>
      </c>
      <c r="B1091" s="528"/>
      <c r="C1091" s="528"/>
      <c r="D1091" s="528"/>
      <c r="E1091" s="528"/>
      <c r="F1091" s="528"/>
      <c r="G1091" s="528"/>
      <c r="H1091" s="528"/>
      <c r="I1091" s="528"/>
      <c r="J1091" s="528"/>
      <c r="K1091" s="528"/>
      <c r="L1091" s="528"/>
      <c r="M1091" s="528"/>
      <c r="N1091" s="528"/>
      <c r="O1091" s="528"/>
      <c r="P1091" s="528"/>
      <c r="Q1091" s="528"/>
      <c r="R1091" s="528"/>
      <c r="S1091" s="528"/>
      <c r="T1091" s="528"/>
    </row>
    <row r="1092" spans="1:20">
      <c r="A1092" s="513" t="s">
        <v>300</v>
      </c>
      <c r="B1092" s="514" t="s">
        <v>301</v>
      </c>
      <c r="C1092" s="515" t="s">
        <v>414</v>
      </c>
      <c r="D1092" s="515"/>
      <c r="E1092" s="515"/>
      <c r="F1092" s="515"/>
      <c r="G1092" s="515"/>
      <c r="H1092" s="515"/>
      <c r="I1092" s="515"/>
      <c r="J1092" s="515"/>
      <c r="K1092" s="515"/>
      <c r="L1092" s="515"/>
      <c r="M1092" s="515" t="s">
        <v>425</v>
      </c>
      <c r="N1092" s="515"/>
      <c r="O1092" s="515"/>
      <c r="P1092" s="515"/>
      <c r="Q1092" s="515"/>
      <c r="R1092" s="515"/>
      <c r="S1092" s="515"/>
      <c r="T1092" s="515"/>
    </row>
    <row r="1093" spans="1:20">
      <c r="A1093" s="513"/>
      <c r="B1093" s="514"/>
      <c r="C1093" s="530" t="s">
        <v>415</v>
      </c>
      <c r="D1093" s="536" t="s">
        <v>416</v>
      </c>
      <c r="E1093" s="536"/>
      <c r="F1093" s="536"/>
      <c r="G1093" s="536"/>
      <c r="H1093" s="536"/>
      <c r="I1093" s="536"/>
      <c r="J1093" s="536"/>
      <c r="K1093" s="536"/>
      <c r="L1093" s="536"/>
      <c r="M1093" s="530" t="s">
        <v>415</v>
      </c>
      <c r="N1093" s="536" t="s">
        <v>416</v>
      </c>
      <c r="O1093" s="536"/>
      <c r="P1093" s="536"/>
      <c r="Q1093" s="536"/>
      <c r="R1093" s="536"/>
      <c r="S1093" s="536"/>
      <c r="T1093" s="536"/>
    </row>
    <row r="1094" spans="1:20" ht="42" customHeight="1">
      <c r="A1094" s="513"/>
      <c r="B1094" s="514"/>
      <c r="C1094" s="530"/>
      <c r="D1094" s="537" t="s">
        <v>409</v>
      </c>
      <c r="E1094" s="538" t="s">
        <v>410</v>
      </c>
      <c r="F1094" s="538" t="s">
        <v>411</v>
      </c>
      <c r="G1094" s="538" t="s">
        <v>418</v>
      </c>
      <c r="H1094" s="538"/>
      <c r="I1094" s="537" t="s">
        <v>417</v>
      </c>
      <c r="J1094" s="537"/>
      <c r="K1094" s="538" t="s">
        <v>412</v>
      </c>
      <c r="L1094" s="538" t="s">
        <v>413</v>
      </c>
      <c r="M1094" s="530"/>
      <c r="N1094" s="537" t="s">
        <v>420</v>
      </c>
      <c r="O1094" s="538" t="s">
        <v>421</v>
      </c>
      <c r="P1094" s="538"/>
      <c r="Q1094" s="538"/>
      <c r="R1094" s="538"/>
      <c r="S1094" s="538" t="s">
        <v>423</v>
      </c>
      <c r="T1094" s="538" t="s">
        <v>424</v>
      </c>
    </row>
    <row r="1095" spans="1:20" ht="28.5" customHeight="1">
      <c r="A1095" s="513"/>
      <c r="B1095" s="514"/>
      <c r="C1095" s="530"/>
      <c r="D1095" s="537"/>
      <c r="E1095" s="538"/>
      <c r="F1095" s="538"/>
      <c r="G1095" s="537" t="s">
        <v>415</v>
      </c>
      <c r="H1095" s="537" t="s">
        <v>419</v>
      </c>
      <c r="I1095" s="537" t="s">
        <v>415</v>
      </c>
      <c r="J1095" s="538" t="s">
        <v>422</v>
      </c>
      <c r="K1095" s="538"/>
      <c r="L1095" s="538"/>
      <c r="M1095" s="530"/>
      <c r="N1095" s="537"/>
      <c r="O1095" s="538" t="s">
        <v>415</v>
      </c>
      <c r="P1095" s="538" t="s">
        <v>422</v>
      </c>
      <c r="Q1095" s="538" t="s">
        <v>443</v>
      </c>
      <c r="R1095" s="538"/>
      <c r="S1095" s="538"/>
      <c r="T1095" s="538"/>
    </row>
    <row r="1096" spans="1:20" ht="24">
      <c r="A1096" s="513"/>
      <c r="B1096" s="514"/>
      <c r="C1096" s="530"/>
      <c r="D1096" s="537"/>
      <c r="E1096" s="538"/>
      <c r="F1096" s="538"/>
      <c r="G1096" s="537"/>
      <c r="H1096" s="537"/>
      <c r="I1096" s="537"/>
      <c r="J1096" s="538"/>
      <c r="K1096" s="538"/>
      <c r="L1096" s="538"/>
      <c r="M1096" s="530"/>
      <c r="N1096" s="537"/>
      <c r="O1096" s="538"/>
      <c r="P1096" s="538"/>
      <c r="Q1096" s="354" t="s">
        <v>415</v>
      </c>
      <c r="R1096" s="355" t="s">
        <v>419</v>
      </c>
      <c r="S1096" s="538"/>
      <c r="T1096" s="538"/>
    </row>
    <row r="1097" spans="1:20">
      <c r="A1097" s="516" t="s">
        <v>407</v>
      </c>
      <c r="B1097" s="516"/>
      <c r="C1097" s="44">
        <f>+Ialomita!C19</f>
        <v>261</v>
      </c>
      <c r="D1097" s="44">
        <f>+Ialomita!D19</f>
        <v>146</v>
      </c>
      <c r="E1097" s="44">
        <f>+Ialomita!E19</f>
        <v>1</v>
      </c>
      <c r="F1097" s="44">
        <f>+Ialomita!F19</f>
        <v>3</v>
      </c>
      <c r="G1097" s="44">
        <f>+Ialomita!G19</f>
        <v>2</v>
      </c>
      <c r="H1097" s="44">
        <f>+Ialomita!H19</f>
        <v>0</v>
      </c>
      <c r="I1097" s="44">
        <f>+Ialomita!I19</f>
        <v>48</v>
      </c>
      <c r="J1097" s="44">
        <f>+Ialomita!J19</f>
        <v>17</v>
      </c>
      <c r="K1097" s="44">
        <f>+Ialomita!K19</f>
        <v>15</v>
      </c>
      <c r="L1097" s="44">
        <f>+Ialomita!L19</f>
        <v>46</v>
      </c>
      <c r="M1097" s="44">
        <f>+Ialomita!M19</f>
        <v>1041</v>
      </c>
      <c r="N1097" s="44">
        <f>+Ialomita!N19</f>
        <v>562</v>
      </c>
      <c r="O1097" s="44">
        <f>+Ialomita!O19</f>
        <v>545</v>
      </c>
      <c r="P1097" s="44">
        <f>+Ialomita!P19</f>
        <v>15</v>
      </c>
      <c r="Q1097" s="44">
        <f>+Ialomita!Q19</f>
        <v>0</v>
      </c>
      <c r="R1097" s="44">
        <f>+Ialomita!R19</f>
        <v>0</v>
      </c>
      <c r="S1097" s="44">
        <f>+Ialomita!S19</f>
        <v>324</v>
      </c>
      <c r="T1097" s="44">
        <f>+Ialomita!T19</f>
        <v>155</v>
      </c>
    </row>
    <row r="1098" spans="1:20">
      <c r="A1098" s="371">
        <v>1</v>
      </c>
      <c r="B1098" s="21" t="s">
        <v>158</v>
      </c>
      <c r="C1098" s="180">
        <f>+Ialomita!C20</f>
        <v>174</v>
      </c>
      <c r="D1098" s="180">
        <f>+Ialomita!D20</f>
        <v>94</v>
      </c>
      <c r="E1098" s="180">
        <f>+Ialomita!E20</f>
        <v>1</v>
      </c>
      <c r="F1098" s="180">
        <f>+Ialomita!F20</f>
        <v>1</v>
      </c>
      <c r="G1098" s="180">
        <f>+Ialomita!G20</f>
        <v>1</v>
      </c>
      <c r="H1098" s="180">
        <f>+Ialomita!H20</f>
        <v>0</v>
      </c>
      <c r="I1098" s="180">
        <f>+Ialomita!I20</f>
        <v>42</v>
      </c>
      <c r="J1098" s="180">
        <f>+Ialomita!J20</f>
        <v>17</v>
      </c>
      <c r="K1098" s="180">
        <f>+Ialomita!K20</f>
        <v>10</v>
      </c>
      <c r="L1098" s="180">
        <f>+Ialomita!L20</f>
        <v>25</v>
      </c>
      <c r="M1098" s="180">
        <f>+Ialomita!M20</f>
        <v>637</v>
      </c>
      <c r="N1098" s="180">
        <f>+Ialomita!N20</f>
        <v>348</v>
      </c>
      <c r="O1098" s="180">
        <f>+Ialomita!O20</f>
        <v>338</v>
      </c>
      <c r="P1098" s="180">
        <f>+Ialomita!P20</f>
        <v>5</v>
      </c>
      <c r="Q1098" s="180">
        <f>+Ialomita!Q20</f>
        <v>0</v>
      </c>
      <c r="R1098" s="180">
        <f>+Ialomita!R20</f>
        <v>0</v>
      </c>
      <c r="S1098" s="180">
        <f>+Ialomita!S20</f>
        <v>194</v>
      </c>
      <c r="T1098" s="180">
        <f>+Ialomita!T20</f>
        <v>95</v>
      </c>
    </row>
    <row r="1099" spans="1:20">
      <c r="A1099" s="371">
        <v>2</v>
      </c>
      <c r="B1099" s="21" t="s">
        <v>159</v>
      </c>
      <c r="C1099" s="180">
        <f>+Ialomita!C21</f>
        <v>34</v>
      </c>
      <c r="D1099" s="180">
        <f>+Ialomita!D21</f>
        <v>14</v>
      </c>
      <c r="E1099" s="180">
        <f>+Ialomita!E21</f>
        <v>0</v>
      </c>
      <c r="F1099" s="180">
        <f>+Ialomita!F21</f>
        <v>1</v>
      </c>
      <c r="G1099" s="180">
        <f>+Ialomita!G21</f>
        <v>1</v>
      </c>
      <c r="H1099" s="180">
        <f>+Ialomita!H21</f>
        <v>0</v>
      </c>
      <c r="I1099" s="180">
        <f>+Ialomita!I21</f>
        <v>4</v>
      </c>
      <c r="J1099" s="180">
        <f>+Ialomita!J21</f>
        <v>0</v>
      </c>
      <c r="K1099" s="180">
        <f>+Ialomita!K21</f>
        <v>2</v>
      </c>
      <c r="L1099" s="180">
        <f>+Ialomita!L21</f>
        <v>12</v>
      </c>
      <c r="M1099" s="180">
        <f>+Ialomita!M21</f>
        <v>175</v>
      </c>
      <c r="N1099" s="180">
        <f>+Ialomita!N21</f>
        <v>95</v>
      </c>
      <c r="O1099" s="180">
        <f>+Ialomita!O21</f>
        <v>93</v>
      </c>
      <c r="P1099" s="180">
        <f>+Ialomita!P21</f>
        <v>2</v>
      </c>
      <c r="Q1099" s="180">
        <f>+Ialomita!Q21</f>
        <v>0</v>
      </c>
      <c r="R1099" s="180">
        <f>+Ialomita!R21</f>
        <v>0</v>
      </c>
      <c r="S1099" s="180">
        <f>+Ialomita!S21</f>
        <v>57</v>
      </c>
      <c r="T1099" s="180">
        <f>+Ialomita!T21</f>
        <v>23</v>
      </c>
    </row>
    <row r="1100" spans="1:20">
      <c r="A1100" s="371">
        <v>3</v>
      </c>
      <c r="B1100" s="21" t="s">
        <v>160</v>
      </c>
      <c r="C1100" s="180">
        <f>+Ialomita!C22</f>
        <v>28</v>
      </c>
      <c r="D1100" s="180">
        <f>+Ialomita!D22</f>
        <v>21</v>
      </c>
      <c r="E1100" s="180">
        <f>+Ialomita!E22</f>
        <v>0</v>
      </c>
      <c r="F1100" s="180">
        <f>+Ialomita!F22</f>
        <v>0</v>
      </c>
      <c r="G1100" s="180">
        <f>+Ialomita!G22</f>
        <v>0</v>
      </c>
      <c r="H1100" s="180">
        <f>+Ialomita!H22</f>
        <v>0</v>
      </c>
      <c r="I1100" s="180">
        <f>+Ialomita!I22</f>
        <v>2</v>
      </c>
      <c r="J1100" s="180">
        <f>+Ialomita!J22</f>
        <v>0</v>
      </c>
      <c r="K1100" s="180">
        <f>+Ialomita!K22</f>
        <v>1</v>
      </c>
      <c r="L1100" s="180">
        <f>+Ialomita!L22</f>
        <v>4</v>
      </c>
      <c r="M1100" s="180">
        <f>+Ialomita!M22</f>
        <v>143</v>
      </c>
      <c r="N1100" s="180">
        <f>+Ialomita!N22</f>
        <v>72</v>
      </c>
      <c r="O1100" s="180">
        <f>+Ialomita!O22</f>
        <v>70</v>
      </c>
      <c r="P1100" s="180">
        <f>+Ialomita!P22</f>
        <v>7</v>
      </c>
      <c r="Q1100" s="180">
        <f>+Ialomita!Q22</f>
        <v>0</v>
      </c>
      <c r="R1100" s="180">
        <f>+Ialomita!R22</f>
        <v>0</v>
      </c>
      <c r="S1100" s="180">
        <f>+Ialomita!S22</f>
        <v>47</v>
      </c>
      <c r="T1100" s="180">
        <f>+Ialomita!T22</f>
        <v>24</v>
      </c>
    </row>
    <row r="1101" spans="1:20">
      <c r="A1101" s="371">
        <v>4</v>
      </c>
      <c r="B1101" s="21" t="s">
        <v>161</v>
      </c>
      <c r="C1101" s="180">
        <f>+Ialomita!C23</f>
        <v>25</v>
      </c>
      <c r="D1101" s="180">
        <f>+Ialomita!D23</f>
        <v>17</v>
      </c>
      <c r="E1101" s="180">
        <f>+Ialomita!E23</f>
        <v>0</v>
      </c>
      <c r="F1101" s="180">
        <f>+Ialomita!F23</f>
        <v>1</v>
      </c>
      <c r="G1101" s="180">
        <f>+Ialomita!G23</f>
        <v>0</v>
      </c>
      <c r="H1101" s="180">
        <f>+Ialomita!H23</f>
        <v>0</v>
      </c>
      <c r="I1101" s="180">
        <f>+Ialomita!I23</f>
        <v>0</v>
      </c>
      <c r="J1101" s="180">
        <f>+Ialomita!J23</f>
        <v>0</v>
      </c>
      <c r="K1101" s="180">
        <f>+Ialomita!K23</f>
        <v>2</v>
      </c>
      <c r="L1101" s="180">
        <f>+Ialomita!L23</f>
        <v>5</v>
      </c>
      <c r="M1101" s="180">
        <f>+Ialomita!M23</f>
        <v>86</v>
      </c>
      <c r="N1101" s="180">
        <f>+Ialomita!N23</f>
        <v>47</v>
      </c>
      <c r="O1101" s="180">
        <f>+Ialomita!O23</f>
        <v>44</v>
      </c>
      <c r="P1101" s="180">
        <f>+Ialomita!P23</f>
        <v>1</v>
      </c>
      <c r="Q1101" s="180">
        <f>+Ialomita!Q23</f>
        <v>0</v>
      </c>
      <c r="R1101" s="180">
        <f>+Ialomita!R23</f>
        <v>0</v>
      </c>
      <c r="S1101" s="180">
        <f>+Ialomita!S23</f>
        <v>26</v>
      </c>
      <c r="T1101" s="180">
        <f>+Ialomita!T23</f>
        <v>13</v>
      </c>
    </row>
    <row r="1131" spans="1:19">
      <c r="A1131" s="33" t="s">
        <v>533</v>
      </c>
    </row>
    <row r="1132" spans="1:19">
      <c r="A1132" s="533" t="s">
        <v>562</v>
      </c>
      <c r="B1132" s="533"/>
      <c r="C1132" s="533"/>
      <c r="D1132" s="533"/>
      <c r="E1132" s="533"/>
      <c r="F1132" s="533"/>
      <c r="G1132" s="533"/>
      <c r="H1132" s="533"/>
      <c r="I1132" s="533"/>
      <c r="J1132" s="533"/>
    </row>
    <row r="1133" spans="1:19" ht="12.75" customHeight="1">
      <c r="A1133" s="513" t="s">
        <v>300</v>
      </c>
      <c r="B1133" s="514" t="s">
        <v>301</v>
      </c>
      <c r="C1133" s="530" t="s">
        <v>0</v>
      </c>
      <c r="D1133" s="530" t="s">
        <v>298</v>
      </c>
      <c r="E1133" s="530"/>
      <c r="F1133" s="530"/>
      <c r="G1133" s="530" t="s">
        <v>567</v>
      </c>
      <c r="H1133" s="530" t="s">
        <v>299</v>
      </c>
      <c r="I1133" s="530"/>
      <c r="J1133" s="530"/>
      <c r="K1133" s="531" t="s">
        <v>466</v>
      </c>
      <c r="L1133" s="531" t="s">
        <v>467</v>
      </c>
      <c r="M1133" s="530" t="s">
        <v>461</v>
      </c>
      <c r="N1133" s="530" t="s">
        <v>489</v>
      </c>
      <c r="O1133" s="530" t="s">
        <v>463</v>
      </c>
      <c r="P1133" s="530" t="s">
        <v>477</v>
      </c>
      <c r="Q1133" s="530" t="s">
        <v>465</v>
      </c>
      <c r="R1133" s="530" t="s">
        <v>469</v>
      </c>
    </row>
    <row r="1134" spans="1:19" ht="39.75" customHeight="1">
      <c r="A1134" s="513"/>
      <c r="B1134" s="514"/>
      <c r="C1134" s="530"/>
      <c r="D1134" s="387" t="s">
        <v>2</v>
      </c>
      <c r="E1134" s="388" t="s">
        <v>3</v>
      </c>
      <c r="F1134" s="397" t="s">
        <v>4</v>
      </c>
      <c r="G1134" s="530"/>
      <c r="H1134" s="387" t="s">
        <v>2</v>
      </c>
      <c r="I1134" s="388" t="s">
        <v>3</v>
      </c>
      <c r="J1134" s="397" t="s">
        <v>4</v>
      </c>
      <c r="K1134" s="531"/>
      <c r="L1134" s="531"/>
      <c r="M1134" s="530"/>
      <c r="N1134" s="530"/>
      <c r="O1134" s="530"/>
      <c r="P1134" s="530"/>
      <c r="Q1134" s="530"/>
      <c r="R1134" s="530"/>
    </row>
    <row r="1135" spans="1:19">
      <c r="A1135" s="516" t="s">
        <v>321</v>
      </c>
      <c r="B1135" s="516"/>
      <c r="C1135" s="379">
        <f>+Iasi!C4</f>
        <v>603768603.99000001</v>
      </c>
      <c r="D1135" s="379">
        <f>+Iasi!D4</f>
        <v>102839.14222279</v>
      </c>
      <c r="E1135" s="379">
        <f>+Iasi!E4</f>
        <v>2977.9556883489699</v>
      </c>
      <c r="F1135" s="379">
        <f>+Iasi!F4</f>
        <v>351.82743825072401</v>
      </c>
      <c r="G1135" s="379">
        <f>+Iasi!G4</f>
        <v>59353869.759999998</v>
      </c>
      <c r="H1135" s="379">
        <f>+Iasi!H4</f>
        <v>10109.669109180701</v>
      </c>
      <c r="I1135" s="379">
        <f>+Iasi!I4</f>
        <v>292.74988083611998</v>
      </c>
      <c r="J1135" s="379">
        <f>+Iasi!J4</f>
        <v>34.586626330857399</v>
      </c>
      <c r="K1135" s="379">
        <f>+Iasi!K4</f>
        <v>202746</v>
      </c>
      <c r="L1135" s="379">
        <f>+Iasi!L4</f>
        <v>200306</v>
      </c>
      <c r="M1135" s="379">
        <f>+Iasi!M4</f>
        <v>1716093</v>
      </c>
      <c r="N1135" s="380">
        <f>+Iasi!N4</f>
        <v>292.29994890137965</v>
      </c>
      <c r="O1135" s="380">
        <f>+Iasi!O4</f>
        <v>80.082177781199903</v>
      </c>
      <c r="P1135" s="380">
        <f>+Iasi!P4</f>
        <v>5.9615542277496001</v>
      </c>
      <c r="Q1135" s="380">
        <f>+Iasi!Q4</f>
        <v>1.816720417760826</v>
      </c>
      <c r="R1135" s="380">
        <f>+Iasi!R4</f>
        <v>49.030829500936811</v>
      </c>
    </row>
    <row r="1136" spans="1:19" ht="15" customHeight="1">
      <c r="A1136" s="371">
        <v>1</v>
      </c>
      <c r="B1136" s="347" t="s">
        <v>532</v>
      </c>
      <c r="C1136" s="123">
        <f>+Iasi!C5</f>
        <v>170551503</v>
      </c>
      <c r="D1136" s="123">
        <f>+Iasi!D5</f>
        <v>161660.192417062</v>
      </c>
      <c r="E1136" s="123">
        <f>+Iasi!E5</f>
        <v>3531.3063544319498</v>
      </c>
      <c r="F1136" s="123">
        <f>+Iasi!F5</f>
        <v>558.19149186857499</v>
      </c>
      <c r="G1136" s="123">
        <f>+Iasi!G5</f>
        <v>22574497</v>
      </c>
      <c r="H1136" s="123">
        <f>+Iasi!H5</f>
        <v>21397.627488151698</v>
      </c>
      <c r="I1136" s="123">
        <f>+Iasi!I5</f>
        <v>467.40992194132099</v>
      </c>
      <c r="J1136" s="123">
        <f>+Iasi!J5</f>
        <v>73.883207928180298</v>
      </c>
      <c r="K1136" s="123">
        <f>+Iasi!K5</f>
        <v>48297</v>
      </c>
      <c r="L1136" s="123">
        <f>+Iasi!L5</f>
        <v>47936</v>
      </c>
      <c r="M1136" s="123">
        <f>+Iasi!M5</f>
        <v>305543</v>
      </c>
      <c r="N1136" s="381">
        <f>+Iasi!N5</f>
        <v>289.61421800947869</v>
      </c>
      <c r="O1136" s="381">
        <f>+Iasi!O5</f>
        <v>79.346361098487307</v>
      </c>
      <c r="P1136" s="381">
        <f>+Iasi!P5</f>
        <v>4.1842022376511512</v>
      </c>
      <c r="Q1136" s="381">
        <f>+Iasi!Q5</f>
        <v>2.0527369826435247</v>
      </c>
      <c r="R1136" s="381">
        <f>+Iasi!R5</f>
        <v>69.216113744075827</v>
      </c>
      <c r="S1136" s="159"/>
    </row>
    <row r="1137" spans="1:19" ht="14.25" customHeight="1">
      <c r="A1137" s="371">
        <v>2</v>
      </c>
      <c r="B1137" s="347" t="s">
        <v>531</v>
      </c>
      <c r="C1137" s="123">
        <f>+Iasi!C6</f>
        <v>31489188.989999998</v>
      </c>
      <c r="D1137" s="123">
        <f>+Iasi!D6</f>
        <v>98097.161962616796</v>
      </c>
      <c r="E1137" s="123">
        <f>+Iasi!E6</f>
        <v>2717.3963574387299</v>
      </c>
      <c r="F1137" s="123">
        <f>+Iasi!F6</f>
        <v>386.19035284161998</v>
      </c>
      <c r="G1137" s="123">
        <f>+Iasi!G6</f>
        <v>2590600.7599999998</v>
      </c>
      <c r="H1137" s="123">
        <f>+Iasi!H6</f>
        <v>8070.4073520249203</v>
      </c>
      <c r="I1137" s="123">
        <f>+Iasi!I6</f>
        <v>223.55891957197099</v>
      </c>
      <c r="J1137" s="123">
        <f>+Iasi!J6</f>
        <v>31.771698594520299</v>
      </c>
      <c r="K1137" s="123">
        <f>+Iasi!K6</f>
        <v>11588</v>
      </c>
      <c r="L1137" s="123">
        <f>+Iasi!L6</f>
        <v>11452</v>
      </c>
      <c r="M1137" s="123">
        <f>+Iasi!M6</f>
        <v>81538</v>
      </c>
      <c r="N1137" s="381">
        <f>+Iasi!N6</f>
        <v>254.01246105919003</v>
      </c>
      <c r="O1137" s="381">
        <f>+Iasi!O6</f>
        <v>69.592455084709599</v>
      </c>
      <c r="P1137" s="381">
        <f>+Iasi!P6</f>
        <v>4.8298779765430639</v>
      </c>
      <c r="Q1137" s="381">
        <f>+Iasi!Q6</f>
        <v>5.6584002794271742</v>
      </c>
      <c r="R1137" s="381">
        <f>+Iasi!R6</f>
        <v>52.59190031152648</v>
      </c>
      <c r="S1137" s="159"/>
    </row>
    <row r="1138" spans="1:19" ht="15" customHeight="1">
      <c r="A1138" s="371">
        <v>3</v>
      </c>
      <c r="B1138" s="406" t="s">
        <v>527</v>
      </c>
      <c r="C1138" s="123">
        <f>+Iasi!C7</f>
        <v>60801624</v>
      </c>
      <c r="D1138" s="123">
        <f>+Iasi!D7</f>
        <v>94266.083720930197</v>
      </c>
      <c r="E1138" s="123">
        <f>+Iasi!E7</f>
        <v>2012.16613164775</v>
      </c>
      <c r="F1138" s="123">
        <f>+Iasi!F7</f>
        <v>356.64960112623203</v>
      </c>
      <c r="G1138" s="123">
        <f>+Iasi!G7</f>
        <v>5304363</v>
      </c>
      <c r="H1138" s="123">
        <f>+Iasi!H7</f>
        <v>8223.8186046511601</v>
      </c>
      <c r="I1138" s="123">
        <f>+Iasi!I7</f>
        <v>175.54234371380301</v>
      </c>
      <c r="J1138" s="123">
        <f>+Iasi!J7</f>
        <v>31.1142832003754</v>
      </c>
      <c r="K1138" s="123">
        <f>+Iasi!K7</f>
        <v>30217</v>
      </c>
      <c r="L1138" s="123">
        <f>+Iasi!L7</f>
        <v>30010</v>
      </c>
      <c r="M1138" s="123">
        <f>+Iasi!M7</f>
        <v>170480</v>
      </c>
      <c r="N1138" s="381">
        <f>+Iasi!N7</f>
        <v>264.31007751937983</v>
      </c>
      <c r="O1138" s="381">
        <f>+Iasi!O7</f>
        <v>72.413719868323241</v>
      </c>
      <c r="P1138" s="381">
        <f>+Iasi!P7</f>
        <v>3.6995724919164079</v>
      </c>
      <c r="Q1138" s="381">
        <f>+Iasi!Q7</f>
        <v>0.35988003998667112</v>
      </c>
      <c r="R1138" s="381">
        <f>+Iasi!R7</f>
        <v>71.443410852713171</v>
      </c>
      <c r="S1138" s="159"/>
    </row>
    <row r="1139" spans="1:19">
      <c r="A1139" s="371">
        <v>4</v>
      </c>
      <c r="B1139" s="347" t="s">
        <v>528</v>
      </c>
      <c r="C1139" s="123">
        <f>+Iasi!C8</f>
        <v>9914749</v>
      </c>
      <c r="D1139" s="123">
        <f>+Iasi!D8</f>
        <v>82622.908333333296</v>
      </c>
      <c r="E1139" s="123">
        <f>+Iasi!E8</f>
        <v>2180.0239665787199</v>
      </c>
      <c r="F1139" s="123">
        <f>+Iasi!F8</f>
        <v>427.93167594630802</v>
      </c>
      <c r="G1139" s="123">
        <f>+Iasi!G8</f>
        <v>380064</v>
      </c>
      <c r="H1139" s="123">
        <f>+Iasi!H8</f>
        <v>3167.2</v>
      </c>
      <c r="I1139" s="123">
        <f>+Iasi!I8</f>
        <v>83.567282321899697</v>
      </c>
      <c r="J1139" s="123">
        <f>+Iasi!J8</f>
        <v>16.403988087530799</v>
      </c>
      <c r="K1139" s="123">
        <f>+Iasi!K8</f>
        <v>4548</v>
      </c>
      <c r="L1139" s="123">
        <f>+Iasi!L8</f>
        <v>4507</v>
      </c>
      <c r="M1139" s="123">
        <f>+Iasi!M8</f>
        <v>23169</v>
      </c>
      <c r="N1139" s="381">
        <f>+Iasi!N8</f>
        <v>193.07499999999999</v>
      </c>
      <c r="O1139" s="381">
        <f>+Iasi!O8</f>
        <v>52.897260273972606</v>
      </c>
      <c r="P1139" s="381">
        <f>+Iasi!P8</f>
        <v>3.444692239072257</v>
      </c>
      <c r="Q1139" s="381">
        <f>+Iasi!Q8</f>
        <v>4.4375416019525181E-2</v>
      </c>
      <c r="R1139" s="381">
        <f>+Iasi!R8</f>
        <v>56.05</v>
      </c>
      <c r="S1139" s="159"/>
    </row>
    <row r="1140" spans="1:19">
      <c r="A1140" s="371">
        <v>5</v>
      </c>
      <c r="B1140" s="347" t="s">
        <v>529</v>
      </c>
      <c r="C1140" s="123">
        <f>+Iasi!C9</f>
        <v>18646725</v>
      </c>
      <c r="D1140" s="123">
        <f>+Iasi!D9</f>
        <v>62155.75</v>
      </c>
      <c r="E1140" s="123">
        <f>+Iasi!E9</f>
        <v>1554.2823205801501</v>
      </c>
      <c r="F1140" s="123">
        <f>+Iasi!F9</f>
        <v>245.04533806426201</v>
      </c>
      <c r="G1140" s="123">
        <f>+Iasi!G9</f>
        <v>2492593</v>
      </c>
      <c r="H1140" s="123">
        <f>+Iasi!H9</f>
        <v>8308.6433333333298</v>
      </c>
      <c r="I1140" s="123">
        <f>+Iasi!I9</f>
        <v>207.76802533966799</v>
      </c>
      <c r="J1140" s="123">
        <f>+Iasi!J9</f>
        <v>32.7563309021618</v>
      </c>
      <c r="K1140" s="123">
        <f>+Iasi!K9</f>
        <v>11997</v>
      </c>
      <c r="L1140" s="123">
        <f>+Iasi!L9</f>
        <v>11886</v>
      </c>
      <c r="M1140" s="123">
        <f>+Iasi!M9</f>
        <v>76095</v>
      </c>
      <c r="N1140" s="381">
        <f>+Iasi!N9</f>
        <v>253.65</v>
      </c>
      <c r="O1140" s="381">
        <f>+Iasi!O9</f>
        <v>69.493150684931507</v>
      </c>
      <c r="P1140" s="381">
        <f>+Iasi!P9</f>
        <v>6.0817615089514065</v>
      </c>
      <c r="Q1140" s="381">
        <f>+Iasi!Q9</f>
        <v>1.9855291940097595</v>
      </c>
      <c r="R1140" s="381">
        <f>+Iasi!R9</f>
        <v>41.706666666666663</v>
      </c>
      <c r="S1140" s="159"/>
    </row>
    <row r="1141" spans="1:19">
      <c r="A1141" s="371">
        <v>6</v>
      </c>
      <c r="B1141" s="347" t="s">
        <v>530</v>
      </c>
      <c r="C1141" s="123">
        <f>+Iasi!C10</f>
        <v>38241454</v>
      </c>
      <c r="D1141" s="123">
        <f>+Iasi!D10</f>
        <v>93271.839024390196</v>
      </c>
      <c r="E1141" s="123">
        <f>+Iasi!E10</f>
        <v>2596.5137153720798</v>
      </c>
      <c r="F1141" s="123">
        <f>+Iasi!F10</f>
        <v>404.73143111148698</v>
      </c>
      <c r="G1141" s="123">
        <f>+Iasi!G10</f>
        <v>3208670</v>
      </c>
      <c r="H1141" s="123">
        <f>+Iasi!H10</f>
        <v>7826.0243902438997</v>
      </c>
      <c r="I1141" s="123">
        <f>+Iasi!I10</f>
        <v>217.86189570885401</v>
      </c>
      <c r="J1141" s="123">
        <f>+Iasi!J10</f>
        <v>33.959210888385599</v>
      </c>
      <c r="K1141" s="123">
        <f>+Iasi!K10</f>
        <v>14728</v>
      </c>
      <c r="L1141" s="123">
        <f>+Iasi!L10</f>
        <v>14567</v>
      </c>
      <c r="M1141" s="123">
        <f>+Iasi!M10</f>
        <v>94486</v>
      </c>
      <c r="N1141" s="381">
        <f>+Iasi!N10</f>
        <v>230.45365853658538</v>
      </c>
      <c r="O1141" s="381">
        <f>+Iasi!O10</f>
        <v>63.13798864016038</v>
      </c>
      <c r="P1141" s="381">
        <f>+Iasi!P10</f>
        <v>3.8250344101692169</v>
      </c>
      <c r="Q1141" s="381">
        <f>+Iasi!Q10</f>
        <v>0.29518775314066037</v>
      </c>
      <c r="R1141" s="381">
        <f>+Iasi!R10</f>
        <v>60.248780487804879</v>
      </c>
      <c r="S1141" s="159"/>
    </row>
    <row r="1142" spans="1:19">
      <c r="A1142" s="371">
        <v>7</v>
      </c>
      <c r="B1142" s="347" t="s">
        <v>165</v>
      </c>
      <c r="C1142" s="123">
        <f>+Iasi!C11</f>
        <v>27853389</v>
      </c>
      <c r="D1142" s="123">
        <f>+Iasi!D11</f>
        <v>81921.732352941181</v>
      </c>
      <c r="E1142" s="123">
        <f>+Iasi!E11</f>
        <v>3583.8122748327328</v>
      </c>
      <c r="F1142" s="123">
        <f>+Iasi!F11</f>
        <v>330.8946611860863</v>
      </c>
      <c r="G1142" s="123">
        <f>+Iasi!G11</f>
        <v>904561</v>
      </c>
      <c r="H1142" s="123">
        <f>+Iasi!H11</f>
        <v>2660.4735294117645</v>
      </c>
      <c r="I1142" s="123">
        <f>+Iasi!I11</f>
        <v>116.38715903242408</v>
      </c>
      <c r="J1142" s="123">
        <f>+Iasi!J11</f>
        <v>10.74606776278274</v>
      </c>
      <c r="K1142" s="123">
        <f>+Iasi!K11</f>
        <v>7772</v>
      </c>
      <c r="L1142" s="123">
        <f>+Iasi!L11</f>
        <v>7601</v>
      </c>
      <c r="M1142" s="123">
        <f>+Iasi!M11</f>
        <v>84176</v>
      </c>
      <c r="N1142" s="381">
        <f>+Iasi!N11</f>
        <v>247.57647058823528</v>
      </c>
      <c r="O1142" s="381">
        <f>+Iasi!O11</f>
        <v>67.829170024174047</v>
      </c>
      <c r="P1142" s="381">
        <f>+Iasi!P11</f>
        <v>7.9863377609108159</v>
      </c>
      <c r="Q1142" s="381">
        <f>+Iasi!Q11</f>
        <v>3.1180107880542032</v>
      </c>
      <c r="R1142" s="381">
        <f>+Iasi!R11</f>
        <v>31</v>
      </c>
      <c r="S1142" s="159"/>
    </row>
    <row r="1143" spans="1:19">
      <c r="A1143" s="371">
        <v>8</v>
      </c>
      <c r="B1143" s="347" t="s">
        <v>166</v>
      </c>
      <c r="C1143" s="123">
        <f>+Iasi!C12</f>
        <v>18784905</v>
      </c>
      <c r="D1143" s="123">
        <f>+Iasi!D12</f>
        <v>97838.046875</v>
      </c>
      <c r="E1143" s="123">
        <f>+Iasi!E12</f>
        <v>2304.0482031154202</v>
      </c>
      <c r="F1143" s="123">
        <f>+Iasi!F12</f>
        <v>351.31671965588203</v>
      </c>
      <c r="G1143" s="123">
        <f>+Iasi!G12</f>
        <v>3234221</v>
      </c>
      <c r="H1143" s="123">
        <f>+Iasi!H12</f>
        <v>16844.901041666701</v>
      </c>
      <c r="I1143" s="123">
        <f>+Iasi!I12</f>
        <v>396.690911320986</v>
      </c>
      <c r="J1143" s="123">
        <f>+Iasi!J12</f>
        <v>60.486646717785703</v>
      </c>
      <c r="K1143" s="123">
        <f>+Iasi!K12</f>
        <v>8153</v>
      </c>
      <c r="L1143" s="123">
        <f>+Iasi!L12</f>
        <v>8103</v>
      </c>
      <c r="M1143" s="123">
        <f>+Iasi!M12</f>
        <v>53470</v>
      </c>
      <c r="N1143" s="381">
        <f>+Iasi!N12</f>
        <v>278.48958333333331</v>
      </c>
      <c r="O1143" s="381">
        <f>+Iasi!O12</f>
        <v>76.29851598173515</v>
      </c>
      <c r="P1143" s="381">
        <f>+Iasi!P12</f>
        <v>4.0882330453398579</v>
      </c>
      <c r="Q1143" s="381">
        <f>+Iasi!Q12</f>
        <v>2.011600641737628</v>
      </c>
      <c r="R1143" s="381">
        <f>+Iasi!R12</f>
        <v>68.119791666666671</v>
      </c>
      <c r="S1143" s="159"/>
    </row>
    <row r="1144" spans="1:19">
      <c r="A1144" s="371">
        <v>9</v>
      </c>
      <c r="B1144" s="347" t="s">
        <v>167</v>
      </c>
      <c r="C1144" s="123">
        <f>+Iasi!C13</f>
        <v>40225313</v>
      </c>
      <c r="D1144" s="123">
        <f>+Iasi!D13</f>
        <v>75896.816981132099</v>
      </c>
      <c r="E1144" s="123">
        <f>+Iasi!E13</f>
        <v>2391.0903524936102</v>
      </c>
      <c r="F1144" s="123">
        <f>+Iasi!F13</f>
        <v>239.12467081602</v>
      </c>
      <c r="G1144" s="123">
        <f>+Iasi!G13</f>
        <v>2976771</v>
      </c>
      <c r="H1144" s="123">
        <f>+Iasi!H13</f>
        <v>5616.5490566037697</v>
      </c>
      <c r="I1144" s="123">
        <f>+Iasi!I13</f>
        <v>176.946501812994</v>
      </c>
      <c r="J1144" s="123">
        <f>+Iasi!J13</f>
        <v>17.695807251261702</v>
      </c>
      <c r="K1144" s="123">
        <f>+Iasi!K13</f>
        <v>16823</v>
      </c>
      <c r="L1144" s="123">
        <f>+Iasi!L13</f>
        <v>16812</v>
      </c>
      <c r="M1144" s="123">
        <f>+Iasi!M13</f>
        <v>168219</v>
      </c>
      <c r="N1144" s="381">
        <f>+Iasi!N13</f>
        <v>317.3943396226415</v>
      </c>
      <c r="O1144" s="381">
        <f>+Iasi!O13</f>
        <v>86.95735332127164</v>
      </c>
      <c r="P1144" s="381">
        <f>+Iasi!P13</f>
        <v>8.6076344471166149</v>
      </c>
      <c r="Q1144" s="381">
        <f>+Iasi!Q13</f>
        <v>1.7844396859386154E-2</v>
      </c>
      <c r="R1144" s="381">
        <f>+Iasi!R13</f>
        <v>36.87358490566038</v>
      </c>
      <c r="S1144" s="159"/>
    </row>
    <row r="1145" spans="1:19">
      <c r="A1145" s="371">
        <v>10</v>
      </c>
      <c r="B1145" s="347" t="s">
        <v>168</v>
      </c>
      <c r="C1145" s="123">
        <f>+Iasi!C14</f>
        <v>23583147</v>
      </c>
      <c r="D1145" s="123">
        <f>+Iasi!D14</f>
        <v>63225.5951742627</v>
      </c>
      <c r="E1145" s="123">
        <f>+Iasi!E14</f>
        <v>1773.0356364183101</v>
      </c>
      <c r="F1145" s="123">
        <f>+Iasi!F14</f>
        <v>229.90004874244499</v>
      </c>
      <c r="G1145" s="123">
        <f>+Iasi!G14</f>
        <v>2097131</v>
      </c>
      <c r="H1145" s="123">
        <f>+Iasi!H14</f>
        <v>5622.3351206434299</v>
      </c>
      <c r="I1145" s="123">
        <f>+Iasi!I14</f>
        <v>157.667167882114</v>
      </c>
      <c r="J1145" s="123">
        <f>+Iasi!J14</f>
        <v>20.443858451939899</v>
      </c>
      <c r="K1145" s="123">
        <f>+Iasi!K14</f>
        <v>13301</v>
      </c>
      <c r="L1145" s="123">
        <f>+Iasi!L14</f>
        <v>13141</v>
      </c>
      <c r="M1145" s="123">
        <f>+Iasi!M14</f>
        <v>102580</v>
      </c>
      <c r="N1145" s="381">
        <f>+Iasi!N14</f>
        <v>275.01340482573727</v>
      </c>
      <c r="O1145" s="381">
        <f>+Iasi!O14</f>
        <v>75.346138308421175</v>
      </c>
      <c r="P1145" s="381">
        <f>+Iasi!P14</f>
        <v>6.2109469605231293</v>
      </c>
      <c r="Q1145" s="381">
        <f>+Iasi!Q14</f>
        <v>3.759226847271897</v>
      </c>
      <c r="R1145" s="381">
        <f>+Iasi!R14</f>
        <v>44.278820375335123</v>
      </c>
      <c r="S1145" s="159"/>
    </row>
    <row r="1146" spans="1:19">
      <c r="A1146" s="371">
        <v>11</v>
      </c>
      <c r="B1146" s="347" t="s">
        <v>169</v>
      </c>
      <c r="C1146" s="123">
        <f>+Iasi!C15</f>
        <v>4272696</v>
      </c>
      <c r="D1146" s="123">
        <f>+Iasi!D15</f>
        <v>53408.7</v>
      </c>
      <c r="E1146" s="123">
        <f>+Iasi!E15</f>
        <v>1013.68825622776</v>
      </c>
      <c r="F1146" s="123">
        <f>+Iasi!F15</f>
        <v>187.185490230439</v>
      </c>
      <c r="G1146" s="123">
        <f>+Iasi!G15</f>
        <v>170432</v>
      </c>
      <c r="H1146" s="123">
        <f>+Iasi!H15</f>
        <v>2130.4</v>
      </c>
      <c r="I1146" s="123">
        <f>+Iasi!I15</f>
        <v>40.434638196915799</v>
      </c>
      <c r="J1146" s="123">
        <f>+Iasi!J15</f>
        <v>7.4665732059931704</v>
      </c>
      <c r="K1146" s="123">
        <f>+Iasi!K15</f>
        <v>4215</v>
      </c>
      <c r="L1146" s="123">
        <f>+Iasi!L15</f>
        <v>4191</v>
      </c>
      <c r="M1146" s="123">
        <f>+Iasi!M15</f>
        <v>22826</v>
      </c>
      <c r="N1146" s="381">
        <f>+Iasi!N15</f>
        <v>285.32499999999999</v>
      </c>
      <c r="O1146" s="381">
        <f>+Iasi!O15</f>
        <v>78.171232876712324</v>
      </c>
      <c r="P1146" s="381">
        <f>+Iasi!P15</f>
        <v>5.411569464201043</v>
      </c>
      <c r="Q1146" s="381">
        <f>+Iasi!Q15</f>
        <v>4.7721307563827246E-2</v>
      </c>
      <c r="R1146" s="381">
        <f>+Iasi!R15</f>
        <v>52.725000000000001</v>
      </c>
      <c r="S1146" s="159"/>
    </row>
    <row r="1147" spans="1:19">
      <c r="A1147" s="371">
        <v>12</v>
      </c>
      <c r="B1147" s="347" t="s">
        <v>568</v>
      </c>
      <c r="C1147" s="123">
        <f>+Iasi!C16</f>
        <v>41762641</v>
      </c>
      <c r="D1147" s="123">
        <f>+Iasi!D16</f>
        <v>342316.72950819699</v>
      </c>
      <c r="E1147" s="123">
        <f>+Iasi!E16</f>
        <v>7073.6180555555602</v>
      </c>
      <c r="F1147" s="123">
        <f>+Iasi!F16</f>
        <v>1115.21686071352</v>
      </c>
      <c r="G1147" s="123">
        <f>+Iasi!G16</f>
        <v>4125305</v>
      </c>
      <c r="H1147" s="123">
        <f>+Iasi!H16</f>
        <v>33813.975409836101</v>
      </c>
      <c r="I1147" s="123">
        <f>+Iasi!I16</f>
        <v>698.73052168021695</v>
      </c>
      <c r="J1147" s="123">
        <f>+Iasi!J16</f>
        <v>110.160889767144</v>
      </c>
      <c r="K1147" s="123">
        <f>+Iasi!K16</f>
        <v>5904</v>
      </c>
      <c r="L1147" s="123">
        <f>+Iasi!L16</f>
        <v>5871</v>
      </c>
      <c r="M1147" s="123">
        <f>+Iasi!M16</f>
        <v>37448</v>
      </c>
      <c r="N1147" s="381">
        <f>+Iasi!N16</f>
        <v>306.95081967213116</v>
      </c>
      <c r="O1147" s="381">
        <f>+Iasi!O16</f>
        <v>84.096114978666066</v>
      </c>
      <c r="P1147" s="381">
        <f>+Iasi!P16</f>
        <v>3.8907012987012988</v>
      </c>
      <c r="Q1147" s="381">
        <f>+Iasi!Q16</f>
        <v>3.5598705501618122</v>
      </c>
      <c r="R1147" s="381">
        <f>+Iasi!R16</f>
        <v>78.893442622950815</v>
      </c>
      <c r="S1147" s="159"/>
    </row>
    <row r="1148" spans="1:19" ht="24">
      <c r="A1148" s="371">
        <v>13</v>
      </c>
      <c r="B1148" s="347" t="s">
        <v>170</v>
      </c>
      <c r="C1148" s="123">
        <f>+Iasi!C17</f>
        <v>10203976</v>
      </c>
      <c r="D1148" s="123">
        <f>+Iasi!D17</f>
        <v>42516.566666666702</v>
      </c>
      <c r="E1148" s="123">
        <f>+Iasi!E17</f>
        <v>23403.614678899099</v>
      </c>
      <c r="F1148" s="123">
        <f>+Iasi!F17</f>
        <v>77.191155222367598</v>
      </c>
      <c r="G1148" s="123">
        <f>+Iasi!G17</f>
        <v>452660</v>
      </c>
      <c r="H1148" s="123">
        <f>+Iasi!H17</f>
        <v>1886.0833333333301</v>
      </c>
      <c r="I1148" s="123">
        <f>+Iasi!I17</f>
        <v>1038.21100917431</v>
      </c>
      <c r="J1148" s="123">
        <f>+Iasi!J17</f>
        <v>3.4242875838748499</v>
      </c>
      <c r="K1148" s="123">
        <f>+Iasi!K17</f>
        <v>436</v>
      </c>
      <c r="L1148" s="123">
        <f>+Iasi!L17</f>
        <v>89</v>
      </c>
      <c r="M1148" s="123">
        <f>+Iasi!M17</f>
        <v>132191</v>
      </c>
      <c r="N1148" s="381">
        <f>+Iasi!N17</f>
        <v>550.79583333333335</v>
      </c>
      <c r="O1148" s="381">
        <f>+Iasi!O17</f>
        <v>150.9029680365297</v>
      </c>
      <c r="P1148" s="381">
        <f>+Iasi!P17</f>
        <v>266.51411290322579</v>
      </c>
      <c r="Q1148" s="381">
        <f>+Iasi!Q17</f>
        <v>3.3707865168539324</v>
      </c>
      <c r="R1148" s="381">
        <f>+Iasi!R17</f>
        <v>2.0666666666666669</v>
      </c>
      <c r="S1148" s="159"/>
    </row>
    <row r="1149" spans="1:19">
      <c r="A1149" s="371">
        <v>14</v>
      </c>
      <c r="B1149" s="347" t="s">
        <v>171</v>
      </c>
      <c r="C1149" s="123">
        <f>+Iasi!C18</f>
        <v>53248823</v>
      </c>
      <c r="D1149" s="123">
        <f>+Iasi!D18</f>
        <v>61205.543678160917</v>
      </c>
      <c r="E1149" s="123">
        <f>+Iasi!E18</f>
        <v>4301.5447936020682</v>
      </c>
      <c r="F1149" s="123">
        <f>+Iasi!F18</f>
        <v>186.70629836501274</v>
      </c>
      <c r="G1149" s="123">
        <f>+Iasi!G18</f>
        <v>1225681</v>
      </c>
      <c r="H1149" s="123">
        <f>+Iasi!H18</f>
        <v>1408.8287356321839</v>
      </c>
      <c r="I1149" s="123">
        <f>+Iasi!I18</f>
        <v>99.0129251151143</v>
      </c>
      <c r="J1149" s="123">
        <f>+Iasi!J18</f>
        <v>4.2976041458480161</v>
      </c>
      <c r="K1149" s="123">
        <f>+Iasi!K18</f>
        <v>12379</v>
      </c>
      <c r="L1149" s="123">
        <f>+Iasi!L18</f>
        <v>11816</v>
      </c>
      <c r="M1149" s="123">
        <f>+Iasi!M18</f>
        <v>285201</v>
      </c>
      <c r="N1149" s="381">
        <f>+Iasi!N18</f>
        <v>327.81724137931036</v>
      </c>
      <c r="O1149" s="381">
        <f>+Iasi!O18</f>
        <v>89.812942843646681</v>
      </c>
      <c r="P1149" s="381">
        <f>+Iasi!P18</f>
        <v>22.55623220499842</v>
      </c>
      <c r="Q1149" s="381">
        <f>+Iasi!Q18</f>
        <v>0.70243737305348675</v>
      </c>
      <c r="R1149" s="381">
        <f>+Iasi!R18</f>
        <v>14.533333333333333</v>
      </c>
      <c r="S1149" s="159"/>
    </row>
    <row r="1150" spans="1:19">
      <c r="A1150" s="371">
        <v>15</v>
      </c>
      <c r="B1150" s="347" t="s">
        <v>172</v>
      </c>
      <c r="C1150" s="123">
        <f>+Iasi!C19</f>
        <v>605132</v>
      </c>
      <c r="D1150" s="123">
        <f>+Iasi!D19</f>
        <v>75641.5</v>
      </c>
      <c r="E1150" s="123">
        <f>+Iasi!E19</f>
        <v>6051.32</v>
      </c>
      <c r="F1150" s="123">
        <f>+Iasi!F19</f>
        <v>254.57803954564599</v>
      </c>
      <c r="G1150" s="123">
        <f>+Iasi!G19</f>
        <v>1387</v>
      </c>
      <c r="H1150" s="123">
        <f>+Iasi!H19</f>
        <v>173.375</v>
      </c>
      <c r="I1150" s="123">
        <f>+Iasi!I19</f>
        <v>13.87</v>
      </c>
      <c r="J1150" s="123">
        <f>+Iasi!J19</f>
        <v>0.58350862431636497</v>
      </c>
      <c r="K1150" s="123">
        <f>+Iasi!K19</f>
        <v>100</v>
      </c>
      <c r="L1150" s="123">
        <f>+Iasi!L19</f>
        <v>86</v>
      </c>
      <c r="M1150" s="123">
        <f>+Iasi!M19</f>
        <v>2377</v>
      </c>
      <c r="N1150" s="381">
        <f>+Iasi!N19</f>
        <v>297.125</v>
      </c>
      <c r="O1150" s="381">
        <f>+Iasi!O19</f>
        <v>23.77</v>
      </c>
      <c r="P1150" s="381">
        <f>+Iasi!P19</f>
        <v>5.8139534883720927</v>
      </c>
      <c r="Q1150" s="381">
        <f>+Iasi!Q19</f>
        <v>12.5</v>
      </c>
      <c r="R1150" s="381">
        <f>+Iasi!R19</f>
        <v>0</v>
      </c>
      <c r="S1150" s="159"/>
    </row>
    <row r="1151" spans="1:19">
      <c r="A1151" s="33"/>
      <c r="B1151" s="61"/>
      <c r="C1151" s="35"/>
      <c r="D1151" s="36"/>
      <c r="E1151" s="37"/>
      <c r="F1151" s="37"/>
      <c r="G1151" s="35"/>
      <c r="H1151" s="37"/>
      <c r="I1151" s="37"/>
      <c r="J1151" s="37"/>
      <c r="K1151" s="159"/>
      <c r="L1151" s="159"/>
      <c r="M1151" s="159"/>
      <c r="N1151" s="159"/>
      <c r="O1151" s="159"/>
      <c r="P1151" s="159"/>
      <c r="Q1151" s="159"/>
      <c r="R1151" s="159"/>
      <c r="S1151" s="159"/>
    </row>
    <row r="1152" spans="1:19">
      <c r="A1152" s="371">
        <v>17</v>
      </c>
      <c r="B1152" s="393" t="s">
        <v>441</v>
      </c>
      <c r="C1152" s="123">
        <f>+Iasi!C22</f>
        <v>1575915</v>
      </c>
      <c r="D1152" s="123">
        <f>+Iasi!D22</f>
        <v>16588.57894736842</v>
      </c>
      <c r="E1152" s="123">
        <f>+Iasi!E22</f>
        <v>7295.9027777777774</v>
      </c>
      <c r="F1152" s="123">
        <f>+Iasi!F22</f>
        <v>68.366448310268538</v>
      </c>
      <c r="G1152" s="123">
        <f>+Iasi!G22</f>
        <v>20591</v>
      </c>
      <c r="H1152" s="123">
        <f>+Iasi!H22</f>
        <v>216.74736842105264</v>
      </c>
      <c r="I1152" s="123">
        <f>+Iasi!I22</f>
        <v>95.328703703703709</v>
      </c>
      <c r="J1152" s="123">
        <f>+Iasi!J22</f>
        <v>0.89328011799921914</v>
      </c>
      <c r="K1152" s="123">
        <f>+Iasi!K22</f>
        <v>2216</v>
      </c>
      <c r="L1152" s="123">
        <f>+Iasi!L22</f>
        <v>189</v>
      </c>
      <c r="M1152" s="123">
        <f>+Iasi!M22</f>
        <v>23051</v>
      </c>
      <c r="N1152" s="381">
        <f>+Iasi!N22</f>
        <v>242.6421052631579</v>
      </c>
      <c r="O1152" s="381">
        <f>+Iasi!O22</f>
        <v>66.477289113193947</v>
      </c>
      <c r="P1152" s="381">
        <f>+Iasi!P22</f>
        <v>106.7175925925926</v>
      </c>
      <c r="Q1152" s="381">
        <f>+Iasi!Q22</f>
        <v>0</v>
      </c>
      <c r="R1152" s="381">
        <f>+Iasi!R22</f>
        <v>2.2736842105263158</v>
      </c>
      <c r="S1152" s="159"/>
    </row>
    <row r="1153" spans="1:20">
      <c r="A1153" s="33"/>
      <c r="B1153" s="61"/>
      <c r="C1153" s="35"/>
      <c r="D1153" s="36"/>
      <c r="E1153" s="37"/>
      <c r="F1153" s="37"/>
      <c r="G1153" s="35"/>
      <c r="H1153" s="37"/>
      <c r="I1153" s="37"/>
      <c r="J1153" s="37"/>
    </row>
    <row r="1154" spans="1:20">
      <c r="A1154" s="528" t="s">
        <v>565</v>
      </c>
      <c r="B1154" s="528"/>
      <c r="C1154" s="528"/>
      <c r="D1154" s="528"/>
      <c r="E1154" s="528"/>
      <c r="F1154" s="528"/>
      <c r="G1154" s="528"/>
      <c r="H1154" s="528"/>
      <c r="I1154" s="528"/>
      <c r="J1154" s="528"/>
      <c r="K1154" s="528"/>
      <c r="L1154" s="528"/>
      <c r="M1154" s="528"/>
      <c r="N1154" s="528"/>
      <c r="O1154" s="528"/>
      <c r="P1154" s="528"/>
      <c r="Q1154" s="528"/>
      <c r="R1154" s="528"/>
      <c r="S1154" s="528"/>
      <c r="T1154" s="528"/>
    </row>
    <row r="1155" spans="1:20">
      <c r="A1155" s="530" t="s">
        <v>300</v>
      </c>
      <c r="B1155" s="531" t="s">
        <v>301</v>
      </c>
      <c r="C1155" s="532" t="s">
        <v>414</v>
      </c>
      <c r="D1155" s="532"/>
      <c r="E1155" s="532"/>
      <c r="F1155" s="532"/>
      <c r="G1155" s="532"/>
      <c r="H1155" s="532"/>
      <c r="I1155" s="532"/>
      <c r="J1155" s="532"/>
      <c r="K1155" s="532"/>
      <c r="L1155" s="532"/>
      <c r="M1155" s="532" t="s">
        <v>425</v>
      </c>
      <c r="N1155" s="532"/>
      <c r="O1155" s="532"/>
      <c r="P1155" s="532"/>
      <c r="Q1155" s="532"/>
      <c r="R1155" s="532"/>
      <c r="S1155" s="532"/>
      <c r="T1155" s="532"/>
    </row>
    <row r="1156" spans="1:20">
      <c r="A1156" s="530"/>
      <c r="B1156" s="531"/>
      <c r="C1156" s="530" t="s">
        <v>415</v>
      </c>
      <c r="D1156" s="536" t="s">
        <v>416</v>
      </c>
      <c r="E1156" s="536"/>
      <c r="F1156" s="536"/>
      <c r="G1156" s="536"/>
      <c r="H1156" s="536"/>
      <c r="I1156" s="536"/>
      <c r="J1156" s="536"/>
      <c r="K1156" s="536"/>
      <c r="L1156" s="536"/>
      <c r="M1156" s="530" t="s">
        <v>415</v>
      </c>
      <c r="N1156" s="536" t="s">
        <v>416</v>
      </c>
      <c r="O1156" s="536"/>
      <c r="P1156" s="536"/>
      <c r="Q1156" s="536"/>
      <c r="R1156" s="536"/>
      <c r="S1156" s="536"/>
      <c r="T1156" s="536"/>
    </row>
    <row r="1157" spans="1:20" ht="39.75" customHeight="1">
      <c r="A1157" s="530"/>
      <c r="B1157" s="531"/>
      <c r="C1157" s="530"/>
      <c r="D1157" s="537" t="s">
        <v>409</v>
      </c>
      <c r="E1157" s="538" t="s">
        <v>410</v>
      </c>
      <c r="F1157" s="538" t="s">
        <v>411</v>
      </c>
      <c r="G1157" s="538" t="s">
        <v>443</v>
      </c>
      <c r="H1157" s="538"/>
      <c r="I1157" s="537" t="s">
        <v>417</v>
      </c>
      <c r="J1157" s="537"/>
      <c r="K1157" s="538" t="s">
        <v>412</v>
      </c>
      <c r="L1157" s="538" t="s">
        <v>413</v>
      </c>
      <c r="M1157" s="530"/>
      <c r="N1157" s="537" t="s">
        <v>420</v>
      </c>
      <c r="O1157" s="538" t="s">
        <v>421</v>
      </c>
      <c r="P1157" s="538"/>
      <c r="Q1157" s="538"/>
      <c r="R1157" s="538"/>
      <c r="S1157" s="538" t="s">
        <v>423</v>
      </c>
      <c r="T1157" s="538" t="s">
        <v>424</v>
      </c>
    </row>
    <row r="1158" spans="1:20" ht="28.5" customHeight="1">
      <c r="A1158" s="530"/>
      <c r="B1158" s="531"/>
      <c r="C1158" s="530"/>
      <c r="D1158" s="537"/>
      <c r="E1158" s="538"/>
      <c r="F1158" s="538"/>
      <c r="G1158" s="537" t="s">
        <v>415</v>
      </c>
      <c r="H1158" s="537" t="s">
        <v>419</v>
      </c>
      <c r="I1158" s="537" t="s">
        <v>415</v>
      </c>
      <c r="J1158" s="538" t="s">
        <v>422</v>
      </c>
      <c r="K1158" s="538"/>
      <c r="L1158" s="538"/>
      <c r="M1158" s="530"/>
      <c r="N1158" s="537"/>
      <c r="O1158" s="538" t="s">
        <v>415</v>
      </c>
      <c r="P1158" s="538" t="s">
        <v>422</v>
      </c>
      <c r="Q1158" s="538" t="s">
        <v>443</v>
      </c>
      <c r="R1158" s="538"/>
      <c r="S1158" s="538"/>
      <c r="T1158" s="538"/>
    </row>
    <row r="1159" spans="1:20" ht="24">
      <c r="A1159" s="530"/>
      <c r="B1159" s="531"/>
      <c r="C1159" s="530"/>
      <c r="D1159" s="537"/>
      <c r="E1159" s="538"/>
      <c r="F1159" s="538"/>
      <c r="G1159" s="537"/>
      <c r="H1159" s="537"/>
      <c r="I1159" s="537"/>
      <c r="J1159" s="538"/>
      <c r="K1159" s="538"/>
      <c r="L1159" s="538"/>
      <c r="M1159" s="530"/>
      <c r="N1159" s="537"/>
      <c r="O1159" s="538"/>
      <c r="P1159" s="538"/>
      <c r="Q1159" s="354" t="s">
        <v>415</v>
      </c>
      <c r="R1159" s="355" t="s">
        <v>419</v>
      </c>
      <c r="S1159" s="538"/>
      <c r="T1159" s="538"/>
    </row>
    <row r="1160" spans="1:20">
      <c r="A1160" s="516" t="s">
        <v>321</v>
      </c>
      <c r="B1160" s="516"/>
      <c r="C1160" s="44">
        <f>+Iasi!C30</f>
        <v>3688</v>
      </c>
      <c r="D1160" s="44">
        <f>+Iasi!D30</f>
        <v>2112</v>
      </c>
      <c r="E1160" s="44">
        <f>+Iasi!E30</f>
        <v>184</v>
      </c>
      <c r="F1160" s="44">
        <f>+Iasi!F30</f>
        <v>121</v>
      </c>
      <c r="G1160" s="44">
        <f>+Iasi!G30</f>
        <v>27</v>
      </c>
      <c r="H1160" s="44">
        <f>+Iasi!H30</f>
        <v>1</v>
      </c>
      <c r="I1160" s="44">
        <f>+Iasi!I30</f>
        <v>657</v>
      </c>
      <c r="J1160" s="44">
        <f>+Iasi!J30</f>
        <v>32</v>
      </c>
      <c r="K1160" s="44">
        <f>+Iasi!K30</f>
        <v>212</v>
      </c>
      <c r="L1160" s="44">
        <f>+Iasi!L30</f>
        <v>375</v>
      </c>
      <c r="M1160" s="44">
        <f>+Iasi!M30</f>
        <v>6635</v>
      </c>
      <c r="N1160" s="44">
        <f>+Iasi!N30</f>
        <v>3749</v>
      </c>
      <c r="O1160" s="44">
        <f>+Iasi!O30</f>
        <v>3397</v>
      </c>
      <c r="P1160" s="44">
        <f>+Iasi!P30</f>
        <v>95</v>
      </c>
      <c r="Q1160" s="44">
        <f>+Iasi!Q30</f>
        <v>0</v>
      </c>
      <c r="R1160" s="44">
        <f>+Iasi!R30</f>
        <v>0</v>
      </c>
      <c r="S1160" s="44">
        <f>+Iasi!S30</f>
        <v>2297</v>
      </c>
      <c r="T1160" s="44">
        <f>+Iasi!T30</f>
        <v>589</v>
      </c>
    </row>
    <row r="1161" spans="1:20" ht="14.25" customHeight="1">
      <c r="A1161" s="371">
        <v>1</v>
      </c>
      <c r="B1161" s="347" t="s">
        <v>532</v>
      </c>
      <c r="C1161" s="180">
        <f>+Iasi!C31</f>
        <v>1299</v>
      </c>
      <c r="D1161" s="180">
        <f>+Iasi!D31</f>
        <v>734</v>
      </c>
      <c r="E1161" s="180">
        <f>+Iasi!E31</f>
        <v>181</v>
      </c>
      <c r="F1161" s="180">
        <f>+Iasi!F31</f>
        <v>97</v>
      </c>
      <c r="G1161" s="180">
        <f>+Iasi!G31</f>
        <v>4</v>
      </c>
      <c r="H1161" s="180">
        <f>+Iasi!H31</f>
        <v>0</v>
      </c>
      <c r="I1161" s="180">
        <f>+Iasi!I31</f>
        <v>193</v>
      </c>
      <c r="J1161" s="180">
        <f>+Iasi!J31</f>
        <v>0</v>
      </c>
      <c r="K1161" s="180">
        <f>+Iasi!K31</f>
        <v>28</v>
      </c>
      <c r="L1161" s="180">
        <f>+Iasi!L31</f>
        <v>62</v>
      </c>
      <c r="M1161" s="180">
        <f>+Iasi!M31</f>
        <v>1489</v>
      </c>
      <c r="N1161" s="180">
        <f>+Iasi!N31</f>
        <v>867</v>
      </c>
      <c r="O1161" s="180">
        <f>+Iasi!O31</f>
        <v>783</v>
      </c>
      <c r="P1161" s="180">
        <f>+Iasi!P31</f>
        <v>0</v>
      </c>
      <c r="Q1161" s="180">
        <f>+Iasi!Q31</f>
        <v>0</v>
      </c>
      <c r="R1161" s="180">
        <f>+Iasi!R31</f>
        <v>0</v>
      </c>
      <c r="S1161" s="180">
        <f>+Iasi!S31</f>
        <v>518</v>
      </c>
      <c r="T1161" s="180">
        <f>+Iasi!T31</f>
        <v>104</v>
      </c>
    </row>
    <row r="1162" spans="1:20" ht="15" customHeight="1">
      <c r="A1162" s="371">
        <v>2</v>
      </c>
      <c r="B1162" s="347" t="s">
        <v>531</v>
      </c>
      <c r="C1162" s="180">
        <f>+Iasi!C32</f>
        <v>201</v>
      </c>
      <c r="D1162" s="180">
        <f>+Iasi!D32</f>
        <v>114</v>
      </c>
      <c r="E1162" s="180">
        <f>+Iasi!E32</f>
        <v>0</v>
      </c>
      <c r="F1162" s="180">
        <f>+Iasi!F32</f>
        <v>2</v>
      </c>
      <c r="G1162" s="180">
        <f>+Iasi!G32</f>
        <v>9</v>
      </c>
      <c r="H1162" s="180">
        <f>+Iasi!H32</f>
        <v>0</v>
      </c>
      <c r="I1162" s="180">
        <f>+Iasi!I32</f>
        <v>40</v>
      </c>
      <c r="J1162" s="180">
        <f>+Iasi!J32</f>
        <v>0</v>
      </c>
      <c r="K1162" s="180">
        <f>+Iasi!K32</f>
        <v>12</v>
      </c>
      <c r="L1162" s="180">
        <f>+Iasi!L32</f>
        <v>24</v>
      </c>
      <c r="M1162" s="180">
        <f>+Iasi!M32</f>
        <v>490</v>
      </c>
      <c r="N1162" s="180">
        <f>+Iasi!N32</f>
        <v>274</v>
      </c>
      <c r="O1162" s="180">
        <f>+Iasi!O32</f>
        <v>239</v>
      </c>
      <c r="P1162" s="180">
        <f>+Iasi!P32</f>
        <v>0</v>
      </c>
      <c r="Q1162" s="180">
        <f>+Iasi!Q32</f>
        <v>0</v>
      </c>
      <c r="R1162" s="180">
        <f>+Iasi!R32</f>
        <v>0</v>
      </c>
      <c r="S1162" s="180">
        <f>+Iasi!S32</f>
        <v>164</v>
      </c>
      <c r="T1162" s="180">
        <f>+Iasi!T32</f>
        <v>52</v>
      </c>
    </row>
    <row r="1163" spans="1:20" ht="15" customHeight="1">
      <c r="A1163" s="371">
        <v>3</v>
      </c>
      <c r="B1163" s="406" t="s">
        <v>527</v>
      </c>
      <c r="C1163" s="180">
        <f>+Iasi!C33</f>
        <v>387</v>
      </c>
      <c r="D1163" s="180">
        <f>+Iasi!D33</f>
        <v>206</v>
      </c>
      <c r="E1163" s="180">
        <f>+Iasi!E33</f>
        <v>0</v>
      </c>
      <c r="F1163" s="180">
        <f>+Iasi!F33</f>
        <v>4</v>
      </c>
      <c r="G1163" s="180">
        <f>+Iasi!G33</f>
        <v>8</v>
      </c>
      <c r="H1163" s="180">
        <f>+Iasi!H33</f>
        <v>0</v>
      </c>
      <c r="I1163" s="180">
        <f>+Iasi!I33</f>
        <v>115</v>
      </c>
      <c r="J1163" s="180">
        <f>+Iasi!J33</f>
        <v>0</v>
      </c>
      <c r="K1163" s="180">
        <f>+Iasi!K33</f>
        <v>17</v>
      </c>
      <c r="L1163" s="180">
        <f>+Iasi!L33</f>
        <v>37</v>
      </c>
      <c r="M1163" s="180">
        <f>+Iasi!M33</f>
        <v>838</v>
      </c>
      <c r="N1163" s="180">
        <f>+Iasi!N33</f>
        <v>473</v>
      </c>
      <c r="O1163" s="180">
        <f>+Iasi!O33</f>
        <v>418</v>
      </c>
      <c r="P1163" s="180">
        <f>+Iasi!P33</f>
        <v>0</v>
      </c>
      <c r="Q1163" s="180">
        <f>+Iasi!Q33</f>
        <v>0</v>
      </c>
      <c r="R1163" s="180">
        <f>+Iasi!R33</f>
        <v>0</v>
      </c>
      <c r="S1163" s="180">
        <f>+Iasi!S33</f>
        <v>301</v>
      </c>
      <c r="T1163" s="180">
        <f>+Iasi!T33</f>
        <v>64</v>
      </c>
    </row>
    <row r="1164" spans="1:20">
      <c r="A1164" s="371">
        <v>4</v>
      </c>
      <c r="B1164" s="347" t="s">
        <v>528</v>
      </c>
      <c r="C1164" s="180">
        <f>+Iasi!C34</f>
        <v>50</v>
      </c>
      <c r="D1164" s="180">
        <f>+Iasi!D34</f>
        <v>31</v>
      </c>
      <c r="E1164" s="180">
        <f>+Iasi!E34</f>
        <v>0</v>
      </c>
      <c r="F1164" s="180">
        <f>+Iasi!F34</f>
        <v>1</v>
      </c>
      <c r="G1164" s="180">
        <f>+Iasi!G34</f>
        <v>0</v>
      </c>
      <c r="H1164" s="180">
        <f>+Iasi!H34</f>
        <v>0</v>
      </c>
      <c r="I1164" s="180">
        <f>+Iasi!I34</f>
        <v>3</v>
      </c>
      <c r="J1164" s="180">
        <f>+Iasi!J34</f>
        <v>3</v>
      </c>
      <c r="K1164" s="180">
        <f>+Iasi!K34</f>
        <v>3</v>
      </c>
      <c r="L1164" s="180">
        <f>+Iasi!L34</f>
        <v>12</v>
      </c>
      <c r="M1164" s="180">
        <f>+Iasi!M34</f>
        <v>135</v>
      </c>
      <c r="N1164" s="180">
        <f>+Iasi!N34</f>
        <v>84</v>
      </c>
      <c r="O1164" s="180">
        <f>+Iasi!O34</f>
        <v>79</v>
      </c>
      <c r="P1164" s="180">
        <f>+Iasi!P34</f>
        <v>30</v>
      </c>
      <c r="Q1164" s="180">
        <f>+Iasi!Q34</f>
        <v>0</v>
      </c>
      <c r="R1164" s="180">
        <f>+Iasi!R34</f>
        <v>0</v>
      </c>
      <c r="S1164" s="180">
        <f>+Iasi!S34</f>
        <v>41</v>
      </c>
      <c r="T1164" s="180">
        <f>+Iasi!T34</f>
        <v>10</v>
      </c>
    </row>
    <row r="1165" spans="1:20">
      <c r="A1165" s="371">
        <v>5</v>
      </c>
      <c r="B1165" s="347" t="s">
        <v>529</v>
      </c>
      <c r="C1165" s="180">
        <f>+Iasi!C35</f>
        <v>111</v>
      </c>
      <c r="D1165" s="180">
        <f>+Iasi!D35</f>
        <v>66</v>
      </c>
      <c r="E1165" s="180">
        <f>+Iasi!E35</f>
        <v>0</v>
      </c>
      <c r="F1165" s="180">
        <f>+Iasi!F35</f>
        <v>1</v>
      </c>
      <c r="G1165" s="180">
        <f>+Iasi!G35</f>
        <v>0</v>
      </c>
      <c r="H1165" s="180">
        <f>+Iasi!H35</f>
        <v>0</v>
      </c>
      <c r="I1165" s="180">
        <f>+Iasi!I35</f>
        <v>14</v>
      </c>
      <c r="J1165" s="180">
        <f>+Iasi!J35</f>
        <v>0</v>
      </c>
      <c r="K1165" s="180">
        <f>+Iasi!K35</f>
        <v>13</v>
      </c>
      <c r="L1165" s="180">
        <f>+Iasi!L35</f>
        <v>17</v>
      </c>
      <c r="M1165" s="180">
        <f>+Iasi!M35</f>
        <v>242</v>
      </c>
      <c r="N1165" s="180">
        <f>+Iasi!N35</f>
        <v>129</v>
      </c>
      <c r="O1165" s="180">
        <f>+Iasi!O35</f>
        <v>124</v>
      </c>
      <c r="P1165" s="180">
        <f>+Iasi!P35</f>
        <v>0</v>
      </c>
      <c r="Q1165" s="180">
        <f>+Iasi!Q35</f>
        <v>0</v>
      </c>
      <c r="R1165" s="180">
        <f>+Iasi!R35</f>
        <v>0</v>
      </c>
      <c r="S1165" s="180">
        <f>+Iasi!S35</f>
        <v>90</v>
      </c>
      <c r="T1165" s="180">
        <f>+Iasi!T35</f>
        <v>23</v>
      </c>
    </row>
    <row r="1166" spans="1:20">
      <c r="A1166" s="371">
        <v>6</v>
      </c>
      <c r="B1166" s="347" t="s">
        <v>530</v>
      </c>
      <c r="C1166" s="180">
        <f>+Iasi!C36</f>
        <v>207</v>
      </c>
      <c r="D1166" s="180">
        <f>+Iasi!D36</f>
        <v>113</v>
      </c>
      <c r="E1166" s="180">
        <f>+Iasi!E36</f>
        <v>0</v>
      </c>
      <c r="F1166" s="180">
        <f>+Iasi!F36</f>
        <v>2</v>
      </c>
      <c r="G1166" s="180">
        <f>+Iasi!G36</f>
        <v>0</v>
      </c>
      <c r="H1166" s="180">
        <f>+Iasi!H36</f>
        <v>0</v>
      </c>
      <c r="I1166" s="180">
        <f>+Iasi!I36</f>
        <v>63</v>
      </c>
      <c r="J1166" s="180">
        <f>+Iasi!J36</f>
        <v>29</v>
      </c>
      <c r="K1166" s="180">
        <f>+Iasi!K36</f>
        <v>8</v>
      </c>
      <c r="L1166" s="180">
        <f>+Iasi!L36</f>
        <v>21</v>
      </c>
      <c r="M1166" s="180">
        <f>+Iasi!M36</f>
        <v>394</v>
      </c>
      <c r="N1166" s="180">
        <f>+Iasi!N36</f>
        <v>227</v>
      </c>
      <c r="O1166" s="180">
        <f>+Iasi!O36</f>
        <v>210</v>
      </c>
      <c r="P1166" s="180">
        <f>+Iasi!P36</f>
        <v>45</v>
      </c>
      <c r="Q1166" s="180">
        <f>+Iasi!Q36</f>
        <v>0</v>
      </c>
      <c r="R1166" s="180">
        <f>+Iasi!R36</f>
        <v>0</v>
      </c>
      <c r="S1166" s="180">
        <f>+Iasi!S36</f>
        <v>136</v>
      </c>
      <c r="T1166" s="180">
        <f>+Iasi!T36</f>
        <v>31</v>
      </c>
    </row>
    <row r="1167" spans="1:20">
      <c r="A1167" s="371">
        <v>7</v>
      </c>
      <c r="B1167" s="347" t="s">
        <v>165</v>
      </c>
      <c r="C1167" s="180">
        <f>+Iasi!C37</f>
        <v>171</v>
      </c>
      <c r="D1167" s="180">
        <f>+Iasi!D37</f>
        <v>86</v>
      </c>
      <c r="E1167" s="180">
        <f>+Iasi!E37</f>
        <v>0</v>
      </c>
      <c r="F1167" s="180">
        <f>+Iasi!F37</f>
        <v>1</v>
      </c>
      <c r="G1167" s="180">
        <f>+Iasi!G37</f>
        <v>0</v>
      </c>
      <c r="H1167" s="180">
        <f>+Iasi!H37</f>
        <v>0</v>
      </c>
      <c r="I1167" s="180">
        <f>+Iasi!I37</f>
        <v>48</v>
      </c>
      <c r="J1167" s="180">
        <f>+Iasi!J37</f>
        <v>0</v>
      </c>
      <c r="K1167" s="180">
        <f>+Iasi!K37</f>
        <v>14</v>
      </c>
      <c r="L1167" s="180">
        <f>+Iasi!L37</f>
        <v>22</v>
      </c>
      <c r="M1167" s="180">
        <f>+Iasi!M37</f>
        <v>309</v>
      </c>
      <c r="N1167" s="180">
        <f>+Iasi!N37</f>
        <v>161</v>
      </c>
      <c r="O1167" s="180">
        <f>+Iasi!O37</f>
        <v>142</v>
      </c>
      <c r="P1167" s="180">
        <f>+Iasi!P37</f>
        <v>0</v>
      </c>
      <c r="Q1167" s="180">
        <f>+Iasi!Q37</f>
        <v>0</v>
      </c>
      <c r="R1167" s="180">
        <f>+Iasi!R37</f>
        <v>0</v>
      </c>
      <c r="S1167" s="180">
        <f>+Iasi!S37</f>
        <v>110</v>
      </c>
      <c r="T1167" s="180">
        <f>+Iasi!T37</f>
        <v>38</v>
      </c>
    </row>
    <row r="1168" spans="1:20">
      <c r="A1168" s="371">
        <v>8</v>
      </c>
      <c r="B1168" s="347" t="s">
        <v>166</v>
      </c>
      <c r="C1168" s="180">
        <f>+Iasi!C38</f>
        <v>158</v>
      </c>
      <c r="D1168" s="180">
        <f>+Iasi!D38</f>
        <v>111</v>
      </c>
      <c r="E1168" s="180">
        <f>+Iasi!E38</f>
        <v>0</v>
      </c>
      <c r="F1168" s="180">
        <f>+Iasi!F38</f>
        <v>2</v>
      </c>
      <c r="G1168" s="180">
        <f>+Iasi!G38</f>
        <v>0</v>
      </c>
      <c r="H1168" s="180">
        <f>+Iasi!H38</f>
        <v>0</v>
      </c>
      <c r="I1168" s="180">
        <f>+Iasi!I38</f>
        <v>18</v>
      </c>
      <c r="J1168" s="180">
        <f>+Iasi!J38</f>
        <v>0</v>
      </c>
      <c r="K1168" s="180">
        <f>+Iasi!K38</f>
        <v>9</v>
      </c>
      <c r="L1168" s="180">
        <f>+Iasi!L38</f>
        <v>18</v>
      </c>
      <c r="M1168" s="180">
        <f>+Iasi!M38</f>
        <v>289</v>
      </c>
      <c r="N1168" s="180">
        <f>+Iasi!N38</f>
        <v>177</v>
      </c>
      <c r="O1168" s="180">
        <f>+Iasi!O38</f>
        <v>164</v>
      </c>
      <c r="P1168" s="180">
        <f>+Iasi!P38</f>
        <v>0</v>
      </c>
      <c r="Q1168" s="180">
        <f>+Iasi!Q38</f>
        <v>0</v>
      </c>
      <c r="R1168" s="180">
        <f>+Iasi!R38</f>
        <v>0</v>
      </c>
      <c r="S1168" s="180">
        <f>+Iasi!S38</f>
        <v>89</v>
      </c>
      <c r="T1168" s="180">
        <f>+Iasi!T38</f>
        <v>23</v>
      </c>
    </row>
    <row r="1169" spans="1:20">
      <c r="A1169" s="371">
        <v>9</v>
      </c>
      <c r="B1169" s="347" t="s">
        <v>167</v>
      </c>
      <c r="C1169" s="180">
        <f>+Iasi!C39</f>
        <v>238</v>
      </c>
      <c r="D1169" s="180">
        <f>+Iasi!D39</f>
        <v>160</v>
      </c>
      <c r="E1169" s="180">
        <f>+Iasi!E39</f>
        <v>0</v>
      </c>
      <c r="F1169" s="180">
        <f>+Iasi!F39</f>
        <v>2</v>
      </c>
      <c r="G1169" s="180">
        <f>+Iasi!G39</f>
        <v>0</v>
      </c>
      <c r="H1169" s="180">
        <f>+Iasi!H39</f>
        <v>0</v>
      </c>
      <c r="I1169" s="180">
        <f>+Iasi!I39</f>
        <v>22</v>
      </c>
      <c r="J1169" s="180">
        <f>+Iasi!J39</f>
        <v>0</v>
      </c>
      <c r="K1169" s="180">
        <f>+Iasi!K39</f>
        <v>25</v>
      </c>
      <c r="L1169" s="180">
        <f>+Iasi!L39</f>
        <v>29</v>
      </c>
      <c r="M1169" s="180">
        <f>+Iasi!M39</f>
        <v>357</v>
      </c>
      <c r="N1169" s="180">
        <f>+Iasi!N39</f>
        <v>203</v>
      </c>
      <c r="O1169" s="180">
        <f>+Iasi!O39</f>
        <v>184</v>
      </c>
      <c r="P1169" s="180">
        <f>+Iasi!P39</f>
        <v>0</v>
      </c>
      <c r="Q1169" s="180">
        <f>+Iasi!Q39</f>
        <v>0</v>
      </c>
      <c r="R1169" s="180">
        <f>+Iasi!R39</f>
        <v>0</v>
      </c>
      <c r="S1169" s="180">
        <f>+Iasi!S39</f>
        <v>120</v>
      </c>
      <c r="T1169" s="180">
        <f>+Iasi!T39</f>
        <v>34</v>
      </c>
    </row>
    <row r="1170" spans="1:20">
      <c r="A1170" s="371">
        <v>10</v>
      </c>
      <c r="B1170" s="347" t="s">
        <v>168</v>
      </c>
      <c r="C1170" s="180">
        <f>+Iasi!C40</f>
        <v>92</v>
      </c>
      <c r="D1170" s="180">
        <f>+Iasi!D40</f>
        <v>51</v>
      </c>
      <c r="E1170" s="180">
        <f>+Iasi!E40</f>
        <v>0</v>
      </c>
      <c r="F1170" s="180">
        <f>+Iasi!F40</f>
        <v>1</v>
      </c>
      <c r="G1170" s="180">
        <f>+Iasi!G40</f>
        <v>1</v>
      </c>
      <c r="H1170" s="180">
        <f>+Iasi!H40</f>
        <v>0</v>
      </c>
      <c r="I1170" s="180">
        <f>+Iasi!I40</f>
        <v>11</v>
      </c>
      <c r="J1170" s="180">
        <f>+Iasi!J40</f>
        <v>0</v>
      </c>
      <c r="K1170" s="180">
        <f>+Iasi!K40</f>
        <v>6</v>
      </c>
      <c r="L1170" s="180">
        <f>+Iasi!L40</f>
        <v>22</v>
      </c>
      <c r="M1170" s="180">
        <f>+Iasi!M40</f>
        <v>378</v>
      </c>
      <c r="N1170" s="180">
        <f>+Iasi!N40</f>
        <v>226</v>
      </c>
      <c r="O1170" s="180">
        <f>+Iasi!O40</f>
        <v>219</v>
      </c>
      <c r="P1170" s="180">
        <f>+Iasi!P40</f>
        <v>14</v>
      </c>
      <c r="Q1170" s="180">
        <f>+Iasi!Q40</f>
        <v>0</v>
      </c>
      <c r="R1170" s="180">
        <f>+Iasi!R40</f>
        <v>0</v>
      </c>
      <c r="S1170" s="180">
        <f>+Iasi!S40</f>
        <v>113</v>
      </c>
      <c r="T1170" s="180">
        <f>+Iasi!T40</f>
        <v>39</v>
      </c>
    </row>
    <row r="1171" spans="1:20">
      <c r="A1171" s="371">
        <v>11</v>
      </c>
      <c r="B1171" s="347" t="s">
        <v>169</v>
      </c>
      <c r="C1171" s="180">
        <f>+Iasi!C41</f>
        <v>23</v>
      </c>
      <c r="D1171" s="180">
        <f>+Iasi!D41</f>
        <v>16</v>
      </c>
      <c r="E1171" s="180">
        <f>+Iasi!E41</f>
        <v>0</v>
      </c>
      <c r="F1171" s="180">
        <f>+Iasi!F41</f>
        <v>1</v>
      </c>
      <c r="G1171" s="180">
        <f>+Iasi!G41</f>
        <v>0</v>
      </c>
      <c r="H1171" s="180">
        <f>+Iasi!H41</f>
        <v>0</v>
      </c>
      <c r="I1171" s="180">
        <f>+Iasi!I41</f>
        <v>1</v>
      </c>
      <c r="J1171" s="180">
        <f>+Iasi!J41</f>
        <v>0</v>
      </c>
      <c r="K1171" s="180">
        <f>+Iasi!K41</f>
        <v>1</v>
      </c>
      <c r="L1171" s="180">
        <f>+Iasi!L41</f>
        <v>4</v>
      </c>
      <c r="M1171" s="180">
        <f>+Iasi!M41</f>
        <v>100</v>
      </c>
      <c r="N1171" s="180">
        <f>+Iasi!N41</f>
        <v>47</v>
      </c>
      <c r="O1171" s="180">
        <f>+Iasi!O41</f>
        <v>46</v>
      </c>
      <c r="P1171" s="180">
        <f>+Iasi!P41</f>
        <v>6</v>
      </c>
      <c r="Q1171" s="180">
        <f>+Iasi!Q41</f>
        <v>0</v>
      </c>
      <c r="R1171" s="180">
        <f>+Iasi!R41</f>
        <v>0</v>
      </c>
      <c r="S1171" s="180">
        <f>+Iasi!S41</f>
        <v>36</v>
      </c>
      <c r="T1171" s="180">
        <f>+Iasi!T41</f>
        <v>17</v>
      </c>
    </row>
    <row r="1172" spans="1:20">
      <c r="A1172" s="371">
        <v>12</v>
      </c>
      <c r="B1172" s="347" t="s">
        <v>568</v>
      </c>
      <c r="C1172" s="180">
        <f>+Iasi!C42</f>
        <v>136</v>
      </c>
      <c r="D1172" s="180">
        <f>+Iasi!D42</f>
        <v>93</v>
      </c>
      <c r="E1172" s="180">
        <f>+Iasi!E42</f>
        <v>0</v>
      </c>
      <c r="F1172" s="180">
        <f>+Iasi!F42</f>
        <v>2</v>
      </c>
      <c r="G1172" s="180">
        <f>+Iasi!G42</f>
        <v>1</v>
      </c>
      <c r="H1172" s="180">
        <f>+Iasi!H42</f>
        <v>1</v>
      </c>
      <c r="I1172" s="180">
        <f>+Iasi!I42</f>
        <v>18</v>
      </c>
      <c r="J1172" s="180">
        <f>+Iasi!J42</f>
        <v>0</v>
      </c>
      <c r="K1172" s="180">
        <f>+Iasi!K42</f>
        <v>5</v>
      </c>
      <c r="L1172" s="180">
        <f>+Iasi!L42</f>
        <v>17</v>
      </c>
      <c r="M1172" s="180">
        <f>+Iasi!M42</f>
        <v>259</v>
      </c>
      <c r="N1172" s="180">
        <f>+Iasi!N42</f>
        <v>152</v>
      </c>
      <c r="O1172" s="180">
        <f>+Iasi!O42</f>
        <v>142</v>
      </c>
      <c r="P1172" s="180">
        <f>+Iasi!P42</f>
        <v>0</v>
      </c>
      <c r="Q1172" s="180">
        <f>+Iasi!Q42</f>
        <v>0</v>
      </c>
      <c r="R1172" s="180">
        <f>+Iasi!R42</f>
        <v>0</v>
      </c>
      <c r="S1172" s="180">
        <f>+Iasi!S42</f>
        <v>91</v>
      </c>
      <c r="T1172" s="180">
        <f>+Iasi!T42</f>
        <v>16</v>
      </c>
    </row>
    <row r="1173" spans="1:20" ht="24">
      <c r="A1173" s="371">
        <v>13</v>
      </c>
      <c r="B1173" s="347" t="s">
        <v>170</v>
      </c>
      <c r="C1173" s="180">
        <f>+Iasi!C43</f>
        <v>28</v>
      </c>
      <c r="D1173" s="180">
        <f>+Iasi!D43</f>
        <v>8</v>
      </c>
      <c r="E1173" s="180">
        <f>+Iasi!E43</f>
        <v>1</v>
      </c>
      <c r="F1173" s="180">
        <f>+Iasi!F43</f>
        <v>1</v>
      </c>
      <c r="G1173" s="180">
        <f>+Iasi!G43</f>
        <v>0</v>
      </c>
      <c r="H1173" s="180">
        <f>+Iasi!H43</f>
        <v>0</v>
      </c>
      <c r="I1173" s="180">
        <f>+Iasi!I43</f>
        <v>5</v>
      </c>
      <c r="J1173" s="180">
        <f>+Iasi!J43</f>
        <v>0</v>
      </c>
      <c r="K1173" s="180">
        <f>+Iasi!K43</f>
        <v>2</v>
      </c>
      <c r="L1173" s="180">
        <f>+Iasi!L43</f>
        <v>11</v>
      </c>
      <c r="M1173" s="180">
        <f>+Iasi!M43</f>
        <v>138</v>
      </c>
      <c r="N1173" s="180">
        <f>+Iasi!N43</f>
        <v>44</v>
      </c>
      <c r="O1173" s="180">
        <f>+Iasi!O43</f>
        <v>41</v>
      </c>
      <c r="P1173" s="180">
        <f>+Iasi!P43</f>
        <v>0</v>
      </c>
      <c r="Q1173" s="180">
        <f>+Iasi!Q43</f>
        <v>0</v>
      </c>
      <c r="R1173" s="180">
        <f>+Iasi!R43</f>
        <v>0</v>
      </c>
      <c r="S1173" s="180">
        <f>+Iasi!S43</f>
        <v>61</v>
      </c>
      <c r="T1173" s="180">
        <f>+Iasi!T43</f>
        <v>33</v>
      </c>
    </row>
    <row r="1174" spans="1:20">
      <c r="A1174" s="371">
        <v>14</v>
      </c>
      <c r="B1174" s="347" t="s">
        <v>171</v>
      </c>
      <c r="C1174" s="180">
        <f>+Iasi!C44</f>
        <v>281</v>
      </c>
      <c r="D1174" s="180">
        <f>+Iasi!D44</f>
        <v>132</v>
      </c>
      <c r="E1174" s="180">
        <f>+Iasi!E44</f>
        <v>2</v>
      </c>
      <c r="F1174" s="180">
        <f>+Iasi!F44</f>
        <v>1</v>
      </c>
      <c r="G1174" s="180">
        <f>+Iasi!G44</f>
        <v>1</v>
      </c>
      <c r="H1174" s="180">
        <f>+Iasi!H44</f>
        <v>0</v>
      </c>
      <c r="I1174" s="180">
        <f>+Iasi!I44</f>
        <v>48</v>
      </c>
      <c r="J1174" s="180">
        <f>+Iasi!J44</f>
        <v>0</v>
      </c>
      <c r="K1174" s="180">
        <f>+Iasi!K44</f>
        <v>49</v>
      </c>
      <c r="L1174" s="180">
        <f>+Iasi!L44</f>
        <v>48</v>
      </c>
      <c r="M1174" s="180">
        <f>+Iasi!M44</f>
        <v>775</v>
      </c>
      <c r="N1174" s="180">
        <f>+Iasi!N44</f>
        <v>395</v>
      </c>
      <c r="O1174" s="180">
        <f>+Iasi!O44</f>
        <v>352</v>
      </c>
      <c r="P1174" s="180">
        <f>+Iasi!P44</f>
        <v>0</v>
      </c>
      <c r="Q1174" s="180">
        <f>+Iasi!Q44</f>
        <v>0</v>
      </c>
      <c r="R1174" s="180">
        <f>+Iasi!R44</f>
        <v>0</v>
      </c>
      <c r="S1174" s="180">
        <f>+Iasi!S44</f>
        <v>308</v>
      </c>
      <c r="T1174" s="180">
        <f>+Iasi!T44</f>
        <v>72</v>
      </c>
    </row>
    <row r="1175" spans="1:20">
      <c r="A1175" s="371">
        <v>15</v>
      </c>
      <c r="B1175" s="347" t="s">
        <v>172</v>
      </c>
      <c r="C1175" s="180">
        <f>+Iasi!C45</f>
        <v>302</v>
      </c>
      <c r="D1175" s="180">
        <f>+Iasi!D45</f>
        <v>190</v>
      </c>
      <c r="E1175" s="180">
        <f>+Iasi!E45</f>
        <v>0</v>
      </c>
      <c r="F1175" s="180">
        <f>+Iasi!F45</f>
        <v>3</v>
      </c>
      <c r="G1175" s="180">
        <f>+Iasi!G45</f>
        <v>3</v>
      </c>
      <c r="H1175" s="180">
        <f>+Iasi!H45</f>
        <v>0</v>
      </c>
      <c r="I1175" s="180">
        <f>+Iasi!I45</f>
        <v>57</v>
      </c>
      <c r="J1175" s="180">
        <f>+Iasi!J45</f>
        <v>0</v>
      </c>
      <c r="K1175" s="180">
        <f>+Iasi!K45</f>
        <v>20</v>
      </c>
      <c r="L1175" s="180">
        <f>+Iasi!L45</f>
        <v>29</v>
      </c>
      <c r="M1175" s="180">
        <f>+Iasi!M45</f>
        <v>434</v>
      </c>
      <c r="N1175" s="180">
        <f>+Iasi!N45</f>
        <v>288</v>
      </c>
      <c r="O1175" s="180">
        <f>+Iasi!O45</f>
        <v>252</v>
      </c>
      <c r="P1175" s="180">
        <f>+Iasi!P45</f>
        <v>0</v>
      </c>
      <c r="Q1175" s="180">
        <f>+Iasi!Q45</f>
        <v>0</v>
      </c>
      <c r="R1175" s="180">
        <f>+Iasi!R45</f>
        <v>0</v>
      </c>
      <c r="S1175" s="180">
        <f>+Iasi!S45</f>
        <v>115</v>
      </c>
      <c r="T1175" s="180">
        <f>+Iasi!T45</f>
        <v>31</v>
      </c>
    </row>
    <row r="1176" spans="1:20">
      <c r="A1176" s="371">
        <v>16</v>
      </c>
      <c r="B1176" s="93" t="s">
        <v>475</v>
      </c>
      <c r="C1176" s="180">
        <f>+Iasi!C46</f>
        <v>4</v>
      </c>
      <c r="D1176" s="180">
        <f>+Iasi!D46</f>
        <v>1</v>
      </c>
      <c r="E1176" s="180">
        <f>+Iasi!E46</f>
        <v>0</v>
      </c>
      <c r="F1176" s="180">
        <f>+Iasi!F46</f>
        <v>0</v>
      </c>
      <c r="G1176" s="180">
        <f>+Iasi!G46</f>
        <v>0</v>
      </c>
      <c r="H1176" s="180">
        <f>+Iasi!H46</f>
        <v>0</v>
      </c>
      <c r="I1176" s="180">
        <f>+Iasi!I46</f>
        <v>1</v>
      </c>
      <c r="J1176" s="180">
        <f>+Iasi!J46</f>
        <v>0</v>
      </c>
      <c r="K1176" s="180">
        <f>+Iasi!K46</f>
        <v>0</v>
      </c>
      <c r="L1176" s="180">
        <f>+Iasi!L46</f>
        <v>2</v>
      </c>
      <c r="M1176" s="180">
        <f>+Iasi!M46</f>
        <v>8</v>
      </c>
      <c r="N1176" s="180">
        <f>+Iasi!N46</f>
        <v>2</v>
      </c>
      <c r="O1176" s="180">
        <f>+Iasi!O46</f>
        <v>2</v>
      </c>
      <c r="P1176" s="180">
        <f>+Iasi!P46</f>
        <v>0</v>
      </c>
      <c r="Q1176" s="180">
        <f>+Iasi!Q46</f>
        <v>0</v>
      </c>
      <c r="R1176" s="180">
        <f>+Iasi!R46</f>
        <v>0</v>
      </c>
      <c r="S1176" s="180">
        <f>+Iasi!S46</f>
        <v>4</v>
      </c>
      <c r="T1176" s="180">
        <f>+Iasi!T46</f>
        <v>2</v>
      </c>
    </row>
    <row r="1177" spans="1:20">
      <c r="A1177" s="83"/>
      <c r="B1177" s="212"/>
      <c r="C1177" s="190"/>
      <c r="D1177" s="190"/>
      <c r="E1177" s="190"/>
      <c r="F1177" s="190"/>
      <c r="G1177" s="190"/>
      <c r="H1177" s="190"/>
      <c r="I1177" s="190"/>
      <c r="J1177" s="190"/>
      <c r="K1177" s="190"/>
      <c r="L1177" s="190"/>
      <c r="N1177" s="35"/>
      <c r="O1177" s="37"/>
      <c r="P1177" s="37"/>
      <c r="Q1177" s="35"/>
      <c r="R1177" s="35"/>
      <c r="S1177" s="37"/>
      <c r="T1177" s="37"/>
    </row>
    <row r="1178" spans="1:20">
      <c r="A1178" s="371">
        <v>17</v>
      </c>
      <c r="B1178" s="393" t="s">
        <v>441</v>
      </c>
      <c r="C1178" s="47">
        <f>+Iasi!C48</f>
        <v>1</v>
      </c>
      <c r="D1178" s="47">
        <f>+Iasi!D48</f>
        <v>1</v>
      </c>
      <c r="E1178" s="47">
        <f>+Iasi!E48</f>
        <v>0</v>
      </c>
      <c r="F1178" s="47">
        <f>+Iasi!F48</f>
        <v>0</v>
      </c>
      <c r="G1178" s="47">
        <f>+Iasi!G48</f>
        <v>0</v>
      </c>
      <c r="H1178" s="47">
        <f>+Iasi!H48</f>
        <v>0</v>
      </c>
      <c r="I1178" s="47">
        <f>+Iasi!I48</f>
        <v>0</v>
      </c>
      <c r="J1178" s="47">
        <f>+Iasi!J48</f>
        <v>0</v>
      </c>
      <c r="K1178" s="47">
        <f>+Iasi!K48</f>
        <v>0</v>
      </c>
      <c r="L1178" s="47">
        <f>+Iasi!L48</f>
        <v>0</v>
      </c>
      <c r="M1178" s="47">
        <f>+Iasi!M48</f>
        <v>53</v>
      </c>
      <c r="N1178" s="47">
        <f>+Iasi!N48</f>
        <v>11</v>
      </c>
      <c r="O1178" s="47">
        <f>+Iasi!O48</f>
        <v>9</v>
      </c>
      <c r="P1178" s="47">
        <f>+Iasi!P48</f>
        <v>0</v>
      </c>
      <c r="Q1178" s="47">
        <f>+Iasi!Q48</f>
        <v>0</v>
      </c>
      <c r="R1178" s="47">
        <f>+Iasi!R48</f>
        <v>0</v>
      </c>
      <c r="S1178" s="47">
        <f>+Iasi!S48</f>
        <v>22</v>
      </c>
      <c r="T1178" s="47">
        <f>+Iasi!T48</f>
        <v>20</v>
      </c>
    </row>
    <row r="1179" spans="1:20">
      <c r="A1179" s="373"/>
      <c r="B1179" s="407"/>
      <c r="C1179" s="190"/>
      <c r="D1179" s="190"/>
      <c r="E1179" s="190"/>
      <c r="F1179" s="190"/>
      <c r="G1179" s="190"/>
      <c r="H1179" s="190"/>
      <c r="I1179" s="190"/>
      <c r="J1179" s="190"/>
      <c r="K1179" s="190"/>
      <c r="L1179" s="190"/>
      <c r="M1179" s="190"/>
      <c r="N1179" s="190"/>
      <c r="O1179" s="190"/>
      <c r="P1179" s="190"/>
      <c r="Q1179" s="190"/>
      <c r="R1179" s="190"/>
      <c r="S1179" s="190"/>
      <c r="T1179" s="190"/>
    </row>
    <row r="1180" spans="1:20">
      <c r="A1180" s="33" t="s">
        <v>534</v>
      </c>
    </row>
    <row r="1183" spans="1:20" customFormat="1" ht="15">
      <c r="A1183" s="533" t="s">
        <v>562</v>
      </c>
      <c r="B1183" s="533"/>
      <c r="C1183" s="533"/>
      <c r="D1183" s="533"/>
      <c r="E1183" s="533"/>
      <c r="F1183" s="533"/>
      <c r="G1183" s="533"/>
      <c r="H1183" s="533"/>
      <c r="I1183" s="533"/>
      <c r="J1183" s="533"/>
    </row>
    <row r="1184" spans="1:20" ht="27.75" customHeight="1">
      <c r="A1184" s="513" t="s">
        <v>300</v>
      </c>
      <c r="B1184" s="514" t="s">
        <v>301</v>
      </c>
      <c r="C1184" s="530" t="s">
        <v>0</v>
      </c>
      <c r="D1184" s="530" t="s">
        <v>298</v>
      </c>
      <c r="E1184" s="530"/>
      <c r="F1184" s="530"/>
      <c r="G1184" s="530" t="s">
        <v>1</v>
      </c>
      <c r="H1184" s="530" t="s">
        <v>299</v>
      </c>
      <c r="I1184" s="530"/>
      <c r="J1184" s="530"/>
      <c r="K1184" s="531" t="s">
        <v>466</v>
      </c>
      <c r="L1184" s="531" t="s">
        <v>467</v>
      </c>
      <c r="M1184" s="530" t="s">
        <v>461</v>
      </c>
      <c r="N1184" s="530" t="s">
        <v>489</v>
      </c>
      <c r="O1184" s="530" t="s">
        <v>463</v>
      </c>
      <c r="P1184" s="530" t="s">
        <v>464</v>
      </c>
      <c r="Q1184" s="530" t="s">
        <v>465</v>
      </c>
      <c r="R1184" s="530" t="s">
        <v>469</v>
      </c>
    </row>
    <row r="1185" spans="1:20" ht="38.25" customHeight="1">
      <c r="A1185" s="513"/>
      <c r="B1185" s="514"/>
      <c r="C1185" s="530"/>
      <c r="D1185" s="387" t="s">
        <v>2</v>
      </c>
      <c r="E1185" s="388" t="s">
        <v>3</v>
      </c>
      <c r="F1185" s="397" t="s">
        <v>4</v>
      </c>
      <c r="G1185" s="530"/>
      <c r="H1185" s="387" t="s">
        <v>2</v>
      </c>
      <c r="I1185" s="388" t="s">
        <v>3</v>
      </c>
      <c r="J1185" s="397" t="s">
        <v>4</v>
      </c>
      <c r="K1185" s="531"/>
      <c r="L1185" s="531"/>
      <c r="M1185" s="530"/>
      <c r="N1185" s="530"/>
      <c r="O1185" s="530"/>
      <c r="P1185" s="530"/>
      <c r="Q1185" s="530"/>
      <c r="R1185" s="530"/>
    </row>
    <row r="1186" spans="1:20" ht="27.75" customHeight="1">
      <c r="A1186" s="516" t="s">
        <v>327</v>
      </c>
      <c r="B1186" s="516"/>
      <c r="C1186" s="379">
        <f>+Ilfov!C7</f>
        <v>68075850.379999995</v>
      </c>
      <c r="D1186" s="379">
        <f>+Ilfov!D7</f>
        <v>67268.626857707495</v>
      </c>
      <c r="E1186" s="379">
        <f>+Ilfov!E7</f>
        <v>2363.25246059849</v>
      </c>
      <c r="F1186" s="379">
        <f>+Ilfov!F7</f>
        <v>270.22054158545899</v>
      </c>
      <c r="G1186" s="379">
        <f>+Ilfov!G7</f>
        <v>5842013.3099999996</v>
      </c>
      <c r="H1186" s="379">
        <f>+Ilfov!H7</f>
        <v>5772.7404249011897</v>
      </c>
      <c r="I1186" s="379">
        <f>+Ilfov!I7</f>
        <v>202.80543324307399</v>
      </c>
      <c r="J1186" s="379">
        <f>+Ilfov!J7</f>
        <v>23.1893100382254</v>
      </c>
      <c r="K1186" s="379">
        <f>+Ilfov!K7</f>
        <v>28806</v>
      </c>
      <c r="L1186" s="379">
        <f>+Ilfov!L7</f>
        <v>28582</v>
      </c>
      <c r="M1186" s="379">
        <f>+Ilfov!M7</f>
        <v>251927</v>
      </c>
      <c r="N1186" s="380">
        <f>+Ilfov!N7</f>
        <v>248.93972332015809</v>
      </c>
      <c r="O1186" s="380">
        <f>+Ilfov!O7</f>
        <v>68.202663923330988</v>
      </c>
      <c r="P1186" s="380">
        <f>+Ilfov!P7</f>
        <v>7.2286878425296264</v>
      </c>
      <c r="Q1186" s="380">
        <f>+Ilfov!Q7</f>
        <v>0.65075921908893708</v>
      </c>
      <c r="R1186" s="380">
        <f>+Ilfov!R7</f>
        <v>34.437747035573125</v>
      </c>
    </row>
    <row r="1187" spans="1:20">
      <c r="A1187" s="371">
        <v>1</v>
      </c>
      <c r="B1187" s="21" t="s">
        <v>173</v>
      </c>
      <c r="C1187" s="123">
        <f>+Ilfov!C8</f>
        <v>36526573.380000003</v>
      </c>
      <c r="D1187" s="123">
        <f>+Ilfov!D8</f>
        <v>107431.098176471</v>
      </c>
      <c r="E1187" s="123">
        <f>+Ilfov!E8</f>
        <v>2463.5174600391201</v>
      </c>
      <c r="F1187" s="123">
        <f>+Ilfov!F8</f>
        <v>434.28179697531698</v>
      </c>
      <c r="G1187" s="123">
        <f>+Ilfov!G8</f>
        <v>4386845.3099999996</v>
      </c>
      <c r="H1187" s="123">
        <f>+Ilfov!H8</f>
        <v>12902.4862058824</v>
      </c>
      <c r="I1187" s="123">
        <f>+Ilfov!I8</f>
        <v>295.86870641397502</v>
      </c>
      <c r="J1187" s="123">
        <f>+Ilfov!J8</f>
        <v>52.157289556284802</v>
      </c>
      <c r="K1187" s="123">
        <f>+Ilfov!K8</f>
        <v>14827</v>
      </c>
      <c r="L1187" s="123">
        <f>+Ilfov!L8</f>
        <v>14760</v>
      </c>
      <c r="M1187" s="123">
        <f>+Ilfov!M8</f>
        <v>84108</v>
      </c>
      <c r="N1187" s="381">
        <f>+Ilfov!N8</f>
        <v>247.37647058823529</v>
      </c>
      <c r="O1187" s="381">
        <f>+Ilfov!O8</f>
        <v>67.774375503626104</v>
      </c>
      <c r="P1187" s="381">
        <f>+Ilfov!P8</f>
        <v>4.2918814104199621</v>
      </c>
      <c r="Q1187" s="381">
        <f>+Ilfov!Q8</f>
        <v>1.1517615176151761</v>
      </c>
      <c r="R1187" s="381">
        <f>+Ilfov!R8</f>
        <v>57.638235294117649</v>
      </c>
    </row>
    <row r="1188" spans="1:20">
      <c r="A1188" s="371">
        <v>2</v>
      </c>
      <c r="B1188" s="21" t="s">
        <v>174</v>
      </c>
      <c r="C1188" s="123">
        <f>+Ilfov!C9</f>
        <v>5168780</v>
      </c>
      <c r="D1188" s="123">
        <f>+Ilfov!D9</f>
        <v>103375.6</v>
      </c>
      <c r="E1188" s="123">
        <f>+Ilfov!E9</f>
        <v>1811.69996494918</v>
      </c>
      <c r="F1188" s="123">
        <f>+Ilfov!F9</f>
        <v>402.42759265026501</v>
      </c>
      <c r="G1188" s="123">
        <f>+Ilfov!G9</f>
        <v>408510</v>
      </c>
      <c r="H1188" s="123">
        <f>+Ilfov!H9</f>
        <v>8170.2</v>
      </c>
      <c r="I1188" s="123">
        <f>+Ilfov!I9</f>
        <v>143.18611987381701</v>
      </c>
      <c r="J1188" s="123">
        <f>+Ilfov!J9</f>
        <v>31.8055123014637</v>
      </c>
      <c r="K1188" s="123">
        <f>+Ilfov!K9</f>
        <v>2853</v>
      </c>
      <c r="L1188" s="123">
        <f>+Ilfov!L9</f>
        <v>2837</v>
      </c>
      <c r="M1188" s="123">
        <f>+Ilfov!M9</f>
        <v>12844</v>
      </c>
      <c r="N1188" s="381">
        <f>+Ilfov!N9</f>
        <v>256.88</v>
      </c>
      <c r="O1188" s="381">
        <f>+Ilfov!O9</f>
        <v>70.37808219178082</v>
      </c>
      <c r="P1188" s="381">
        <f>+Ilfov!P9</f>
        <v>3.1319190441355769</v>
      </c>
      <c r="Q1188" s="381">
        <f>+Ilfov!Q9</f>
        <v>0</v>
      </c>
      <c r="R1188" s="381">
        <f>+Ilfov!R9</f>
        <v>82.02</v>
      </c>
    </row>
    <row r="1189" spans="1:20" ht="25.5">
      <c r="A1189" s="371">
        <v>3</v>
      </c>
      <c r="B1189" s="93" t="s">
        <v>175</v>
      </c>
      <c r="C1189" s="123">
        <f>+Ilfov!C10</f>
        <v>8549911</v>
      </c>
      <c r="D1189" s="123">
        <f>+Ilfov!D10</f>
        <v>29687.190972222201</v>
      </c>
      <c r="E1189" s="123">
        <f>+Ilfov!E10</f>
        <v>2334.12803712804</v>
      </c>
      <c r="F1189" s="123">
        <f>+Ilfov!F10</f>
        <v>136.70889496490301</v>
      </c>
      <c r="G1189" s="123">
        <f>+Ilfov!G10</f>
        <v>192105</v>
      </c>
      <c r="H1189" s="123">
        <f>+Ilfov!H10</f>
        <v>667.03125</v>
      </c>
      <c r="I1189" s="123">
        <f>+Ilfov!I10</f>
        <v>52.444717444717398</v>
      </c>
      <c r="J1189" s="123">
        <f>+Ilfov!J10</f>
        <v>3.07166498776802</v>
      </c>
      <c r="K1189" s="123">
        <f>+Ilfov!K10</f>
        <v>3663</v>
      </c>
      <c r="L1189" s="123">
        <f>+Ilfov!L10</f>
        <v>3522</v>
      </c>
      <c r="M1189" s="123">
        <f>+Ilfov!M10</f>
        <v>62541</v>
      </c>
      <c r="N1189" s="381">
        <f>+Ilfov!N10</f>
        <v>217.15625</v>
      </c>
      <c r="O1189" s="381">
        <f>+Ilfov!O10</f>
        <v>59.494863013698627</v>
      </c>
      <c r="P1189" s="381">
        <f>+Ilfov!P10</f>
        <v>16.948780487804878</v>
      </c>
      <c r="Q1189" s="381">
        <f>+Ilfov!Q10</f>
        <v>0.35490035490035488</v>
      </c>
      <c r="R1189" s="381">
        <f>+Ilfov!R10</f>
        <v>12.8125</v>
      </c>
    </row>
    <row r="1190" spans="1:20" ht="25.5">
      <c r="A1190" s="371">
        <v>4</v>
      </c>
      <c r="B1190" s="408" t="s">
        <v>176</v>
      </c>
      <c r="C1190" s="123">
        <f>+Ilfov!C11</f>
        <v>17830586</v>
      </c>
      <c r="D1190" s="123">
        <f>+Ilfov!D11</f>
        <v>53384.988023952101</v>
      </c>
      <c r="E1190" s="123">
        <f>+Ilfov!E11</f>
        <v>2389.1981776765401</v>
      </c>
      <c r="F1190" s="123">
        <f>+Ilfov!F11</f>
        <v>192.900729168921</v>
      </c>
      <c r="G1190" s="123">
        <f>+Ilfov!G11</f>
        <v>854553</v>
      </c>
      <c r="H1190" s="123">
        <f>+Ilfov!H11</f>
        <v>2558.54191616766</v>
      </c>
      <c r="I1190" s="123">
        <f>+Ilfov!I11</f>
        <v>114.505292777703</v>
      </c>
      <c r="J1190" s="123">
        <f>+Ilfov!J11</f>
        <v>9.2450072484150905</v>
      </c>
      <c r="K1190" s="123">
        <f>+Ilfov!K11</f>
        <v>7463</v>
      </c>
      <c r="L1190" s="123">
        <f>+Ilfov!L11</f>
        <v>7463</v>
      </c>
      <c r="M1190" s="123">
        <f>+Ilfov!M11</f>
        <v>92434</v>
      </c>
      <c r="N1190" s="381">
        <f>+Ilfov!N11</f>
        <v>276.74850299401197</v>
      </c>
      <c r="O1190" s="381">
        <f>+Ilfov!O11</f>
        <v>75.821507669592322</v>
      </c>
      <c r="P1190" s="381">
        <f>+Ilfov!P11</f>
        <v>12.385635803296262</v>
      </c>
      <c r="Q1190" s="381">
        <f>+Ilfov!Q11</f>
        <v>4.0198311670909821E-2</v>
      </c>
      <c r="R1190" s="381">
        <f>+Ilfov!R11</f>
        <v>22.344311377245511</v>
      </c>
    </row>
    <row r="1191" spans="1:20" ht="27.75" customHeight="1">
      <c r="A1191" s="33"/>
      <c r="B1191" s="4"/>
      <c r="C1191" s="35"/>
      <c r="D1191" s="36"/>
      <c r="E1191" s="37"/>
      <c r="F1191" s="37"/>
      <c r="G1191" s="35"/>
      <c r="H1191" s="37"/>
      <c r="I1191" s="37"/>
      <c r="J1191" s="37"/>
    </row>
    <row r="1192" spans="1:20" ht="27.75" customHeight="1">
      <c r="A1192" s="528" t="s">
        <v>565</v>
      </c>
      <c r="B1192" s="528"/>
      <c r="C1192" s="528"/>
      <c r="D1192" s="528"/>
      <c r="E1192" s="528"/>
      <c r="F1192" s="528"/>
      <c r="G1192" s="528"/>
      <c r="H1192" s="528"/>
      <c r="I1192" s="528"/>
      <c r="J1192" s="528"/>
      <c r="K1192" s="528"/>
      <c r="L1192" s="528"/>
      <c r="M1192" s="528"/>
      <c r="N1192" s="528"/>
      <c r="O1192" s="528"/>
      <c r="P1192" s="528"/>
      <c r="Q1192" s="528"/>
      <c r="R1192" s="528"/>
      <c r="S1192" s="528"/>
      <c r="T1192" s="528"/>
    </row>
    <row r="1193" spans="1:20" ht="14.25" customHeight="1">
      <c r="A1193" s="513" t="s">
        <v>300</v>
      </c>
      <c r="B1193" s="514" t="s">
        <v>301</v>
      </c>
      <c r="C1193" s="515" t="s">
        <v>414</v>
      </c>
      <c r="D1193" s="515"/>
      <c r="E1193" s="515"/>
      <c r="F1193" s="515"/>
      <c r="G1193" s="515"/>
      <c r="H1193" s="515"/>
      <c r="I1193" s="515"/>
      <c r="J1193" s="515"/>
      <c r="K1193" s="515"/>
      <c r="L1193" s="515"/>
      <c r="M1193" s="515" t="s">
        <v>425</v>
      </c>
      <c r="N1193" s="515"/>
      <c r="O1193" s="515"/>
      <c r="P1193" s="515"/>
      <c r="Q1193" s="515"/>
      <c r="R1193" s="515"/>
      <c r="S1193" s="515"/>
      <c r="T1193" s="515"/>
    </row>
    <row r="1194" spans="1:20" ht="13.5" customHeight="1">
      <c r="A1194" s="513"/>
      <c r="B1194" s="514"/>
      <c r="C1194" s="530" t="s">
        <v>415</v>
      </c>
      <c r="D1194" s="536" t="s">
        <v>416</v>
      </c>
      <c r="E1194" s="536"/>
      <c r="F1194" s="536"/>
      <c r="G1194" s="536"/>
      <c r="H1194" s="536"/>
      <c r="I1194" s="536"/>
      <c r="J1194" s="536"/>
      <c r="K1194" s="536"/>
      <c r="L1194" s="536"/>
      <c r="M1194" s="530" t="s">
        <v>415</v>
      </c>
      <c r="N1194" s="536" t="s">
        <v>416</v>
      </c>
      <c r="O1194" s="536"/>
      <c r="P1194" s="536"/>
      <c r="Q1194" s="536"/>
      <c r="R1194" s="536"/>
      <c r="S1194" s="536"/>
      <c r="T1194" s="536"/>
    </row>
    <row r="1195" spans="1:20" ht="39" customHeight="1">
      <c r="A1195" s="513"/>
      <c r="B1195" s="514"/>
      <c r="C1195" s="530"/>
      <c r="D1195" s="537" t="s">
        <v>409</v>
      </c>
      <c r="E1195" s="538" t="s">
        <v>410</v>
      </c>
      <c r="F1195" s="538" t="s">
        <v>411</v>
      </c>
      <c r="G1195" s="538" t="s">
        <v>418</v>
      </c>
      <c r="H1195" s="538"/>
      <c r="I1195" s="537" t="s">
        <v>417</v>
      </c>
      <c r="J1195" s="537"/>
      <c r="K1195" s="538" t="s">
        <v>412</v>
      </c>
      <c r="L1195" s="538" t="s">
        <v>413</v>
      </c>
      <c r="M1195" s="530"/>
      <c r="N1195" s="537" t="s">
        <v>420</v>
      </c>
      <c r="O1195" s="538" t="s">
        <v>421</v>
      </c>
      <c r="P1195" s="538"/>
      <c r="Q1195" s="538"/>
      <c r="R1195" s="538"/>
      <c r="S1195" s="538" t="s">
        <v>423</v>
      </c>
      <c r="T1195" s="538" t="s">
        <v>424</v>
      </c>
    </row>
    <row r="1196" spans="1:20" ht="27.75" customHeight="1">
      <c r="A1196" s="513"/>
      <c r="B1196" s="514"/>
      <c r="C1196" s="530"/>
      <c r="D1196" s="537"/>
      <c r="E1196" s="538"/>
      <c r="F1196" s="538"/>
      <c r="G1196" s="537" t="s">
        <v>415</v>
      </c>
      <c r="H1196" s="537" t="s">
        <v>419</v>
      </c>
      <c r="I1196" s="537" t="s">
        <v>415</v>
      </c>
      <c r="J1196" s="538" t="s">
        <v>422</v>
      </c>
      <c r="K1196" s="538"/>
      <c r="L1196" s="538"/>
      <c r="M1196" s="530"/>
      <c r="N1196" s="537"/>
      <c r="O1196" s="538" t="s">
        <v>415</v>
      </c>
      <c r="P1196" s="538" t="s">
        <v>422</v>
      </c>
      <c r="Q1196" s="538" t="s">
        <v>443</v>
      </c>
      <c r="R1196" s="538"/>
      <c r="S1196" s="538"/>
      <c r="T1196" s="538"/>
    </row>
    <row r="1197" spans="1:20" ht="24">
      <c r="A1197" s="513"/>
      <c r="B1197" s="514"/>
      <c r="C1197" s="530"/>
      <c r="D1197" s="537"/>
      <c r="E1197" s="538"/>
      <c r="F1197" s="538"/>
      <c r="G1197" s="537"/>
      <c r="H1197" s="537"/>
      <c r="I1197" s="537"/>
      <c r="J1197" s="538"/>
      <c r="K1197" s="538"/>
      <c r="L1197" s="538"/>
      <c r="M1197" s="530"/>
      <c r="N1197" s="537"/>
      <c r="O1197" s="538"/>
      <c r="P1197" s="538"/>
      <c r="Q1197" s="354" t="s">
        <v>415</v>
      </c>
      <c r="R1197" s="355" t="s">
        <v>419</v>
      </c>
      <c r="S1197" s="538"/>
      <c r="T1197" s="538"/>
    </row>
    <row r="1198" spans="1:20" ht="17.25" customHeight="1">
      <c r="A1198" s="516" t="s">
        <v>327</v>
      </c>
      <c r="B1198" s="516"/>
      <c r="C1198" s="44">
        <f>+Ilfov!C19</f>
        <v>237</v>
      </c>
      <c r="D1198" s="44">
        <f>+Ilfov!D19</f>
        <v>137</v>
      </c>
      <c r="E1198" s="44">
        <f>+Ilfov!E19</f>
        <v>1</v>
      </c>
      <c r="F1198" s="44">
        <f>+Ilfov!F19</f>
        <v>4</v>
      </c>
      <c r="G1198" s="44">
        <f>+Ilfov!G19</f>
        <v>11</v>
      </c>
      <c r="H1198" s="44">
        <f>+Ilfov!H19</f>
        <v>0</v>
      </c>
      <c r="I1198" s="44">
        <f>+Ilfov!I19</f>
        <v>42</v>
      </c>
      <c r="J1198" s="44">
        <f>+Ilfov!J19</f>
        <v>5</v>
      </c>
      <c r="K1198" s="44">
        <f>+Ilfov!K19</f>
        <v>17</v>
      </c>
      <c r="L1198" s="44">
        <f>+Ilfov!L19</f>
        <v>25</v>
      </c>
      <c r="M1198" s="44">
        <f>+Ilfov!M19</f>
        <v>806</v>
      </c>
      <c r="N1198" s="44">
        <f>+Ilfov!N19</f>
        <v>409</v>
      </c>
      <c r="O1198" s="44">
        <f>+Ilfov!O19</f>
        <v>376</v>
      </c>
      <c r="P1198" s="44">
        <f>+Ilfov!P19</f>
        <v>6</v>
      </c>
      <c r="Q1198" s="44">
        <f>+Ilfov!Q19</f>
        <v>0</v>
      </c>
      <c r="R1198" s="44">
        <f>+Ilfov!R19</f>
        <v>0</v>
      </c>
      <c r="S1198" s="44">
        <f>+Ilfov!S19</f>
        <v>262</v>
      </c>
      <c r="T1198" s="44">
        <f>+Ilfov!T19</f>
        <v>135</v>
      </c>
    </row>
    <row r="1199" spans="1:20">
      <c r="A1199" s="371">
        <v>1</v>
      </c>
      <c r="B1199" s="21" t="s">
        <v>173</v>
      </c>
      <c r="C1199" s="180">
        <f>+Ilfov!C20</f>
        <v>132</v>
      </c>
      <c r="D1199" s="180">
        <f>+Ilfov!D20</f>
        <v>80</v>
      </c>
      <c r="E1199" s="180">
        <f>+Ilfov!E20</f>
        <v>0</v>
      </c>
      <c r="F1199" s="180">
        <f>+Ilfov!F20</f>
        <v>1</v>
      </c>
      <c r="G1199" s="180">
        <f>+Ilfov!G20</f>
        <v>9</v>
      </c>
      <c r="H1199" s="180">
        <f>+Ilfov!H20</f>
        <v>0</v>
      </c>
      <c r="I1199" s="180">
        <f>+Ilfov!I20</f>
        <v>17</v>
      </c>
      <c r="J1199" s="180">
        <f>+Ilfov!J20</f>
        <v>5</v>
      </c>
      <c r="K1199" s="180">
        <f>+Ilfov!K20</f>
        <v>11</v>
      </c>
      <c r="L1199" s="180">
        <f>+Ilfov!L20</f>
        <v>14</v>
      </c>
      <c r="M1199" s="180">
        <f>+Ilfov!M20</f>
        <v>417</v>
      </c>
      <c r="N1199" s="180">
        <f>+Ilfov!N20</f>
        <v>249</v>
      </c>
      <c r="O1199" s="180">
        <f>+Ilfov!O20</f>
        <v>219</v>
      </c>
      <c r="P1199" s="180">
        <f>+Ilfov!P20</f>
        <v>2</v>
      </c>
      <c r="Q1199" s="180">
        <f>+Ilfov!Q20</f>
        <v>0</v>
      </c>
      <c r="R1199" s="180">
        <f>+Ilfov!R20</f>
        <v>0</v>
      </c>
      <c r="S1199" s="180">
        <f>+Ilfov!S20</f>
        <v>134</v>
      </c>
      <c r="T1199" s="180">
        <f>+Ilfov!T20</f>
        <v>34</v>
      </c>
    </row>
    <row r="1200" spans="1:20">
      <c r="A1200" s="371">
        <v>2</v>
      </c>
      <c r="B1200" s="21" t="s">
        <v>174</v>
      </c>
      <c r="C1200" s="180">
        <f>+Ilfov!C21</f>
        <v>27</v>
      </c>
      <c r="D1200" s="180">
        <f>+Ilfov!D21</f>
        <v>20</v>
      </c>
      <c r="E1200" s="180">
        <f>+Ilfov!E21</f>
        <v>0</v>
      </c>
      <c r="F1200" s="180">
        <f>+Ilfov!F21</f>
        <v>1</v>
      </c>
      <c r="G1200" s="180">
        <f>+Ilfov!G21</f>
        <v>0</v>
      </c>
      <c r="H1200" s="180">
        <f>+Ilfov!H21</f>
        <v>0</v>
      </c>
      <c r="I1200" s="180">
        <f>+Ilfov!I21</f>
        <v>2</v>
      </c>
      <c r="J1200" s="180">
        <f>+Ilfov!J21</f>
        <v>0</v>
      </c>
      <c r="K1200" s="180">
        <f>+Ilfov!K21</f>
        <v>1</v>
      </c>
      <c r="L1200" s="180">
        <f>+Ilfov!L21</f>
        <v>3</v>
      </c>
      <c r="M1200" s="180">
        <f>+Ilfov!M21</f>
        <v>77</v>
      </c>
      <c r="N1200" s="180">
        <f>+Ilfov!N21</f>
        <v>45</v>
      </c>
      <c r="O1200" s="180">
        <f>+Ilfov!O21</f>
        <v>45</v>
      </c>
      <c r="P1200" s="180">
        <f>+Ilfov!P21</f>
        <v>4</v>
      </c>
      <c r="Q1200" s="180">
        <f>+Ilfov!Q21</f>
        <v>0</v>
      </c>
      <c r="R1200" s="180">
        <f>+Ilfov!R21</f>
        <v>0</v>
      </c>
      <c r="S1200" s="180">
        <f>+Ilfov!S21</f>
        <v>17</v>
      </c>
      <c r="T1200" s="180">
        <f>+Ilfov!T21</f>
        <v>15</v>
      </c>
    </row>
    <row r="1201" spans="1:20" ht="27.75" customHeight="1">
      <c r="A1201" s="371">
        <v>3</v>
      </c>
      <c r="B1201" s="93" t="s">
        <v>175</v>
      </c>
      <c r="C1201" s="180">
        <f>+Ilfov!C22</f>
        <v>35</v>
      </c>
      <c r="D1201" s="180">
        <f>+Ilfov!D22</f>
        <v>13</v>
      </c>
      <c r="E1201" s="180">
        <f>+Ilfov!E22</f>
        <v>1</v>
      </c>
      <c r="F1201" s="180">
        <f>+Ilfov!F22</f>
        <v>1</v>
      </c>
      <c r="G1201" s="180">
        <f>+Ilfov!G22</f>
        <v>0</v>
      </c>
      <c r="H1201" s="180">
        <f>+Ilfov!H22</f>
        <v>0</v>
      </c>
      <c r="I1201" s="180">
        <f>+Ilfov!I22</f>
        <v>11</v>
      </c>
      <c r="J1201" s="180">
        <f>+Ilfov!J22</f>
        <v>0</v>
      </c>
      <c r="K1201" s="180">
        <f>+Ilfov!K22</f>
        <v>1</v>
      </c>
      <c r="L1201" s="180">
        <f>+Ilfov!L22</f>
        <v>8</v>
      </c>
      <c r="M1201" s="180">
        <f>+Ilfov!M22</f>
        <v>121</v>
      </c>
      <c r="N1201" s="180">
        <f>+Ilfov!N22</f>
        <v>29</v>
      </c>
      <c r="O1201" s="180">
        <f>+Ilfov!O22</f>
        <v>29</v>
      </c>
      <c r="P1201" s="180">
        <f>+Ilfov!P22</f>
        <v>0</v>
      </c>
      <c r="Q1201" s="180">
        <f>+Ilfov!Q22</f>
        <v>0</v>
      </c>
      <c r="R1201" s="180">
        <f>+Ilfov!R22</f>
        <v>0</v>
      </c>
      <c r="S1201" s="180">
        <f>+Ilfov!S22</f>
        <v>65</v>
      </c>
      <c r="T1201" s="180">
        <f>+Ilfov!T22</f>
        <v>27</v>
      </c>
    </row>
    <row r="1202" spans="1:20" ht="27.75" customHeight="1">
      <c r="A1202" s="371">
        <v>4</v>
      </c>
      <c r="B1202" s="408" t="s">
        <v>176</v>
      </c>
      <c r="C1202" s="180">
        <f>+Ilfov!C23</f>
        <v>43</v>
      </c>
      <c r="D1202" s="180">
        <f>+Ilfov!D23</f>
        <v>24</v>
      </c>
      <c r="E1202" s="180">
        <f>+Ilfov!E23</f>
        <v>0</v>
      </c>
      <c r="F1202" s="180">
        <f>+Ilfov!F23</f>
        <v>1</v>
      </c>
      <c r="G1202" s="180">
        <f>+Ilfov!G23</f>
        <v>2</v>
      </c>
      <c r="H1202" s="180">
        <f>+Ilfov!H23</f>
        <v>0</v>
      </c>
      <c r="I1202" s="180">
        <f>+Ilfov!I23</f>
        <v>12</v>
      </c>
      <c r="J1202" s="180">
        <f>+Ilfov!J23</f>
        <v>0</v>
      </c>
      <c r="K1202" s="180">
        <f>+Ilfov!K23</f>
        <v>4</v>
      </c>
      <c r="L1202" s="180">
        <f>+Ilfov!L23</f>
        <v>0</v>
      </c>
      <c r="M1202" s="180">
        <f>+Ilfov!M23</f>
        <v>191</v>
      </c>
      <c r="N1202" s="180">
        <f>+Ilfov!N23</f>
        <v>86</v>
      </c>
      <c r="O1202" s="180">
        <f>+Ilfov!O23</f>
        <v>83</v>
      </c>
      <c r="P1202" s="180">
        <f>+Ilfov!P23</f>
        <v>0</v>
      </c>
      <c r="Q1202" s="180">
        <f>+Ilfov!Q23</f>
        <v>0</v>
      </c>
      <c r="R1202" s="180">
        <f>+Ilfov!R23</f>
        <v>0</v>
      </c>
      <c r="S1202" s="180">
        <f>+Ilfov!S23</f>
        <v>46</v>
      </c>
      <c r="T1202" s="180">
        <f>+Ilfov!T23</f>
        <v>59</v>
      </c>
    </row>
    <row r="1222" spans="1:18">
      <c r="A1222" s="33" t="s">
        <v>535</v>
      </c>
    </row>
    <row r="1225" spans="1:18">
      <c r="A1225" s="533" t="s">
        <v>562</v>
      </c>
      <c r="B1225" s="533"/>
      <c r="C1225" s="533"/>
      <c r="D1225" s="533"/>
      <c r="E1225" s="533"/>
      <c r="F1225" s="533"/>
      <c r="G1225" s="533"/>
      <c r="H1225" s="533"/>
      <c r="I1225" s="533"/>
      <c r="J1225" s="533"/>
    </row>
    <row r="1226" spans="1:18" ht="27.75" customHeight="1">
      <c r="A1226" s="513" t="s">
        <v>300</v>
      </c>
      <c r="B1226" s="514" t="s">
        <v>301</v>
      </c>
      <c r="C1226" s="530" t="s">
        <v>0</v>
      </c>
      <c r="D1226" s="530" t="s">
        <v>298</v>
      </c>
      <c r="E1226" s="530"/>
      <c r="F1226" s="530"/>
      <c r="G1226" s="530" t="s">
        <v>1</v>
      </c>
      <c r="H1226" s="530" t="s">
        <v>299</v>
      </c>
      <c r="I1226" s="530"/>
      <c r="J1226" s="530"/>
      <c r="K1226" s="531" t="s">
        <v>466</v>
      </c>
      <c r="L1226" s="531" t="s">
        <v>467</v>
      </c>
      <c r="M1226" s="530" t="s">
        <v>461</v>
      </c>
      <c r="N1226" s="530" t="s">
        <v>489</v>
      </c>
      <c r="O1226" s="530" t="s">
        <v>463</v>
      </c>
      <c r="P1226" s="530" t="s">
        <v>464</v>
      </c>
      <c r="Q1226" s="530" t="s">
        <v>465</v>
      </c>
      <c r="R1226" s="530" t="s">
        <v>469</v>
      </c>
    </row>
    <row r="1227" spans="1:18" ht="42" customHeight="1">
      <c r="A1227" s="513"/>
      <c r="B1227" s="514"/>
      <c r="C1227" s="530"/>
      <c r="D1227" s="387" t="s">
        <v>2</v>
      </c>
      <c r="E1227" s="388" t="s">
        <v>3</v>
      </c>
      <c r="F1227" s="397" t="s">
        <v>4</v>
      </c>
      <c r="G1227" s="530"/>
      <c r="H1227" s="387" t="s">
        <v>2</v>
      </c>
      <c r="I1227" s="388" t="s">
        <v>3</v>
      </c>
      <c r="J1227" s="397" t="s">
        <v>4</v>
      </c>
      <c r="K1227" s="531"/>
      <c r="L1227" s="531"/>
      <c r="M1227" s="530"/>
      <c r="N1227" s="530"/>
      <c r="O1227" s="530"/>
      <c r="P1227" s="530"/>
      <c r="Q1227" s="530"/>
      <c r="R1227" s="530"/>
    </row>
    <row r="1228" spans="1:18">
      <c r="A1228" s="516" t="s">
        <v>323</v>
      </c>
      <c r="B1228" s="516"/>
      <c r="C1228" s="379">
        <f>+Maramures!C7</f>
        <v>191322285</v>
      </c>
      <c r="D1228" s="379">
        <f>+Maramures!D7</f>
        <v>71549.096858638703</v>
      </c>
      <c r="E1228" s="379">
        <f>+Maramures!E7</f>
        <v>2237.5566925910798</v>
      </c>
      <c r="F1228" s="379">
        <f>+Maramures!F7</f>
        <v>285.82569054046598</v>
      </c>
      <c r="G1228" s="379">
        <f>+Maramures!G7</f>
        <v>29034609.23</v>
      </c>
      <c r="H1228" s="379">
        <f>+Maramures!H7</f>
        <v>10858.1186125654</v>
      </c>
      <c r="I1228" s="379">
        <f>+Maramures!I7</f>
        <v>339.56621449038101</v>
      </c>
      <c r="J1228" s="379">
        <f>+Maramures!J7</f>
        <v>43.376218382441898</v>
      </c>
      <c r="K1228" s="379">
        <f>+Maramures!K7</f>
        <v>85505</v>
      </c>
      <c r="L1228" s="379">
        <f>+Maramures!L7</f>
        <v>84467</v>
      </c>
      <c r="M1228" s="379">
        <f>+Maramures!M7</f>
        <v>669367</v>
      </c>
      <c r="N1228" s="380">
        <f>+Maramures!N7</f>
        <v>250.32423335826476</v>
      </c>
      <c r="O1228" s="380">
        <f>+Maramures!O7</f>
        <v>68.581981741990347</v>
      </c>
      <c r="P1228" s="380">
        <f>+Maramures!P7</f>
        <v>6.860939710133044</v>
      </c>
      <c r="Q1228" s="380">
        <f>+Maramures!Q7</f>
        <v>2.4684196194963715</v>
      </c>
      <c r="R1228" s="380">
        <f>+Maramures!R7</f>
        <v>36.485415108451761</v>
      </c>
    </row>
    <row r="1229" spans="1:18" ht="27.75" customHeight="1">
      <c r="A1229" s="371">
        <v>1</v>
      </c>
      <c r="B1229" s="93" t="s">
        <v>177</v>
      </c>
      <c r="C1229" s="123">
        <f>+Maramures!C8</f>
        <v>98058423</v>
      </c>
      <c r="D1229" s="123">
        <f>+Maramures!D8</f>
        <v>107993.857929515</v>
      </c>
      <c r="E1229" s="123">
        <f>+Maramures!E8</f>
        <v>2590.8482086239701</v>
      </c>
      <c r="F1229" s="123">
        <f>+Maramures!F8</f>
        <v>428.07373760744599</v>
      </c>
      <c r="G1229" s="123">
        <f>+Maramures!G8</f>
        <v>22582072.07</v>
      </c>
      <c r="H1229" s="123">
        <f>+Maramures!H8</f>
        <v>24870.123425110101</v>
      </c>
      <c r="I1229" s="123">
        <f>+Maramures!I8</f>
        <v>596.65166111815699</v>
      </c>
      <c r="J1229" s="123">
        <f>+Maramures!J8</f>
        <v>98.581964691861401</v>
      </c>
      <c r="K1229" s="123">
        <f>+Maramures!K8</f>
        <v>37848</v>
      </c>
      <c r="L1229" s="123">
        <f>+Maramures!L8</f>
        <v>37490</v>
      </c>
      <c r="M1229" s="123">
        <f>+Maramures!M8</f>
        <v>229069</v>
      </c>
      <c r="N1229" s="381">
        <f>+Maramures!N8</f>
        <v>252.27863436123349</v>
      </c>
      <c r="O1229" s="381">
        <f>+Maramures!O8</f>
        <v>69.117434071570813</v>
      </c>
      <c r="P1229" s="381">
        <f>+Maramures!P8</f>
        <v>5.0424627982741921</v>
      </c>
      <c r="Q1229" s="381">
        <f>+Maramures!Q8</f>
        <v>3.5129367831421714</v>
      </c>
      <c r="R1229" s="381">
        <f>+Maramures!R8</f>
        <v>50.030837004405285</v>
      </c>
    </row>
    <row r="1230" spans="1:18" ht="27.75" customHeight="1">
      <c r="A1230" s="371">
        <v>2</v>
      </c>
      <c r="B1230" s="93" t="s">
        <v>468</v>
      </c>
      <c r="C1230" s="123">
        <f>+Maramures!C9</f>
        <v>9073640</v>
      </c>
      <c r="D1230" s="123">
        <f>+Maramures!D9</f>
        <v>67212.148148148102</v>
      </c>
      <c r="E1230" s="123">
        <f>+Maramures!E9</f>
        <v>2057.5147392290301</v>
      </c>
      <c r="F1230" s="123">
        <f>+Maramures!F9</f>
        <v>276.44151966608803</v>
      </c>
      <c r="G1230" s="123">
        <f>+Maramures!G9</f>
        <v>1686297.71</v>
      </c>
      <c r="H1230" s="123">
        <f>+Maramures!H9</f>
        <v>12491.0941481481</v>
      </c>
      <c r="I1230" s="123">
        <f>+Maramures!I9</f>
        <v>382.38043310657599</v>
      </c>
      <c r="J1230" s="123">
        <f>+Maramures!J9</f>
        <v>51.375490052706901</v>
      </c>
      <c r="K1230" s="123">
        <f>+Maramures!K9</f>
        <v>4410</v>
      </c>
      <c r="L1230" s="123">
        <f>+Maramures!L9</f>
        <v>4361</v>
      </c>
      <c r="M1230" s="123">
        <f>+Maramures!M9</f>
        <v>32823</v>
      </c>
      <c r="N1230" s="381">
        <f>+Maramures!N9</f>
        <v>243.13333333333333</v>
      </c>
      <c r="O1230" s="381">
        <f>+Maramures!O9</f>
        <v>66.611872146118714</v>
      </c>
      <c r="P1230" s="381">
        <f>+Maramures!P9</f>
        <v>7.4428571428571431</v>
      </c>
      <c r="Q1230" s="381">
        <f>+Maramures!Q9</f>
        <v>0.29809676679660629</v>
      </c>
      <c r="R1230" s="381">
        <f>+Maramures!R9</f>
        <v>32.666666666666664</v>
      </c>
    </row>
    <row r="1231" spans="1:18">
      <c r="A1231" s="371">
        <v>3</v>
      </c>
      <c r="B1231" s="21" t="s">
        <v>179</v>
      </c>
      <c r="C1231" s="123">
        <f>+Maramures!C10</f>
        <v>14419198</v>
      </c>
      <c r="D1231" s="123">
        <f>+Maramures!D10</f>
        <v>68662.847619047607</v>
      </c>
      <c r="E1231" s="123">
        <f>+Maramures!E10</f>
        <v>2623.1031471711799</v>
      </c>
      <c r="F1231" s="123">
        <f>+Maramures!F10</f>
        <v>240.61271213309499</v>
      </c>
      <c r="G1231" s="123">
        <f>+Maramures!G10</f>
        <v>784955</v>
      </c>
      <c r="H1231" s="123">
        <f>+Maramures!H10</f>
        <v>3737.88095238095</v>
      </c>
      <c r="I1231" s="123">
        <f>+Maramures!I10</f>
        <v>142.79698017100199</v>
      </c>
      <c r="J1231" s="123">
        <f>+Maramures!J10</f>
        <v>13.098519865836799</v>
      </c>
      <c r="K1231" s="123">
        <f>+Maramures!K10</f>
        <v>5497</v>
      </c>
      <c r="L1231" s="123">
        <f>+Maramures!L10</f>
        <v>5381</v>
      </c>
      <c r="M1231" s="123">
        <f>+Maramures!M10</f>
        <v>59927</v>
      </c>
      <c r="N1231" s="381">
        <f>+Maramures!N10</f>
        <v>285.36666666666667</v>
      </c>
      <c r="O1231" s="381">
        <f>+Maramures!O10</f>
        <v>78.182648401826484</v>
      </c>
      <c r="P1231" s="381">
        <f>+Maramures!P10</f>
        <v>9.8016028786391889</v>
      </c>
      <c r="Q1231" s="381">
        <f>+Maramures!Q10</f>
        <v>2.8247537632410333</v>
      </c>
      <c r="R1231" s="381">
        <f>+Maramures!R10</f>
        <v>29.114285714285714</v>
      </c>
    </row>
    <row r="1232" spans="1:18">
      <c r="A1232" s="371">
        <v>4</v>
      </c>
      <c r="B1232" s="21" t="s">
        <v>180</v>
      </c>
      <c r="C1232" s="123">
        <f>+Maramures!C11</f>
        <v>35410733</v>
      </c>
      <c r="D1232" s="123">
        <f>+Maramures!D11</f>
        <v>49045.336565097001</v>
      </c>
      <c r="E1232" s="123">
        <f>+Maramures!E11</f>
        <v>2049.46944090751</v>
      </c>
      <c r="F1232" s="123">
        <f>+Maramures!F11</f>
        <v>195.965295878782</v>
      </c>
      <c r="G1232" s="123">
        <f>+Maramures!G11</f>
        <v>2473852</v>
      </c>
      <c r="H1232" s="123">
        <f>+Maramures!H11</f>
        <v>3426.3878116343499</v>
      </c>
      <c r="I1232" s="123">
        <f>+Maramures!I11</f>
        <v>143.17930316008801</v>
      </c>
      <c r="J1232" s="123">
        <f>+Maramures!J11</f>
        <v>13.690457611829601</v>
      </c>
      <c r="K1232" s="123">
        <f>+Maramures!K11</f>
        <v>17278</v>
      </c>
      <c r="L1232" s="123">
        <f>+Maramures!L11</f>
        <v>16917</v>
      </c>
      <c r="M1232" s="123">
        <f>+Maramures!M11</f>
        <v>180699</v>
      </c>
      <c r="N1232" s="381">
        <f>+Maramures!N11</f>
        <v>250.27562326869807</v>
      </c>
      <c r="O1232" s="381">
        <f>+Maramures!O11</f>
        <v>68.568663909232342</v>
      </c>
      <c r="P1232" s="381">
        <f>+Maramures!P11</f>
        <v>9.3273628245496312</v>
      </c>
      <c r="Q1232" s="381">
        <f>+Maramures!Q11</f>
        <v>2.0452798959626413</v>
      </c>
      <c r="R1232" s="381">
        <f>+Maramures!R11</f>
        <v>26.832409972299168</v>
      </c>
    </row>
    <row r="1233" spans="1:20">
      <c r="A1233" s="371">
        <v>5</v>
      </c>
      <c r="B1233" s="21" t="s">
        <v>181</v>
      </c>
      <c r="C1233" s="123">
        <f>+Maramures!C12</f>
        <v>9747381</v>
      </c>
      <c r="D1233" s="123">
        <f>+Maramures!D12</f>
        <v>50244.231958762888</v>
      </c>
      <c r="E1233" s="123">
        <f>+Maramures!E12</f>
        <v>1601.3440118284868</v>
      </c>
      <c r="F1233" s="123">
        <f>+Maramures!F12</f>
        <v>214.14814245227058</v>
      </c>
      <c r="G1233" s="123">
        <f>+Maramures!G12</f>
        <v>411101.8</v>
      </c>
      <c r="H1233" s="123">
        <f>+Maramures!H12</f>
        <v>2119.0814432989691</v>
      </c>
      <c r="I1233" s="123">
        <f>+Maramures!I12</f>
        <v>67.537670445211106</v>
      </c>
      <c r="J1233" s="123">
        <f>+Maramures!J12</f>
        <v>9.0318298657644398</v>
      </c>
      <c r="K1233" s="123">
        <f>+Maramures!K12</f>
        <v>6087</v>
      </c>
      <c r="L1233" s="123">
        <f>+Maramures!L12</f>
        <v>6018</v>
      </c>
      <c r="M1233" s="123">
        <f>+Maramures!M12</f>
        <v>45517</v>
      </c>
      <c r="N1233" s="381">
        <f>+Maramures!N12</f>
        <v>234.6237113402062</v>
      </c>
      <c r="O1233" s="381">
        <f>+Maramures!O12</f>
        <v>64.280468860330473</v>
      </c>
      <c r="P1233" s="381">
        <f>+Maramures!P12</f>
        <v>6.7522622756267614</v>
      </c>
      <c r="Q1233" s="381">
        <f>+Maramures!Q12</f>
        <v>2.0272515785975407</v>
      </c>
      <c r="R1233" s="381">
        <f>+Maramures!R12</f>
        <v>34.74742268041237</v>
      </c>
    </row>
    <row r="1234" spans="1:20">
      <c r="A1234" s="371">
        <v>6</v>
      </c>
      <c r="B1234" s="21" t="s">
        <v>182</v>
      </c>
      <c r="C1234" s="123">
        <f>+Maramures!C13</f>
        <v>4749531</v>
      </c>
      <c r="D1234" s="123">
        <f>+Maramures!D13</f>
        <v>63327.08</v>
      </c>
      <c r="E1234" s="123">
        <f>+Maramures!E13</f>
        <v>1675.31957671958</v>
      </c>
      <c r="F1234" s="123">
        <f>+Maramures!F13</f>
        <v>264.45050111358597</v>
      </c>
      <c r="G1234" s="123">
        <f>+Maramures!G13</f>
        <v>236288.95</v>
      </c>
      <c r="H1234" s="123">
        <f>+Maramures!H13</f>
        <v>3150.51933333333</v>
      </c>
      <c r="I1234" s="123">
        <f>+Maramures!I13</f>
        <v>83.347072310405693</v>
      </c>
      <c r="J1234" s="123">
        <f>+Maramures!J13</f>
        <v>13.1564003340757</v>
      </c>
      <c r="K1234" s="123">
        <f>+Maramures!K13</f>
        <v>2835</v>
      </c>
      <c r="L1234" s="123">
        <f>+Maramures!L13</f>
        <v>2818</v>
      </c>
      <c r="M1234" s="123">
        <f>+Maramures!M13</f>
        <v>17960</v>
      </c>
      <c r="N1234" s="381">
        <f>+Maramures!N13</f>
        <v>239.46666666666667</v>
      </c>
      <c r="O1234" s="381">
        <f>+Maramures!O13</f>
        <v>65.607305936073061</v>
      </c>
      <c r="P1234" s="381">
        <f>+Maramures!P13</f>
        <v>5.8141793460666884</v>
      </c>
      <c r="Q1234" s="381">
        <f>+Maramures!Q13</f>
        <v>0.24840312278211499</v>
      </c>
      <c r="R1234" s="381">
        <f>+Maramures!R13</f>
        <v>41.186666666666667</v>
      </c>
    </row>
    <row r="1235" spans="1:20">
      <c r="A1235" s="371">
        <v>7</v>
      </c>
      <c r="B1235" s="21" t="s">
        <v>183</v>
      </c>
      <c r="C1235" s="123">
        <f>+Maramures!C14</f>
        <v>4090836</v>
      </c>
      <c r="D1235" s="123">
        <f>+Maramures!D14</f>
        <v>51135.45</v>
      </c>
      <c r="E1235" s="123">
        <f>+Maramures!E14</f>
        <v>2074.4604462474599</v>
      </c>
      <c r="F1235" s="123">
        <f>+Maramures!F14</f>
        <v>167.77410490915801</v>
      </c>
      <c r="G1235" s="123">
        <f>+Maramures!G14</f>
        <v>211051</v>
      </c>
      <c r="H1235" s="123">
        <f>+Maramures!H14</f>
        <v>2638.1374999999998</v>
      </c>
      <c r="I1235" s="123">
        <f>+Maramures!I14</f>
        <v>107.0238336714</v>
      </c>
      <c r="J1235" s="123">
        <f>+Maramures!J14</f>
        <v>8.6556617315342699</v>
      </c>
      <c r="K1235" s="123">
        <f>+Maramures!K14</f>
        <v>1972</v>
      </c>
      <c r="L1235" s="123">
        <f>+Maramures!L14</f>
        <v>1931</v>
      </c>
      <c r="M1235" s="123">
        <f>+Maramures!M14</f>
        <v>24383</v>
      </c>
      <c r="N1235" s="381">
        <f>+Maramures!N14</f>
        <v>304.78750000000002</v>
      </c>
      <c r="O1235" s="381">
        <f>+Maramures!O14</f>
        <v>83.503424657534254</v>
      </c>
      <c r="P1235" s="381">
        <f>+Maramures!P14</f>
        <v>12.333333333333334</v>
      </c>
      <c r="Q1235" s="381">
        <f>+Maramures!Q14</f>
        <v>3.3661315380631796</v>
      </c>
      <c r="R1235" s="381">
        <f>+Maramures!R14</f>
        <v>24.712499999999999</v>
      </c>
    </row>
    <row r="1236" spans="1:20">
      <c r="A1236" s="371">
        <v>8</v>
      </c>
      <c r="B1236" s="21" t="s">
        <v>184</v>
      </c>
      <c r="C1236" s="123">
        <f>+Maramures!C15</f>
        <v>15772543</v>
      </c>
      <c r="D1236" s="123">
        <f>+Maramures!D15</f>
        <v>45064.408571428597</v>
      </c>
      <c r="E1236" s="123">
        <f>+Maramures!E15</f>
        <v>1646.74702443099</v>
      </c>
      <c r="F1236" s="123">
        <f>+Maramures!F15</f>
        <v>199.68024661661801</v>
      </c>
      <c r="G1236" s="123">
        <f>+Maramures!G15</f>
        <v>648990.69999999995</v>
      </c>
      <c r="H1236" s="123">
        <f>+Maramures!H15</f>
        <v>1854.25914285714</v>
      </c>
      <c r="I1236" s="123">
        <f>+Maramures!I15</f>
        <v>67.758477761536895</v>
      </c>
      <c r="J1236" s="123">
        <f>+Maramures!J15</f>
        <v>8.2162161820000303</v>
      </c>
      <c r="K1236" s="123">
        <f>+Maramures!K15</f>
        <v>9578</v>
      </c>
      <c r="L1236" s="123">
        <f>+Maramures!L15</f>
        <v>9551</v>
      </c>
      <c r="M1236" s="123">
        <f>+Maramures!M15</f>
        <v>78989</v>
      </c>
      <c r="N1236" s="381">
        <f>+Maramures!N15</f>
        <v>225.68285714285713</v>
      </c>
      <c r="O1236" s="381">
        <f>+Maramures!O15</f>
        <v>61.830919765166342</v>
      </c>
      <c r="P1236" s="381">
        <f>+Maramures!P15</f>
        <v>7.5732502396931931</v>
      </c>
      <c r="Q1236" s="381">
        <f>+Maramures!Q15</f>
        <v>0.65961679405297879</v>
      </c>
      <c r="R1236" s="381">
        <f>+Maramures!R15</f>
        <v>29.8</v>
      </c>
    </row>
    <row r="1237" spans="1:20" ht="27.75" customHeight="1">
      <c r="A1237" s="33"/>
      <c r="B1237" s="61"/>
      <c r="C1237" s="35"/>
      <c r="D1237" s="36"/>
      <c r="E1237" s="37"/>
      <c r="F1237" s="37"/>
      <c r="G1237" s="35"/>
      <c r="H1237" s="37"/>
      <c r="I1237" s="37"/>
      <c r="J1237" s="37"/>
    </row>
    <row r="1238" spans="1:20" ht="27.75" customHeight="1">
      <c r="A1238" s="528" t="s">
        <v>565</v>
      </c>
      <c r="B1238" s="528"/>
      <c r="C1238" s="528"/>
      <c r="D1238" s="528"/>
      <c r="E1238" s="528"/>
      <c r="F1238" s="528"/>
      <c r="G1238" s="528"/>
      <c r="H1238" s="528"/>
      <c r="I1238" s="528"/>
      <c r="J1238" s="528"/>
      <c r="K1238" s="528"/>
      <c r="L1238" s="528"/>
      <c r="M1238" s="528"/>
      <c r="N1238" s="528"/>
      <c r="O1238" s="528"/>
      <c r="P1238" s="528"/>
      <c r="Q1238" s="528"/>
      <c r="R1238" s="528"/>
      <c r="S1238" s="528"/>
      <c r="T1238" s="528"/>
    </row>
    <row r="1239" spans="1:20" ht="17.25" customHeight="1">
      <c r="A1239" s="513" t="s">
        <v>300</v>
      </c>
      <c r="B1239" s="531" t="s">
        <v>301</v>
      </c>
      <c r="C1239" s="540" t="s">
        <v>414</v>
      </c>
      <c r="D1239" s="540"/>
      <c r="E1239" s="540"/>
      <c r="F1239" s="540"/>
      <c r="G1239" s="540"/>
      <c r="H1239" s="540"/>
      <c r="I1239" s="540"/>
      <c r="J1239" s="540"/>
      <c r="K1239" s="540"/>
      <c r="L1239" s="540"/>
      <c r="M1239" s="540" t="s">
        <v>425</v>
      </c>
      <c r="N1239" s="540"/>
      <c r="O1239" s="540"/>
      <c r="P1239" s="540"/>
      <c r="Q1239" s="540"/>
      <c r="R1239" s="540"/>
      <c r="S1239" s="540"/>
      <c r="T1239" s="540"/>
    </row>
    <row r="1240" spans="1:20" ht="17.25" customHeight="1">
      <c r="A1240" s="513"/>
      <c r="B1240" s="531"/>
      <c r="C1240" s="530" t="s">
        <v>415</v>
      </c>
      <c r="D1240" s="531" t="s">
        <v>416</v>
      </c>
      <c r="E1240" s="531"/>
      <c r="F1240" s="531"/>
      <c r="G1240" s="531"/>
      <c r="H1240" s="531"/>
      <c r="I1240" s="531"/>
      <c r="J1240" s="531"/>
      <c r="K1240" s="531"/>
      <c r="L1240" s="531"/>
      <c r="M1240" s="530" t="s">
        <v>415</v>
      </c>
      <c r="N1240" s="531" t="s">
        <v>416</v>
      </c>
      <c r="O1240" s="531"/>
      <c r="P1240" s="531"/>
      <c r="Q1240" s="531"/>
      <c r="R1240" s="531"/>
      <c r="S1240" s="531"/>
      <c r="T1240" s="531"/>
    </row>
    <row r="1241" spans="1:20" ht="39.75" customHeight="1">
      <c r="A1241" s="513"/>
      <c r="B1241" s="531"/>
      <c r="C1241" s="530"/>
      <c r="D1241" s="537" t="s">
        <v>409</v>
      </c>
      <c r="E1241" s="538" t="s">
        <v>410</v>
      </c>
      <c r="F1241" s="538" t="s">
        <v>411</v>
      </c>
      <c r="G1241" s="538" t="s">
        <v>418</v>
      </c>
      <c r="H1241" s="538"/>
      <c r="I1241" s="537" t="s">
        <v>417</v>
      </c>
      <c r="J1241" s="537"/>
      <c r="K1241" s="538" t="s">
        <v>412</v>
      </c>
      <c r="L1241" s="538" t="s">
        <v>413</v>
      </c>
      <c r="M1241" s="530"/>
      <c r="N1241" s="537" t="s">
        <v>420</v>
      </c>
      <c r="O1241" s="538" t="s">
        <v>421</v>
      </c>
      <c r="P1241" s="538"/>
      <c r="Q1241" s="538"/>
      <c r="R1241" s="538"/>
      <c r="S1241" s="538" t="s">
        <v>423</v>
      </c>
      <c r="T1241" s="538" t="s">
        <v>424</v>
      </c>
    </row>
    <row r="1242" spans="1:20" ht="27.75" customHeight="1">
      <c r="A1242" s="513"/>
      <c r="B1242" s="531"/>
      <c r="C1242" s="530"/>
      <c r="D1242" s="537"/>
      <c r="E1242" s="538"/>
      <c r="F1242" s="538"/>
      <c r="G1242" s="537" t="s">
        <v>415</v>
      </c>
      <c r="H1242" s="537" t="s">
        <v>419</v>
      </c>
      <c r="I1242" s="537" t="s">
        <v>415</v>
      </c>
      <c r="J1242" s="538" t="s">
        <v>422</v>
      </c>
      <c r="K1242" s="538"/>
      <c r="L1242" s="538"/>
      <c r="M1242" s="530"/>
      <c r="N1242" s="537"/>
      <c r="O1242" s="538" t="s">
        <v>415</v>
      </c>
      <c r="P1242" s="538" t="s">
        <v>422</v>
      </c>
      <c r="Q1242" s="538" t="s">
        <v>443</v>
      </c>
      <c r="R1242" s="538"/>
      <c r="S1242" s="538"/>
      <c r="T1242" s="538"/>
    </row>
    <row r="1243" spans="1:20" ht="27.75" customHeight="1">
      <c r="A1243" s="513"/>
      <c r="B1243" s="531"/>
      <c r="C1243" s="530"/>
      <c r="D1243" s="537"/>
      <c r="E1243" s="538"/>
      <c r="F1243" s="538"/>
      <c r="G1243" s="537"/>
      <c r="H1243" s="537"/>
      <c r="I1243" s="537"/>
      <c r="J1243" s="538"/>
      <c r="K1243" s="538"/>
      <c r="L1243" s="538"/>
      <c r="M1243" s="530"/>
      <c r="N1243" s="537"/>
      <c r="O1243" s="538"/>
      <c r="P1243" s="538"/>
      <c r="Q1243" s="354" t="s">
        <v>415</v>
      </c>
      <c r="R1243" s="355" t="s">
        <v>419</v>
      </c>
      <c r="S1243" s="538"/>
      <c r="T1243" s="538"/>
    </row>
    <row r="1244" spans="1:20">
      <c r="A1244" s="516" t="s">
        <v>323</v>
      </c>
      <c r="B1244" s="516"/>
      <c r="C1244" s="44">
        <f>+Maramures!C23</f>
        <v>857</v>
      </c>
      <c r="D1244" s="44">
        <f>+Maramures!D23</f>
        <v>458</v>
      </c>
      <c r="E1244" s="44">
        <f>+Maramures!E23</f>
        <v>1</v>
      </c>
      <c r="F1244" s="44">
        <f>+Maramures!F23</f>
        <v>15</v>
      </c>
      <c r="G1244" s="44">
        <f>+Maramures!G23</f>
        <v>12</v>
      </c>
      <c r="H1244" s="44">
        <f>+Maramures!H23</f>
        <v>0</v>
      </c>
      <c r="I1244" s="44">
        <f>+Maramures!I23</f>
        <v>126</v>
      </c>
      <c r="J1244" s="44">
        <f>+Maramures!J23</f>
        <v>0</v>
      </c>
      <c r="K1244" s="44">
        <f>+Maramures!K23</f>
        <v>79</v>
      </c>
      <c r="L1244" s="44">
        <f>+Maramures!L23</f>
        <v>166</v>
      </c>
      <c r="M1244" s="44">
        <f>+Maramures!M23</f>
        <v>3279</v>
      </c>
      <c r="N1244" s="44">
        <f>+Maramures!N23</f>
        <v>1860</v>
      </c>
      <c r="O1244" s="44">
        <f>+Maramures!O23</f>
        <v>1663</v>
      </c>
      <c r="P1244" s="44">
        <f>+Maramures!P23</f>
        <v>73</v>
      </c>
      <c r="Q1244" s="44">
        <f>+Maramures!Q23</f>
        <v>2</v>
      </c>
      <c r="R1244" s="44">
        <f>+Maramures!R23</f>
        <v>0</v>
      </c>
      <c r="S1244" s="44">
        <f>+Maramures!S23</f>
        <v>991</v>
      </c>
      <c r="T1244" s="44">
        <f>+Maramures!T23</f>
        <v>428</v>
      </c>
    </row>
    <row r="1245" spans="1:20" ht="27.75" customHeight="1">
      <c r="A1245" s="371">
        <v>1</v>
      </c>
      <c r="B1245" s="93" t="s">
        <v>177</v>
      </c>
      <c r="C1245" s="180">
        <f>+Maramures!C24</f>
        <v>432</v>
      </c>
      <c r="D1245" s="180">
        <f>+Maramures!D24</f>
        <v>237</v>
      </c>
      <c r="E1245" s="180">
        <f>+Maramures!E24</f>
        <v>1</v>
      </c>
      <c r="F1245" s="180">
        <f>+Maramures!F24</f>
        <v>5</v>
      </c>
      <c r="G1245" s="180">
        <f>+Maramures!G24</f>
        <v>6</v>
      </c>
      <c r="H1245" s="180">
        <f>+Maramures!H24</f>
        <v>0</v>
      </c>
      <c r="I1245" s="180">
        <f>+Maramures!I24</f>
        <v>81</v>
      </c>
      <c r="J1245" s="180">
        <f>+Maramures!J24</f>
        <v>0</v>
      </c>
      <c r="K1245" s="180">
        <f>+Maramures!K24</f>
        <v>45</v>
      </c>
      <c r="L1245" s="180">
        <f>+Maramures!L24</f>
        <v>57</v>
      </c>
      <c r="M1245" s="180">
        <f>+Maramures!M24</f>
        <v>1529</v>
      </c>
      <c r="N1245" s="180">
        <f>+Maramures!N24</f>
        <v>895</v>
      </c>
      <c r="O1245" s="180">
        <f>+Maramures!O24</f>
        <v>756</v>
      </c>
      <c r="P1245" s="180">
        <f>+Maramures!P24</f>
        <v>26</v>
      </c>
      <c r="Q1245" s="180">
        <f>+Maramures!Q24</f>
        <v>1</v>
      </c>
      <c r="R1245" s="180">
        <f>+Maramures!R24</f>
        <v>0</v>
      </c>
      <c r="S1245" s="180">
        <f>+Maramures!S24</f>
        <v>474</v>
      </c>
      <c r="T1245" s="180">
        <f>+Maramures!T24</f>
        <v>160</v>
      </c>
    </row>
    <row r="1246" spans="1:20" ht="25.5">
      <c r="A1246" s="371">
        <v>2</v>
      </c>
      <c r="B1246" s="93" t="s">
        <v>178</v>
      </c>
      <c r="C1246" s="180">
        <f>+Maramures!C25</f>
        <v>40</v>
      </c>
      <c r="D1246" s="180">
        <f>+Maramures!D25</f>
        <v>17</v>
      </c>
      <c r="E1246" s="180">
        <f>+Maramures!E25</f>
        <v>0</v>
      </c>
      <c r="F1246" s="180">
        <f>+Maramures!F25</f>
        <v>1</v>
      </c>
      <c r="G1246" s="180">
        <f>+Maramures!G25</f>
        <v>0</v>
      </c>
      <c r="H1246" s="180">
        <f>+Maramures!H25</f>
        <v>0</v>
      </c>
      <c r="I1246" s="180">
        <f>+Maramures!I25</f>
        <v>4</v>
      </c>
      <c r="J1246" s="180">
        <f>+Maramures!J25</f>
        <v>0</v>
      </c>
      <c r="K1246" s="180">
        <f>+Maramures!K25</f>
        <v>8</v>
      </c>
      <c r="L1246" s="180">
        <f>+Maramures!L25</f>
        <v>10</v>
      </c>
      <c r="M1246" s="180">
        <f>+Maramures!M25</f>
        <v>145</v>
      </c>
      <c r="N1246" s="180">
        <f>+Maramures!N25</f>
        <v>71</v>
      </c>
      <c r="O1246" s="180">
        <f>+Maramures!O25</f>
        <v>65</v>
      </c>
      <c r="P1246" s="180">
        <f>+Maramures!P25</f>
        <v>0</v>
      </c>
      <c r="Q1246" s="180">
        <f>+Maramures!Q25</f>
        <v>0</v>
      </c>
      <c r="R1246" s="180">
        <f>+Maramures!R25</f>
        <v>0</v>
      </c>
      <c r="S1246" s="180">
        <f>+Maramures!S25</f>
        <v>43</v>
      </c>
      <c r="T1246" s="180">
        <f>+Maramures!T25</f>
        <v>31</v>
      </c>
    </row>
    <row r="1247" spans="1:20">
      <c r="A1247" s="371">
        <v>3</v>
      </c>
      <c r="B1247" s="21" t="s">
        <v>179</v>
      </c>
      <c r="C1247" s="180">
        <f>+Maramures!C26</f>
        <v>48</v>
      </c>
      <c r="D1247" s="180">
        <f>+Maramures!D26</f>
        <v>22</v>
      </c>
      <c r="E1247" s="180">
        <f>+Maramures!E26</f>
        <v>0</v>
      </c>
      <c r="F1247" s="180">
        <f>+Maramures!F26</f>
        <v>1</v>
      </c>
      <c r="G1247" s="180">
        <f>+Maramures!G26</f>
        <v>1</v>
      </c>
      <c r="H1247" s="180">
        <f>+Maramures!H26</f>
        <v>0</v>
      </c>
      <c r="I1247" s="180">
        <f>+Maramures!I26</f>
        <v>8</v>
      </c>
      <c r="J1247" s="180">
        <f>+Maramures!J26</f>
        <v>0</v>
      </c>
      <c r="K1247" s="180">
        <f>+Maramures!K26</f>
        <v>5</v>
      </c>
      <c r="L1247" s="180">
        <f>+Maramures!L26</f>
        <v>11</v>
      </c>
      <c r="M1247" s="180">
        <f>+Maramures!M26</f>
        <v>202</v>
      </c>
      <c r="N1247" s="180">
        <f>+Maramures!N26</f>
        <v>103</v>
      </c>
      <c r="O1247" s="180">
        <f>+Maramures!O26</f>
        <v>97</v>
      </c>
      <c r="P1247" s="180">
        <f>+Maramures!P26</f>
        <v>0</v>
      </c>
      <c r="Q1247" s="180">
        <f>+Maramures!Q26</f>
        <v>0</v>
      </c>
      <c r="R1247" s="180">
        <f>+Maramures!R26</f>
        <v>0</v>
      </c>
      <c r="S1247" s="180">
        <f>+Maramures!S26</f>
        <v>58</v>
      </c>
      <c r="T1247" s="180">
        <f>+Maramures!T26</f>
        <v>41</v>
      </c>
    </row>
    <row r="1248" spans="1:20">
      <c r="A1248" s="371">
        <v>4</v>
      </c>
      <c r="B1248" s="21" t="s">
        <v>180</v>
      </c>
      <c r="C1248" s="180">
        <f>+Maramures!C27</f>
        <v>160</v>
      </c>
      <c r="D1248" s="180">
        <f>+Maramures!D27</f>
        <v>106</v>
      </c>
      <c r="E1248" s="180">
        <f>+Maramures!E27</f>
        <v>0</v>
      </c>
      <c r="F1248" s="180">
        <f>+Maramures!F27</f>
        <v>3</v>
      </c>
      <c r="G1248" s="180">
        <f>+Maramures!G27</f>
        <v>2</v>
      </c>
      <c r="H1248" s="180">
        <f>+Maramures!H27</f>
        <v>0</v>
      </c>
      <c r="I1248" s="180">
        <f>+Maramures!I27</f>
        <v>6</v>
      </c>
      <c r="J1248" s="180">
        <f>+Maramures!J27</f>
        <v>0</v>
      </c>
      <c r="K1248" s="180">
        <f>+Maramures!K27</f>
        <v>10</v>
      </c>
      <c r="L1248" s="180">
        <f>+Maramures!L27</f>
        <v>33</v>
      </c>
      <c r="M1248" s="180">
        <f>+Maramures!M27</f>
        <v>705</v>
      </c>
      <c r="N1248" s="180">
        <f>+Maramures!N27</f>
        <v>413</v>
      </c>
      <c r="O1248" s="180">
        <f>+Maramures!O27</f>
        <v>382</v>
      </c>
      <c r="P1248" s="180">
        <f>+Maramures!P27</f>
        <v>28</v>
      </c>
      <c r="Q1248" s="180">
        <f>+Maramures!Q27</f>
        <v>0</v>
      </c>
      <c r="R1248" s="180">
        <f>+Maramures!R27</f>
        <v>0</v>
      </c>
      <c r="S1248" s="180">
        <f>+Maramures!S27</f>
        <v>220</v>
      </c>
      <c r="T1248" s="180">
        <f>+Maramures!T27</f>
        <v>72</v>
      </c>
    </row>
    <row r="1249" spans="1:20">
      <c r="A1249" s="371">
        <v>5</v>
      </c>
      <c r="B1249" s="21" t="s">
        <v>181</v>
      </c>
      <c r="C1249" s="180">
        <f>+Maramures!C28</f>
        <v>52</v>
      </c>
      <c r="D1249" s="180">
        <f>+Maramures!D28</f>
        <v>32</v>
      </c>
      <c r="E1249" s="180">
        <f>+Maramures!E28</f>
        <v>0</v>
      </c>
      <c r="F1249" s="180">
        <f>+Maramures!F28</f>
        <v>1</v>
      </c>
      <c r="G1249" s="180">
        <f>+Maramures!G28</f>
        <v>0</v>
      </c>
      <c r="H1249" s="180">
        <f>+Maramures!H28</f>
        <v>0</v>
      </c>
      <c r="I1249" s="180">
        <f>+Maramures!I28</f>
        <v>3</v>
      </c>
      <c r="J1249" s="180">
        <f>+Maramures!J28</f>
        <v>0</v>
      </c>
      <c r="K1249" s="180">
        <f>+Maramures!K28</f>
        <v>3</v>
      </c>
      <c r="L1249" s="180">
        <f>+Maramures!L28</f>
        <v>13</v>
      </c>
      <c r="M1249" s="180">
        <f>+Maramures!M28</f>
        <v>202</v>
      </c>
      <c r="N1249" s="180">
        <f>+Maramures!N28</f>
        <v>131</v>
      </c>
      <c r="O1249" s="180">
        <f>+Maramures!O28</f>
        <v>131</v>
      </c>
      <c r="P1249" s="180">
        <f>+Maramures!P28</f>
        <v>14</v>
      </c>
      <c r="Q1249" s="180">
        <f>+Maramures!Q28</f>
        <v>0</v>
      </c>
      <c r="R1249" s="180">
        <f>+Maramures!R28</f>
        <v>0</v>
      </c>
      <c r="S1249" s="180">
        <f>+Maramures!S28</f>
        <v>33</v>
      </c>
      <c r="T1249" s="180">
        <f>+Maramures!T28</f>
        <v>38</v>
      </c>
    </row>
    <row r="1250" spans="1:20">
      <c r="A1250" s="371">
        <v>6</v>
      </c>
      <c r="B1250" s="21" t="s">
        <v>182</v>
      </c>
      <c r="C1250" s="180">
        <f>+Maramures!C29</f>
        <v>32</v>
      </c>
      <c r="D1250" s="180">
        <f>+Maramures!D29</f>
        <v>11</v>
      </c>
      <c r="E1250" s="180">
        <f>+Maramures!E29</f>
        <v>0</v>
      </c>
      <c r="F1250" s="180">
        <f>+Maramures!F29</f>
        <v>1</v>
      </c>
      <c r="G1250" s="180">
        <f>+Maramures!G29</f>
        <v>1</v>
      </c>
      <c r="H1250" s="180">
        <f>+Maramures!H29</f>
        <v>0</v>
      </c>
      <c r="I1250" s="180">
        <f>+Maramures!I29</f>
        <v>11</v>
      </c>
      <c r="J1250" s="180">
        <f>+Maramures!J29</f>
        <v>0</v>
      </c>
      <c r="K1250" s="180">
        <f>+Maramures!K29</f>
        <v>1</v>
      </c>
      <c r="L1250" s="180">
        <f>+Maramures!L29</f>
        <v>7</v>
      </c>
      <c r="M1250" s="180">
        <f>+Maramures!M29</f>
        <v>98</v>
      </c>
      <c r="N1250" s="180">
        <f>+Maramures!N29</f>
        <v>48</v>
      </c>
      <c r="O1250" s="180">
        <f>+Maramures!O29</f>
        <v>46</v>
      </c>
      <c r="P1250" s="180">
        <f>+Maramures!P29</f>
        <v>0</v>
      </c>
      <c r="Q1250" s="180">
        <f>+Maramures!Q29</f>
        <v>0</v>
      </c>
      <c r="R1250" s="180">
        <f>+Maramures!R29</f>
        <v>0</v>
      </c>
      <c r="S1250" s="180">
        <f>+Maramures!S29</f>
        <v>34</v>
      </c>
      <c r="T1250" s="180">
        <f>+Maramures!T29</f>
        <v>16</v>
      </c>
    </row>
    <row r="1251" spans="1:20">
      <c r="A1251" s="371">
        <v>7</v>
      </c>
      <c r="B1251" s="21" t="s">
        <v>183</v>
      </c>
      <c r="C1251" s="180">
        <f>+Maramures!C30</f>
        <v>23</v>
      </c>
      <c r="D1251" s="180">
        <f>+Maramures!D30</f>
        <v>7</v>
      </c>
      <c r="E1251" s="180">
        <f>+Maramures!E30</f>
        <v>0</v>
      </c>
      <c r="F1251" s="180">
        <f>+Maramures!F30</f>
        <v>1</v>
      </c>
      <c r="G1251" s="180">
        <f>+Maramures!G30</f>
        <v>0</v>
      </c>
      <c r="H1251" s="180">
        <f>+Maramures!H30</f>
        <v>0</v>
      </c>
      <c r="I1251" s="180">
        <f>+Maramures!I30</f>
        <v>7</v>
      </c>
      <c r="J1251" s="180">
        <f>+Maramures!J30</f>
        <v>0</v>
      </c>
      <c r="K1251" s="180">
        <f>+Maramures!K30</f>
        <v>3</v>
      </c>
      <c r="L1251" s="180">
        <f>+Maramures!L30</f>
        <v>5</v>
      </c>
      <c r="M1251" s="180">
        <f>+Maramures!M30</f>
        <v>63</v>
      </c>
      <c r="N1251" s="180">
        <f>+Maramures!N30</f>
        <v>26</v>
      </c>
      <c r="O1251" s="180">
        <f>+Maramures!O30</f>
        <v>23</v>
      </c>
      <c r="P1251" s="180">
        <f>+Maramures!P30</f>
        <v>0</v>
      </c>
      <c r="Q1251" s="180">
        <f>+Maramures!Q30</f>
        <v>0</v>
      </c>
      <c r="R1251" s="180">
        <f>+Maramures!R30</f>
        <v>0</v>
      </c>
      <c r="S1251" s="180">
        <f>+Maramures!S30</f>
        <v>27</v>
      </c>
      <c r="T1251" s="180">
        <f>+Maramures!T30</f>
        <v>10</v>
      </c>
    </row>
    <row r="1252" spans="1:20">
      <c r="A1252" s="371">
        <v>8</v>
      </c>
      <c r="B1252" s="21" t="s">
        <v>184</v>
      </c>
      <c r="C1252" s="180">
        <f>+Maramures!C31</f>
        <v>70</v>
      </c>
      <c r="D1252" s="180">
        <f>+Maramures!D31</f>
        <v>26</v>
      </c>
      <c r="E1252" s="180">
        <f>+Maramures!E31</f>
        <v>0</v>
      </c>
      <c r="F1252" s="180">
        <f>+Maramures!F31</f>
        <v>2</v>
      </c>
      <c r="G1252" s="180">
        <f>+Maramures!G31</f>
        <v>2</v>
      </c>
      <c r="H1252" s="180">
        <f>+Maramures!H31</f>
        <v>0</v>
      </c>
      <c r="I1252" s="180">
        <f>+Maramures!I31</f>
        <v>6</v>
      </c>
      <c r="J1252" s="180">
        <f>+Maramures!J31</f>
        <v>0</v>
      </c>
      <c r="K1252" s="180">
        <f>+Maramures!K31</f>
        <v>4</v>
      </c>
      <c r="L1252" s="180">
        <f>+Maramures!L31</f>
        <v>30</v>
      </c>
      <c r="M1252" s="180">
        <f>+Maramures!M31</f>
        <v>335</v>
      </c>
      <c r="N1252" s="180">
        <f>+Maramures!N31</f>
        <v>173</v>
      </c>
      <c r="O1252" s="180">
        <f>+Maramures!O31</f>
        <v>163</v>
      </c>
      <c r="P1252" s="180">
        <f>+Maramures!P31</f>
        <v>5</v>
      </c>
      <c r="Q1252" s="180">
        <f>+Maramures!Q31</f>
        <v>1</v>
      </c>
      <c r="R1252" s="180">
        <f>+Maramures!R31</f>
        <v>0</v>
      </c>
      <c r="S1252" s="180">
        <f>+Maramures!S31</f>
        <v>102</v>
      </c>
      <c r="T1252" s="180">
        <f>+Maramures!T31</f>
        <v>60</v>
      </c>
    </row>
    <row r="1264" spans="1:20">
      <c r="A1264" s="33" t="s">
        <v>536</v>
      </c>
    </row>
    <row r="1267" spans="1:20">
      <c r="A1267" s="533" t="s">
        <v>562</v>
      </c>
      <c r="B1267" s="533"/>
      <c r="C1267" s="533"/>
      <c r="D1267" s="533"/>
      <c r="E1267" s="533"/>
      <c r="F1267" s="533"/>
      <c r="G1267" s="533"/>
      <c r="H1267" s="533"/>
      <c r="I1267" s="533"/>
      <c r="J1267" s="533"/>
    </row>
    <row r="1268" spans="1:20" ht="12.75" customHeight="1">
      <c r="A1268" s="513" t="s">
        <v>300</v>
      </c>
      <c r="B1268" s="514" t="s">
        <v>301</v>
      </c>
      <c r="C1268" s="530" t="s">
        <v>0</v>
      </c>
      <c r="D1268" s="530" t="s">
        <v>298</v>
      </c>
      <c r="E1268" s="530"/>
      <c r="F1268" s="530"/>
      <c r="G1268" s="530" t="s">
        <v>1</v>
      </c>
      <c r="H1268" s="530" t="s">
        <v>299</v>
      </c>
      <c r="I1268" s="530"/>
      <c r="J1268" s="530"/>
      <c r="K1268" s="531" t="s">
        <v>466</v>
      </c>
      <c r="L1268" s="531" t="s">
        <v>467</v>
      </c>
      <c r="M1268" s="530" t="s">
        <v>461</v>
      </c>
      <c r="N1268" s="530" t="s">
        <v>489</v>
      </c>
      <c r="O1268" s="530" t="s">
        <v>463</v>
      </c>
      <c r="P1268" s="530" t="s">
        <v>464</v>
      </c>
      <c r="Q1268" s="530" t="s">
        <v>465</v>
      </c>
      <c r="R1268" s="530" t="s">
        <v>469</v>
      </c>
    </row>
    <row r="1269" spans="1:20" ht="36">
      <c r="A1269" s="513"/>
      <c r="B1269" s="514"/>
      <c r="C1269" s="530"/>
      <c r="D1269" s="387" t="s">
        <v>2</v>
      </c>
      <c r="E1269" s="388" t="s">
        <v>3</v>
      </c>
      <c r="F1269" s="397" t="s">
        <v>4</v>
      </c>
      <c r="G1269" s="530"/>
      <c r="H1269" s="387" t="s">
        <v>2</v>
      </c>
      <c r="I1269" s="388" t="s">
        <v>3</v>
      </c>
      <c r="J1269" s="397" t="s">
        <v>4</v>
      </c>
      <c r="K1269" s="531"/>
      <c r="L1269" s="531"/>
      <c r="M1269" s="530"/>
      <c r="N1269" s="530"/>
      <c r="O1269" s="530"/>
      <c r="P1269" s="530"/>
      <c r="Q1269" s="530"/>
      <c r="R1269" s="530"/>
    </row>
    <row r="1270" spans="1:20">
      <c r="A1270" s="516" t="s">
        <v>324</v>
      </c>
      <c r="B1270" s="516"/>
      <c r="C1270" s="379">
        <f>+Mehedinti!C7</f>
        <v>85272080.159999996</v>
      </c>
      <c r="D1270" s="379">
        <f>+Mehedinti!D7</f>
        <v>63541.043338301002</v>
      </c>
      <c r="E1270" s="379">
        <f>+Mehedinti!E7</f>
        <v>2029.3212793907701</v>
      </c>
      <c r="F1270" s="379">
        <f>+Mehedinti!F7</f>
        <v>269.25021048177803</v>
      </c>
      <c r="G1270" s="379">
        <f>+Mehedinti!G7</f>
        <v>8056265</v>
      </c>
      <c r="H1270" s="379">
        <f>+Mehedinti!H7</f>
        <v>6003.1784277198203</v>
      </c>
      <c r="I1270" s="379">
        <f>+Mehedinti!I7</f>
        <v>191.72454664445499</v>
      </c>
      <c r="J1270" s="379">
        <f>+Mehedinti!J7</f>
        <v>25.437999917903898</v>
      </c>
      <c r="K1270" s="379">
        <f>+Mehedinti!K7</f>
        <v>42020</v>
      </c>
      <c r="L1270" s="379">
        <f>+Mehedinti!L7</f>
        <v>41614</v>
      </c>
      <c r="M1270" s="379">
        <f>+Mehedinti!M7</f>
        <v>316702</v>
      </c>
      <c r="N1270" s="380">
        <f>+Mehedinti!N7</f>
        <v>235.99254843517139</v>
      </c>
      <c r="O1270" s="380">
        <f>+Mehedinti!O7</f>
        <v>64.655492721964762</v>
      </c>
      <c r="P1270" s="380">
        <f>+Mehedinti!P7</f>
        <v>5.9434373006042867</v>
      </c>
      <c r="Q1270" s="380">
        <f>+Mehedinti!Q7</f>
        <v>1.2327582063728553</v>
      </c>
      <c r="R1270" s="380">
        <f>+Mehedinti!R7</f>
        <v>39.706408345752607</v>
      </c>
    </row>
    <row r="1271" spans="1:20" ht="16.5" customHeight="1">
      <c r="A1271" s="371">
        <v>1</v>
      </c>
      <c r="B1271" s="93" t="s">
        <v>560</v>
      </c>
      <c r="C1271" s="123">
        <f>+Mehedinti!C8</f>
        <v>75367886.159999996</v>
      </c>
      <c r="D1271" s="123">
        <f>+Mehedinti!D8</f>
        <v>65708.706329555396</v>
      </c>
      <c r="E1271" s="123">
        <f>+Mehedinti!E8</f>
        <v>2143.4470780956699</v>
      </c>
      <c r="F1271" s="123">
        <f>+Mehedinti!F8</f>
        <v>269.428903950924</v>
      </c>
      <c r="G1271" s="123">
        <f>+Mehedinti!G8</f>
        <v>7792121</v>
      </c>
      <c r="H1271" s="123">
        <f>+Mehedinti!H8</f>
        <v>6793.4795117698304</v>
      </c>
      <c r="I1271" s="123">
        <f>+Mehedinti!I8</f>
        <v>221.606307946078</v>
      </c>
      <c r="J1271" s="123">
        <f>+Mehedinti!J8</f>
        <v>27.855665422618799</v>
      </c>
      <c r="K1271" s="123">
        <f>+Mehedinti!K8</f>
        <v>35162</v>
      </c>
      <c r="L1271" s="123">
        <f>+Mehedinti!L8</f>
        <v>34797</v>
      </c>
      <c r="M1271" s="123">
        <f>+Mehedinti!M8</f>
        <v>279732</v>
      </c>
      <c r="N1271" s="381">
        <f>+Mehedinti!N8</f>
        <v>243.88142981691368</v>
      </c>
      <c r="O1271" s="381">
        <f>+Mehedinti!O8</f>
        <v>66.816830086825675</v>
      </c>
      <c r="P1271" s="381">
        <f>+Mehedinti!P8</f>
        <v>6.1249370497689997</v>
      </c>
      <c r="Q1271" s="381">
        <f>+Mehedinti!Q8</f>
        <v>1.4685174009253672</v>
      </c>
      <c r="R1271" s="381">
        <f>+Mehedinti!R8</f>
        <v>39.817785527462945</v>
      </c>
    </row>
    <row r="1272" spans="1:20" ht="16.5" customHeight="1">
      <c r="A1272" s="371">
        <v>2</v>
      </c>
      <c r="B1272" s="21" t="s">
        <v>186</v>
      </c>
      <c r="C1272" s="123">
        <f>+Mehedinti!C9</f>
        <v>6278541</v>
      </c>
      <c r="D1272" s="123">
        <f>+Mehedinti!D9</f>
        <v>52321.175000000003</v>
      </c>
      <c r="E1272" s="123">
        <f>+Mehedinti!E9</f>
        <v>1618.5978344934299</v>
      </c>
      <c r="F1272" s="123">
        <f>+Mehedinti!F9</f>
        <v>317.61134156212103</v>
      </c>
      <c r="G1272" s="123">
        <f>+Mehedinti!G9</f>
        <v>173782</v>
      </c>
      <c r="H1272" s="123">
        <f>+Mehedinti!H9</f>
        <v>1448.18333333333</v>
      </c>
      <c r="I1272" s="123">
        <f>+Mehedinti!I9</f>
        <v>44.800721835524598</v>
      </c>
      <c r="J1272" s="123">
        <f>+Mehedinti!J9</f>
        <v>8.7910764872521305</v>
      </c>
      <c r="K1272" s="123">
        <f>+Mehedinti!K9</f>
        <v>3879</v>
      </c>
      <c r="L1272" s="123">
        <f>+Mehedinti!L9</f>
        <v>3869</v>
      </c>
      <c r="M1272" s="123">
        <f>+Mehedinti!M9</f>
        <v>19768</v>
      </c>
      <c r="N1272" s="381">
        <f>+Mehedinti!N9</f>
        <v>164.73333333333332</v>
      </c>
      <c r="O1272" s="381">
        <f>+Mehedinti!O9</f>
        <v>45.1324200913242</v>
      </c>
      <c r="P1272" s="381">
        <f>+Mehedinti!P9</f>
        <v>4.269546436285097</v>
      </c>
      <c r="Q1272" s="381">
        <f>+Mehedinti!Q9</f>
        <v>2.5846471956577927E-2</v>
      </c>
      <c r="R1272" s="381">
        <f>+Mehedinti!R9</f>
        <v>38.583333333333336</v>
      </c>
    </row>
    <row r="1273" spans="1:20" ht="16.5" customHeight="1">
      <c r="A1273" s="371">
        <v>3</v>
      </c>
      <c r="B1273" s="21" t="s">
        <v>187</v>
      </c>
      <c r="C1273" s="123">
        <f>+Mehedinti!C10</f>
        <v>3625653</v>
      </c>
      <c r="D1273" s="123">
        <f>+Mehedinti!D10</f>
        <v>48342.04</v>
      </c>
      <c r="E1273" s="123">
        <f>+Mehedinti!E10</f>
        <v>1217.07049345418</v>
      </c>
      <c r="F1273" s="123">
        <f>+Mehedinti!F10</f>
        <v>210.769271014998</v>
      </c>
      <c r="G1273" s="123">
        <f>+Mehedinti!G10</f>
        <v>90362</v>
      </c>
      <c r="H1273" s="123">
        <f>+Mehedinti!H10</f>
        <v>1204.82666666667</v>
      </c>
      <c r="I1273" s="123">
        <f>+Mehedinti!I10</f>
        <v>30.3329976502182</v>
      </c>
      <c r="J1273" s="123">
        <f>+Mehedinti!J10</f>
        <v>5.2529938379258203</v>
      </c>
      <c r="K1273" s="123">
        <f>+Mehedinti!K10</f>
        <v>2979</v>
      </c>
      <c r="L1273" s="123">
        <f>+Mehedinti!L10</f>
        <v>2948</v>
      </c>
      <c r="M1273" s="123">
        <f>+Mehedinti!M10</f>
        <v>17202</v>
      </c>
      <c r="N1273" s="381">
        <f>+Mehedinti!N10</f>
        <v>229.36</v>
      </c>
      <c r="O1273" s="381">
        <f>+Mehedinti!O10</f>
        <v>62.838356164383562</v>
      </c>
      <c r="P1273" s="381">
        <f>+Mehedinti!P10</f>
        <v>5.7628140703517587</v>
      </c>
      <c r="Q1273" s="381">
        <f>+Mehedinti!Q10</f>
        <v>3.3921302578018994E-2</v>
      </c>
      <c r="R1273" s="381">
        <f>+Mehedinti!R10</f>
        <v>39.799999999999997</v>
      </c>
    </row>
    <row r="1274" spans="1:20">
      <c r="A1274" s="33"/>
      <c r="B1274" s="61"/>
      <c r="C1274" s="35"/>
      <c r="D1274" s="36"/>
      <c r="E1274" s="37"/>
      <c r="F1274" s="37"/>
      <c r="G1274" s="35"/>
      <c r="H1274" s="37"/>
      <c r="I1274" s="37"/>
      <c r="J1274" s="37"/>
    </row>
    <row r="1275" spans="1:20">
      <c r="A1275" s="528" t="s">
        <v>565</v>
      </c>
      <c r="B1275" s="528"/>
      <c r="C1275" s="528"/>
      <c r="D1275" s="528"/>
      <c r="E1275" s="528"/>
      <c r="F1275" s="528"/>
      <c r="G1275" s="528"/>
      <c r="H1275" s="528"/>
      <c r="I1275" s="528"/>
      <c r="J1275" s="528"/>
      <c r="K1275" s="528"/>
      <c r="L1275" s="528"/>
      <c r="M1275" s="528"/>
      <c r="N1275" s="528"/>
      <c r="O1275" s="528"/>
      <c r="P1275" s="528"/>
      <c r="Q1275" s="528"/>
      <c r="R1275" s="528"/>
      <c r="S1275" s="528"/>
      <c r="T1275" s="528"/>
    </row>
    <row r="1276" spans="1:20">
      <c r="A1276" s="513" t="s">
        <v>300</v>
      </c>
      <c r="B1276" s="514" t="s">
        <v>301</v>
      </c>
      <c r="C1276" s="515" t="s">
        <v>414</v>
      </c>
      <c r="D1276" s="515"/>
      <c r="E1276" s="515"/>
      <c r="F1276" s="515"/>
      <c r="G1276" s="515"/>
      <c r="H1276" s="515"/>
      <c r="I1276" s="515"/>
      <c r="J1276" s="515"/>
      <c r="K1276" s="515"/>
      <c r="L1276" s="515"/>
      <c r="M1276" s="515" t="s">
        <v>425</v>
      </c>
      <c r="N1276" s="515"/>
      <c r="O1276" s="515"/>
      <c r="P1276" s="515"/>
      <c r="Q1276" s="515"/>
      <c r="R1276" s="515"/>
      <c r="S1276" s="515"/>
      <c r="T1276" s="515"/>
    </row>
    <row r="1277" spans="1:20">
      <c r="A1277" s="513"/>
      <c r="B1277" s="514"/>
      <c r="C1277" s="530" t="s">
        <v>415</v>
      </c>
      <c r="D1277" s="536" t="s">
        <v>416</v>
      </c>
      <c r="E1277" s="536"/>
      <c r="F1277" s="536"/>
      <c r="G1277" s="536"/>
      <c r="H1277" s="536"/>
      <c r="I1277" s="536"/>
      <c r="J1277" s="536"/>
      <c r="K1277" s="536"/>
      <c r="L1277" s="536"/>
      <c r="M1277" s="530" t="s">
        <v>415</v>
      </c>
      <c r="N1277" s="536" t="s">
        <v>416</v>
      </c>
      <c r="O1277" s="536"/>
      <c r="P1277" s="536"/>
      <c r="Q1277" s="536"/>
      <c r="R1277" s="536"/>
      <c r="S1277" s="536"/>
      <c r="T1277" s="536"/>
    </row>
    <row r="1278" spans="1:20">
      <c r="A1278" s="513"/>
      <c r="B1278" s="514"/>
      <c r="C1278" s="530"/>
      <c r="D1278" s="537" t="s">
        <v>409</v>
      </c>
      <c r="E1278" s="538" t="s">
        <v>410</v>
      </c>
      <c r="F1278" s="538" t="s">
        <v>411</v>
      </c>
      <c r="G1278" s="538" t="s">
        <v>418</v>
      </c>
      <c r="H1278" s="538"/>
      <c r="I1278" s="537" t="s">
        <v>417</v>
      </c>
      <c r="J1278" s="537"/>
      <c r="K1278" s="538" t="s">
        <v>412</v>
      </c>
      <c r="L1278" s="538" t="s">
        <v>413</v>
      </c>
      <c r="M1278" s="530"/>
      <c r="N1278" s="537" t="s">
        <v>420</v>
      </c>
      <c r="O1278" s="538" t="s">
        <v>421</v>
      </c>
      <c r="P1278" s="538"/>
      <c r="Q1278" s="538"/>
      <c r="R1278" s="538"/>
      <c r="S1278" s="538" t="s">
        <v>423</v>
      </c>
      <c r="T1278" s="538" t="s">
        <v>424</v>
      </c>
    </row>
    <row r="1279" spans="1:20" ht="31.5" customHeight="1">
      <c r="A1279" s="513"/>
      <c r="B1279" s="514"/>
      <c r="C1279" s="530"/>
      <c r="D1279" s="537"/>
      <c r="E1279" s="538"/>
      <c r="F1279" s="538"/>
      <c r="G1279" s="537" t="s">
        <v>415</v>
      </c>
      <c r="H1279" s="537" t="s">
        <v>419</v>
      </c>
      <c r="I1279" s="537" t="s">
        <v>415</v>
      </c>
      <c r="J1279" s="538" t="s">
        <v>422</v>
      </c>
      <c r="K1279" s="538"/>
      <c r="L1279" s="538"/>
      <c r="M1279" s="530"/>
      <c r="N1279" s="537"/>
      <c r="O1279" s="538" t="s">
        <v>415</v>
      </c>
      <c r="P1279" s="538" t="s">
        <v>422</v>
      </c>
      <c r="Q1279" s="538" t="s">
        <v>443</v>
      </c>
      <c r="R1279" s="538"/>
      <c r="S1279" s="538"/>
      <c r="T1279" s="538"/>
    </row>
    <row r="1280" spans="1:20" ht="24">
      <c r="A1280" s="513"/>
      <c r="B1280" s="514"/>
      <c r="C1280" s="530"/>
      <c r="D1280" s="537"/>
      <c r="E1280" s="538"/>
      <c r="F1280" s="538"/>
      <c r="G1280" s="537"/>
      <c r="H1280" s="537"/>
      <c r="I1280" s="537"/>
      <c r="J1280" s="538"/>
      <c r="K1280" s="538"/>
      <c r="L1280" s="538"/>
      <c r="M1280" s="530"/>
      <c r="N1280" s="537"/>
      <c r="O1280" s="538"/>
      <c r="P1280" s="538"/>
      <c r="Q1280" s="354" t="s">
        <v>415</v>
      </c>
      <c r="R1280" s="355" t="s">
        <v>419</v>
      </c>
      <c r="S1280" s="538"/>
      <c r="T1280" s="538"/>
    </row>
    <row r="1281" spans="1:20">
      <c r="A1281" s="516" t="s">
        <v>324</v>
      </c>
      <c r="B1281" s="516"/>
      <c r="C1281" s="44">
        <f>+Mehedinti!C18</f>
        <v>546</v>
      </c>
      <c r="D1281" s="44">
        <f>+Mehedinti!D18</f>
        <v>232</v>
      </c>
      <c r="E1281" s="44">
        <f>+Mehedinti!E18</f>
        <v>6</v>
      </c>
      <c r="F1281" s="44">
        <f>+Mehedinti!F18</f>
        <v>7</v>
      </c>
      <c r="G1281" s="44">
        <f>+Mehedinti!G18</f>
        <v>2</v>
      </c>
      <c r="H1281" s="44">
        <f>+Mehedinti!H18</f>
        <v>1</v>
      </c>
      <c r="I1281" s="44">
        <f>+Mehedinti!I18</f>
        <v>223</v>
      </c>
      <c r="J1281" s="44">
        <f>+Mehedinti!J18</f>
        <v>25</v>
      </c>
      <c r="K1281" s="44">
        <f>+Mehedinti!K18</f>
        <v>24</v>
      </c>
      <c r="L1281" s="44">
        <f>+Mehedinti!L18</f>
        <v>52</v>
      </c>
      <c r="M1281" s="44">
        <f>+Mehedinti!M18</f>
        <v>970</v>
      </c>
      <c r="N1281" s="44">
        <f>+Mehedinti!N18</f>
        <v>519</v>
      </c>
      <c r="O1281" s="44">
        <f>+Mehedinti!O18</f>
        <v>474</v>
      </c>
      <c r="P1281" s="44">
        <f>+Mehedinti!P18</f>
        <v>16</v>
      </c>
      <c r="Q1281" s="44">
        <f>+Mehedinti!Q18</f>
        <v>2</v>
      </c>
      <c r="R1281" s="44">
        <f>+Mehedinti!R18</f>
        <v>0</v>
      </c>
      <c r="S1281" s="44">
        <f>+Mehedinti!S18</f>
        <v>353</v>
      </c>
      <c r="T1281" s="44">
        <f>+Mehedinti!T18</f>
        <v>98</v>
      </c>
    </row>
    <row r="1282" spans="1:20" ht="15.75" customHeight="1">
      <c r="A1282" s="371">
        <v>1</v>
      </c>
      <c r="B1282" s="93" t="s">
        <v>560</v>
      </c>
      <c r="C1282" s="180">
        <f>+Mehedinti!C19</f>
        <v>471</v>
      </c>
      <c r="D1282" s="180">
        <f>+Mehedinti!D19</f>
        <v>186</v>
      </c>
      <c r="E1282" s="180">
        <f>+Mehedinti!E19</f>
        <v>6</v>
      </c>
      <c r="F1282" s="180">
        <f>+Mehedinti!F19</f>
        <v>5</v>
      </c>
      <c r="G1282" s="180">
        <f>+Mehedinti!G19</f>
        <v>0</v>
      </c>
      <c r="H1282" s="180">
        <f>+Mehedinti!H19</f>
        <v>0</v>
      </c>
      <c r="I1282" s="180">
        <f>+Mehedinti!I19</f>
        <v>211</v>
      </c>
      <c r="J1282" s="180">
        <f>+Mehedinti!J19</f>
        <v>24</v>
      </c>
      <c r="K1282" s="180">
        <f>+Mehedinti!K19</f>
        <v>23</v>
      </c>
      <c r="L1282" s="180">
        <f>+Mehedinti!L19</f>
        <v>40</v>
      </c>
      <c r="M1282" s="180">
        <f>+Mehedinti!M19</f>
        <v>798</v>
      </c>
      <c r="N1282" s="180">
        <f>+Mehedinti!N19</f>
        <v>427</v>
      </c>
      <c r="O1282" s="180">
        <f>+Mehedinti!O19</f>
        <v>386</v>
      </c>
      <c r="P1282" s="180">
        <f>+Mehedinti!P19</f>
        <v>12</v>
      </c>
      <c r="Q1282" s="180">
        <f>+Mehedinti!Q19</f>
        <v>0</v>
      </c>
      <c r="R1282" s="180">
        <f>+Mehedinti!R19</f>
        <v>0</v>
      </c>
      <c r="S1282" s="180">
        <f>+Mehedinti!S19</f>
        <v>299</v>
      </c>
      <c r="T1282" s="180">
        <f>+Mehedinti!T19</f>
        <v>72</v>
      </c>
    </row>
    <row r="1283" spans="1:20" ht="15.75" customHeight="1">
      <c r="A1283" s="371">
        <v>2</v>
      </c>
      <c r="B1283" s="21" t="s">
        <v>186</v>
      </c>
      <c r="C1283" s="180">
        <f>+Mehedinti!C20</f>
        <v>51</v>
      </c>
      <c r="D1283" s="180">
        <f>+Mehedinti!D20</f>
        <v>32</v>
      </c>
      <c r="E1283" s="180">
        <f>+Mehedinti!E20</f>
        <v>0</v>
      </c>
      <c r="F1283" s="180">
        <f>+Mehedinti!F20</f>
        <v>1</v>
      </c>
      <c r="G1283" s="180">
        <f>+Mehedinti!G20</f>
        <v>1</v>
      </c>
      <c r="H1283" s="180">
        <f>+Mehedinti!H20</f>
        <v>0</v>
      </c>
      <c r="I1283" s="180">
        <f>+Mehedinti!I20</f>
        <v>10</v>
      </c>
      <c r="J1283" s="180">
        <f>+Mehedinti!J20</f>
        <v>0</v>
      </c>
      <c r="K1283" s="180">
        <f>+Mehedinti!K20</f>
        <v>0</v>
      </c>
      <c r="L1283" s="180">
        <f>+Mehedinti!L20</f>
        <v>7</v>
      </c>
      <c r="M1283" s="180">
        <f>+Mehedinti!M20</f>
        <v>108</v>
      </c>
      <c r="N1283" s="180">
        <f>+Mehedinti!N20</f>
        <v>56</v>
      </c>
      <c r="O1283" s="180">
        <f>+Mehedinti!O20</f>
        <v>54</v>
      </c>
      <c r="P1283" s="180">
        <f>+Mehedinti!P20</f>
        <v>1</v>
      </c>
      <c r="Q1283" s="180">
        <f>+Mehedinti!Q20</f>
        <v>2</v>
      </c>
      <c r="R1283" s="180">
        <f>+Mehedinti!R20</f>
        <v>0</v>
      </c>
      <c r="S1283" s="180">
        <f>+Mehedinti!S20</f>
        <v>34</v>
      </c>
      <c r="T1283" s="180">
        <f>+Mehedinti!T20</f>
        <v>18</v>
      </c>
    </row>
    <row r="1284" spans="1:20" ht="15.75" customHeight="1">
      <c r="A1284" s="371">
        <v>3</v>
      </c>
      <c r="B1284" s="21" t="s">
        <v>187</v>
      </c>
      <c r="C1284" s="180">
        <f>+Mehedinti!C21</f>
        <v>24</v>
      </c>
      <c r="D1284" s="180">
        <f>+Mehedinti!D21</f>
        <v>14</v>
      </c>
      <c r="E1284" s="180">
        <f>+Mehedinti!E21</f>
        <v>0</v>
      </c>
      <c r="F1284" s="180">
        <f>+Mehedinti!F21</f>
        <v>1</v>
      </c>
      <c r="G1284" s="180">
        <f>+Mehedinti!G21</f>
        <v>1</v>
      </c>
      <c r="H1284" s="180">
        <f>+Mehedinti!H21</f>
        <v>1</v>
      </c>
      <c r="I1284" s="180">
        <f>+Mehedinti!I21</f>
        <v>2</v>
      </c>
      <c r="J1284" s="180">
        <f>+Mehedinti!J21</f>
        <v>1</v>
      </c>
      <c r="K1284" s="180">
        <f>+Mehedinti!K21</f>
        <v>1</v>
      </c>
      <c r="L1284" s="180">
        <f>+Mehedinti!L21</f>
        <v>5</v>
      </c>
      <c r="M1284" s="180">
        <f>+Mehedinti!M21</f>
        <v>64</v>
      </c>
      <c r="N1284" s="180">
        <f>+Mehedinti!N21</f>
        <v>36</v>
      </c>
      <c r="O1284" s="180">
        <f>+Mehedinti!O21</f>
        <v>34</v>
      </c>
      <c r="P1284" s="180">
        <f>+Mehedinti!P21</f>
        <v>3</v>
      </c>
      <c r="Q1284" s="180">
        <f>+Mehedinti!Q21</f>
        <v>0</v>
      </c>
      <c r="R1284" s="180">
        <f>+Mehedinti!R21</f>
        <v>0</v>
      </c>
      <c r="S1284" s="180">
        <f>+Mehedinti!S21</f>
        <v>20</v>
      </c>
      <c r="T1284" s="180">
        <f>+Mehedinti!T21</f>
        <v>8</v>
      </c>
    </row>
    <row r="1313" spans="1:18">
      <c r="A1313" s="33" t="s">
        <v>537</v>
      </c>
    </row>
    <row r="1316" spans="1:18">
      <c r="A1316" s="533" t="s">
        <v>562</v>
      </c>
      <c r="B1316" s="533"/>
      <c r="C1316" s="533"/>
      <c r="D1316" s="533"/>
      <c r="E1316" s="533"/>
      <c r="F1316" s="533"/>
      <c r="G1316" s="533"/>
      <c r="H1316" s="533"/>
      <c r="I1316" s="533"/>
      <c r="J1316" s="533"/>
    </row>
    <row r="1317" spans="1:18" ht="34.5" customHeight="1">
      <c r="A1317" s="513" t="s">
        <v>300</v>
      </c>
      <c r="B1317" s="531" t="s">
        <v>301</v>
      </c>
      <c r="C1317" s="530" t="s">
        <v>0</v>
      </c>
      <c r="D1317" s="541" t="s">
        <v>298</v>
      </c>
      <c r="E1317" s="541"/>
      <c r="F1317" s="541"/>
      <c r="G1317" s="530" t="s">
        <v>1</v>
      </c>
      <c r="H1317" s="541" t="s">
        <v>299</v>
      </c>
      <c r="I1317" s="541"/>
      <c r="J1317" s="541"/>
      <c r="K1317" s="531" t="s">
        <v>466</v>
      </c>
      <c r="L1317" s="531" t="s">
        <v>467</v>
      </c>
      <c r="M1317" s="530" t="s">
        <v>461</v>
      </c>
      <c r="N1317" s="530" t="s">
        <v>489</v>
      </c>
      <c r="O1317" s="530" t="s">
        <v>463</v>
      </c>
      <c r="P1317" s="530" t="s">
        <v>464</v>
      </c>
      <c r="Q1317" s="530" t="s">
        <v>465</v>
      </c>
      <c r="R1317" s="530" t="s">
        <v>469</v>
      </c>
    </row>
    <row r="1318" spans="1:18" ht="27.75" customHeight="1">
      <c r="A1318" s="513"/>
      <c r="B1318" s="531"/>
      <c r="C1318" s="530"/>
      <c r="D1318" s="387" t="s">
        <v>2</v>
      </c>
      <c r="E1318" s="388" t="s">
        <v>3</v>
      </c>
      <c r="F1318" s="397" t="s">
        <v>4</v>
      </c>
      <c r="G1318" s="530"/>
      <c r="H1318" s="387" t="s">
        <v>2</v>
      </c>
      <c r="I1318" s="388" t="s">
        <v>3</v>
      </c>
      <c r="J1318" s="397" t="s">
        <v>4</v>
      </c>
      <c r="K1318" s="531"/>
      <c r="L1318" s="531"/>
      <c r="M1318" s="530"/>
      <c r="N1318" s="530"/>
      <c r="O1318" s="530"/>
      <c r="P1318" s="530"/>
      <c r="Q1318" s="530"/>
      <c r="R1318" s="530"/>
    </row>
    <row r="1319" spans="1:18">
      <c r="A1319" s="516" t="s">
        <v>326</v>
      </c>
      <c r="B1319" s="516"/>
      <c r="C1319" s="379">
        <f>+Mures!C7</f>
        <v>419760939.61000001</v>
      </c>
      <c r="D1319" s="379">
        <f>+Mures!D7</f>
        <v>111047.867621693</v>
      </c>
      <c r="E1319" s="379">
        <f>+Mures!E7</f>
        <v>3494.7169716017402</v>
      </c>
      <c r="F1319" s="379">
        <f>+Mures!F7</f>
        <v>438.01385288752903</v>
      </c>
      <c r="G1319" s="379">
        <f>+Mures!G7</f>
        <v>69705744.329999998</v>
      </c>
      <c r="H1319" s="379">
        <f>+Mures!H7</f>
        <v>18440.673103174599</v>
      </c>
      <c r="I1319" s="379">
        <f>+Mures!I7</f>
        <v>580.33472088783105</v>
      </c>
      <c r="J1319" s="379">
        <f>+Mures!J7</f>
        <v>72.736833662378601</v>
      </c>
      <c r="K1319" s="379">
        <f>+Mures!K7</f>
        <v>120113</v>
      </c>
      <c r="L1319" s="379">
        <f>+Mures!L7</f>
        <v>118729</v>
      </c>
      <c r="M1319" s="379">
        <f>+Mures!M7</f>
        <v>958328</v>
      </c>
      <c r="N1319" s="380">
        <f>+Mures!N7</f>
        <v>253.52592592592592</v>
      </c>
      <c r="O1319" s="380">
        <f>+Mures!O7</f>
        <v>69.459157787924909</v>
      </c>
      <c r="P1319" s="380">
        <f>+Mures!P7</f>
        <v>6.2545881738676412</v>
      </c>
      <c r="Q1319" s="380">
        <f>+Mures!Q7</f>
        <v>2.0079340346503383</v>
      </c>
      <c r="R1319" s="380">
        <f>+Mures!R7</f>
        <v>40.534391534391531</v>
      </c>
    </row>
    <row r="1320" spans="1:18">
      <c r="A1320" s="372">
        <v>1</v>
      </c>
      <c r="B1320" s="21" t="s">
        <v>188</v>
      </c>
      <c r="C1320" s="123">
        <f>+Mures!C8</f>
        <v>191688143</v>
      </c>
      <c r="D1320" s="123">
        <f>+Mures!D8</f>
        <v>176834.080258303</v>
      </c>
      <c r="E1320" s="123">
        <f>+Mures!E8</f>
        <v>4480.78875642824</v>
      </c>
      <c r="F1320" s="123">
        <f>+Mures!F8</f>
        <v>638.67094583788696</v>
      </c>
      <c r="G1320" s="123">
        <f>+Mures!G8</f>
        <v>41190865</v>
      </c>
      <c r="H1320" s="123">
        <f>+Mures!H8</f>
        <v>37998.952952029496</v>
      </c>
      <c r="I1320" s="123">
        <f>+Mures!I8</f>
        <v>962.85331930808798</v>
      </c>
      <c r="J1320" s="123">
        <f>+Mures!J8</f>
        <v>137.24066756403801</v>
      </c>
      <c r="K1320" s="123">
        <f>+Mures!K8</f>
        <v>42780</v>
      </c>
      <c r="L1320" s="123">
        <f>+Mures!L8</f>
        <v>42382</v>
      </c>
      <c r="M1320" s="123">
        <f>+Mures!M8</f>
        <v>300136</v>
      </c>
      <c r="N1320" s="381">
        <f>+Mures!N8</f>
        <v>276.87822878228781</v>
      </c>
      <c r="O1320" s="381">
        <f>+Mures!O8</f>
        <v>75.857048981448713</v>
      </c>
      <c r="P1320" s="381">
        <f>+Mures!P8</f>
        <v>5.2199380848029495</v>
      </c>
      <c r="Q1320" s="381">
        <f>+Mures!Q8</f>
        <v>3.4189042518050115</v>
      </c>
      <c r="R1320" s="381">
        <f>+Mures!R8</f>
        <v>53.042435424354245</v>
      </c>
    </row>
    <row r="1321" spans="1:18">
      <c r="A1321" s="372">
        <v>2</v>
      </c>
      <c r="B1321" s="21" t="s">
        <v>189</v>
      </c>
      <c r="C1321" s="123">
        <f>+Mures!C9</f>
        <v>111698512</v>
      </c>
      <c r="D1321" s="123">
        <f>+Mures!D9</f>
        <v>98412.785903083699</v>
      </c>
      <c r="E1321" s="123">
        <f>+Mures!E9</f>
        <v>3116.1532152322502</v>
      </c>
      <c r="F1321" s="123">
        <f>+Mures!F9</f>
        <v>419.038606837511</v>
      </c>
      <c r="G1321" s="123">
        <f>+Mures!G9</f>
        <v>18417988</v>
      </c>
      <c r="H1321" s="123">
        <f>+Mures!H9</f>
        <v>16227.302202643201</v>
      </c>
      <c r="I1321" s="123">
        <f>+Mures!I9</f>
        <v>513.82307155809701</v>
      </c>
      <c r="J1321" s="123">
        <f>+Mures!J9</f>
        <v>69.095352248470306</v>
      </c>
      <c r="K1321" s="123">
        <f>+Mures!K9</f>
        <v>35845</v>
      </c>
      <c r="L1321" s="123">
        <f>+Mures!L9</f>
        <v>35562</v>
      </c>
      <c r="M1321" s="123">
        <f>+Mures!M9</f>
        <v>266559</v>
      </c>
      <c r="N1321" s="381">
        <f>+Mures!N9</f>
        <v>234.85374449339207</v>
      </c>
      <c r="O1321" s="381">
        <f>+Mures!O9</f>
        <v>64.343491642025228</v>
      </c>
      <c r="P1321" s="381">
        <f>+Mures!P9</f>
        <v>5.8329285104706887</v>
      </c>
      <c r="Q1321" s="381">
        <f>+Mures!Q9</f>
        <v>1.4313030763174175</v>
      </c>
      <c r="R1321" s="381">
        <f>+Mures!R9</f>
        <v>40.263436123348015</v>
      </c>
    </row>
    <row r="1322" spans="1:18" ht="27.75" customHeight="1">
      <c r="A1322" s="371">
        <v>3</v>
      </c>
      <c r="B1322" s="93" t="s">
        <v>325</v>
      </c>
      <c r="C1322" s="123">
        <f>+Mures!C10</f>
        <v>23314562</v>
      </c>
      <c r="D1322" s="123">
        <f>+Mures!D10</f>
        <v>40902.740350877197</v>
      </c>
      <c r="E1322" s="123">
        <f>+Mures!E10</f>
        <v>2329.3597762014201</v>
      </c>
      <c r="F1322" s="123">
        <f>+Mures!F10</f>
        <v>140.378979185106</v>
      </c>
      <c r="G1322" s="123">
        <f>+Mures!G10</f>
        <v>1080212</v>
      </c>
      <c r="H1322" s="123">
        <f>+Mures!H10</f>
        <v>1895.10877192982</v>
      </c>
      <c r="I1322" s="123">
        <f>+Mures!I10</f>
        <v>107.924068338495</v>
      </c>
      <c r="J1322" s="123">
        <f>+Mures!J10</f>
        <v>6.5040491802291598</v>
      </c>
      <c r="K1322" s="123">
        <f>+Mures!K10</f>
        <v>10009</v>
      </c>
      <c r="L1322" s="123">
        <f>+Mures!L10</f>
        <v>9635</v>
      </c>
      <c r="M1322" s="123">
        <f>+Mures!M10</f>
        <v>166083</v>
      </c>
      <c r="N1322" s="381">
        <f>+Mures!N10</f>
        <v>291.37368421052633</v>
      </c>
      <c r="O1322" s="381">
        <f>+Mures!O10</f>
        <v>79.828406633020919</v>
      </c>
      <c r="P1322" s="381">
        <f>+Mures!P10</f>
        <v>15.119071461083296</v>
      </c>
      <c r="Q1322" s="381">
        <f>+Mures!Q10</f>
        <v>0.71613907628437989</v>
      </c>
      <c r="R1322" s="381">
        <f>+Mures!R10</f>
        <v>19.271929824561404</v>
      </c>
    </row>
    <row r="1323" spans="1:18">
      <c r="A1323" s="372">
        <v>4</v>
      </c>
      <c r="B1323" s="21" t="s">
        <v>190</v>
      </c>
      <c r="C1323" s="123">
        <f>+Mures!C11</f>
        <v>12646231</v>
      </c>
      <c r="D1323" s="123">
        <f>+Mures!D11</f>
        <v>47902.390151515203</v>
      </c>
      <c r="E1323" s="123">
        <f>+Mures!E11</f>
        <v>1514.1560105363999</v>
      </c>
      <c r="F1323" s="123">
        <f>+Mures!F11</f>
        <v>247.83896444949599</v>
      </c>
      <c r="G1323" s="123">
        <f>+Mures!G11</f>
        <v>684229</v>
      </c>
      <c r="H1323" s="123">
        <f>+Mures!H11</f>
        <v>2591.77651515152</v>
      </c>
      <c r="I1323" s="123">
        <f>+Mures!I11</f>
        <v>81.923970306513397</v>
      </c>
      <c r="J1323" s="123">
        <f>+Mures!J11</f>
        <v>13.409418727707401</v>
      </c>
      <c r="K1323" s="123">
        <f>+Mures!K11</f>
        <v>8352</v>
      </c>
      <c r="L1323" s="123">
        <f>+Mures!L11</f>
        <v>8288</v>
      </c>
      <c r="M1323" s="123">
        <f>+Mures!M11</f>
        <v>51026</v>
      </c>
      <c r="N1323" s="381">
        <f>+Mures!N11</f>
        <v>193.28030303030303</v>
      </c>
      <c r="O1323" s="381">
        <f>+Mures!O11</f>
        <v>52.953507679535079</v>
      </c>
      <c r="P1323" s="381">
        <f>+Mures!P11</f>
        <v>5.2723703244472002</v>
      </c>
      <c r="Q1323" s="381">
        <f>+Mures!Q11</f>
        <v>0.82046332046332049</v>
      </c>
      <c r="R1323" s="381">
        <f>+Mures!R11</f>
        <v>36.659090909090907</v>
      </c>
    </row>
    <row r="1324" spans="1:18">
      <c r="A1324" s="372">
        <v>5</v>
      </c>
      <c r="B1324" s="21" t="s">
        <v>191</v>
      </c>
      <c r="C1324" s="123">
        <f>+Mures!C12</f>
        <v>11505112.609999999</v>
      </c>
      <c r="D1324" s="123">
        <f>+Mures!D12</f>
        <v>48340.809285714298</v>
      </c>
      <c r="E1324" s="123">
        <f>+Mures!E12</f>
        <v>1417.0603042246601</v>
      </c>
      <c r="F1324" s="123">
        <f>+Mures!F12</f>
        <v>225.21508485856901</v>
      </c>
      <c r="G1324" s="123">
        <f>+Mures!G12</f>
        <v>624654.32999999996</v>
      </c>
      <c r="H1324" s="123">
        <f>+Mures!H12</f>
        <v>2624.5980252100799</v>
      </c>
      <c r="I1324" s="123">
        <f>+Mures!I12</f>
        <v>76.937348195590602</v>
      </c>
      <c r="J1324" s="123">
        <f>+Mures!J12</f>
        <v>12.227744543408001</v>
      </c>
      <c r="K1324" s="123">
        <f>+Mures!K12</f>
        <v>8119</v>
      </c>
      <c r="L1324" s="123">
        <f>+Mures!L12</f>
        <v>8040</v>
      </c>
      <c r="M1324" s="123">
        <f>+Mures!M12</f>
        <v>51085</v>
      </c>
      <c r="N1324" s="381">
        <f>+Mures!N12</f>
        <v>214.64285714285714</v>
      </c>
      <c r="O1324" s="381">
        <f>+Mures!O12</f>
        <v>58.806262230919764</v>
      </c>
      <c r="P1324" s="381">
        <f>+Mures!P12</f>
        <v>5.3330201482409434</v>
      </c>
      <c r="Q1324" s="381">
        <f>+Mures!Q12</f>
        <v>0.54726368159203975</v>
      </c>
      <c r="R1324" s="381">
        <f>+Mures!R12</f>
        <v>40.247899159663866</v>
      </c>
    </row>
    <row r="1325" spans="1:18">
      <c r="A1325" s="372">
        <v>6</v>
      </c>
      <c r="B1325" s="21" t="s">
        <v>192</v>
      </c>
      <c r="C1325" s="123">
        <f>+Mures!C13</f>
        <v>9972122</v>
      </c>
      <c r="D1325" s="123">
        <f>+Mures!D13</f>
        <v>46167.231481481504</v>
      </c>
      <c r="E1325" s="123">
        <f>+Mures!E13</f>
        <v>1702.01775046936</v>
      </c>
      <c r="F1325" s="123">
        <f>+Mures!F13</f>
        <v>182.85057850633501</v>
      </c>
      <c r="G1325" s="123">
        <f>+Mures!G13</f>
        <v>618422</v>
      </c>
      <c r="H1325" s="123">
        <f>+Mures!H13</f>
        <v>2863.0648148148098</v>
      </c>
      <c r="I1325" s="123">
        <f>+Mures!I13</f>
        <v>105.550776583035</v>
      </c>
      <c r="J1325" s="123">
        <f>+Mures!J13</f>
        <v>11.339494288281401</v>
      </c>
      <c r="K1325" s="123">
        <f>+Mures!K13</f>
        <v>5859</v>
      </c>
      <c r="L1325" s="123">
        <f>+Mures!L13</f>
        <v>5751</v>
      </c>
      <c r="M1325" s="123">
        <f>+Mures!M13</f>
        <v>54537</v>
      </c>
      <c r="N1325" s="381">
        <f>+Mures!N13</f>
        <v>252.48611111111111</v>
      </c>
      <c r="O1325" s="381">
        <f>+Mures!O13</f>
        <v>69.174277016742778</v>
      </c>
      <c r="P1325" s="381">
        <f>+Mures!P13</f>
        <v>7.9176829268292686</v>
      </c>
      <c r="Q1325" s="381">
        <f>+Mures!Q13</f>
        <v>0.78247261345852892</v>
      </c>
      <c r="R1325" s="381">
        <f>+Mures!R13</f>
        <v>31.888888888888889</v>
      </c>
    </row>
    <row r="1326" spans="1:18">
      <c r="A1326" s="372">
        <v>7</v>
      </c>
      <c r="B1326" s="21" t="s">
        <v>193</v>
      </c>
      <c r="C1326" s="123">
        <f>+Mures!C14</f>
        <v>1407472</v>
      </c>
      <c r="D1326" s="123">
        <f>+Mures!D14</f>
        <v>56298.879999999997</v>
      </c>
      <c r="E1326" s="123">
        <f>+Mures!E14</f>
        <v>1744.07930607187</v>
      </c>
      <c r="F1326" s="123">
        <f>+Mures!F14</f>
        <v>197.595395198652</v>
      </c>
      <c r="G1326" s="123">
        <f>+Mures!G14</f>
        <v>57850</v>
      </c>
      <c r="H1326" s="123">
        <f>+Mures!H14</f>
        <v>2314</v>
      </c>
      <c r="I1326" s="123">
        <f>+Mures!I14</f>
        <v>71.685254027261493</v>
      </c>
      <c r="J1326" s="123">
        <f>+Mures!J14</f>
        <v>8.1215779868033096</v>
      </c>
      <c r="K1326" s="123">
        <f>+Mures!K14</f>
        <v>807</v>
      </c>
      <c r="L1326" s="123">
        <f>+Mures!L14</f>
        <v>807</v>
      </c>
      <c r="M1326" s="123">
        <f>+Mures!M14</f>
        <v>7123</v>
      </c>
      <c r="N1326" s="381">
        <f>+Mures!N14</f>
        <v>284.92</v>
      </c>
      <c r="O1326" s="381">
        <f>+Mures!O14</f>
        <v>78.060273972602744</v>
      </c>
      <c r="P1326" s="381">
        <f>+Mures!P14</f>
        <v>8.8265179677819088</v>
      </c>
      <c r="Q1326" s="381">
        <f>+Mures!Q14</f>
        <v>0.12391573729863693</v>
      </c>
      <c r="R1326" s="381">
        <f>+Mures!R14</f>
        <v>32.28</v>
      </c>
    </row>
    <row r="1327" spans="1:18">
      <c r="A1327" s="372">
        <v>8</v>
      </c>
      <c r="B1327" s="21" t="s">
        <v>194</v>
      </c>
      <c r="C1327" s="123">
        <f>+Mures!C15</f>
        <v>2321000</v>
      </c>
      <c r="D1327" s="123">
        <f>+Mures!D15</f>
        <v>58025</v>
      </c>
      <c r="E1327" s="123">
        <f>+Mures!E15</f>
        <v>1821.8210361067499</v>
      </c>
      <c r="F1327" s="123">
        <f>+Mures!F15</f>
        <v>233.336684427466</v>
      </c>
      <c r="G1327" s="123">
        <f>+Mures!G15</f>
        <v>185000</v>
      </c>
      <c r="H1327" s="123">
        <f>+Mures!H15</f>
        <v>4625</v>
      </c>
      <c r="I1327" s="123">
        <f>+Mures!I15</f>
        <v>145.21193092621701</v>
      </c>
      <c r="J1327" s="123">
        <f>+Mures!J15</f>
        <v>18.598572433899701</v>
      </c>
      <c r="K1327" s="123">
        <f>+Mures!K15</f>
        <v>1274</v>
      </c>
      <c r="L1327" s="123">
        <f>+Mures!L15</f>
        <v>1249</v>
      </c>
      <c r="M1327" s="123">
        <f>+Mures!M15</f>
        <v>9947</v>
      </c>
      <c r="N1327" s="381">
        <f>+Mures!N15</f>
        <v>248.67500000000001</v>
      </c>
      <c r="O1327" s="381">
        <f>+Mures!O15</f>
        <v>68.130136986301366</v>
      </c>
      <c r="P1327" s="381">
        <f>+Mures!P15</f>
        <v>7.8076923076923075</v>
      </c>
      <c r="Q1327" s="381">
        <f>+Mures!Q15</f>
        <v>0.16012810248198558</v>
      </c>
      <c r="R1327" s="381">
        <f>+Mures!R15</f>
        <v>31.85</v>
      </c>
    </row>
    <row r="1328" spans="1:18" ht="27.75" customHeight="1">
      <c r="A1328" s="371">
        <v>9</v>
      </c>
      <c r="B1328" s="152" t="s">
        <v>195</v>
      </c>
      <c r="C1328" s="123">
        <f>+Mures!C16</f>
        <v>55207785</v>
      </c>
      <c r="D1328" s="123">
        <f>+Mures!D16</f>
        <v>265422.04326923098</v>
      </c>
      <c r="E1328" s="123">
        <f>+Mures!E16</f>
        <v>7810.9486417656999</v>
      </c>
      <c r="F1328" s="123">
        <f>+Mures!F16</f>
        <v>1065.12936024078</v>
      </c>
      <c r="G1328" s="123">
        <f>+Mures!G16</f>
        <v>6846524</v>
      </c>
      <c r="H1328" s="123">
        <f>+Mures!H16</f>
        <v>32915.980769230802</v>
      </c>
      <c r="I1328" s="123">
        <f>+Mures!I16</f>
        <v>968.66496887379697</v>
      </c>
      <c r="J1328" s="123">
        <f>+Mures!J16</f>
        <v>132.09067757369999</v>
      </c>
      <c r="K1328" s="123">
        <f>+Mures!K16</f>
        <v>7068</v>
      </c>
      <c r="L1328" s="123">
        <f>+Mures!L16</f>
        <v>7015</v>
      </c>
      <c r="M1328" s="123">
        <f>+Mures!M16</f>
        <v>51832</v>
      </c>
      <c r="N1328" s="381">
        <f>+Mures!N16</f>
        <v>249.19230769230768</v>
      </c>
      <c r="O1328" s="381">
        <f>+Mures!O16</f>
        <v>68.271865121180184</v>
      </c>
      <c r="P1328" s="381">
        <f>+Mures!P16</f>
        <v>4.793932667406585</v>
      </c>
      <c r="Q1328" s="381">
        <f>+Mures!Q16</f>
        <v>2.8082679971489664</v>
      </c>
      <c r="R1328" s="381">
        <f>+Mures!R16</f>
        <v>51.980769230769234</v>
      </c>
    </row>
    <row r="1329" spans="1:20" ht="27.75" customHeight="1">
      <c r="A1329" s="33"/>
      <c r="B1329" s="155"/>
      <c r="C1329" s="358"/>
      <c r="D1329" s="409"/>
      <c r="E1329" s="409"/>
      <c r="F1329" s="409"/>
      <c r="G1329" s="358"/>
      <c r="H1329" s="409"/>
      <c r="I1329" s="409"/>
      <c r="J1329" s="409"/>
      <c r="K1329" s="167"/>
      <c r="L1329" s="167"/>
      <c r="M1329" s="167"/>
      <c r="N1329" s="167"/>
      <c r="O1329" s="167"/>
      <c r="P1329" s="167"/>
      <c r="Q1329" s="167"/>
      <c r="R1329" s="167"/>
    </row>
    <row r="1330" spans="1:20" ht="27.75" customHeight="1">
      <c r="A1330" s="528" t="s">
        <v>565</v>
      </c>
      <c r="B1330" s="528"/>
      <c r="C1330" s="528"/>
      <c r="D1330" s="528"/>
      <c r="E1330" s="528"/>
      <c r="F1330" s="528"/>
      <c r="G1330" s="528"/>
      <c r="H1330" s="528"/>
      <c r="I1330" s="528"/>
      <c r="J1330" s="528"/>
      <c r="K1330" s="528"/>
      <c r="L1330" s="528"/>
      <c r="M1330" s="528"/>
      <c r="N1330" s="528"/>
      <c r="O1330" s="528"/>
      <c r="P1330" s="528"/>
      <c r="Q1330" s="528"/>
      <c r="R1330" s="528"/>
      <c r="S1330" s="528"/>
      <c r="T1330" s="528"/>
    </row>
    <row r="1331" spans="1:20" ht="15" customHeight="1">
      <c r="A1331" s="513" t="s">
        <v>300</v>
      </c>
      <c r="B1331" s="514" t="s">
        <v>301</v>
      </c>
      <c r="C1331" s="515" t="s">
        <v>414</v>
      </c>
      <c r="D1331" s="515"/>
      <c r="E1331" s="515"/>
      <c r="F1331" s="515"/>
      <c r="G1331" s="515"/>
      <c r="H1331" s="515"/>
      <c r="I1331" s="515"/>
      <c r="J1331" s="515"/>
      <c r="K1331" s="515"/>
      <c r="L1331" s="515"/>
      <c r="M1331" s="515" t="s">
        <v>425</v>
      </c>
      <c r="N1331" s="515"/>
      <c r="O1331" s="515"/>
      <c r="P1331" s="515"/>
      <c r="Q1331" s="515"/>
      <c r="R1331" s="515"/>
      <c r="S1331" s="515"/>
      <c r="T1331" s="515"/>
    </row>
    <row r="1332" spans="1:20" ht="15" customHeight="1">
      <c r="A1332" s="513"/>
      <c r="B1332" s="514"/>
      <c r="C1332" s="530" t="s">
        <v>415</v>
      </c>
      <c r="D1332" s="536" t="s">
        <v>416</v>
      </c>
      <c r="E1332" s="536"/>
      <c r="F1332" s="536"/>
      <c r="G1332" s="536"/>
      <c r="H1332" s="536"/>
      <c r="I1332" s="536"/>
      <c r="J1332" s="536"/>
      <c r="K1332" s="536"/>
      <c r="L1332" s="536"/>
      <c r="M1332" s="530" t="s">
        <v>415</v>
      </c>
      <c r="N1332" s="536" t="s">
        <v>416</v>
      </c>
      <c r="O1332" s="536"/>
      <c r="P1332" s="536"/>
      <c r="Q1332" s="536"/>
      <c r="R1332" s="536"/>
      <c r="S1332" s="536"/>
      <c r="T1332" s="536"/>
    </row>
    <row r="1333" spans="1:20" ht="40.5" customHeight="1">
      <c r="A1333" s="513"/>
      <c r="B1333" s="514"/>
      <c r="C1333" s="530"/>
      <c r="D1333" s="537" t="s">
        <v>409</v>
      </c>
      <c r="E1333" s="538" t="s">
        <v>410</v>
      </c>
      <c r="F1333" s="538" t="s">
        <v>411</v>
      </c>
      <c r="G1333" s="538" t="s">
        <v>418</v>
      </c>
      <c r="H1333" s="538"/>
      <c r="I1333" s="537" t="s">
        <v>417</v>
      </c>
      <c r="J1333" s="537"/>
      <c r="K1333" s="538" t="s">
        <v>412</v>
      </c>
      <c r="L1333" s="538" t="s">
        <v>413</v>
      </c>
      <c r="M1333" s="530"/>
      <c r="N1333" s="537" t="s">
        <v>420</v>
      </c>
      <c r="O1333" s="538" t="s">
        <v>421</v>
      </c>
      <c r="P1333" s="538"/>
      <c r="Q1333" s="538"/>
      <c r="R1333" s="538"/>
      <c r="S1333" s="538" t="s">
        <v>423</v>
      </c>
      <c r="T1333" s="538" t="s">
        <v>424</v>
      </c>
    </row>
    <row r="1334" spans="1:20" ht="27.75" customHeight="1">
      <c r="A1334" s="513"/>
      <c r="B1334" s="514"/>
      <c r="C1334" s="530"/>
      <c r="D1334" s="537"/>
      <c r="E1334" s="538"/>
      <c r="F1334" s="538"/>
      <c r="G1334" s="537" t="s">
        <v>415</v>
      </c>
      <c r="H1334" s="537" t="s">
        <v>419</v>
      </c>
      <c r="I1334" s="537" t="s">
        <v>415</v>
      </c>
      <c r="J1334" s="538" t="s">
        <v>422</v>
      </c>
      <c r="K1334" s="538"/>
      <c r="L1334" s="538"/>
      <c r="M1334" s="530"/>
      <c r="N1334" s="537"/>
      <c r="O1334" s="538" t="s">
        <v>415</v>
      </c>
      <c r="P1334" s="538" t="s">
        <v>422</v>
      </c>
      <c r="Q1334" s="538" t="s">
        <v>443</v>
      </c>
      <c r="R1334" s="538"/>
      <c r="S1334" s="538"/>
      <c r="T1334" s="538"/>
    </row>
    <row r="1335" spans="1:20" ht="27.75" customHeight="1">
      <c r="A1335" s="513"/>
      <c r="B1335" s="514"/>
      <c r="C1335" s="530"/>
      <c r="D1335" s="537"/>
      <c r="E1335" s="538"/>
      <c r="F1335" s="538"/>
      <c r="G1335" s="537"/>
      <c r="H1335" s="537"/>
      <c r="I1335" s="537"/>
      <c r="J1335" s="538"/>
      <c r="K1335" s="538"/>
      <c r="L1335" s="538"/>
      <c r="M1335" s="530"/>
      <c r="N1335" s="537"/>
      <c r="O1335" s="538"/>
      <c r="P1335" s="538"/>
      <c r="Q1335" s="354" t="s">
        <v>415</v>
      </c>
      <c r="R1335" s="355" t="s">
        <v>419</v>
      </c>
      <c r="S1335" s="538"/>
      <c r="T1335" s="538"/>
    </row>
    <row r="1336" spans="1:20" ht="16.5" customHeight="1">
      <c r="A1336" s="514" t="s">
        <v>326</v>
      </c>
      <c r="B1336" s="514"/>
      <c r="C1336" s="44">
        <f>+Mures!C24</f>
        <v>2029</v>
      </c>
      <c r="D1336" s="44">
        <f>+Mures!D24</f>
        <v>1529</v>
      </c>
      <c r="E1336" s="44">
        <f>+Mures!E24</f>
        <v>80</v>
      </c>
      <c r="F1336" s="44">
        <f>+Mures!F24</f>
        <v>42</v>
      </c>
      <c r="G1336" s="44">
        <f>+Mures!G24</f>
        <v>5</v>
      </c>
      <c r="H1336" s="44">
        <f>+Mures!H24</f>
        <v>3</v>
      </c>
      <c r="I1336" s="44">
        <f>+Mures!I24</f>
        <v>147</v>
      </c>
      <c r="J1336" s="44">
        <f>+Mures!J24</f>
        <v>19</v>
      </c>
      <c r="K1336" s="44">
        <f>+Mures!K24</f>
        <v>57</v>
      </c>
      <c r="L1336" s="44">
        <f>+Mures!L24</f>
        <v>169</v>
      </c>
      <c r="M1336" s="44">
        <f>+Mures!M24</f>
        <v>4841</v>
      </c>
      <c r="N1336" s="44">
        <f>+Mures!N24</f>
        <v>2737</v>
      </c>
      <c r="O1336" s="44">
        <f>+Mures!O24</f>
        <v>2553</v>
      </c>
      <c r="P1336" s="44">
        <f>+Mures!P24</f>
        <v>64</v>
      </c>
      <c r="Q1336" s="44">
        <f>+Mures!Q24</f>
        <v>1</v>
      </c>
      <c r="R1336" s="44">
        <f>+Mures!R24</f>
        <v>1</v>
      </c>
      <c r="S1336" s="44">
        <f>+Mures!S24</f>
        <v>1517</v>
      </c>
      <c r="T1336" s="44">
        <f>+Mures!T24</f>
        <v>587</v>
      </c>
    </row>
    <row r="1337" spans="1:20">
      <c r="A1337" s="372">
        <v>1</v>
      </c>
      <c r="B1337" s="21" t="s">
        <v>188</v>
      </c>
      <c r="C1337" s="180">
        <f>+Mures!C25</f>
        <v>1097</v>
      </c>
      <c r="D1337" s="180">
        <f>+Mures!D25</f>
        <v>830</v>
      </c>
      <c r="E1337" s="180">
        <f>+Mures!E25</f>
        <v>80</v>
      </c>
      <c r="F1337" s="180">
        <f>+Mures!F25</f>
        <v>7</v>
      </c>
      <c r="G1337" s="180">
        <f>+Mures!G25</f>
        <v>3</v>
      </c>
      <c r="H1337" s="180">
        <f>+Mures!H25</f>
        <v>3</v>
      </c>
      <c r="I1337" s="180">
        <f>+Mures!I25</f>
        <v>87</v>
      </c>
      <c r="J1337" s="180">
        <f>+Mures!J25</f>
        <v>17</v>
      </c>
      <c r="K1337" s="180">
        <f>+Mures!K25</f>
        <v>25</v>
      </c>
      <c r="L1337" s="180">
        <f>+Mures!L25</f>
        <v>65</v>
      </c>
      <c r="M1337" s="180">
        <f>+Mures!M25</f>
        <v>1948</v>
      </c>
      <c r="N1337" s="180">
        <f>+Mures!N25</f>
        <v>1082</v>
      </c>
      <c r="O1337" s="180">
        <f>+Mures!O25</f>
        <v>992</v>
      </c>
      <c r="P1337" s="180">
        <f>+Mures!P25</f>
        <v>25</v>
      </c>
      <c r="Q1337" s="180">
        <f>+Mures!Q25</f>
        <v>0</v>
      </c>
      <c r="R1337" s="180">
        <f>+Mures!R25</f>
        <v>0</v>
      </c>
      <c r="S1337" s="180">
        <f>+Mures!S25</f>
        <v>625</v>
      </c>
      <c r="T1337" s="180">
        <f>+Mures!T25</f>
        <v>241</v>
      </c>
    </row>
    <row r="1338" spans="1:20">
      <c r="A1338" s="372">
        <v>2</v>
      </c>
      <c r="B1338" s="21" t="s">
        <v>189</v>
      </c>
      <c r="C1338" s="180">
        <f>+Mures!C26</f>
        <v>567</v>
      </c>
      <c r="D1338" s="180">
        <f>+Mures!D26</f>
        <v>454</v>
      </c>
      <c r="E1338" s="180">
        <f>+Mures!E26</f>
        <v>0</v>
      </c>
      <c r="F1338" s="180">
        <f>+Mures!F26</f>
        <v>23</v>
      </c>
      <c r="G1338" s="180">
        <f>+Mures!G26</f>
        <v>2</v>
      </c>
      <c r="H1338" s="180">
        <f>+Mures!H26</f>
        <v>0</v>
      </c>
      <c r="I1338" s="180">
        <f>+Mures!I26</f>
        <v>34</v>
      </c>
      <c r="J1338" s="180">
        <f>+Mures!J26</f>
        <v>0</v>
      </c>
      <c r="K1338" s="180">
        <f>+Mures!K26</f>
        <v>18</v>
      </c>
      <c r="L1338" s="180">
        <f>+Mures!L26</f>
        <v>36</v>
      </c>
      <c r="M1338" s="180">
        <f>+Mures!M26</f>
        <v>1300</v>
      </c>
      <c r="N1338" s="180">
        <f>+Mures!N26</f>
        <v>751</v>
      </c>
      <c r="O1338" s="180">
        <f>+Mures!O26</f>
        <v>703</v>
      </c>
      <c r="P1338" s="180">
        <f>+Mures!P26</f>
        <v>17</v>
      </c>
      <c r="Q1338" s="180">
        <f>+Mures!Q26</f>
        <v>1</v>
      </c>
      <c r="R1338" s="180">
        <f>+Mures!R26</f>
        <v>1</v>
      </c>
      <c r="S1338" s="180">
        <f>+Mures!S26</f>
        <v>363</v>
      </c>
      <c r="T1338" s="180">
        <f>+Mures!T26</f>
        <v>186</v>
      </c>
    </row>
    <row r="1339" spans="1:20" ht="27.75" customHeight="1">
      <c r="A1339" s="371">
        <v>3</v>
      </c>
      <c r="B1339" s="93" t="s">
        <v>325</v>
      </c>
      <c r="C1339" s="180">
        <f>+Mures!C27</f>
        <v>70</v>
      </c>
      <c r="D1339" s="180">
        <f>+Mures!D27</f>
        <v>53</v>
      </c>
      <c r="E1339" s="180">
        <f>+Mures!E27</f>
        <v>0</v>
      </c>
      <c r="F1339" s="180">
        <f>+Mures!F27</f>
        <v>1</v>
      </c>
      <c r="G1339" s="180">
        <f>+Mures!G27</f>
        <v>0</v>
      </c>
      <c r="H1339" s="180">
        <f>+Mures!H27</f>
        <v>0</v>
      </c>
      <c r="I1339" s="180">
        <f>+Mures!I27</f>
        <v>2</v>
      </c>
      <c r="J1339" s="180">
        <f>+Mures!J27</f>
        <v>0</v>
      </c>
      <c r="K1339" s="180">
        <f>+Mures!K27</f>
        <v>3</v>
      </c>
      <c r="L1339" s="180">
        <f>+Mures!L27</f>
        <v>11</v>
      </c>
      <c r="M1339" s="180">
        <f>+Mures!M27</f>
        <v>425</v>
      </c>
      <c r="N1339" s="180">
        <f>+Mures!N27</f>
        <v>201</v>
      </c>
      <c r="O1339" s="180">
        <f>+Mures!O27</f>
        <v>188</v>
      </c>
      <c r="P1339" s="180">
        <f>+Mures!P27</f>
        <v>6</v>
      </c>
      <c r="Q1339" s="180">
        <f>+Mures!Q27</f>
        <v>0</v>
      </c>
      <c r="R1339" s="180">
        <f>+Mures!R27</f>
        <v>0</v>
      </c>
      <c r="S1339" s="180">
        <f>+Mures!S27</f>
        <v>167</v>
      </c>
      <c r="T1339" s="180">
        <f>+Mures!T27</f>
        <v>57</v>
      </c>
    </row>
    <row r="1340" spans="1:20">
      <c r="A1340" s="372">
        <v>4</v>
      </c>
      <c r="B1340" s="21" t="s">
        <v>190</v>
      </c>
      <c r="C1340" s="180">
        <f>+Mures!C28</f>
        <v>68</v>
      </c>
      <c r="D1340" s="180">
        <f>+Mures!D28</f>
        <v>50</v>
      </c>
      <c r="E1340" s="180">
        <f>+Mures!E28</f>
        <v>0</v>
      </c>
      <c r="F1340" s="180">
        <f>+Mures!F28</f>
        <v>1</v>
      </c>
      <c r="G1340" s="180">
        <f>+Mures!G28</f>
        <v>0</v>
      </c>
      <c r="H1340" s="180">
        <f>+Mures!H28</f>
        <v>0</v>
      </c>
      <c r="I1340" s="180">
        <f>+Mures!I28</f>
        <v>3</v>
      </c>
      <c r="J1340" s="180">
        <f>+Mures!J28</f>
        <v>0</v>
      </c>
      <c r="K1340" s="180">
        <f>+Mures!K28</f>
        <v>2</v>
      </c>
      <c r="L1340" s="180">
        <f>+Mures!L28</f>
        <v>12</v>
      </c>
      <c r="M1340" s="180">
        <f>+Mures!M28</f>
        <v>277</v>
      </c>
      <c r="N1340" s="180">
        <f>+Mures!N28</f>
        <v>175</v>
      </c>
      <c r="O1340" s="180">
        <f>+Mures!O28</f>
        <v>168</v>
      </c>
      <c r="P1340" s="180">
        <f>+Mures!P28</f>
        <v>7</v>
      </c>
      <c r="Q1340" s="180">
        <f>+Mures!Q28</f>
        <v>0</v>
      </c>
      <c r="R1340" s="180">
        <f>+Mures!R28</f>
        <v>0</v>
      </c>
      <c r="S1340" s="180">
        <f>+Mures!S28</f>
        <v>65</v>
      </c>
      <c r="T1340" s="180">
        <f>+Mures!T28</f>
        <v>37</v>
      </c>
    </row>
    <row r="1341" spans="1:20">
      <c r="A1341" s="372">
        <v>5</v>
      </c>
      <c r="B1341" s="21" t="s">
        <v>191</v>
      </c>
      <c r="C1341" s="180">
        <f>+Mures!C29</f>
        <v>57</v>
      </c>
      <c r="D1341" s="180">
        <f>+Mures!D29</f>
        <v>40</v>
      </c>
      <c r="E1341" s="180">
        <f>+Mures!E29</f>
        <v>0</v>
      </c>
      <c r="F1341" s="180">
        <f>+Mures!F29</f>
        <v>2</v>
      </c>
      <c r="G1341" s="180">
        <f>+Mures!G29</f>
        <v>0</v>
      </c>
      <c r="H1341" s="180">
        <f>+Mures!H29</f>
        <v>0</v>
      </c>
      <c r="I1341" s="180">
        <f>+Mures!I29</f>
        <v>3</v>
      </c>
      <c r="J1341" s="180">
        <f>+Mures!J29</f>
        <v>2</v>
      </c>
      <c r="K1341" s="180">
        <f>+Mures!K29</f>
        <v>2</v>
      </c>
      <c r="L1341" s="180">
        <f>+Mures!L29</f>
        <v>10</v>
      </c>
      <c r="M1341" s="180">
        <f>+Mures!M29</f>
        <v>255</v>
      </c>
      <c r="N1341" s="180">
        <f>+Mures!N29</f>
        <v>150</v>
      </c>
      <c r="O1341" s="180">
        <f>+Mures!O29</f>
        <v>138</v>
      </c>
      <c r="P1341" s="180">
        <f>+Mures!P29</f>
        <v>3</v>
      </c>
      <c r="Q1341" s="180">
        <f>+Mures!Q29</f>
        <v>0</v>
      </c>
      <c r="R1341" s="180">
        <f>+Mures!R29</f>
        <v>0</v>
      </c>
      <c r="S1341" s="180">
        <f>+Mures!S29</f>
        <v>76</v>
      </c>
      <c r="T1341" s="180">
        <f>+Mures!T29</f>
        <v>29</v>
      </c>
    </row>
    <row r="1342" spans="1:20">
      <c r="A1342" s="372">
        <v>6</v>
      </c>
      <c r="B1342" s="21" t="s">
        <v>192</v>
      </c>
      <c r="C1342" s="180">
        <f>+Mures!C30</f>
        <v>64</v>
      </c>
      <c r="D1342" s="180">
        <f>+Mures!D30</f>
        <v>47</v>
      </c>
      <c r="E1342" s="180">
        <f>+Mures!E30</f>
        <v>0</v>
      </c>
      <c r="F1342" s="180">
        <f>+Mures!F30</f>
        <v>2</v>
      </c>
      <c r="G1342" s="180">
        <f>+Mures!G30</f>
        <v>0</v>
      </c>
      <c r="H1342" s="180">
        <f>+Mures!H30</f>
        <v>0</v>
      </c>
      <c r="I1342" s="180">
        <f>+Mures!I30</f>
        <v>0</v>
      </c>
      <c r="J1342" s="180">
        <f>+Mures!J30</f>
        <v>0</v>
      </c>
      <c r="K1342" s="180">
        <f>+Mures!K30</f>
        <v>3</v>
      </c>
      <c r="L1342" s="180">
        <f>+Mures!L30</f>
        <v>12</v>
      </c>
      <c r="M1342" s="180">
        <f>+Mures!M30</f>
        <v>217</v>
      </c>
      <c r="N1342" s="180">
        <f>+Mures!N30</f>
        <v>116</v>
      </c>
      <c r="O1342" s="180">
        <f>+Mures!O30</f>
        <v>113</v>
      </c>
      <c r="P1342" s="180">
        <f>+Mures!P30</f>
        <v>6</v>
      </c>
      <c r="Q1342" s="180">
        <f>+Mures!Q30</f>
        <v>0</v>
      </c>
      <c r="R1342" s="180">
        <f>+Mures!R30</f>
        <v>0</v>
      </c>
      <c r="S1342" s="180">
        <f>+Mures!S30</f>
        <v>75</v>
      </c>
      <c r="T1342" s="180">
        <f>+Mures!T30</f>
        <v>26</v>
      </c>
    </row>
    <row r="1343" spans="1:20">
      <c r="A1343" s="372">
        <v>7</v>
      </c>
      <c r="B1343" s="21" t="s">
        <v>193</v>
      </c>
      <c r="C1343" s="180">
        <f>+Mures!C31</f>
        <v>11</v>
      </c>
      <c r="D1343" s="180">
        <f>+Mures!D31</f>
        <v>8</v>
      </c>
      <c r="E1343" s="180">
        <f>+Mures!E31</f>
        <v>0</v>
      </c>
      <c r="F1343" s="180">
        <f>+Mures!F31</f>
        <v>1</v>
      </c>
      <c r="G1343" s="180">
        <f>+Mures!G31</f>
        <v>0</v>
      </c>
      <c r="H1343" s="180">
        <f>+Mures!H31</f>
        <v>0</v>
      </c>
      <c r="I1343" s="180">
        <f>+Mures!I31</f>
        <v>0</v>
      </c>
      <c r="J1343" s="180">
        <f>+Mures!J31</f>
        <v>0</v>
      </c>
      <c r="K1343" s="180">
        <f>+Mures!K31</f>
        <v>0</v>
      </c>
      <c r="L1343" s="180">
        <f>+Mures!L31</f>
        <v>2</v>
      </c>
      <c r="M1343" s="180">
        <f>+Mures!M31</f>
        <v>27</v>
      </c>
      <c r="N1343" s="180">
        <f>+Mures!N31</f>
        <v>16</v>
      </c>
      <c r="O1343" s="180">
        <f>+Mures!O31</f>
        <v>16</v>
      </c>
      <c r="P1343" s="180">
        <f>+Mures!P31</f>
        <v>0</v>
      </c>
      <c r="Q1343" s="180">
        <f>+Mures!Q31</f>
        <v>0</v>
      </c>
      <c r="R1343" s="180">
        <f>+Mures!R31</f>
        <v>0</v>
      </c>
      <c r="S1343" s="180">
        <f>+Mures!S31</f>
        <v>7</v>
      </c>
      <c r="T1343" s="180">
        <f>+Mures!T31</f>
        <v>4</v>
      </c>
    </row>
    <row r="1344" spans="1:20">
      <c r="A1344" s="372">
        <v>8</v>
      </c>
      <c r="B1344" s="21" t="s">
        <v>194</v>
      </c>
      <c r="C1344" s="180">
        <f>+Mures!C32</f>
        <v>10</v>
      </c>
      <c r="D1344" s="180">
        <f>+Mures!D32</f>
        <v>4</v>
      </c>
      <c r="E1344" s="180">
        <f>+Mures!E32</f>
        <v>0</v>
      </c>
      <c r="F1344" s="180">
        <f>+Mures!F32</f>
        <v>2</v>
      </c>
      <c r="G1344" s="180">
        <f>+Mures!G32</f>
        <v>0</v>
      </c>
      <c r="H1344" s="180">
        <f>+Mures!H32</f>
        <v>0</v>
      </c>
      <c r="I1344" s="180">
        <f>+Mures!I32</f>
        <v>0</v>
      </c>
      <c r="J1344" s="180">
        <f>+Mures!J32</f>
        <v>0</v>
      </c>
      <c r="K1344" s="180">
        <f>+Mures!K32</f>
        <v>0</v>
      </c>
      <c r="L1344" s="180">
        <f>+Mures!L32</f>
        <v>4</v>
      </c>
      <c r="M1344" s="180">
        <f>+Mures!M32</f>
        <v>33</v>
      </c>
      <c r="N1344" s="180">
        <f>+Mures!N32</f>
        <v>18</v>
      </c>
      <c r="O1344" s="180">
        <f>+Mures!O32</f>
        <v>17</v>
      </c>
      <c r="P1344" s="180">
        <f>+Mures!P32</f>
        <v>0</v>
      </c>
      <c r="Q1344" s="180">
        <f>+Mures!Q32</f>
        <v>0</v>
      </c>
      <c r="R1344" s="180">
        <f>+Mures!R32</f>
        <v>0</v>
      </c>
      <c r="S1344" s="180">
        <f>+Mures!S32</f>
        <v>12</v>
      </c>
      <c r="T1344" s="180">
        <f>+Mures!T32</f>
        <v>3</v>
      </c>
    </row>
    <row r="1345" spans="1:20" ht="27.75" customHeight="1">
      <c r="A1345" s="371">
        <v>9</v>
      </c>
      <c r="B1345" s="152" t="s">
        <v>195</v>
      </c>
      <c r="C1345" s="180">
        <f>+Mures!C33</f>
        <v>85</v>
      </c>
      <c r="D1345" s="180">
        <f>+Mures!D33</f>
        <v>43</v>
      </c>
      <c r="E1345" s="180">
        <f>+Mures!E33</f>
        <v>0</v>
      </c>
      <c r="F1345" s="180">
        <f>+Mures!F33</f>
        <v>3</v>
      </c>
      <c r="G1345" s="180">
        <f>+Mures!G33</f>
        <v>0</v>
      </c>
      <c r="H1345" s="180">
        <f>+Mures!H33</f>
        <v>0</v>
      </c>
      <c r="I1345" s="180">
        <f>+Mures!I33</f>
        <v>18</v>
      </c>
      <c r="J1345" s="180">
        <f>+Mures!J33</f>
        <v>0</v>
      </c>
      <c r="K1345" s="180">
        <f>+Mures!K33</f>
        <v>4</v>
      </c>
      <c r="L1345" s="180">
        <f>+Mures!L33</f>
        <v>17</v>
      </c>
      <c r="M1345" s="180">
        <f>+Mures!M33</f>
        <v>359</v>
      </c>
      <c r="N1345" s="180">
        <f>+Mures!N33</f>
        <v>228</v>
      </c>
      <c r="O1345" s="180">
        <f>+Mures!O33</f>
        <v>218</v>
      </c>
      <c r="P1345" s="180">
        <f>+Mures!P33</f>
        <v>0</v>
      </c>
      <c r="Q1345" s="180">
        <f>+Mures!Q33</f>
        <v>0</v>
      </c>
      <c r="R1345" s="180">
        <f>+Mures!R33</f>
        <v>0</v>
      </c>
      <c r="S1345" s="180">
        <f>+Mures!S33</f>
        <v>127</v>
      </c>
      <c r="T1345" s="180">
        <f>+Mures!T33</f>
        <v>4</v>
      </c>
    </row>
    <row r="1356" spans="1:20">
      <c r="A1356" s="33" t="s">
        <v>538</v>
      </c>
    </row>
    <row r="1359" spans="1:20">
      <c r="A1359" s="533" t="s">
        <v>562</v>
      </c>
      <c r="B1359" s="533"/>
      <c r="C1359" s="533"/>
      <c r="D1359" s="533"/>
      <c r="E1359" s="533"/>
      <c r="F1359" s="533"/>
      <c r="G1359" s="533"/>
      <c r="H1359" s="533"/>
      <c r="I1359" s="533"/>
      <c r="J1359" s="533"/>
    </row>
    <row r="1360" spans="1:20" ht="12.75" customHeight="1">
      <c r="A1360" s="513" t="s">
        <v>300</v>
      </c>
      <c r="B1360" s="514" t="s">
        <v>301</v>
      </c>
      <c r="C1360" s="527" t="s">
        <v>0</v>
      </c>
      <c r="D1360" s="527" t="s">
        <v>298</v>
      </c>
      <c r="E1360" s="527"/>
      <c r="F1360" s="527"/>
      <c r="G1360" s="527" t="s">
        <v>1</v>
      </c>
      <c r="H1360" s="527" t="s">
        <v>299</v>
      </c>
      <c r="I1360" s="527"/>
      <c r="J1360" s="527"/>
      <c r="K1360" s="527" t="s">
        <v>466</v>
      </c>
      <c r="L1360" s="527" t="s">
        <v>467</v>
      </c>
      <c r="M1360" s="527" t="s">
        <v>461</v>
      </c>
      <c r="N1360" s="527" t="s">
        <v>489</v>
      </c>
      <c r="O1360" s="527" t="s">
        <v>463</v>
      </c>
      <c r="P1360" s="527" t="s">
        <v>464</v>
      </c>
      <c r="Q1360" s="527" t="s">
        <v>465</v>
      </c>
      <c r="R1360" s="527" t="s">
        <v>469</v>
      </c>
    </row>
    <row r="1361" spans="1:20" ht="36">
      <c r="A1361" s="513"/>
      <c r="B1361" s="514"/>
      <c r="C1361" s="527"/>
      <c r="D1361" s="390" t="s">
        <v>2</v>
      </c>
      <c r="E1361" s="390" t="s">
        <v>3</v>
      </c>
      <c r="F1361" s="390" t="s">
        <v>4</v>
      </c>
      <c r="G1361" s="527"/>
      <c r="H1361" s="390" t="s">
        <v>2</v>
      </c>
      <c r="I1361" s="390" t="s">
        <v>3</v>
      </c>
      <c r="J1361" s="390" t="s">
        <v>4</v>
      </c>
      <c r="K1361" s="527"/>
      <c r="L1361" s="527"/>
      <c r="M1361" s="527"/>
      <c r="N1361" s="527"/>
      <c r="O1361" s="527"/>
      <c r="P1361" s="527"/>
      <c r="Q1361" s="527"/>
      <c r="R1361" s="527"/>
    </row>
    <row r="1362" spans="1:20">
      <c r="A1362" s="516" t="s">
        <v>328</v>
      </c>
      <c r="B1362" s="516"/>
      <c r="C1362" s="384">
        <f>+Neamt!C7</f>
        <v>155685586.13999999</v>
      </c>
      <c r="D1362" s="384">
        <f>+Neamt!D7</f>
        <v>68917.922151394407</v>
      </c>
      <c r="E1362" s="384">
        <f>+Neamt!E7</f>
        <v>2214.3367204301098</v>
      </c>
      <c r="F1362" s="384">
        <f>+Neamt!F7</f>
        <v>279.561039804774</v>
      </c>
      <c r="G1362" s="384">
        <f>+Neamt!G7</f>
        <v>12721258.000000002</v>
      </c>
      <c r="H1362" s="384">
        <f>+Neamt!H7</f>
        <v>5631.3669765382901</v>
      </c>
      <c r="I1362" s="384">
        <f>+Neamt!I7</f>
        <v>180.936138135063</v>
      </c>
      <c r="J1362" s="384">
        <f>+Neamt!J7</f>
        <v>22.843271508171199</v>
      </c>
      <c r="K1362" s="384">
        <f>+Neamt!K7</f>
        <v>70308</v>
      </c>
      <c r="L1362" s="384">
        <f>+Neamt!L7</f>
        <v>69414</v>
      </c>
      <c r="M1362" s="384">
        <f>+Neamt!M7</f>
        <v>556893</v>
      </c>
      <c r="N1362" s="385">
        <f>+Neamt!N7</f>
        <v>246.5219123505976</v>
      </c>
      <c r="O1362" s="385">
        <f>+Neamt!O7</f>
        <v>67.540249959067836</v>
      </c>
      <c r="P1362" s="385">
        <f>+Neamt!P7</f>
        <v>6.2310403473045852</v>
      </c>
      <c r="Q1362" s="385">
        <f>+Neamt!Q7</f>
        <v>2.1955225170714843</v>
      </c>
      <c r="R1362" s="385">
        <f>+Neamt!R7</f>
        <v>39.563523683045595</v>
      </c>
    </row>
    <row r="1363" spans="1:20">
      <c r="A1363" s="372">
        <v>1</v>
      </c>
      <c r="B1363" s="21" t="s">
        <v>196</v>
      </c>
      <c r="C1363" s="161">
        <f>+Neamt!C8</f>
        <v>77403158</v>
      </c>
      <c r="D1363" s="161">
        <f>+Neamt!D8</f>
        <v>88663.411225658696</v>
      </c>
      <c r="E1363" s="161">
        <f>+Neamt!E8</f>
        <v>2299.5590612002402</v>
      </c>
      <c r="F1363" s="161">
        <f>+Neamt!F8</f>
        <v>362.906121798328</v>
      </c>
      <c r="G1363" s="161">
        <f>+Neamt!G8</f>
        <v>5703225</v>
      </c>
      <c r="H1363" s="161">
        <f>+Neamt!H8</f>
        <v>6532.9037800687302</v>
      </c>
      <c r="I1363" s="161">
        <f>+Neamt!I8</f>
        <v>169.43627450980401</v>
      </c>
      <c r="J1363" s="161">
        <f>+Neamt!J8</f>
        <v>26.7396747106012</v>
      </c>
      <c r="K1363" s="161">
        <f>+Neamt!K8</f>
        <v>33660</v>
      </c>
      <c r="L1363" s="161">
        <f>+Neamt!L8</f>
        <v>33325</v>
      </c>
      <c r="M1363" s="161">
        <f>+Neamt!M8</f>
        <v>213287</v>
      </c>
      <c r="N1363" s="386">
        <f>+Neamt!N8</f>
        <v>244.31500572737687</v>
      </c>
      <c r="O1363" s="386">
        <f>+Neamt!O8</f>
        <v>66.935618007500523</v>
      </c>
      <c r="P1363" s="386">
        <f>+Neamt!P8</f>
        <v>4.8675658405221602</v>
      </c>
      <c r="Q1363" s="386">
        <f>+Neamt!Q8</f>
        <v>2.5986496624156037</v>
      </c>
      <c r="R1363" s="386">
        <f>+Neamt!R8</f>
        <v>50.192439862542955</v>
      </c>
    </row>
    <row r="1364" spans="1:20">
      <c r="A1364" s="372">
        <v>2</v>
      </c>
      <c r="B1364" s="21" t="s">
        <v>197</v>
      </c>
      <c r="C1364" s="161">
        <f>+Neamt!C9</f>
        <v>45278852.670000002</v>
      </c>
      <c r="D1364" s="161">
        <f>+Neamt!D9</f>
        <v>68604.3222272727</v>
      </c>
      <c r="E1364" s="161">
        <f>+Neamt!E9</f>
        <v>1987.9199486323901</v>
      </c>
      <c r="F1364" s="161">
        <f>+Neamt!F9</f>
        <v>273.09814212561099</v>
      </c>
      <c r="G1364" s="161">
        <f>+Neamt!G9</f>
        <v>4702767.28</v>
      </c>
      <c r="H1364" s="161">
        <f>+Neamt!H9</f>
        <v>7125.4049696969696</v>
      </c>
      <c r="I1364" s="161">
        <f>+Neamt!I9</f>
        <v>206.47000395135399</v>
      </c>
      <c r="J1364" s="161">
        <f>+Neamt!J9</f>
        <v>28.3646102161076</v>
      </c>
      <c r="K1364" s="161">
        <f>+Neamt!K9</f>
        <v>22777</v>
      </c>
      <c r="L1364" s="161">
        <f>+Neamt!L9</f>
        <v>22549</v>
      </c>
      <c r="M1364" s="161">
        <f>+Neamt!M9</f>
        <v>165797</v>
      </c>
      <c r="N1364" s="386">
        <f>+Neamt!N9</f>
        <v>251.20757575757577</v>
      </c>
      <c r="O1364" s="386">
        <f>+Neamt!O9</f>
        <v>68.823993358239932</v>
      </c>
      <c r="P1364" s="386">
        <f>+Neamt!P9</f>
        <v>5.4365019510115751</v>
      </c>
      <c r="Q1364" s="386">
        <f>+Neamt!Q9</f>
        <v>2.0045234821943323</v>
      </c>
      <c r="R1364" s="386">
        <f>+Neamt!R9</f>
        <v>46.207575757575761</v>
      </c>
    </row>
    <row r="1365" spans="1:20">
      <c r="A1365" s="372">
        <v>3</v>
      </c>
      <c r="B1365" s="21" t="s">
        <v>198</v>
      </c>
      <c r="C1365" s="161">
        <f>+Neamt!C10</f>
        <v>5779144</v>
      </c>
      <c r="D1365" s="161">
        <f>+Neamt!D10</f>
        <v>44454.953846153803</v>
      </c>
      <c r="E1365" s="161">
        <f>+Neamt!E10</f>
        <v>6089.7197049525803</v>
      </c>
      <c r="F1365" s="161">
        <f>+Neamt!F10</f>
        <v>124.386991239965</v>
      </c>
      <c r="G1365" s="161">
        <f>+Neamt!G10</f>
        <v>487446</v>
      </c>
      <c r="H1365" s="161">
        <f>+Neamt!H10</f>
        <v>3749.5846153846201</v>
      </c>
      <c r="I1365" s="161">
        <f>+Neamt!I10</f>
        <v>513.64172813487903</v>
      </c>
      <c r="J1365" s="161">
        <f>+Neamt!J10</f>
        <v>10.491509007554701</v>
      </c>
      <c r="K1365" s="161">
        <f>+Neamt!K10</f>
        <v>949</v>
      </c>
      <c r="L1365" s="161">
        <f>+Neamt!L10</f>
        <v>822</v>
      </c>
      <c r="M1365" s="161">
        <f>+Neamt!M10</f>
        <v>46461</v>
      </c>
      <c r="N1365" s="386">
        <f>+Neamt!N10</f>
        <v>357.39230769230767</v>
      </c>
      <c r="O1365" s="386">
        <f>+Neamt!O10</f>
        <v>97.915700737618536</v>
      </c>
      <c r="P1365" s="386">
        <f>+Neamt!P10</f>
        <v>48.957850368809275</v>
      </c>
      <c r="Q1365" s="386">
        <f>+Neamt!Q10</f>
        <v>0.85158150851581504</v>
      </c>
      <c r="R1365" s="386">
        <f>+Neamt!R10</f>
        <v>7.3</v>
      </c>
    </row>
    <row r="1366" spans="1:20">
      <c r="A1366" s="372">
        <v>4</v>
      </c>
      <c r="B1366" s="21" t="s">
        <v>199</v>
      </c>
      <c r="C1366" s="161">
        <f>+Neamt!C11</f>
        <v>11458435.550000001</v>
      </c>
      <c r="D1366" s="161">
        <f>+Neamt!D11</f>
        <v>45651.137649402401</v>
      </c>
      <c r="E1366" s="161">
        <f>+Neamt!E11</f>
        <v>1405.7705250889501</v>
      </c>
      <c r="F1366" s="161">
        <f>+Neamt!F11</f>
        <v>201.44928885372701</v>
      </c>
      <c r="G1366" s="161">
        <f>+Neamt!G11</f>
        <v>946850.97</v>
      </c>
      <c r="H1366" s="161">
        <f>+Neamt!H11</f>
        <v>3772.31462151395</v>
      </c>
      <c r="I1366" s="161">
        <f>+Neamt!I11</f>
        <v>116.163779904306</v>
      </c>
      <c r="J1366" s="161">
        <f>+Neamt!J11</f>
        <v>16.646465717299598</v>
      </c>
      <c r="K1366" s="161">
        <f>+Neamt!K11</f>
        <v>8151</v>
      </c>
      <c r="L1366" s="161">
        <f>+Neamt!L11</f>
        <v>8086</v>
      </c>
      <c r="M1366" s="161">
        <f>+Neamt!M11</f>
        <v>56880</v>
      </c>
      <c r="N1366" s="386">
        <f>+Neamt!N11</f>
        <v>226.61354581673308</v>
      </c>
      <c r="O1366" s="386">
        <f>+Neamt!O11</f>
        <v>62.085902963488522</v>
      </c>
      <c r="P1366" s="386">
        <f>+Neamt!P11</f>
        <v>6.1095596133190115</v>
      </c>
      <c r="Q1366" s="386">
        <f>+Neamt!Q11</f>
        <v>0.40811278753400942</v>
      </c>
      <c r="R1366" s="386">
        <f>+Neamt!R11</f>
        <v>37.091633466135455</v>
      </c>
    </row>
    <row r="1367" spans="1:20">
      <c r="A1367" s="372">
        <v>5</v>
      </c>
      <c r="B1367" s="21" t="s">
        <v>200</v>
      </c>
      <c r="C1367" s="161">
        <f>+Neamt!C12</f>
        <v>13407498</v>
      </c>
      <c r="D1367" s="161">
        <f>+Neamt!D12</f>
        <v>43815.352941176498</v>
      </c>
      <c r="E1367" s="161">
        <f>+Neamt!E12</f>
        <v>4029.9062218214599</v>
      </c>
      <c r="F1367" s="161">
        <f>+Neamt!F12</f>
        <v>207.98104397735199</v>
      </c>
      <c r="G1367" s="161">
        <f>+Neamt!G12</f>
        <v>782859.26</v>
      </c>
      <c r="H1367" s="161">
        <f>+Neamt!H12</f>
        <v>2558.3635947712401</v>
      </c>
      <c r="I1367" s="161">
        <f>+Neamt!I12</f>
        <v>235.30485722873499</v>
      </c>
      <c r="J1367" s="161">
        <f>+Neamt!J12</f>
        <v>12.1439426045141</v>
      </c>
      <c r="K1367" s="161">
        <f>+Neamt!K12</f>
        <v>3327</v>
      </c>
      <c r="L1367" s="161">
        <f>+Neamt!L12</f>
        <v>3204</v>
      </c>
      <c r="M1367" s="161">
        <f>+Neamt!M12</f>
        <v>64465</v>
      </c>
      <c r="N1367" s="386">
        <f>+Neamt!N12</f>
        <v>210.66993464052288</v>
      </c>
      <c r="O1367" s="386">
        <f>+Neamt!O12</f>
        <v>57.717790312472019</v>
      </c>
      <c r="P1367" s="386">
        <f>+Neamt!P12</f>
        <v>19.208879618593564</v>
      </c>
      <c r="Q1367" s="386">
        <f>+Neamt!Q12</f>
        <v>5.0873907615480647</v>
      </c>
      <c r="R1367" s="386">
        <f>+Neamt!R12</f>
        <v>10.967320261437909</v>
      </c>
    </row>
    <row r="1368" spans="1:20">
      <c r="A1368" s="372">
        <v>6</v>
      </c>
      <c r="B1368" s="410" t="s">
        <v>472</v>
      </c>
      <c r="C1368" s="161">
        <f>+Neamt!C13</f>
        <v>2358497.92</v>
      </c>
      <c r="D1368" s="161">
        <f>+Neamt!D13</f>
        <v>60474.305641025603</v>
      </c>
      <c r="E1368" s="161">
        <f>+Neamt!E13</f>
        <v>1633.3088088642701</v>
      </c>
      <c r="F1368" s="161">
        <f>+Neamt!F13</f>
        <v>235.779058282515</v>
      </c>
      <c r="G1368" s="161">
        <f>+Neamt!G13</f>
        <v>98109.49</v>
      </c>
      <c r="H1368" s="161">
        <f>+Neamt!H13</f>
        <v>2515.6279487179499</v>
      </c>
      <c r="I1368" s="161">
        <f>+Neamt!I13</f>
        <v>67.942860110803295</v>
      </c>
      <c r="J1368" s="161">
        <f>+Neamt!J13</f>
        <v>9.8080065980205902</v>
      </c>
      <c r="K1368" s="161">
        <f>+Neamt!K13</f>
        <v>1444</v>
      </c>
      <c r="L1368" s="161">
        <f>+Neamt!L13</f>
        <v>1428</v>
      </c>
      <c r="M1368" s="161">
        <f>+Neamt!M13</f>
        <v>10003</v>
      </c>
      <c r="N1368" s="386">
        <f>+Neamt!N13</f>
        <v>256.4871794871795</v>
      </c>
      <c r="O1368" s="386">
        <f>+Neamt!O13</f>
        <v>70.270460133473833</v>
      </c>
      <c r="P1368" s="386">
        <f>+Neamt!P13</f>
        <v>6.9272853185595569</v>
      </c>
      <c r="Q1368" s="386">
        <f>+Neamt!Q13</f>
        <v>0.21008403361344538</v>
      </c>
      <c r="R1368" s="386">
        <f>+Neamt!R13</f>
        <v>37.025641025641029</v>
      </c>
    </row>
    <row r="1369" spans="1:20">
      <c r="A1369" s="119"/>
      <c r="C1369" s="68"/>
      <c r="D1369" s="37"/>
      <c r="E1369" s="37"/>
      <c r="F1369" s="37"/>
      <c r="G1369" s="68"/>
      <c r="H1369" s="37"/>
      <c r="I1369" s="37"/>
      <c r="J1369" s="37"/>
      <c r="K1369" s="68"/>
      <c r="L1369" s="68"/>
      <c r="M1369" s="68"/>
      <c r="N1369" s="37"/>
      <c r="O1369" s="37"/>
      <c r="P1369" s="37"/>
      <c r="Q1369" s="37"/>
      <c r="R1369" s="37"/>
    </row>
    <row r="1370" spans="1:20">
      <c r="A1370" s="33"/>
      <c r="B1370" s="61"/>
      <c r="C1370" s="35"/>
      <c r="D1370" s="36"/>
      <c r="E1370" s="37"/>
      <c r="F1370" s="37"/>
      <c r="G1370" s="35"/>
      <c r="H1370" s="37"/>
      <c r="I1370" s="37"/>
      <c r="J1370" s="37"/>
    </row>
    <row r="1371" spans="1:20">
      <c r="A1371" s="528" t="s">
        <v>565</v>
      </c>
      <c r="B1371" s="528"/>
      <c r="C1371" s="528"/>
      <c r="D1371" s="528"/>
      <c r="E1371" s="528"/>
      <c r="F1371" s="528"/>
      <c r="G1371" s="528"/>
      <c r="H1371" s="528"/>
      <c r="I1371" s="528"/>
      <c r="J1371" s="528"/>
      <c r="K1371" s="528"/>
      <c r="L1371" s="528"/>
      <c r="M1371" s="528"/>
      <c r="N1371" s="528"/>
      <c r="O1371" s="528"/>
      <c r="P1371" s="528"/>
      <c r="Q1371" s="528"/>
      <c r="R1371" s="528"/>
      <c r="S1371" s="528"/>
      <c r="T1371" s="528"/>
    </row>
    <row r="1372" spans="1:20">
      <c r="A1372" s="527" t="s">
        <v>300</v>
      </c>
      <c r="B1372" s="527" t="s">
        <v>301</v>
      </c>
      <c r="C1372" s="527" t="s">
        <v>414</v>
      </c>
      <c r="D1372" s="527"/>
      <c r="E1372" s="527"/>
      <c r="F1372" s="527"/>
      <c r="G1372" s="527"/>
      <c r="H1372" s="527"/>
      <c r="I1372" s="527"/>
      <c r="J1372" s="527"/>
      <c r="K1372" s="527"/>
      <c r="L1372" s="527"/>
      <c r="M1372" s="527" t="s">
        <v>425</v>
      </c>
      <c r="N1372" s="527"/>
      <c r="O1372" s="527"/>
      <c r="P1372" s="527"/>
      <c r="Q1372" s="527"/>
      <c r="R1372" s="527"/>
      <c r="S1372" s="527"/>
      <c r="T1372" s="527"/>
    </row>
    <row r="1373" spans="1:20">
      <c r="A1373" s="527"/>
      <c r="B1373" s="527"/>
      <c r="C1373" s="527" t="s">
        <v>415</v>
      </c>
      <c r="D1373" s="527" t="s">
        <v>416</v>
      </c>
      <c r="E1373" s="527"/>
      <c r="F1373" s="527"/>
      <c r="G1373" s="527"/>
      <c r="H1373" s="527"/>
      <c r="I1373" s="527"/>
      <c r="J1373" s="527"/>
      <c r="K1373" s="527"/>
      <c r="L1373" s="527"/>
      <c r="M1373" s="527" t="s">
        <v>415</v>
      </c>
      <c r="N1373" s="527" t="s">
        <v>416</v>
      </c>
      <c r="O1373" s="527"/>
      <c r="P1373" s="527"/>
      <c r="Q1373" s="527"/>
      <c r="R1373" s="527"/>
      <c r="S1373" s="527"/>
      <c r="T1373" s="527"/>
    </row>
    <row r="1374" spans="1:20" ht="42" customHeight="1">
      <c r="A1374" s="527"/>
      <c r="B1374" s="527"/>
      <c r="C1374" s="527"/>
      <c r="D1374" s="527" t="s">
        <v>409</v>
      </c>
      <c r="E1374" s="527" t="s">
        <v>410</v>
      </c>
      <c r="F1374" s="527" t="s">
        <v>411</v>
      </c>
      <c r="G1374" s="527" t="s">
        <v>418</v>
      </c>
      <c r="H1374" s="527"/>
      <c r="I1374" s="527" t="s">
        <v>417</v>
      </c>
      <c r="J1374" s="527"/>
      <c r="K1374" s="527" t="s">
        <v>412</v>
      </c>
      <c r="L1374" s="527" t="s">
        <v>413</v>
      </c>
      <c r="M1374" s="527"/>
      <c r="N1374" s="527" t="s">
        <v>420</v>
      </c>
      <c r="O1374" s="527" t="s">
        <v>421</v>
      </c>
      <c r="P1374" s="527"/>
      <c r="Q1374" s="527"/>
      <c r="R1374" s="527"/>
      <c r="S1374" s="527" t="s">
        <v>423</v>
      </c>
      <c r="T1374" s="527" t="s">
        <v>424</v>
      </c>
    </row>
    <row r="1375" spans="1:20" ht="28.5" customHeight="1">
      <c r="A1375" s="527"/>
      <c r="B1375" s="527"/>
      <c r="C1375" s="527"/>
      <c r="D1375" s="527"/>
      <c r="E1375" s="527"/>
      <c r="F1375" s="527"/>
      <c r="G1375" s="527" t="s">
        <v>415</v>
      </c>
      <c r="H1375" s="527" t="s">
        <v>419</v>
      </c>
      <c r="I1375" s="527" t="s">
        <v>415</v>
      </c>
      <c r="J1375" s="527" t="s">
        <v>422</v>
      </c>
      <c r="K1375" s="527"/>
      <c r="L1375" s="527"/>
      <c r="M1375" s="527"/>
      <c r="N1375" s="527"/>
      <c r="O1375" s="527" t="s">
        <v>415</v>
      </c>
      <c r="P1375" s="527" t="s">
        <v>422</v>
      </c>
      <c r="Q1375" s="527" t="s">
        <v>443</v>
      </c>
      <c r="R1375" s="527"/>
      <c r="S1375" s="527"/>
      <c r="T1375" s="527"/>
    </row>
    <row r="1376" spans="1:20" ht="24">
      <c r="A1376" s="527"/>
      <c r="B1376" s="527"/>
      <c r="C1376" s="527"/>
      <c r="D1376" s="527"/>
      <c r="E1376" s="527"/>
      <c r="F1376" s="527"/>
      <c r="G1376" s="527"/>
      <c r="H1376" s="527"/>
      <c r="I1376" s="527"/>
      <c r="J1376" s="527"/>
      <c r="K1376" s="527"/>
      <c r="L1376" s="527"/>
      <c r="M1376" s="527"/>
      <c r="N1376" s="527"/>
      <c r="O1376" s="527"/>
      <c r="P1376" s="527"/>
      <c r="Q1376" s="390" t="s">
        <v>415</v>
      </c>
      <c r="R1376" s="390" t="s">
        <v>419</v>
      </c>
      <c r="S1376" s="527"/>
      <c r="T1376" s="527"/>
    </row>
    <row r="1377" spans="1:20">
      <c r="A1377" s="516" t="s">
        <v>328</v>
      </c>
      <c r="B1377" s="516"/>
      <c r="C1377" s="44">
        <f>+Neamt!C22</f>
        <v>527</v>
      </c>
      <c r="D1377" s="44">
        <f>+Neamt!D22</f>
        <v>346</v>
      </c>
      <c r="E1377" s="44">
        <f>+Neamt!E22</f>
        <v>1</v>
      </c>
      <c r="F1377" s="44">
        <f>+Neamt!F22</f>
        <v>11</v>
      </c>
      <c r="G1377" s="44">
        <f>+Neamt!G22</f>
        <v>5</v>
      </c>
      <c r="H1377" s="44">
        <f>+Neamt!H22</f>
        <v>0</v>
      </c>
      <c r="I1377" s="44">
        <f>+Neamt!I22</f>
        <v>18</v>
      </c>
      <c r="J1377" s="44">
        <f>+Neamt!J22</f>
        <v>0</v>
      </c>
      <c r="K1377" s="44">
        <f>+Neamt!K22</f>
        <v>47</v>
      </c>
      <c r="L1377" s="44">
        <f>+Neamt!L22</f>
        <v>99</v>
      </c>
      <c r="M1377" s="44">
        <f>+Neamt!M22</f>
        <v>2528</v>
      </c>
      <c r="N1377" s="44">
        <f>+Neamt!N22</f>
        <v>1373</v>
      </c>
      <c r="O1377" s="44">
        <f>+Neamt!O22</f>
        <v>1296</v>
      </c>
      <c r="P1377" s="44">
        <f>+Neamt!P22</f>
        <v>77</v>
      </c>
      <c r="Q1377" s="44">
        <f>+Neamt!Q22</f>
        <v>0</v>
      </c>
      <c r="R1377" s="44">
        <f>+Neamt!R22</f>
        <v>0</v>
      </c>
      <c r="S1377" s="44">
        <f>+Neamt!S22</f>
        <v>862</v>
      </c>
      <c r="T1377" s="44">
        <f>+Neamt!T22</f>
        <v>293</v>
      </c>
    </row>
    <row r="1378" spans="1:20">
      <c r="A1378" s="372">
        <v>1</v>
      </c>
      <c r="B1378" s="21" t="s">
        <v>196</v>
      </c>
      <c r="C1378" s="180">
        <f>+Neamt!C23</f>
        <v>271</v>
      </c>
      <c r="D1378" s="180">
        <f>+Neamt!D23</f>
        <v>190</v>
      </c>
      <c r="E1378" s="180">
        <f>+Neamt!E23</f>
        <v>1</v>
      </c>
      <c r="F1378" s="180">
        <f>+Neamt!F23</f>
        <v>4</v>
      </c>
      <c r="G1378" s="180">
        <f>+Neamt!G23</f>
        <v>3</v>
      </c>
      <c r="H1378" s="180">
        <f>+Neamt!H23</f>
        <v>0</v>
      </c>
      <c r="I1378" s="180">
        <f>+Neamt!I23</f>
        <v>3</v>
      </c>
      <c r="J1378" s="180">
        <f>+Neamt!J23</f>
        <v>0</v>
      </c>
      <c r="K1378" s="180">
        <f>+Neamt!K23</f>
        <v>31</v>
      </c>
      <c r="L1378" s="180">
        <f>+Neamt!L23</f>
        <v>39</v>
      </c>
      <c r="M1378" s="180">
        <f>+Neamt!M23</f>
        <v>1238</v>
      </c>
      <c r="N1378" s="180">
        <f>+Neamt!N23</f>
        <v>707</v>
      </c>
      <c r="O1378" s="180">
        <f>+Neamt!O23</f>
        <v>669</v>
      </c>
      <c r="P1378" s="180">
        <f>+Neamt!P23</f>
        <v>37</v>
      </c>
      <c r="Q1378" s="180">
        <f>+Neamt!Q23</f>
        <v>0</v>
      </c>
      <c r="R1378" s="180">
        <f>+Neamt!R23</f>
        <v>0</v>
      </c>
      <c r="S1378" s="180">
        <f>+Neamt!S23</f>
        <v>416</v>
      </c>
      <c r="T1378" s="180">
        <f>+Neamt!T23</f>
        <v>115</v>
      </c>
    </row>
    <row r="1379" spans="1:20">
      <c r="A1379" s="372">
        <v>2</v>
      </c>
      <c r="B1379" s="21" t="s">
        <v>197</v>
      </c>
      <c r="C1379" s="180">
        <f>+Neamt!C24</f>
        <v>136</v>
      </c>
      <c r="D1379" s="180">
        <f>+Neamt!D24</f>
        <v>92</v>
      </c>
      <c r="E1379" s="180">
        <f>+Neamt!E24</f>
        <v>0</v>
      </c>
      <c r="F1379" s="180">
        <f>+Neamt!F24</f>
        <v>2</v>
      </c>
      <c r="G1379" s="180">
        <f>+Neamt!G24</f>
        <v>1</v>
      </c>
      <c r="H1379" s="180">
        <f>+Neamt!H24</f>
        <v>0</v>
      </c>
      <c r="I1379" s="180">
        <f>+Neamt!I24</f>
        <v>9</v>
      </c>
      <c r="J1379" s="180">
        <f>+Neamt!J24</f>
        <v>0</v>
      </c>
      <c r="K1379" s="180">
        <f>+Neamt!K24</f>
        <v>10</v>
      </c>
      <c r="L1379" s="180">
        <f>+Neamt!L24</f>
        <v>22</v>
      </c>
      <c r="M1379" s="180">
        <f>+Neamt!M24</f>
        <v>698</v>
      </c>
      <c r="N1379" s="180">
        <f>+Neamt!N24</f>
        <v>386</v>
      </c>
      <c r="O1379" s="180">
        <f>+Neamt!O24</f>
        <v>361</v>
      </c>
      <c r="P1379" s="180">
        <f>+Neamt!P24</f>
        <v>26</v>
      </c>
      <c r="Q1379" s="180">
        <f>+Neamt!Q24</f>
        <v>0</v>
      </c>
      <c r="R1379" s="180">
        <f>+Neamt!R24</f>
        <v>0</v>
      </c>
      <c r="S1379" s="180">
        <f>+Neamt!S24</f>
        <v>228</v>
      </c>
      <c r="T1379" s="180">
        <f>+Neamt!T24</f>
        <v>84</v>
      </c>
    </row>
    <row r="1380" spans="1:20">
      <c r="A1380" s="372">
        <v>3</v>
      </c>
      <c r="B1380" s="21" t="s">
        <v>198</v>
      </c>
      <c r="C1380" s="180">
        <f>+Neamt!C25</f>
        <v>11</v>
      </c>
      <c r="D1380" s="180">
        <f>+Neamt!D25</f>
        <v>3</v>
      </c>
      <c r="E1380" s="180">
        <f>+Neamt!E25</f>
        <v>0</v>
      </c>
      <c r="F1380" s="180">
        <f>+Neamt!F25</f>
        <v>1</v>
      </c>
      <c r="G1380" s="180">
        <f>+Neamt!G25</f>
        <v>0</v>
      </c>
      <c r="H1380" s="180">
        <f>+Neamt!H25</f>
        <v>0</v>
      </c>
      <c r="I1380" s="180">
        <f>+Neamt!I25</f>
        <v>0</v>
      </c>
      <c r="J1380" s="180">
        <f>+Neamt!J25</f>
        <v>0</v>
      </c>
      <c r="K1380" s="180">
        <f>+Neamt!K25</f>
        <v>1</v>
      </c>
      <c r="L1380" s="180">
        <f>+Neamt!L25</f>
        <v>6</v>
      </c>
      <c r="M1380" s="180">
        <f>+Neamt!M25</f>
        <v>65</v>
      </c>
      <c r="N1380" s="180">
        <f>+Neamt!N25</f>
        <v>19</v>
      </c>
      <c r="O1380" s="180">
        <f>+Neamt!O25</f>
        <v>17</v>
      </c>
      <c r="P1380" s="180">
        <f>+Neamt!P25</f>
        <v>0</v>
      </c>
      <c r="Q1380" s="180">
        <f>+Neamt!Q25</f>
        <v>0</v>
      </c>
      <c r="R1380" s="180">
        <f>+Neamt!R25</f>
        <v>0</v>
      </c>
      <c r="S1380" s="180">
        <f>+Neamt!S25</f>
        <v>30</v>
      </c>
      <c r="T1380" s="180">
        <f>+Neamt!T25</f>
        <v>16</v>
      </c>
    </row>
    <row r="1381" spans="1:20">
      <c r="A1381" s="372">
        <v>4</v>
      </c>
      <c r="B1381" s="21" t="s">
        <v>199</v>
      </c>
      <c r="C1381" s="180">
        <f>+Neamt!C26</f>
        <v>62</v>
      </c>
      <c r="D1381" s="180">
        <f>+Neamt!D26</f>
        <v>34</v>
      </c>
      <c r="E1381" s="180">
        <f>+Neamt!E26</f>
        <v>0</v>
      </c>
      <c r="F1381" s="180">
        <f>+Neamt!F26</f>
        <v>2</v>
      </c>
      <c r="G1381" s="180">
        <f>+Neamt!G26</f>
        <v>0</v>
      </c>
      <c r="H1381" s="180">
        <f>+Neamt!H26</f>
        <v>0</v>
      </c>
      <c r="I1381" s="180">
        <f>+Neamt!I26</f>
        <v>5</v>
      </c>
      <c r="J1381" s="180">
        <f>+Neamt!J26</f>
        <v>0</v>
      </c>
      <c r="K1381" s="180">
        <f>+Neamt!K26</f>
        <v>3</v>
      </c>
      <c r="L1381" s="180">
        <f>+Neamt!L26</f>
        <v>18</v>
      </c>
      <c r="M1381" s="180">
        <f>+Neamt!M26</f>
        <v>287</v>
      </c>
      <c r="N1381" s="180">
        <f>+Neamt!N26</f>
        <v>154</v>
      </c>
      <c r="O1381" s="180">
        <f>+Neamt!O26</f>
        <v>146</v>
      </c>
      <c r="P1381" s="180">
        <f>+Neamt!P26</f>
        <v>11</v>
      </c>
      <c r="Q1381" s="180">
        <f>+Neamt!Q26</f>
        <v>0</v>
      </c>
      <c r="R1381" s="180">
        <f>+Neamt!R26</f>
        <v>0</v>
      </c>
      <c r="S1381" s="180">
        <f>+Neamt!S26</f>
        <v>98</v>
      </c>
      <c r="T1381" s="180">
        <f>+Neamt!T26</f>
        <v>35</v>
      </c>
    </row>
    <row r="1382" spans="1:20">
      <c r="A1382" s="372">
        <v>5</v>
      </c>
      <c r="B1382" s="21" t="s">
        <v>200</v>
      </c>
      <c r="C1382" s="180">
        <f>+Neamt!C27</f>
        <v>32</v>
      </c>
      <c r="D1382" s="180">
        <f>+Neamt!D27</f>
        <v>18</v>
      </c>
      <c r="E1382" s="180">
        <f>+Neamt!E27</f>
        <v>0</v>
      </c>
      <c r="F1382" s="180">
        <f>+Neamt!F27</f>
        <v>1</v>
      </c>
      <c r="G1382" s="180">
        <f>+Neamt!G27</f>
        <v>1</v>
      </c>
      <c r="H1382" s="180">
        <f>+Neamt!H27</f>
        <v>0</v>
      </c>
      <c r="I1382" s="180">
        <f>+Neamt!I27</f>
        <v>1</v>
      </c>
      <c r="J1382" s="180">
        <f>+Neamt!J27</f>
        <v>0</v>
      </c>
      <c r="K1382" s="180">
        <f>+Neamt!K27</f>
        <v>2</v>
      </c>
      <c r="L1382" s="180">
        <f>+Neamt!L27</f>
        <v>9</v>
      </c>
      <c r="M1382" s="180">
        <f>+Neamt!M27</f>
        <v>160</v>
      </c>
      <c r="N1382" s="180">
        <f>+Neamt!N27</f>
        <v>72</v>
      </c>
      <c r="O1382" s="180">
        <f>+Neamt!O27</f>
        <v>69</v>
      </c>
      <c r="P1382" s="180">
        <f>+Neamt!P27</f>
        <v>0</v>
      </c>
      <c r="Q1382" s="180">
        <f>+Neamt!Q27</f>
        <v>0</v>
      </c>
      <c r="R1382" s="180">
        <f>+Neamt!R27</f>
        <v>0</v>
      </c>
      <c r="S1382" s="180">
        <f>+Neamt!S27</f>
        <v>58</v>
      </c>
      <c r="T1382" s="180">
        <f>+Neamt!T27</f>
        <v>30</v>
      </c>
    </row>
    <row r="1383" spans="1:20">
      <c r="A1383" s="372">
        <v>6</v>
      </c>
      <c r="B1383" s="410" t="s">
        <v>472</v>
      </c>
      <c r="C1383" s="180">
        <f>+Neamt!C28</f>
        <v>15</v>
      </c>
      <c r="D1383" s="180">
        <f>+Neamt!D28</f>
        <v>9</v>
      </c>
      <c r="E1383" s="180">
        <f>+Neamt!E28</f>
        <v>0</v>
      </c>
      <c r="F1383" s="180">
        <f>+Neamt!F28</f>
        <v>1</v>
      </c>
      <c r="G1383" s="180">
        <f>+Neamt!G28</f>
        <v>0</v>
      </c>
      <c r="H1383" s="180">
        <f>+Neamt!H28</f>
        <v>0</v>
      </c>
      <c r="I1383" s="180">
        <f>+Neamt!I28</f>
        <v>0</v>
      </c>
      <c r="J1383" s="180">
        <f>+Neamt!J28</f>
        <v>0</v>
      </c>
      <c r="K1383" s="180">
        <f>+Neamt!K28</f>
        <v>0</v>
      </c>
      <c r="L1383" s="180">
        <f>+Neamt!L28</f>
        <v>5</v>
      </c>
      <c r="M1383" s="180">
        <f>+Neamt!M28</f>
        <v>80</v>
      </c>
      <c r="N1383" s="180">
        <f>+Neamt!N28</f>
        <v>35</v>
      </c>
      <c r="O1383" s="180">
        <f>+Neamt!O28</f>
        <v>34</v>
      </c>
      <c r="P1383" s="180">
        <f>+Neamt!P28</f>
        <v>3</v>
      </c>
      <c r="Q1383" s="180">
        <f>+Neamt!Q28</f>
        <v>0</v>
      </c>
      <c r="R1383" s="180">
        <f>+Neamt!R28</f>
        <v>0</v>
      </c>
      <c r="S1383" s="180">
        <f>+Neamt!S28</f>
        <v>32</v>
      </c>
      <c r="T1383" s="180">
        <f>+Neamt!T28</f>
        <v>13</v>
      </c>
    </row>
    <row r="1408" spans="1:1">
      <c r="A1408" s="33" t="s">
        <v>539</v>
      </c>
    </row>
    <row r="1411" spans="1:20">
      <c r="A1411" s="533" t="s">
        <v>562</v>
      </c>
      <c r="B1411" s="533"/>
      <c r="C1411" s="533"/>
      <c r="D1411" s="533"/>
      <c r="E1411" s="533"/>
      <c r="F1411" s="533"/>
      <c r="G1411" s="533"/>
      <c r="H1411" s="533"/>
      <c r="I1411" s="533"/>
      <c r="J1411" s="533"/>
    </row>
    <row r="1412" spans="1:20" ht="12.75" customHeight="1">
      <c r="A1412" s="527" t="s">
        <v>300</v>
      </c>
      <c r="B1412" s="527" t="s">
        <v>301</v>
      </c>
      <c r="C1412" s="527" t="s">
        <v>0</v>
      </c>
      <c r="D1412" s="527" t="s">
        <v>298</v>
      </c>
      <c r="E1412" s="527"/>
      <c r="F1412" s="527"/>
      <c r="G1412" s="527" t="s">
        <v>1</v>
      </c>
      <c r="H1412" s="527" t="s">
        <v>299</v>
      </c>
      <c r="I1412" s="527"/>
      <c r="J1412" s="527"/>
      <c r="K1412" s="527" t="s">
        <v>466</v>
      </c>
      <c r="L1412" s="527" t="s">
        <v>467</v>
      </c>
      <c r="M1412" s="527" t="s">
        <v>461</v>
      </c>
      <c r="N1412" s="527" t="s">
        <v>489</v>
      </c>
      <c r="O1412" s="527" t="s">
        <v>463</v>
      </c>
      <c r="P1412" s="527" t="s">
        <v>464</v>
      </c>
      <c r="Q1412" s="527" t="s">
        <v>465</v>
      </c>
      <c r="R1412" s="527" t="s">
        <v>469</v>
      </c>
    </row>
    <row r="1413" spans="1:20" ht="36">
      <c r="A1413" s="527"/>
      <c r="B1413" s="527"/>
      <c r="C1413" s="527"/>
      <c r="D1413" s="390" t="s">
        <v>2</v>
      </c>
      <c r="E1413" s="390" t="s">
        <v>3</v>
      </c>
      <c r="F1413" s="390" t="s">
        <v>4</v>
      </c>
      <c r="G1413" s="527"/>
      <c r="H1413" s="390" t="s">
        <v>2</v>
      </c>
      <c r="I1413" s="390" t="s">
        <v>3</v>
      </c>
      <c r="J1413" s="390" t="s">
        <v>4</v>
      </c>
      <c r="K1413" s="527"/>
      <c r="L1413" s="527"/>
      <c r="M1413" s="527"/>
      <c r="N1413" s="527"/>
      <c r="O1413" s="527"/>
      <c r="P1413" s="527"/>
      <c r="Q1413" s="527"/>
      <c r="R1413" s="527"/>
    </row>
    <row r="1414" spans="1:20">
      <c r="A1414" s="516" t="s">
        <v>329</v>
      </c>
      <c r="B1414" s="516"/>
      <c r="C1414" s="384">
        <f>+Olt!C7</f>
        <v>138714977.40000001</v>
      </c>
      <c r="D1414" s="384">
        <f>+Olt!D7</f>
        <v>70146.638381795201</v>
      </c>
      <c r="E1414" s="384">
        <f>+Olt!E7</f>
        <v>2059.0327509685499</v>
      </c>
      <c r="F1414" s="384">
        <f>+Olt!F7</f>
        <v>259.37535508335799</v>
      </c>
      <c r="G1414" s="384">
        <f>+Olt!G7</f>
        <v>8577737.4499999993</v>
      </c>
      <c r="H1414" s="384">
        <f>+Olt!H7</f>
        <v>4337.6674841972199</v>
      </c>
      <c r="I1414" s="384">
        <f>+Olt!I7</f>
        <v>127.324696076831</v>
      </c>
      <c r="J1414" s="384">
        <f>+Olt!J7</f>
        <v>16.039030093267801</v>
      </c>
      <c r="K1414" s="384">
        <f>+Olt!K7</f>
        <v>67369</v>
      </c>
      <c r="L1414" s="384">
        <f>+Olt!L7</f>
        <v>66701</v>
      </c>
      <c r="M1414" s="384">
        <f>+Olt!M7</f>
        <v>534804</v>
      </c>
      <c r="N1414" s="385">
        <f>+Olt!N7</f>
        <v>270.37613751263905</v>
      </c>
      <c r="O1414" s="385">
        <f>+Olt!O7</f>
        <v>74.075654113051783</v>
      </c>
      <c r="P1414" s="385">
        <f>+Olt!P7</f>
        <v>6.1074389603270678</v>
      </c>
      <c r="Q1414" s="385">
        <f>+Olt!Q7</f>
        <v>0.87554909221750798</v>
      </c>
      <c r="R1414" s="385">
        <f>+Olt!R7</f>
        <v>44.269969666329629</v>
      </c>
    </row>
    <row r="1415" spans="1:20">
      <c r="A1415" s="371">
        <v>1</v>
      </c>
      <c r="B1415" s="21" t="s">
        <v>201</v>
      </c>
      <c r="C1415" s="161">
        <f>+Olt!C8</f>
        <v>91777428</v>
      </c>
      <c r="D1415" s="161">
        <f>+Olt!D8</f>
        <v>79598.810060711185</v>
      </c>
      <c r="E1415" s="161">
        <f>+Olt!E8</f>
        <v>2121.7761646052481</v>
      </c>
      <c r="F1415" s="161">
        <f>+Olt!F8</f>
        <v>278.01569145391318</v>
      </c>
      <c r="G1415" s="161">
        <f>+Olt!G8</f>
        <v>6068302.6200000001</v>
      </c>
      <c r="H1415" s="161">
        <f>+Olt!H8</f>
        <v>5263.0551777970513</v>
      </c>
      <c r="I1415" s="161">
        <f>+Olt!I8</f>
        <v>140.29135637498555</v>
      </c>
      <c r="J1415" s="161">
        <f>+Olt!J8</f>
        <v>18.382334149208159</v>
      </c>
      <c r="K1415" s="161">
        <f>+Olt!K8</f>
        <v>43255</v>
      </c>
      <c r="L1415" s="161">
        <f>+Olt!L8</f>
        <v>42899</v>
      </c>
      <c r="M1415" s="161">
        <f>+Olt!M8</f>
        <v>330116</v>
      </c>
      <c r="N1415" s="386">
        <f>+Olt!N8</f>
        <v>286.31049436253255</v>
      </c>
      <c r="O1415" s="386">
        <f>+Olt!O8</f>
        <v>78.441231332200701</v>
      </c>
      <c r="P1415" s="386">
        <f>+Olt!P8</f>
        <v>5.5769432196374575</v>
      </c>
      <c r="Q1415" s="386">
        <f>+Olt!Q8</f>
        <v>1.2214736940255018</v>
      </c>
      <c r="R1415" s="386">
        <f>+Olt!R8</f>
        <v>51.33824804856895</v>
      </c>
    </row>
    <row r="1416" spans="1:20">
      <c r="A1416" s="371">
        <v>2</v>
      </c>
      <c r="B1416" s="21" t="s">
        <v>202</v>
      </c>
      <c r="C1416" s="161">
        <f>+Olt!C9</f>
        <v>8376428.04</v>
      </c>
      <c r="D1416" s="161">
        <f>+Olt!D9</f>
        <v>52352.67525</v>
      </c>
      <c r="E1416" s="161">
        <f>+Olt!E9</f>
        <v>8582.4057786885205</v>
      </c>
      <c r="F1416" s="161">
        <f>+Olt!F9</f>
        <v>142.45868195037301</v>
      </c>
      <c r="G1416" s="161">
        <f>+Olt!G9</f>
        <v>487518.84</v>
      </c>
      <c r="H1416" s="161">
        <f>+Olt!H9</f>
        <v>3046.9927499999999</v>
      </c>
      <c r="I1416" s="161">
        <f>+Olt!I9</f>
        <v>499.50700819672102</v>
      </c>
      <c r="J1416" s="161">
        <f>+Olt!J9</f>
        <v>8.2912777428187603</v>
      </c>
      <c r="K1416" s="161">
        <f>+Olt!K9</f>
        <v>976</v>
      </c>
      <c r="L1416" s="161">
        <f>+Olt!L9</f>
        <v>812</v>
      </c>
      <c r="M1416" s="161">
        <f>+Olt!M9</f>
        <v>58799</v>
      </c>
      <c r="N1416" s="386">
        <f>+Olt!N9</f>
        <v>367.49374999999998</v>
      </c>
      <c r="O1416" s="386">
        <f>+Olt!O9</f>
        <v>100.6832191780822</v>
      </c>
      <c r="P1416" s="386">
        <f>+Olt!P9</f>
        <v>60.244877049180324</v>
      </c>
      <c r="Q1416" s="386">
        <f>+Olt!Q9</f>
        <v>0</v>
      </c>
      <c r="R1416" s="386">
        <f>+Olt!R9</f>
        <v>6.1</v>
      </c>
    </row>
    <row r="1417" spans="1:20">
      <c r="A1417" s="371">
        <v>3</v>
      </c>
      <c r="B1417" s="21" t="s">
        <v>203</v>
      </c>
      <c r="C1417" s="161">
        <f>+Olt!C10</f>
        <v>24829451</v>
      </c>
      <c r="D1417" s="161">
        <f>+Olt!D10</f>
        <v>57079.197701149402</v>
      </c>
      <c r="E1417" s="161">
        <f>+Olt!E10</f>
        <v>1633.19417220285</v>
      </c>
      <c r="F1417" s="161">
        <f>+Olt!F10</f>
        <v>250.79746873800499</v>
      </c>
      <c r="G1417" s="161">
        <f>+Olt!G10</f>
        <v>1508456.47</v>
      </c>
      <c r="H1417" s="161">
        <f>+Olt!H10</f>
        <v>3467.7160229885098</v>
      </c>
      <c r="I1417" s="161">
        <f>+Olt!I10</f>
        <v>99.220974149838796</v>
      </c>
      <c r="J1417" s="161">
        <f>+Olt!J10</f>
        <v>15.236626229773099</v>
      </c>
      <c r="K1417" s="161">
        <f>+Olt!K10</f>
        <v>15203</v>
      </c>
      <c r="L1417" s="161">
        <f>+Olt!L10</f>
        <v>15110</v>
      </c>
      <c r="M1417" s="161">
        <f>+Olt!M10</f>
        <v>99002</v>
      </c>
      <c r="N1417" s="386">
        <f>+Olt!N10</f>
        <v>227.59080459770115</v>
      </c>
      <c r="O1417" s="386">
        <f>+Olt!O10</f>
        <v>62.353645095260582</v>
      </c>
      <c r="P1417" s="386">
        <f>+Olt!P10</f>
        <v>5.2708300058563591</v>
      </c>
      <c r="Q1417" s="386">
        <f>+Olt!Q10</f>
        <v>0.39046988749172734</v>
      </c>
      <c r="R1417" s="386">
        <f>+Olt!R10</f>
        <v>43.179310344827584</v>
      </c>
    </row>
    <row r="1418" spans="1:20">
      <c r="A1418" s="371">
        <v>4</v>
      </c>
      <c r="B1418" s="21" t="s">
        <v>204</v>
      </c>
      <c r="C1418" s="161">
        <f>+Olt!C11</f>
        <v>6034085</v>
      </c>
      <c r="D1418" s="161">
        <f>+Olt!D11</f>
        <v>52930.570175438603</v>
      </c>
      <c r="E1418" s="161">
        <f>+Olt!E11</f>
        <v>1688.3282036933399</v>
      </c>
      <c r="F1418" s="161">
        <f>+Olt!F11</f>
        <v>249.806872283171</v>
      </c>
      <c r="G1418" s="161">
        <f>+Olt!G11</f>
        <v>272384.21000000002</v>
      </c>
      <c r="H1418" s="161">
        <f>+Olt!H11</f>
        <v>2389.3351754385999</v>
      </c>
      <c r="I1418" s="161">
        <f>+Olt!I11</f>
        <v>76.212705651930605</v>
      </c>
      <c r="J1418" s="161">
        <f>+Olt!J11</f>
        <v>11.2765145932519</v>
      </c>
      <c r="K1418" s="161">
        <f>+Olt!K11</f>
        <v>3574</v>
      </c>
      <c r="L1418" s="161">
        <f>+Olt!L11</f>
        <v>3558</v>
      </c>
      <c r="M1418" s="161">
        <f>+Olt!M11</f>
        <v>24155</v>
      </c>
      <c r="N1418" s="386">
        <f>+Olt!N11</f>
        <v>211.88596491228071</v>
      </c>
      <c r="O1418" s="386">
        <f>+Olt!O11</f>
        <v>58.050949291035813</v>
      </c>
      <c r="P1418" s="386">
        <f>+Olt!P11</f>
        <v>5.8218847915160277</v>
      </c>
      <c r="Q1418" s="386">
        <f>+Olt!Q11</f>
        <v>2.8105677346824058E-2</v>
      </c>
      <c r="R1418" s="386">
        <f>+Olt!R11</f>
        <v>36.39473684210526</v>
      </c>
    </row>
    <row r="1419" spans="1:20">
      <c r="A1419" s="371">
        <v>5</v>
      </c>
      <c r="B1419" s="21" t="s">
        <v>205</v>
      </c>
      <c r="C1419" s="161">
        <f>+Olt!C12</f>
        <v>7697585.3600000003</v>
      </c>
      <c r="D1419" s="161">
        <f>+Olt!D12</f>
        <v>66358.4944827586</v>
      </c>
      <c r="E1419" s="161">
        <f>+Olt!E12</f>
        <v>1765.0963907360699</v>
      </c>
      <c r="F1419" s="161">
        <f>+Olt!F12</f>
        <v>338.62332218898501</v>
      </c>
      <c r="G1419" s="161">
        <f>+Olt!G12</f>
        <v>241075.31</v>
      </c>
      <c r="H1419" s="161">
        <f>+Olt!H12</f>
        <v>2078.2354310344799</v>
      </c>
      <c r="I1419" s="161">
        <f>+Olt!I12</f>
        <v>55.279823434991997</v>
      </c>
      <c r="J1419" s="161">
        <f>+Olt!J12</f>
        <v>10.605107777582299</v>
      </c>
      <c r="K1419" s="161">
        <f>+Olt!K12</f>
        <v>4361</v>
      </c>
      <c r="L1419" s="161">
        <f>+Olt!L12</f>
        <v>4322</v>
      </c>
      <c r="M1419" s="161">
        <f>+Olt!M12</f>
        <v>22732</v>
      </c>
      <c r="N1419" s="386">
        <f>+Olt!N12</f>
        <v>195.9655172413793</v>
      </c>
      <c r="O1419" s="386">
        <f>+Olt!O12</f>
        <v>53.689182805857342</v>
      </c>
      <c r="P1419" s="386">
        <f>+Olt!P12</f>
        <v>5.0911534154535278</v>
      </c>
      <c r="Q1419" s="386">
        <f>+Olt!Q12</f>
        <v>0</v>
      </c>
      <c r="R1419" s="386">
        <f>+Olt!R12</f>
        <v>38.491379310344826</v>
      </c>
    </row>
    <row r="1420" spans="1:20">
      <c r="A1420" s="411"/>
      <c r="B1420" s="412"/>
      <c r="C1420" s="413"/>
      <c r="D1420" s="414"/>
      <c r="E1420" s="414"/>
      <c r="F1420" s="414"/>
      <c r="G1420" s="413"/>
      <c r="H1420" s="414"/>
      <c r="I1420" s="414"/>
      <c r="J1420" s="414"/>
      <c r="K1420" s="412"/>
      <c r="L1420" s="415"/>
      <c r="M1420" s="412"/>
      <c r="N1420" s="412"/>
      <c r="O1420" s="412"/>
      <c r="P1420" s="412"/>
      <c r="Q1420" s="412"/>
      <c r="R1420" s="412"/>
    </row>
    <row r="1421" spans="1:20">
      <c r="A1421" s="528" t="s">
        <v>565</v>
      </c>
      <c r="B1421" s="528"/>
      <c r="C1421" s="528"/>
      <c r="D1421" s="528"/>
      <c r="E1421" s="528"/>
      <c r="F1421" s="528"/>
      <c r="G1421" s="528"/>
      <c r="H1421" s="528"/>
      <c r="I1421" s="528"/>
      <c r="J1421" s="528"/>
      <c r="K1421" s="528"/>
      <c r="L1421" s="528"/>
      <c r="M1421" s="528"/>
      <c r="N1421" s="528"/>
      <c r="O1421" s="528"/>
      <c r="P1421" s="528"/>
      <c r="Q1421" s="528"/>
      <c r="R1421" s="528"/>
      <c r="S1421" s="528"/>
      <c r="T1421" s="528"/>
    </row>
    <row r="1422" spans="1:20">
      <c r="A1422" s="527" t="s">
        <v>300</v>
      </c>
      <c r="B1422" s="527" t="s">
        <v>301</v>
      </c>
      <c r="C1422" s="527" t="s">
        <v>414</v>
      </c>
      <c r="D1422" s="527"/>
      <c r="E1422" s="527"/>
      <c r="F1422" s="527"/>
      <c r="G1422" s="527"/>
      <c r="H1422" s="527"/>
      <c r="I1422" s="527"/>
      <c r="J1422" s="527"/>
      <c r="K1422" s="527"/>
      <c r="L1422" s="527"/>
      <c r="M1422" s="527" t="s">
        <v>425</v>
      </c>
      <c r="N1422" s="527"/>
      <c r="O1422" s="527"/>
      <c r="P1422" s="527"/>
      <c r="Q1422" s="527"/>
      <c r="R1422" s="527"/>
      <c r="S1422" s="527"/>
      <c r="T1422" s="527"/>
    </row>
    <row r="1423" spans="1:20">
      <c r="A1423" s="527"/>
      <c r="B1423" s="527"/>
      <c r="C1423" s="527" t="s">
        <v>415</v>
      </c>
      <c r="D1423" s="527" t="s">
        <v>416</v>
      </c>
      <c r="E1423" s="527"/>
      <c r="F1423" s="527"/>
      <c r="G1423" s="527"/>
      <c r="H1423" s="527"/>
      <c r="I1423" s="527"/>
      <c r="J1423" s="527"/>
      <c r="K1423" s="527"/>
      <c r="L1423" s="527"/>
      <c r="M1423" s="527" t="s">
        <v>415</v>
      </c>
      <c r="N1423" s="527" t="s">
        <v>416</v>
      </c>
      <c r="O1423" s="527"/>
      <c r="P1423" s="527"/>
      <c r="Q1423" s="527"/>
      <c r="R1423" s="527"/>
      <c r="S1423" s="527"/>
      <c r="T1423" s="527"/>
    </row>
    <row r="1424" spans="1:20" ht="39.75" customHeight="1">
      <c r="A1424" s="527"/>
      <c r="B1424" s="527"/>
      <c r="C1424" s="527"/>
      <c r="D1424" s="527" t="s">
        <v>409</v>
      </c>
      <c r="E1424" s="527" t="s">
        <v>410</v>
      </c>
      <c r="F1424" s="527" t="s">
        <v>411</v>
      </c>
      <c r="G1424" s="527" t="s">
        <v>418</v>
      </c>
      <c r="H1424" s="527"/>
      <c r="I1424" s="527" t="s">
        <v>417</v>
      </c>
      <c r="J1424" s="527"/>
      <c r="K1424" s="527" t="s">
        <v>412</v>
      </c>
      <c r="L1424" s="527" t="s">
        <v>413</v>
      </c>
      <c r="M1424" s="527"/>
      <c r="N1424" s="527" t="s">
        <v>420</v>
      </c>
      <c r="O1424" s="527" t="s">
        <v>421</v>
      </c>
      <c r="P1424" s="527"/>
      <c r="Q1424" s="527"/>
      <c r="R1424" s="527"/>
      <c r="S1424" s="527" t="s">
        <v>423</v>
      </c>
      <c r="T1424" s="527" t="s">
        <v>424</v>
      </c>
    </row>
    <row r="1425" spans="1:20" ht="27.75" customHeight="1">
      <c r="A1425" s="527"/>
      <c r="B1425" s="527"/>
      <c r="C1425" s="527"/>
      <c r="D1425" s="527"/>
      <c r="E1425" s="527"/>
      <c r="F1425" s="527"/>
      <c r="G1425" s="527" t="s">
        <v>415</v>
      </c>
      <c r="H1425" s="527" t="s">
        <v>419</v>
      </c>
      <c r="I1425" s="527" t="s">
        <v>415</v>
      </c>
      <c r="J1425" s="527" t="s">
        <v>422</v>
      </c>
      <c r="K1425" s="527"/>
      <c r="L1425" s="527"/>
      <c r="M1425" s="527"/>
      <c r="N1425" s="527"/>
      <c r="O1425" s="527" t="s">
        <v>415</v>
      </c>
      <c r="P1425" s="527" t="s">
        <v>422</v>
      </c>
      <c r="Q1425" s="527" t="s">
        <v>443</v>
      </c>
      <c r="R1425" s="527"/>
      <c r="S1425" s="527"/>
      <c r="T1425" s="527"/>
    </row>
    <row r="1426" spans="1:20" ht="24">
      <c r="A1426" s="527"/>
      <c r="B1426" s="527"/>
      <c r="C1426" s="527"/>
      <c r="D1426" s="527"/>
      <c r="E1426" s="527"/>
      <c r="F1426" s="527"/>
      <c r="G1426" s="527"/>
      <c r="H1426" s="527"/>
      <c r="I1426" s="527"/>
      <c r="J1426" s="527"/>
      <c r="K1426" s="527"/>
      <c r="L1426" s="527"/>
      <c r="M1426" s="527"/>
      <c r="N1426" s="527"/>
      <c r="O1426" s="527"/>
      <c r="P1426" s="527"/>
      <c r="Q1426" s="390" t="s">
        <v>415</v>
      </c>
      <c r="R1426" s="390" t="s">
        <v>419</v>
      </c>
      <c r="S1426" s="527"/>
      <c r="T1426" s="527"/>
    </row>
    <row r="1427" spans="1:20">
      <c r="A1427" s="516" t="s">
        <v>329</v>
      </c>
      <c r="B1427" s="516"/>
      <c r="C1427" s="44">
        <f>+Olt!C20</f>
        <v>600</v>
      </c>
      <c r="D1427" s="44">
        <f>+Olt!D20</f>
        <v>412</v>
      </c>
      <c r="E1427" s="44">
        <f>+Olt!E20</f>
        <v>5</v>
      </c>
      <c r="F1427" s="44">
        <f>+Olt!F20</f>
        <v>10</v>
      </c>
      <c r="G1427" s="44">
        <f>+Olt!G20</f>
        <v>7</v>
      </c>
      <c r="H1427" s="44">
        <f>+Olt!H20</f>
        <v>4</v>
      </c>
      <c r="I1427" s="44">
        <f>+Olt!I20</f>
        <v>29</v>
      </c>
      <c r="J1427" s="44">
        <f>+Olt!J20</f>
        <v>2</v>
      </c>
      <c r="K1427" s="44">
        <f>+Olt!K20</f>
        <v>34</v>
      </c>
      <c r="L1427" s="44">
        <f>+Olt!L20</f>
        <v>103</v>
      </c>
      <c r="M1427" s="44">
        <f>+Olt!M20</f>
        <v>2233</v>
      </c>
      <c r="N1427" s="44">
        <f>+Olt!N20</f>
        <v>1324</v>
      </c>
      <c r="O1427" s="44">
        <f>+Olt!O20</f>
        <v>1290</v>
      </c>
      <c r="P1427" s="44">
        <f>+Olt!P20</f>
        <v>54</v>
      </c>
      <c r="Q1427" s="44">
        <f>+Olt!Q20</f>
        <v>3</v>
      </c>
      <c r="R1427" s="44">
        <f>+Olt!R20</f>
        <v>3</v>
      </c>
      <c r="S1427" s="44">
        <f>+Olt!S20</f>
        <v>646</v>
      </c>
      <c r="T1427" s="44">
        <f>+Olt!T20</f>
        <v>263</v>
      </c>
    </row>
    <row r="1428" spans="1:20">
      <c r="A1428" s="371">
        <v>1</v>
      </c>
      <c r="B1428" s="21" t="s">
        <v>201</v>
      </c>
      <c r="C1428" s="180">
        <f>+Olt!C21</f>
        <v>354</v>
      </c>
      <c r="D1428" s="180">
        <f>+Olt!D21</f>
        <v>249</v>
      </c>
      <c r="E1428" s="180">
        <f>+Olt!E21</f>
        <v>5</v>
      </c>
      <c r="F1428" s="180">
        <f>+Olt!F21</f>
        <v>4</v>
      </c>
      <c r="G1428" s="180">
        <f>+Olt!G21</f>
        <v>4</v>
      </c>
      <c r="H1428" s="180">
        <f>+Olt!H21</f>
        <v>4</v>
      </c>
      <c r="I1428" s="180">
        <f>+Olt!I21</f>
        <v>23</v>
      </c>
      <c r="J1428" s="180">
        <f>+Olt!J21</f>
        <v>1</v>
      </c>
      <c r="K1428" s="180">
        <f>+Olt!K21</f>
        <v>21</v>
      </c>
      <c r="L1428" s="180">
        <f>+Olt!L21</f>
        <v>48</v>
      </c>
      <c r="M1428" s="180">
        <f>+Olt!M21</f>
        <v>1355</v>
      </c>
      <c r="N1428" s="180">
        <f>+Olt!N21</f>
        <v>826</v>
      </c>
      <c r="O1428" s="180">
        <f>+Olt!O21</f>
        <v>804</v>
      </c>
      <c r="P1428" s="180">
        <f>+Olt!P21</f>
        <v>31</v>
      </c>
      <c r="Q1428" s="180">
        <f>+Olt!Q21</f>
        <v>0</v>
      </c>
      <c r="R1428" s="180">
        <f>+Olt!R21</f>
        <v>0</v>
      </c>
      <c r="S1428" s="180">
        <f>+Olt!S21</f>
        <v>395</v>
      </c>
      <c r="T1428" s="180">
        <f>+Olt!T21</f>
        <v>134</v>
      </c>
    </row>
    <row r="1429" spans="1:20">
      <c r="A1429" s="371">
        <v>2</v>
      </c>
      <c r="B1429" s="21" t="s">
        <v>202</v>
      </c>
      <c r="C1429" s="180">
        <f>+Olt!C22</f>
        <v>16</v>
      </c>
      <c r="D1429" s="180">
        <f>+Olt!D22</f>
        <v>5</v>
      </c>
      <c r="E1429" s="180">
        <f>+Olt!E22</f>
        <v>0</v>
      </c>
      <c r="F1429" s="180">
        <f>+Olt!F22</f>
        <v>1</v>
      </c>
      <c r="G1429" s="180">
        <f>+Olt!G22</f>
        <v>0</v>
      </c>
      <c r="H1429" s="180">
        <f>+Olt!H22</f>
        <v>0</v>
      </c>
      <c r="I1429" s="180">
        <f>+Olt!I22</f>
        <v>0</v>
      </c>
      <c r="J1429" s="180">
        <f>+Olt!J22</f>
        <v>0</v>
      </c>
      <c r="K1429" s="180">
        <f>+Olt!K22</f>
        <v>3</v>
      </c>
      <c r="L1429" s="180">
        <f>+Olt!L22</f>
        <v>7</v>
      </c>
      <c r="M1429" s="180">
        <f>+Olt!M22</f>
        <v>133</v>
      </c>
      <c r="N1429" s="180">
        <f>+Olt!N22</f>
        <v>40</v>
      </c>
      <c r="O1429" s="180">
        <f>+Olt!O22</f>
        <v>39</v>
      </c>
      <c r="P1429" s="180">
        <f>+Olt!P22</f>
        <v>0</v>
      </c>
      <c r="Q1429" s="180">
        <f>+Olt!Q22</f>
        <v>0</v>
      </c>
      <c r="R1429" s="180">
        <f>+Olt!R22</f>
        <v>0</v>
      </c>
      <c r="S1429" s="180">
        <f>+Olt!S22</f>
        <v>60</v>
      </c>
      <c r="T1429" s="180">
        <f>+Olt!T22</f>
        <v>33</v>
      </c>
    </row>
    <row r="1430" spans="1:20">
      <c r="A1430" s="371">
        <v>3</v>
      </c>
      <c r="B1430" s="21" t="s">
        <v>203</v>
      </c>
      <c r="C1430" s="180">
        <f>+Olt!C23</f>
        <v>130</v>
      </c>
      <c r="D1430" s="180">
        <f>+Olt!D23</f>
        <v>89</v>
      </c>
      <c r="E1430" s="180">
        <f>+Olt!E23</f>
        <v>0</v>
      </c>
      <c r="F1430" s="180">
        <f>+Olt!F23</f>
        <v>2</v>
      </c>
      <c r="G1430" s="180">
        <f>+Olt!G23</f>
        <v>2</v>
      </c>
      <c r="H1430" s="180">
        <f>+Olt!H23</f>
        <v>0</v>
      </c>
      <c r="I1430" s="180">
        <f>+Olt!I23</f>
        <v>2</v>
      </c>
      <c r="J1430" s="180">
        <f>+Olt!J23</f>
        <v>0</v>
      </c>
      <c r="K1430" s="180">
        <f>+Olt!K23</f>
        <v>5</v>
      </c>
      <c r="L1430" s="180">
        <f>+Olt!L23</f>
        <v>30</v>
      </c>
      <c r="M1430" s="180">
        <f>+Olt!M23</f>
        <v>491</v>
      </c>
      <c r="N1430" s="180">
        <f>+Olt!N23</f>
        <v>311</v>
      </c>
      <c r="O1430" s="180">
        <f>+Olt!O23</f>
        <v>303</v>
      </c>
      <c r="P1430" s="180">
        <f>+Olt!P23</f>
        <v>16</v>
      </c>
      <c r="Q1430" s="180">
        <f>+Olt!Q23</f>
        <v>0</v>
      </c>
      <c r="R1430" s="180">
        <f>+Olt!R23</f>
        <v>0</v>
      </c>
      <c r="S1430" s="180">
        <f>+Olt!S23</f>
        <v>122</v>
      </c>
      <c r="T1430" s="180">
        <f>+Olt!T23</f>
        <v>58</v>
      </c>
    </row>
    <row r="1431" spans="1:20">
      <c r="A1431" s="371">
        <v>4</v>
      </c>
      <c r="B1431" s="21" t="s">
        <v>204</v>
      </c>
      <c r="C1431" s="180">
        <f>+Olt!C24</f>
        <v>42</v>
      </c>
      <c r="D1431" s="180">
        <f>+Olt!D24</f>
        <v>28</v>
      </c>
      <c r="E1431" s="180">
        <f>+Olt!E24</f>
        <v>0</v>
      </c>
      <c r="F1431" s="180">
        <f>+Olt!F24</f>
        <v>1</v>
      </c>
      <c r="G1431" s="180">
        <f>+Olt!G24</f>
        <v>1</v>
      </c>
      <c r="H1431" s="180">
        <f>+Olt!H24</f>
        <v>0</v>
      </c>
      <c r="I1431" s="180">
        <f>+Olt!I24</f>
        <v>4</v>
      </c>
      <c r="J1431" s="180">
        <f>+Olt!J24</f>
        <v>1</v>
      </c>
      <c r="K1431" s="180">
        <f>+Olt!K24</f>
        <v>1</v>
      </c>
      <c r="L1431" s="180">
        <f>+Olt!L24</f>
        <v>7</v>
      </c>
      <c r="M1431" s="180">
        <f>+Olt!M24</f>
        <v>119</v>
      </c>
      <c r="N1431" s="180">
        <f>+Olt!N24</f>
        <v>70</v>
      </c>
      <c r="O1431" s="180">
        <f>+Olt!O24</f>
        <v>67</v>
      </c>
      <c r="P1431" s="180">
        <f>+Olt!P24</f>
        <v>3</v>
      </c>
      <c r="Q1431" s="180">
        <f>+Olt!Q24</f>
        <v>0</v>
      </c>
      <c r="R1431" s="180">
        <f>+Olt!R24</f>
        <v>0</v>
      </c>
      <c r="S1431" s="180">
        <f>+Olt!S24</f>
        <v>32</v>
      </c>
      <c r="T1431" s="180">
        <f>+Olt!T24</f>
        <v>17</v>
      </c>
    </row>
    <row r="1432" spans="1:20">
      <c r="A1432" s="371">
        <v>5</v>
      </c>
      <c r="B1432" s="21" t="s">
        <v>205</v>
      </c>
      <c r="C1432" s="180">
        <f>+Olt!C25</f>
        <v>58</v>
      </c>
      <c r="D1432" s="180">
        <f>+Olt!D25</f>
        <v>41</v>
      </c>
      <c r="E1432" s="180">
        <f>+Olt!E25</f>
        <v>0</v>
      </c>
      <c r="F1432" s="180">
        <f>+Olt!F25</f>
        <v>2</v>
      </c>
      <c r="G1432" s="180">
        <f>+Olt!G25</f>
        <v>0</v>
      </c>
      <c r="H1432" s="180">
        <f>+Olt!H25</f>
        <v>0</v>
      </c>
      <c r="I1432" s="180">
        <f>+Olt!I25</f>
        <v>0</v>
      </c>
      <c r="J1432" s="180">
        <f>+Olt!J25</f>
        <v>0</v>
      </c>
      <c r="K1432" s="180">
        <f>+Olt!K25</f>
        <v>4</v>
      </c>
      <c r="L1432" s="180">
        <f>+Olt!L25</f>
        <v>11</v>
      </c>
      <c r="M1432" s="180">
        <f>+Olt!M25</f>
        <v>135</v>
      </c>
      <c r="N1432" s="180">
        <f>+Olt!N25</f>
        <v>77</v>
      </c>
      <c r="O1432" s="180">
        <f>+Olt!O25</f>
        <v>77</v>
      </c>
      <c r="P1432" s="180">
        <f>+Olt!P25</f>
        <v>4</v>
      </c>
      <c r="Q1432" s="180">
        <f>+Olt!Q25</f>
        <v>3</v>
      </c>
      <c r="R1432" s="180">
        <f>+Olt!R25</f>
        <v>3</v>
      </c>
      <c r="S1432" s="180">
        <f>+Olt!S25</f>
        <v>37</v>
      </c>
      <c r="T1432" s="180">
        <f>+Olt!T25</f>
        <v>21</v>
      </c>
    </row>
    <row r="1460" spans="1:18">
      <c r="A1460" s="33" t="s">
        <v>540</v>
      </c>
    </row>
    <row r="1461" spans="1:18">
      <c r="A1461" s="533" t="s">
        <v>562</v>
      </c>
      <c r="B1461" s="533"/>
      <c r="C1461" s="533"/>
      <c r="D1461" s="533"/>
      <c r="E1461" s="533"/>
      <c r="F1461" s="533"/>
      <c r="G1461" s="533"/>
      <c r="H1461" s="533"/>
      <c r="I1461" s="533"/>
      <c r="J1461" s="533"/>
    </row>
    <row r="1462" spans="1:18" ht="27.75" customHeight="1">
      <c r="A1462" s="527" t="s">
        <v>300</v>
      </c>
      <c r="B1462" s="527" t="s">
        <v>301</v>
      </c>
      <c r="C1462" s="527" t="s">
        <v>0</v>
      </c>
      <c r="D1462" s="527" t="s">
        <v>298</v>
      </c>
      <c r="E1462" s="527"/>
      <c r="F1462" s="527"/>
      <c r="G1462" s="527" t="s">
        <v>567</v>
      </c>
      <c r="H1462" s="527" t="s">
        <v>299</v>
      </c>
      <c r="I1462" s="527"/>
      <c r="J1462" s="527"/>
      <c r="K1462" s="527" t="s">
        <v>466</v>
      </c>
      <c r="L1462" s="527" t="s">
        <v>467</v>
      </c>
      <c r="M1462" s="527" t="s">
        <v>461</v>
      </c>
      <c r="N1462" s="527" t="s">
        <v>489</v>
      </c>
      <c r="O1462" s="527" t="s">
        <v>463</v>
      </c>
      <c r="P1462" s="527" t="s">
        <v>464</v>
      </c>
      <c r="Q1462" s="527" t="s">
        <v>465</v>
      </c>
      <c r="R1462" s="527" t="s">
        <v>469</v>
      </c>
    </row>
    <row r="1463" spans="1:18" ht="24" customHeight="1">
      <c r="A1463" s="527"/>
      <c r="B1463" s="527"/>
      <c r="C1463" s="527"/>
      <c r="D1463" s="390" t="s">
        <v>2</v>
      </c>
      <c r="E1463" s="390" t="s">
        <v>3</v>
      </c>
      <c r="F1463" s="390" t="s">
        <v>4</v>
      </c>
      <c r="G1463" s="527"/>
      <c r="H1463" s="390" t="s">
        <v>2</v>
      </c>
      <c r="I1463" s="390" t="s">
        <v>3</v>
      </c>
      <c r="J1463" s="390" t="s">
        <v>4</v>
      </c>
      <c r="K1463" s="527"/>
      <c r="L1463" s="527"/>
      <c r="M1463" s="527"/>
      <c r="N1463" s="527"/>
      <c r="O1463" s="527"/>
      <c r="P1463" s="527"/>
      <c r="Q1463" s="527"/>
      <c r="R1463" s="527"/>
    </row>
    <row r="1464" spans="1:18">
      <c r="A1464" s="516" t="s">
        <v>330</v>
      </c>
      <c r="B1464" s="516"/>
      <c r="C1464" s="379">
        <f>+Prahova!C5</f>
        <v>231047621.63999996</v>
      </c>
      <c r="D1464" s="379">
        <f>+Prahova!D5</f>
        <v>65434.047476635496</v>
      </c>
      <c r="E1464" s="379">
        <f>+Prahova!E5</f>
        <v>1951.1355771553101</v>
      </c>
      <c r="F1464" s="379">
        <f>+Prahova!F5</f>
        <v>253.708064869993</v>
      </c>
      <c r="G1464" s="379">
        <f>+Prahova!G5</f>
        <v>27498686.050000004</v>
      </c>
      <c r="H1464" s="379">
        <f>+Prahova!H5</f>
        <v>7787.7898753894096</v>
      </c>
      <c r="I1464" s="379">
        <f>+Prahova!I5</f>
        <v>232.219073697189</v>
      </c>
      <c r="J1464" s="379">
        <f>+Prahova!J5</f>
        <v>30.195672972922502</v>
      </c>
      <c r="K1464" s="379">
        <f>+Prahova!K5</f>
        <v>118417</v>
      </c>
      <c r="L1464" s="379">
        <f>+Prahova!L5</f>
        <v>117192</v>
      </c>
      <c r="M1464" s="379">
        <f>+Prahova!M5</f>
        <v>910683</v>
      </c>
      <c r="N1464" s="380">
        <f>+Prahova!N5</f>
        <v>257.910790144435</v>
      </c>
      <c r="O1464" s="380">
        <f>+Prahova!O5</f>
        <v>70.660490450530148</v>
      </c>
      <c r="P1464" s="380">
        <f>+Prahova!P5</f>
        <v>5.8198044478527606</v>
      </c>
      <c r="Q1464" s="380">
        <f>+Prahova!Q5</f>
        <v>1.8217967096730152</v>
      </c>
      <c r="R1464" s="380">
        <f>+Prahova!R5</f>
        <v>44.316057774001699</v>
      </c>
    </row>
    <row r="1465" spans="1:18">
      <c r="A1465" s="371">
        <v>1</v>
      </c>
      <c r="B1465" s="21" t="s">
        <v>206</v>
      </c>
      <c r="C1465" s="123">
        <f>+Prahova!C6</f>
        <v>85756470.689999998</v>
      </c>
      <c r="D1465" s="123">
        <f>+Prahova!D6</f>
        <v>74570.844078260896</v>
      </c>
      <c r="E1465" s="123">
        <f>+Prahova!E6</f>
        <v>1767.62796434093</v>
      </c>
      <c r="F1465" s="123">
        <f>+Prahova!F6</f>
        <v>253.81048281026199</v>
      </c>
      <c r="G1465" s="123">
        <f>+Prahova!G6</f>
        <v>8298078.1100000003</v>
      </c>
      <c r="H1465" s="123">
        <f>+Prahova!H6</f>
        <v>7215.7200956521701</v>
      </c>
      <c r="I1465" s="123">
        <f>+Prahova!I6</f>
        <v>171.041494589302</v>
      </c>
      <c r="J1465" s="123">
        <f>+Prahova!J6</f>
        <v>24.559536960305</v>
      </c>
      <c r="K1465" s="123">
        <f>+Prahova!K6</f>
        <v>48515</v>
      </c>
      <c r="L1465" s="123">
        <f>+Prahova!L6</f>
        <v>48030</v>
      </c>
      <c r="M1465" s="123">
        <f>+Prahova!M6</f>
        <v>337876</v>
      </c>
      <c r="N1465" s="381">
        <f>+Prahova!N6</f>
        <v>293.80521739130432</v>
      </c>
      <c r="O1465" s="381">
        <f>+Prahova!O6</f>
        <v>80.494580107206659</v>
      </c>
      <c r="P1465" s="381">
        <f>+Prahova!P6</f>
        <v>4.9196406470682454</v>
      </c>
      <c r="Q1465" s="381">
        <f>+Prahova!Q6</f>
        <v>3.6789506558400999</v>
      </c>
      <c r="R1465" s="381">
        <f>+Prahova!R6</f>
        <v>59.720869565217392</v>
      </c>
    </row>
    <row r="1466" spans="1:18">
      <c r="A1466" s="371">
        <v>2</v>
      </c>
      <c r="B1466" s="21" t="s">
        <v>207</v>
      </c>
      <c r="C1466" s="123">
        <f>+Prahova!C7</f>
        <v>23896129</v>
      </c>
      <c r="D1466" s="123">
        <f>+Prahova!D7</f>
        <v>79653.763333333307</v>
      </c>
      <c r="E1466" s="123">
        <f>+Prahova!E7</f>
        <v>2180.9007027470998</v>
      </c>
      <c r="F1466" s="123">
        <f>+Prahova!F7</f>
        <v>367.27113303823899</v>
      </c>
      <c r="G1466" s="123">
        <f>+Prahova!G7</f>
        <v>653813</v>
      </c>
      <c r="H1466" s="123">
        <f>+Prahova!H7</f>
        <v>2179.3766666666702</v>
      </c>
      <c r="I1466" s="123">
        <f>+Prahova!I7</f>
        <v>59.670804052204097</v>
      </c>
      <c r="J1466" s="123">
        <f>+Prahova!J7</f>
        <v>10.048767367515101</v>
      </c>
      <c r="K1466" s="123">
        <f>+Prahova!K7</f>
        <v>10957</v>
      </c>
      <c r="L1466" s="123">
        <f>+Prahova!L7</f>
        <v>10843</v>
      </c>
      <c r="M1466" s="123">
        <f>+Prahova!M7</f>
        <v>65064</v>
      </c>
      <c r="N1466" s="381">
        <f>+Prahova!N7</f>
        <v>216.88</v>
      </c>
      <c r="O1466" s="381">
        <f>+Prahova!O7</f>
        <v>59.419178082191777</v>
      </c>
      <c r="P1466" s="381">
        <f>+Prahova!P7</f>
        <v>3.7001819836214742</v>
      </c>
      <c r="Q1466" s="381">
        <f>+Prahova!Q7</f>
        <v>0.1383380983122752</v>
      </c>
      <c r="R1466" s="381">
        <f>+Prahova!R7</f>
        <v>58.613333333333337</v>
      </c>
    </row>
    <row r="1467" spans="1:18">
      <c r="A1467" s="371">
        <v>3</v>
      </c>
      <c r="B1467" s="21" t="s">
        <v>208</v>
      </c>
      <c r="C1467" s="123">
        <f>+Prahova!C8</f>
        <v>27248592.530000001</v>
      </c>
      <c r="D1467" s="123">
        <f>+Prahova!D8</f>
        <v>112597.489793388</v>
      </c>
      <c r="E1467" s="123">
        <f>+Prahova!E8</f>
        <v>2998.9646191943698</v>
      </c>
      <c r="F1467" s="123">
        <f>+Prahova!F8</f>
        <v>406.53158473450998</v>
      </c>
      <c r="G1467" s="123">
        <f>+Prahova!G8</f>
        <v>13740370.75</v>
      </c>
      <c r="H1467" s="123">
        <f>+Prahova!H8</f>
        <v>56778.391528925597</v>
      </c>
      <c r="I1467" s="123">
        <f>+Prahova!I8</f>
        <v>1512.25740149681</v>
      </c>
      <c r="J1467" s="123">
        <f>+Prahova!J8</f>
        <v>204.99754949498001</v>
      </c>
      <c r="K1467" s="123">
        <f>+Prahova!K8</f>
        <v>9086</v>
      </c>
      <c r="L1467" s="123">
        <f>+Prahova!L8</f>
        <v>9024</v>
      </c>
      <c r="M1467" s="123">
        <f>+Prahova!M8</f>
        <v>67027</v>
      </c>
      <c r="N1467" s="381">
        <f>+Prahova!N8</f>
        <v>276.97107438016531</v>
      </c>
      <c r="O1467" s="381">
        <f>+Prahova!O8</f>
        <v>75.882486131552142</v>
      </c>
      <c r="P1467" s="381">
        <f>+Prahova!P8</f>
        <v>7.3365805604203151</v>
      </c>
      <c r="Q1467" s="381">
        <f>+Prahova!Q8</f>
        <v>0.4432624113475177</v>
      </c>
      <c r="R1467" s="381">
        <f>+Prahova!R8</f>
        <v>37.752066115702476</v>
      </c>
    </row>
    <row r="1468" spans="1:18">
      <c r="A1468" s="371">
        <v>4</v>
      </c>
      <c r="B1468" s="21" t="s">
        <v>209</v>
      </c>
      <c r="C1468" s="123">
        <f>+Prahova!C9</f>
        <v>9397945</v>
      </c>
      <c r="D1468" s="123">
        <f>+Prahova!D9</f>
        <v>69614.407407407401</v>
      </c>
      <c r="E1468" s="123">
        <f>+Prahova!E9</f>
        <v>1617.2681122009999</v>
      </c>
      <c r="F1468" s="123">
        <f>+Prahova!F9</f>
        <v>366.34877012435197</v>
      </c>
      <c r="G1468" s="123">
        <f>+Prahova!G9</f>
        <v>552988</v>
      </c>
      <c r="H1468" s="123">
        <f>+Prahova!H9</f>
        <v>4096.2074074074098</v>
      </c>
      <c r="I1468" s="123">
        <f>+Prahova!I9</f>
        <v>95.162278437446204</v>
      </c>
      <c r="J1468" s="123">
        <f>+Prahova!J9</f>
        <v>21.556465130783899</v>
      </c>
      <c r="K1468" s="123">
        <f>+Prahova!K9</f>
        <v>5811</v>
      </c>
      <c r="L1468" s="123">
        <f>+Prahova!L9</f>
        <v>5789</v>
      </c>
      <c r="M1468" s="123">
        <f>+Prahova!M9</f>
        <v>25653</v>
      </c>
      <c r="N1468" s="381">
        <f>+Prahova!N9</f>
        <v>190.02222222222221</v>
      </c>
      <c r="O1468" s="381">
        <f>+Prahova!O9</f>
        <v>52.06088280060883</v>
      </c>
      <c r="P1468" s="381">
        <f>+Prahova!P9</f>
        <v>2.9006105834464044</v>
      </c>
      <c r="Q1468" s="381">
        <f>+Prahova!Q9</f>
        <v>5.1822421834513736E-2</v>
      </c>
      <c r="R1468" s="381">
        <f>+Prahova!R9</f>
        <v>65.511111111111106</v>
      </c>
    </row>
    <row r="1469" spans="1:18">
      <c r="A1469" s="371">
        <v>5</v>
      </c>
      <c r="B1469" s="21" t="s">
        <v>210</v>
      </c>
      <c r="C1469" s="123">
        <f>+Prahova!C10</f>
        <v>16947799.859999999</v>
      </c>
      <c r="D1469" s="123">
        <f>+Prahova!D10</f>
        <v>37661.777466666703</v>
      </c>
      <c r="E1469" s="123">
        <f>+Prahova!E10</f>
        <v>2010.41516725979</v>
      </c>
      <c r="F1469" s="123">
        <f>+Prahova!F10</f>
        <v>136.48758454067399</v>
      </c>
      <c r="G1469" s="123">
        <f>+Prahova!G10</f>
        <v>681510.19</v>
      </c>
      <c r="H1469" s="123">
        <f>+Prahova!H10</f>
        <v>1514.46708888889</v>
      </c>
      <c r="I1469" s="123">
        <f>+Prahova!I10</f>
        <v>80.843438908659493</v>
      </c>
      <c r="J1469" s="123">
        <f>+Prahova!J10</f>
        <v>5.4884811268331601</v>
      </c>
      <c r="K1469" s="123">
        <f>+Prahova!K10</f>
        <v>8430</v>
      </c>
      <c r="L1469" s="123">
        <f>+Prahova!L10</f>
        <v>8254</v>
      </c>
      <c r="M1469" s="123">
        <f>+Prahova!M10</f>
        <v>124171</v>
      </c>
      <c r="N1469" s="381">
        <f>+Prahova!N10</f>
        <v>275.93555555555554</v>
      </c>
      <c r="O1469" s="381">
        <f>+Prahova!O10</f>
        <v>75.598782343987821</v>
      </c>
      <c r="P1469" s="381">
        <f>+Prahova!P10</f>
        <v>14.729655990510084</v>
      </c>
      <c r="Q1469" s="381">
        <f>+Prahova!Q10</f>
        <v>6.0576690089653502E-2</v>
      </c>
      <c r="R1469" s="381">
        <f>+Prahova!R10</f>
        <v>18.733333333333334</v>
      </c>
    </row>
    <row r="1470" spans="1:18">
      <c r="A1470" s="371">
        <v>6</v>
      </c>
      <c r="B1470" s="21" t="s">
        <v>211</v>
      </c>
      <c r="C1470" s="123">
        <f>+Prahova!C11</f>
        <v>19167236.789999999</v>
      </c>
      <c r="D1470" s="123">
        <f>+Prahova!D11</f>
        <v>63467.671490066197</v>
      </c>
      <c r="E1470" s="123">
        <f>+Prahova!E11</f>
        <v>1631.6707916915</v>
      </c>
      <c r="F1470" s="123">
        <f>+Prahova!F11</f>
        <v>272.23481741872303</v>
      </c>
      <c r="G1470" s="123">
        <f>+Prahova!G11</f>
        <v>1170857.3799999999</v>
      </c>
      <c r="H1470" s="123">
        <f>+Prahova!H11</f>
        <v>3877.0111920529798</v>
      </c>
      <c r="I1470" s="123">
        <f>+Prahova!I11</f>
        <v>99.672884991912795</v>
      </c>
      <c r="J1470" s="123">
        <f>+Prahova!J11</f>
        <v>16.629843339440701</v>
      </c>
      <c r="K1470" s="123">
        <f>+Prahova!K11</f>
        <v>11747</v>
      </c>
      <c r="L1470" s="123">
        <f>+Prahova!L11</f>
        <v>11670</v>
      </c>
      <c r="M1470" s="123">
        <f>+Prahova!M11</f>
        <v>70407</v>
      </c>
      <c r="N1470" s="381">
        <f>+Prahova!N11</f>
        <v>233.13576158940398</v>
      </c>
      <c r="O1470" s="381">
        <f>+Prahova!O11</f>
        <v>63.872811394357257</v>
      </c>
      <c r="P1470" s="381">
        <f>+Prahova!P11</f>
        <v>3.9307168378740509</v>
      </c>
      <c r="Q1470" s="381">
        <f>+Prahova!Q11</f>
        <v>1.8251928020565553</v>
      </c>
      <c r="R1470" s="381">
        <f>+Prahova!R11</f>
        <v>59.311258278145694</v>
      </c>
    </row>
    <row r="1471" spans="1:18">
      <c r="A1471" s="371">
        <v>7</v>
      </c>
      <c r="B1471" s="21" t="s">
        <v>212</v>
      </c>
      <c r="C1471" s="123">
        <f>+Prahova!C12</f>
        <v>6543123.5</v>
      </c>
      <c r="D1471" s="123">
        <f>+Prahova!D12</f>
        <v>54526.029166666704</v>
      </c>
      <c r="E1471" s="123">
        <f>+Prahova!E12</f>
        <v>1496.93971631206</v>
      </c>
      <c r="F1471" s="123">
        <f>+Prahova!F12</f>
        <v>220.909669468922</v>
      </c>
      <c r="G1471" s="123">
        <f>+Prahova!G12</f>
        <v>258192</v>
      </c>
      <c r="H1471" s="123">
        <f>+Prahova!H12</f>
        <v>2151.6</v>
      </c>
      <c r="I1471" s="123">
        <f>+Prahova!I12</f>
        <v>59.069320521619801</v>
      </c>
      <c r="J1471" s="123">
        <f>+Prahova!J12</f>
        <v>8.7171072622303196</v>
      </c>
      <c r="K1471" s="123">
        <f>+Prahova!K12</f>
        <v>4371</v>
      </c>
      <c r="L1471" s="123">
        <f>+Prahova!L12</f>
        <v>4347</v>
      </c>
      <c r="M1471" s="123">
        <f>+Prahova!M12</f>
        <v>29619</v>
      </c>
      <c r="N1471" s="381">
        <f>+Prahova!N12</f>
        <v>246.82499999999999</v>
      </c>
      <c r="O1471" s="381">
        <f>+Prahova!O12</f>
        <v>67.623287671232873</v>
      </c>
      <c r="P1471" s="381">
        <f>+Prahova!P12</f>
        <v>6.0657382756502152</v>
      </c>
      <c r="Q1471" s="381">
        <f>+Prahova!Q12</f>
        <v>9.2017483321831142E-2</v>
      </c>
      <c r="R1471" s="381">
        <f>+Prahova!R12</f>
        <v>40.69166666666667</v>
      </c>
    </row>
    <row r="1472" spans="1:18">
      <c r="A1472" s="371">
        <v>8</v>
      </c>
      <c r="B1472" s="21" t="s">
        <v>541</v>
      </c>
      <c r="C1472" s="123">
        <f>+Prahova!C13</f>
        <v>6671956</v>
      </c>
      <c r="D1472" s="123">
        <f>+Prahova!D13</f>
        <v>70231.115789473697</v>
      </c>
      <c r="E1472" s="123">
        <f>+Prahova!E13</f>
        <v>2858.5929734361598</v>
      </c>
      <c r="F1472" s="123">
        <f>+Prahova!F13</f>
        <v>326.88040762333998</v>
      </c>
      <c r="G1472" s="123">
        <f>+Prahova!G13</f>
        <v>180187</v>
      </c>
      <c r="H1472" s="123">
        <f>+Prahova!H13</f>
        <v>1896.7052631578899</v>
      </c>
      <c r="I1472" s="123">
        <f>+Prahova!I13</f>
        <v>77.200942587832003</v>
      </c>
      <c r="J1472" s="123">
        <f>+Prahova!J13</f>
        <v>8.8279359169075509</v>
      </c>
      <c r="K1472" s="123">
        <f>+Prahova!K13</f>
        <v>2334</v>
      </c>
      <c r="L1472" s="123">
        <f>+Prahova!L13</f>
        <v>2331</v>
      </c>
      <c r="M1472" s="123">
        <f>+Prahova!M13</f>
        <v>20411</v>
      </c>
      <c r="N1472" s="381">
        <f>+Prahova!N13</f>
        <v>214.85263157894738</v>
      </c>
      <c r="O1472" s="381">
        <f>+Prahova!O13</f>
        <v>58.863734679163663</v>
      </c>
      <c r="P1472" s="381">
        <f>+Prahova!P13</f>
        <v>7.0724185724185729</v>
      </c>
      <c r="Q1472" s="381">
        <f>+Prahova!Q13</f>
        <v>4.2900042900042901E-2</v>
      </c>
      <c r="R1472" s="381">
        <f>+Prahova!R13</f>
        <v>30.378947368421052</v>
      </c>
    </row>
    <row r="1473" spans="1:20">
      <c r="A1473" s="371">
        <v>9</v>
      </c>
      <c r="B1473" s="21" t="s">
        <v>214</v>
      </c>
      <c r="C1473" s="123">
        <f>+Prahova!C14</f>
        <v>5442008</v>
      </c>
      <c r="D1473" s="123">
        <f>+Prahova!D14</f>
        <v>44243.9674796748</v>
      </c>
      <c r="E1473" s="123">
        <f>+Prahova!E14</f>
        <v>1973.1718636693299</v>
      </c>
      <c r="F1473" s="123">
        <f>+Prahova!F14</f>
        <v>171.29931694419099</v>
      </c>
      <c r="G1473" s="123">
        <f>+Prahova!G14</f>
        <v>401054.75</v>
      </c>
      <c r="H1473" s="123">
        <f>+Prahova!H14</f>
        <v>3260.60772357724</v>
      </c>
      <c r="I1473" s="123">
        <f>+Prahova!I14</f>
        <v>145.41506526468501</v>
      </c>
      <c r="J1473" s="123">
        <f>+Prahova!J14</f>
        <v>12.6240910950927</v>
      </c>
      <c r="K1473" s="123">
        <f>+Prahova!K14</f>
        <v>2758</v>
      </c>
      <c r="L1473" s="123">
        <f>+Prahova!L14</f>
        <v>2711</v>
      </c>
      <c r="M1473" s="123">
        <f>+Prahova!M14</f>
        <v>31769</v>
      </c>
      <c r="N1473" s="381">
        <f>+Prahova!N14</f>
        <v>258.28455284552848</v>
      </c>
      <c r="O1473" s="381">
        <f>+Prahova!O14</f>
        <v>70.762891190555749</v>
      </c>
      <c r="P1473" s="381">
        <f>+Prahova!P14</f>
        <v>11.518854242204496</v>
      </c>
      <c r="Q1473" s="381">
        <f>+Prahova!Q14</f>
        <v>0.5901881224640354</v>
      </c>
      <c r="R1473" s="381">
        <f>+Prahova!R14</f>
        <v>22.422764227642276</v>
      </c>
    </row>
    <row r="1474" spans="1:20">
      <c r="A1474" s="371">
        <v>10</v>
      </c>
      <c r="B1474" s="21" t="s">
        <v>215</v>
      </c>
      <c r="C1474" s="123">
        <f>+Prahova!C15</f>
        <v>4293293.4400000004</v>
      </c>
      <c r="D1474" s="123">
        <f>+Prahova!D15</f>
        <v>42932.934399999998</v>
      </c>
      <c r="E1474" s="123">
        <f>+Prahova!E15</f>
        <v>1237.97388696655</v>
      </c>
      <c r="F1474" s="123">
        <f>+Prahova!F15</f>
        <v>180.93785569791001</v>
      </c>
      <c r="G1474" s="123">
        <f>+Prahova!G15</f>
        <v>328429.51</v>
      </c>
      <c r="H1474" s="123">
        <f>+Prahova!H15</f>
        <v>3284.2950999999998</v>
      </c>
      <c r="I1474" s="123">
        <f>+Prahova!I15</f>
        <v>94.702857554786604</v>
      </c>
      <c r="J1474" s="123">
        <f>+Prahova!J15</f>
        <v>13.841432484828101</v>
      </c>
      <c r="K1474" s="123">
        <f>+Prahova!K15</f>
        <v>3468</v>
      </c>
      <c r="L1474" s="123">
        <f>+Prahova!L15</f>
        <v>3435</v>
      </c>
      <c r="M1474" s="123">
        <f>+Prahova!M15</f>
        <v>23728</v>
      </c>
      <c r="N1474" s="381">
        <f>+Prahova!N15</f>
        <v>237.28</v>
      </c>
      <c r="O1474" s="381">
        <f>+Prahova!O15</f>
        <v>65.008219178082186</v>
      </c>
      <c r="P1474" s="381">
        <f>+Prahova!P15</f>
        <v>6.7256235827664401</v>
      </c>
      <c r="Q1474" s="381">
        <f>+Prahova!Q15</f>
        <v>0.14556040756914118</v>
      </c>
      <c r="R1474" s="381">
        <f>+Prahova!R15</f>
        <v>35.28</v>
      </c>
    </row>
    <row r="1475" spans="1:20">
      <c r="A1475" s="371">
        <v>11</v>
      </c>
      <c r="B1475" s="21" t="s">
        <v>216</v>
      </c>
      <c r="C1475" s="123">
        <f>+Prahova!C16</f>
        <v>5373534</v>
      </c>
      <c r="D1475" s="123">
        <f>+Prahova!D16</f>
        <v>57165.255319148899</v>
      </c>
      <c r="E1475" s="123">
        <f>+Prahova!E16</f>
        <v>1583.24513847967</v>
      </c>
      <c r="F1475" s="123">
        <f>+Prahova!F16</f>
        <v>300.85291976933001</v>
      </c>
      <c r="G1475" s="123">
        <f>+Prahova!G16</f>
        <v>333095</v>
      </c>
      <c r="H1475" s="123">
        <f>+Prahova!H16</f>
        <v>3543.5638297872301</v>
      </c>
      <c r="I1475" s="123">
        <f>+Prahova!I16</f>
        <v>98.142309958750701</v>
      </c>
      <c r="J1475" s="123">
        <f>+Prahova!J16</f>
        <v>18.649291752981402</v>
      </c>
      <c r="K1475" s="123">
        <f>+Prahova!K16</f>
        <v>3394</v>
      </c>
      <c r="L1475" s="123">
        <f>+Prahova!L16</f>
        <v>3377</v>
      </c>
      <c r="M1475" s="123">
        <f>+Prahova!M16</f>
        <v>17861</v>
      </c>
      <c r="N1475" s="381">
        <f>+Prahova!N16</f>
        <v>190.01063829787233</v>
      </c>
      <c r="O1475" s="381">
        <f>+Prahova!O16</f>
        <v>52.057709122704743</v>
      </c>
      <c r="P1475" s="381">
        <f>+Prahova!P16</f>
        <v>4.1750818139317438</v>
      </c>
      <c r="Q1475" s="381">
        <f>+Prahova!Q16</f>
        <v>0.9771986970684039</v>
      </c>
      <c r="R1475" s="381">
        <f>+Prahova!R16</f>
        <v>45.51063829787234</v>
      </c>
    </row>
    <row r="1476" spans="1:20">
      <c r="A1476" s="371">
        <v>12</v>
      </c>
      <c r="B1476" s="21" t="s">
        <v>217</v>
      </c>
      <c r="C1476" s="123">
        <f>+Prahova!C17</f>
        <v>3809708.38</v>
      </c>
      <c r="D1476" s="123">
        <f>+Prahova!D17</f>
        <v>44820.098588235298</v>
      </c>
      <c r="E1476" s="123">
        <f>+Prahova!E17</f>
        <v>1954.69901487943</v>
      </c>
      <c r="F1476" s="123">
        <f>+Prahova!F17</f>
        <v>232.540339376183</v>
      </c>
      <c r="G1476" s="123">
        <f>+Prahova!G17</f>
        <v>213412.87</v>
      </c>
      <c r="H1476" s="123">
        <f>+Prahova!H17</f>
        <v>2510.7396470588201</v>
      </c>
      <c r="I1476" s="123">
        <f>+Prahova!I17</f>
        <v>109.498650590046</v>
      </c>
      <c r="J1476" s="123">
        <f>+Prahova!J17</f>
        <v>13.026482939632499</v>
      </c>
      <c r="K1476" s="123">
        <f>+Prahova!K17</f>
        <v>1949</v>
      </c>
      <c r="L1476" s="123">
        <f>+Prahova!L17</f>
        <v>1938</v>
      </c>
      <c r="M1476" s="123">
        <f>+Prahova!M17</f>
        <v>16383</v>
      </c>
      <c r="N1476" s="381">
        <f>+Prahova!N17</f>
        <v>192.74117647058824</v>
      </c>
      <c r="O1476" s="381">
        <f>+Prahova!O17</f>
        <v>52.805801772763907</v>
      </c>
      <c r="P1476" s="381">
        <f>+Prahova!P17</f>
        <v>8.4058491534120066</v>
      </c>
      <c r="Q1476" s="381">
        <f>+Prahova!Q17</f>
        <v>0.10319917440660474</v>
      </c>
      <c r="R1476" s="381">
        <f>+Prahova!R17</f>
        <v>22.929411764705883</v>
      </c>
    </row>
    <row r="1477" spans="1:20">
      <c r="A1477" s="371">
        <v>13</v>
      </c>
      <c r="B1477" s="21" t="s">
        <v>218</v>
      </c>
      <c r="C1477" s="123">
        <f>+Prahova!C18</f>
        <v>6011851</v>
      </c>
      <c r="D1477" s="123">
        <f>+Prahova!D18</f>
        <v>47713.103174603202</v>
      </c>
      <c r="E1477" s="123">
        <f>+Prahova!E18</f>
        <v>5602.8434296365303</v>
      </c>
      <c r="F1477" s="123">
        <f>+Prahova!F18</f>
        <v>230.26853837904099</v>
      </c>
      <c r="G1477" s="123">
        <f>+Prahova!G18</f>
        <v>257163.12</v>
      </c>
      <c r="H1477" s="123">
        <f>+Prahova!H18</f>
        <v>2040.9771428571401</v>
      </c>
      <c r="I1477" s="123">
        <f>+Prahova!I18</f>
        <v>239.66739981360701</v>
      </c>
      <c r="J1477" s="123">
        <f>+Prahova!J18</f>
        <v>9.8499739543435005</v>
      </c>
      <c r="K1477" s="123">
        <f>+Prahova!K18</f>
        <v>1073</v>
      </c>
      <c r="L1477" s="123">
        <f>+Prahova!L18</f>
        <v>1022</v>
      </c>
      <c r="M1477" s="123">
        <f>+Prahova!M18</f>
        <v>26108</v>
      </c>
      <c r="N1477" s="381">
        <f>+Prahova!N18</f>
        <v>207.20634920634922</v>
      </c>
      <c r="O1477" s="381">
        <f>+Prahova!O18</f>
        <v>56.768862796260059</v>
      </c>
      <c r="P1477" s="381">
        <f>+Prahova!P18</f>
        <v>24.151711378353376</v>
      </c>
      <c r="Q1477" s="381">
        <f>+Prahova!Q18</f>
        <v>0.58708414872798431</v>
      </c>
      <c r="R1477" s="381">
        <f>+Prahova!R18</f>
        <v>8.5793650793650791</v>
      </c>
    </row>
    <row r="1478" spans="1:20">
      <c r="A1478" s="371">
        <v>14</v>
      </c>
      <c r="B1478" s="21" t="s">
        <v>219</v>
      </c>
      <c r="C1478" s="123">
        <f>+Prahova!C19</f>
        <v>7702305.3099999996</v>
      </c>
      <c r="D1478" s="123">
        <f>+Prahova!D19</f>
        <v>53488.2313194444</v>
      </c>
      <c r="E1478" s="123">
        <f>+Prahova!E19</f>
        <v>4190.5904842219798</v>
      </c>
      <c r="F1478" s="123">
        <f>+Prahova!F19</f>
        <v>190.22264972463</v>
      </c>
      <c r="G1478" s="123">
        <f>+Prahova!G19</f>
        <v>287065.90999999997</v>
      </c>
      <c r="H1478" s="123">
        <f>+Prahova!H19</f>
        <v>1993.5132638888899</v>
      </c>
      <c r="I1478" s="123">
        <f>+Prahova!I19</f>
        <v>156.18384657236101</v>
      </c>
      <c r="J1478" s="123">
        <f>+Prahova!J19</f>
        <v>7.0896226321898697</v>
      </c>
      <c r="K1478" s="123">
        <f>+Prahova!K19</f>
        <v>1838</v>
      </c>
      <c r="L1478" s="123">
        <f>+Prahova!L19</f>
        <v>1760</v>
      </c>
      <c r="M1478" s="123">
        <f>+Prahova!M19</f>
        <v>40491</v>
      </c>
      <c r="N1478" s="381">
        <f>+Prahova!N19</f>
        <v>281.1875</v>
      </c>
      <c r="O1478" s="381">
        <f>+Prahova!O19</f>
        <v>77.037671232876718</v>
      </c>
      <c r="P1478" s="381">
        <f>+Prahova!P19</f>
        <v>22.029923830250272</v>
      </c>
      <c r="Q1478" s="381">
        <f>+Prahova!Q19</f>
        <v>1.25</v>
      </c>
      <c r="R1478" s="381">
        <f>+Prahova!R19</f>
        <v>12.763888888888889</v>
      </c>
    </row>
    <row r="1479" spans="1:20">
      <c r="A1479" s="371">
        <v>15</v>
      </c>
      <c r="B1479" s="410" t="s">
        <v>473</v>
      </c>
      <c r="C1479" s="123">
        <f>+Prahova!C20</f>
        <v>2785668.14</v>
      </c>
      <c r="D1479" s="123">
        <f>+Prahova!D20</f>
        <v>41577.136417910398</v>
      </c>
      <c r="E1479" s="123">
        <f>+Prahova!E20</f>
        <v>1037.1065301563699</v>
      </c>
      <c r="F1479" s="123">
        <f>+Prahova!F20</f>
        <v>197.35516400991901</v>
      </c>
      <c r="G1479" s="123">
        <f>+Prahova!G20</f>
        <v>142468.46</v>
      </c>
      <c r="H1479" s="123">
        <f>+Prahova!H20</f>
        <v>2126.3949253731298</v>
      </c>
      <c r="I1479" s="123">
        <f>+Prahova!I20</f>
        <v>53.041124348473602</v>
      </c>
      <c r="J1479" s="123">
        <f>+Prahova!J20</f>
        <v>10.093408430747401</v>
      </c>
      <c r="K1479" s="123">
        <f>+Prahova!K20</f>
        <v>2686</v>
      </c>
      <c r="L1479" s="123">
        <f>+Prahova!L20</f>
        <v>2661</v>
      </c>
      <c r="M1479" s="123">
        <f>+Prahova!M20</f>
        <v>14115</v>
      </c>
      <c r="N1479" s="381">
        <f>+Prahova!N20</f>
        <v>217.15384615384616</v>
      </c>
      <c r="O1479" s="381">
        <f>+Prahova!O20</f>
        <v>59.494204425711281</v>
      </c>
      <c r="P1479" s="381">
        <f>+Prahova!P20</f>
        <v>5.2394209354120269</v>
      </c>
      <c r="Q1479" s="381">
        <f>+Prahova!Q20</f>
        <v>0.11273957158962795</v>
      </c>
      <c r="R1479" s="381">
        <f>+Prahova!R20</f>
        <v>41.446153846153848</v>
      </c>
    </row>
    <row r="1480" spans="1:20" ht="6" customHeight="1">
      <c r="A1480" s="33"/>
      <c r="B1480" s="61"/>
      <c r="C1480" s="357"/>
      <c r="D1480" s="416"/>
      <c r="E1480" s="409"/>
      <c r="F1480" s="409"/>
      <c r="G1480" s="357"/>
      <c r="H1480" s="409"/>
      <c r="I1480" s="409"/>
      <c r="J1480" s="409"/>
      <c r="K1480" s="167"/>
      <c r="L1480" s="167"/>
      <c r="M1480" s="167"/>
      <c r="N1480" s="409"/>
      <c r="O1480" s="409"/>
      <c r="P1480" s="409"/>
      <c r="Q1480" s="409"/>
      <c r="R1480" s="409"/>
    </row>
    <row r="1481" spans="1:20">
      <c r="A1481" s="371">
        <v>16</v>
      </c>
      <c r="B1481" s="396" t="s">
        <v>442</v>
      </c>
      <c r="C1481" s="123">
        <f>+Prahova!C22</f>
        <v>2607298</v>
      </c>
      <c r="D1481" s="123">
        <f>+Prahova!D22</f>
        <v>25070.1730769231</v>
      </c>
      <c r="E1481" s="123">
        <f>+Prahova!E22</f>
        <v>2178.1938178780301</v>
      </c>
      <c r="F1481" s="123">
        <f>+Prahova!F22</f>
        <v>108.864217118998</v>
      </c>
      <c r="G1481" s="123">
        <f>+Prahova!G22</f>
        <v>6466</v>
      </c>
      <c r="H1481" s="123">
        <f>+Prahova!H22</f>
        <v>124.346153846154</v>
      </c>
      <c r="I1481" s="123">
        <f>+Prahova!I22</f>
        <v>10.8036758563074</v>
      </c>
      <c r="J1481" s="123">
        <f>+Prahova!J22</f>
        <v>0.53995824634655498</v>
      </c>
      <c r="K1481" s="123">
        <f>+Prahova!K22</f>
        <v>1197</v>
      </c>
      <c r="L1481" s="123">
        <f>+Prahova!L22</f>
        <v>1197</v>
      </c>
      <c r="M1481" s="123">
        <f>+Prahova!M22</f>
        <v>23950</v>
      </c>
      <c r="N1481" s="381">
        <f>+Prahova!N22</f>
        <v>230.28846153846155</v>
      </c>
      <c r="O1481" s="381">
        <f>+Prahova!O22</f>
        <v>63.092729188619607</v>
      </c>
      <c r="P1481" s="381">
        <f>+Prahova!P22</f>
        <v>20.008354218880534</v>
      </c>
      <c r="Q1481" s="381">
        <f>+Prahova!Q22</f>
        <v>0</v>
      </c>
      <c r="R1481" s="381">
        <f>+Prahova!R22</f>
        <v>11.509615384615385</v>
      </c>
    </row>
    <row r="1482" spans="1:20" ht="14.25" customHeight="1">
      <c r="A1482" s="371">
        <v>17</v>
      </c>
      <c r="B1482" s="417" t="s">
        <v>542</v>
      </c>
      <c r="C1482" s="123">
        <f>+Prahova!C23</f>
        <v>2268107.2599999998</v>
      </c>
      <c r="D1482" s="123">
        <f>+Prahova!D23</f>
        <v>37801.7876666667</v>
      </c>
      <c r="E1482" s="123">
        <f>+Prahova!E23</f>
        <v>6389.0345352112699</v>
      </c>
      <c r="F1482" s="123">
        <f>+Prahova!F23</f>
        <v>146.329500645161</v>
      </c>
      <c r="G1482" s="123">
        <f>+Prahova!G23</f>
        <v>34450.54</v>
      </c>
      <c r="H1482" s="123">
        <f>+Prahova!H23</f>
        <v>574.17566666666698</v>
      </c>
      <c r="I1482" s="123">
        <f>+Prahova!I23</f>
        <v>97.043774647887304</v>
      </c>
      <c r="J1482" s="123">
        <f>+Prahova!J23</f>
        <v>2.2226154838709702</v>
      </c>
      <c r="K1482" s="123">
        <f>+Prahova!K23</f>
        <v>355</v>
      </c>
      <c r="L1482" s="123">
        <f>+Prahova!L23</f>
        <v>353</v>
      </c>
      <c r="M1482" s="123">
        <f>+Prahova!M23</f>
        <v>15500</v>
      </c>
      <c r="N1482" s="381">
        <f>+Prahova!N23</f>
        <v>258.33333333333331</v>
      </c>
      <c r="O1482" s="381">
        <f>+Prahova!O23</f>
        <v>70.776255707762559</v>
      </c>
      <c r="P1482" s="381">
        <f>+Prahova!P23</f>
        <v>43.661971830985912</v>
      </c>
      <c r="Q1482" s="381">
        <f>+Prahova!Q23</f>
        <v>0</v>
      </c>
      <c r="R1482" s="381">
        <f>+Prahova!R23</f>
        <v>5.916666666666667</v>
      </c>
    </row>
    <row r="1483" spans="1:20">
      <c r="A1483" s="83"/>
      <c r="B1483" s="212"/>
      <c r="C1483" s="35"/>
      <c r="D1483" s="37"/>
      <c r="E1483" s="37"/>
      <c r="F1483" s="37"/>
      <c r="G1483" s="35"/>
      <c r="H1483" s="37"/>
      <c r="I1483" s="37"/>
      <c r="J1483" s="37"/>
      <c r="O1483" s="37"/>
      <c r="P1483" s="328"/>
      <c r="Q1483" s="328"/>
      <c r="R1483" s="328"/>
    </row>
    <row r="1484" spans="1:20">
      <c r="A1484" s="528" t="s">
        <v>565</v>
      </c>
      <c r="B1484" s="528"/>
      <c r="C1484" s="528"/>
      <c r="D1484" s="528"/>
      <c r="E1484" s="528"/>
      <c r="F1484" s="528"/>
      <c r="G1484" s="528"/>
      <c r="H1484" s="528"/>
      <c r="I1484" s="528"/>
      <c r="J1484" s="528"/>
      <c r="K1484" s="528"/>
      <c r="L1484" s="528"/>
      <c r="M1484" s="528"/>
      <c r="N1484" s="528"/>
      <c r="O1484" s="528"/>
      <c r="P1484" s="528"/>
      <c r="Q1484" s="528"/>
      <c r="R1484" s="528"/>
      <c r="S1484" s="528"/>
      <c r="T1484" s="528"/>
    </row>
    <row r="1485" spans="1:20">
      <c r="A1485" s="527" t="s">
        <v>300</v>
      </c>
      <c r="B1485" s="527" t="s">
        <v>301</v>
      </c>
      <c r="C1485" s="527" t="s">
        <v>414</v>
      </c>
      <c r="D1485" s="527"/>
      <c r="E1485" s="527"/>
      <c r="F1485" s="527"/>
      <c r="G1485" s="527"/>
      <c r="H1485" s="527"/>
      <c r="I1485" s="527"/>
      <c r="J1485" s="527"/>
      <c r="K1485" s="527"/>
      <c r="L1485" s="527"/>
      <c r="M1485" s="527" t="s">
        <v>425</v>
      </c>
      <c r="N1485" s="527"/>
      <c r="O1485" s="527"/>
      <c r="P1485" s="527"/>
      <c r="Q1485" s="527"/>
      <c r="R1485" s="527"/>
      <c r="S1485" s="527"/>
      <c r="T1485" s="527"/>
    </row>
    <row r="1486" spans="1:20">
      <c r="A1486" s="527"/>
      <c r="B1486" s="527"/>
      <c r="C1486" s="527" t="s">
        <v>415</v>
      </c>
      <c r="D1486" s="527" t="s">
        <v>416</v>
      </c>
      <c r="E1486" s="527"/>
      <c r="F1486" s="527"/>
      <c r="G1486" s="527"/>
      <c r="H1486" s="527"/>
      <c r="I1486" s="527"/>
      <c r="J1486" s="527"/>
      <c r="K1486" s="527"/>
      <c r="L1486" s="527"/>
      <c r="M1486" s="527" t="s">
        <v>415</v>
      </c>
      <c r="N1486" s="527" t="s">
        <v>416</v>
      </c>
      <c r="O1486" s="527"/>
      <c r="P1486" s="527"/>
      <c r="Q1486" s="527"/>
      <c r="R1486" s="527"/>
      <c r="S1486" s="527"/>
      <c r="T1486" s="527"/>
    </row>
    <row r="1487" spans="1:20" ht="38.25" customHeight="1">
      <c r="A1487" s="527"/>
      <c r="B1487" s="527"/>
      <c r="C1487" s="527"/>
      <c r="D1487" s="527" t="s">
        <v>409</v>
      </c>
      <c r="E1487" s="527" t="s">
        <v>410</v>
      </c>
      <c r="F1487" s="527" t="s">
        <v>411</v>
      </c>
      <c r="G1487" s="527" t="s">
        <v>418</v>
      </c>
      <c r="H1487" s="527"/>
      <c r="I1487" s="527" t="s">
        <v>417</v>
      </c>
      <c r="J1487" s="527"/>
      <c r="K1487" s="527" t="s">
        <v>412</v>
      </c>
      <c r="L1487" s="527" t="s">
        <v>413</v>
      </c>
      <c r="M1487" s="527"/>
      <c r="N1487" s="527" t="s">
        <v>420</v>
      </c>
      <c r="O1487" s="527" t="s">
        <v>421</v>
      </c>
      <c r="P1487" s="527"/>
      <c r="Q1487" s="527"/>
      <c r="R1487" s="527"/>
      <c r="S1487" s="527" t="s">
        <v>423</v>
      </c>
      <c r="T1487" s="527" t="s">
        <v>424</v>
      </c>
    </row>
    <row r="1488" spans="1:20" ht="27.75" customHeight="1">
      <c r="A1488" s="527"/>
      <c r="B1488" s="527"/>
      <c r="C1488" s="527"/>
      <c r="D1488" s="527"/>
      <c r="E1488" s="527"/>
      <c r="F1488" s="527"/>
      <c r="G1488" s="527" t="s">
        <v>415</v>
      </c>
      <c r="H1488" s="527" t="s">
        <v>419</v>
      </c>
      <c r="I1488" s="527" t="s">
        <v>415</v>
      </c>
      <c r="J1488" s="527" t="s">
        <v>422</v>
      </c>
      <c r="K1488" s="527"/>
      <c r="L1488" s="527"/>
      <c r="M1488" s="527"/>
      <c r="N1488" s="527"/>
      <c r="O1488" s="527" t="s">
        <v>415</v>
      </c>
      <c r="P1488" s="527" t="s">
        <v>422</v>
      </c>
      <c r="Q1488" s="527" t="s">
        <v>443</v>
      </c>
      <c r="R1488" s="527"/>
      <c r="S1488" s="527"/>
      <c r="T1488" s="527"/>
    </row>
    <row r="1489" spans="1:20" ht="21.75" customHeight="1">
      <c r="A1489" s="527"/>
      <c r="B1489" s="527"/>
      <c r="C1489" s="527"/>
      <c r="D1489" s="527"/>
      <c r="E1489" s="527"/>
      <c r="F1489" s="527"/>
      <c r="G1489" s="527"/>
      <c r="H1489" s="527"/>
      <c r="I1489" s="527"/>
      <c r="J1489" s="527"/>
      <c r="K1489" s="527"/>
      <c r="L1489" s="527"/>
      <c r="M1489" s="527"/>
      <c r="N1489" s="527"/>
      <c r="O1489" s="527"/>
      <c r="P1489" s="527"/>
      <c r="Q1489" s="390" t="s">
        <v>415</v>
      </c>
      <c r="R1489" s="390" t="s">
        <v>419</v>
      </c>
      <c r="S1489" s="527"/>
      <c r="T1489" s="527"/>
    </row>
    <row r="1490" spans="1:20">
      <c r="A1490" s="516" t="s">
        <v>330</v>
      </c>
      <c r="B1490" s="516"/>
      <c r="C1490" s="44">
        <f>+Prahova!C31</f>
        <v>907</v>
      </c>
      <c r="D1490" s="44">
        <f>+Prahova!D31</f>
        <v>503</v>
      </c>
      <c r="E1490" s="44">
        <f>+Prahova!E31</f>
        <v>6</v>
      </c>
      <c r="F1490" s="44">
        <f>+Prahova!F31</f>
        <v>22</v>
      </c>
      <c r="G1490" s="44">
        <f>+Prahova!G31</f>
        <v>7</v>
      </c>
      <c r="H1490" s="44">
        <f>+Prahova!H31</f>
        <v>0</v>
      </c>
      <c r="I1490" s="44">
        <f>+Prahova!I31</f>
        <v>130</v>
      </c>
      <c r="J1490" s="44">
        <f>+Prahova!J31</f>
        <v>17</v>
      </c>
      <c r="K1490" s="44">
        <f>+Prahova!K31</f>
        <v>66</v>
      </c>
      <c r="L1490" s="44">
        <f>+Prahova!L31</f>
        <v>173</v>
      </c>
      <c r="M1490" s="44">
        <f>+Prahova!M31</f>
        <v>4108</v>
      </c>
      <c r="N1490" s="44">
        <f>+Prahova!N31</f>
        <v>2188</v>
      </c>
      <c r="O1490" s="44">
        <f>+Prahova!O31</f>
        <v>2095</v>
      </c>
      <c r="P1490" s="44">
        <f>+Prahova!P31</f>
        <v>90</v>
      </c>
      <c r="Q1490" s="44">
        <f>+Prahova!Q31</f>
        <v>9</v>
      </c>
      <c r="R1490" s="44">
        <f>+Prahova!R31</f>
        <v>9</v>
      </c>
      <c r="S1490" s="44">
        <f>+Prahova!S31</f>
        <v>1390</v>
      </c>
      <c r="T1490" s="44">
        <f>+Prahova!T31</f>
        <v>530</v>
      </c>
    </row>
    <row r="1491" spans="1:20">
      <c r="A1491" s="371">
        <v>1</v>
      </c>
      <c r="B1491" s="21" t="s">
        <v>206</v>
      </c>
      <c r="C1491" s="180">
        <f>+Prahova!C32</f>
        <v>306</v>
      </c>
      <c r="D1491" s="180">
        <f>+Prahova!D32</f>
        <v>171</v>
      </c>
      <c r="E1491" s="180">
        <f>+Prahova!E32</f>
        <v>5</v>
      </c>
      <c r="F1491" s="180">
        <f>+Prahova!F32</f>
        <v>6</v>
      </c>
      <c r="G1491" s="180">
        <f>+Prahova!G32</f>
        <v>0</v>
      </c>
      <c r="H1491" s="180">
        <f>+Prahova!H32</f>
        <v>0</v>
      </c>
      <c r="I1491" s="180">
        <f>+Prahova!I32</f>
        <v>53</v>
      </c>
      <c r="J1491" s="180">
        <f>+Prahova!J32</f>
        <v>0</v>
      </c>
      <c r="K1491" s="180">
        <f>+Prahova!K32</f>
        <v>31</v>
      </c>
      <c r="L1491" s="180">
        <f>+Prahova!L32</f>
        <v>40</v>
      </c>
      <c r="M1491" s="180">
        <f>+Prahova!M32</f>
        <v>1831</v>
      </c>
      <c r="N1491" s="180">
        <f>+Prahova!N32</f>
        <v>980</v>
      </c>
      <c r="O1491" s="180">
        <f>+Prahova!O32</f>
        <v>936</v>
      </c>
      <c r="P1491" s="180">
        <f>+Prahova!P32</f>
        <v>4</v>
      </c>
      <c r="Q1491" s="180">
        <f>+Prahova!Q32</f>
        <v>0</v>
      </c>
      <c r="R1491" s="180">
        <f>+Prahova!R32</f>
        <v>0</v>
      </c>
      <c r="S1491" s="180">
        <f>+Prahova!S32</f>
        <v>644</v>
      </c>
      <c r="T1491" s="180">
        <f>+Prahova!T32</f>
        <v>207</v>
      </c>
    </row>
    <row r="1492" spans="1:20">
      <c r="A1492" s="371">
        <v>2</v>
      </c>
      <c r="B1492" s="21" t="s">
        <v>207</v>
      </c>
      <c r="C1492" s="180">
        <f>+Prahova!C33</f>
        <v>63</v>
      </c>
      <c r="D1492" s="180">
        <f>+Prahova!D33</f>
        <v>32</v>
      </c>
      <c r="E1492" s="180">
        <f>+Prahova!E33</f>
        <v>0</v>
      </c>
      <c r="F1492" s="180">
        <f>+Prahova!F33</f>
        <v>1</v>
      </c>
      <c r="G1492" s="180">
        <f>+Prahova!G33</f>
        <v>0</v>
      </c>
      <c r="H1492" s="180">
        <f>+Prahova!H33</f>
        <v>0</v>
      </c>
      <c r="I1492" s="180">
        <f>+Prahova!I33</f>
        <v>16</v>
      </c>
      <c r="J1492" s="180">
        <f>+Prahova!J33</f>
        <v>15</v>
      </c>
      <c r="K1492" s="180">
        <f>+Prahova!K33</f>
        <v>1</v>
      </c>
      <c r="L1492" s="180">
        <f>+Prahova!L33</f>
        <v>13</v>
      </c>
      <c r="M1492" s="180">
        <f>+Prahova!M33</f>
        <v>304</v>
      </c>
      <c r="N1492" s="180">
        <f>+Prahova!N33</f>
        <v>171</v>
      </c>
      <c r="O1492" s="180">
        <f>+Prahova!O33</f>
        <v>167</v>
      </c>
      <c r="P1492" s="180">
        <f>+Prahova!P33</f>
        <v>58</v>
      </c>
      <c r="Q1492" s="180">
        <f>+Prahova!Q33</f>
        <v>0</v>
      </c>
      <c r="R1492" s="180">
        <f>+Prahova!R33</f>
        <v>0</v>
      </c>
      <c r="S1492" s="180">
        <f>+Prahova!S33</f>
        <v>88</v>
      </c>
      <c r="T1492" s="180">
        <f>+Prahova!T33</f>
        <v>45</v>
      </c>
    </row>
    <row r="1493" spans="1:20">
      <c r="A1493" s="371">
        <v>3</v>
      </c>
      <c r="B1493" s="21" t="s">
        <v>208</v>
      </c>
      <c r="C1493" s="180">
        <f>+Prahova!C34</f>
        <v>67</v>
      </c>
      <c r="D1493" s="180">
        <f>+Prahova!D34</f>
        <v>42</v>
      </c>
      <c r="E1493" s="180">
        <f>+Prahova!E34</f>
        <v>0</v>
      </c>
      <c r="F1493" s="180">
        <f>+Prahova!F34</f>
        <v>1</v>
      </c>
      <c r="G1493" s="180">
        <f>+Prahova!G34</f>
        <v>2</v>
      </c>
      <c r="H1493" s="180">
        <f>+Prahova!H34</f>
        <v>0</v>
      </c>
      <c r="I1493" s="180">
        <f>+Prahova!I34</f>
        <v>4</v>
      </c>
      <c r="J1493" s="180">
        <f>+Prahova!J34</f>
        <v>0</v>
      </c>
      <c r="K1493" s="180">
        <f>+Prahova!K34</f>
        <v>4</v>
      </c>
      <c r="L1493" s="180">
        <f>+Prahova!L34</f>
        <v>14</v>
      </c>
      <c r="M1493" s="180">
        <f>+Prahova!M34</f>
        <v>275</v>
      </c>
      <c r="N1493" s="180">
        <f>+Prahova!N34</f>
        <v>145</v>
      </c>
      <c r="O1493" s="180">
        <f>+Prahova!O34</f>
        <v>140</v>
      </c>
      <c r="P1493" s="180">
        <f>+Prahova!P34</f>
        <v>0</v>
      </c>
      <c r="Q1493" s="180">
        <f>+Prahova!Q34</f>
        <v>0</v>
      </c>
      <c r="R1493" s="180">
        <f>+Prahova!R34</f>
        <v>0</v>
      </c>
      <c r="S1493" s="180">
        <f>+Prahova!S34</f>
        <v>93</v>
      </c>
      <c r="T1493" s="180">
        <f>+Prahova!T34</f>
        <v>37</v>
      </c>
    </row>
    <row r="1494" spans="1:20">
      <c r="A1494" s="371">
        <v>4</v>
      </c>
      <c r="B1494" s="21" t="s">
        <v>209</v>
      </c>
      <c r="C1494" s="180">
        <f>+Prahova!C35</f>
        <v>60</v>
      </c>
      <c r="D1494" s="180">
        <f>+Prahova!D35</f>
        <v>41</v>
      </c>
      <c r="E1494" s="180">
        <f>+Prahova!E35</f>
        <v>1</v>
      </c>
      <c r="F1494" s="180">
        <f>+Prahova!F35</f>
        <v>1</v>
      </c>
      <c r="G1494" s="180">
        <f>+Prahova!G35</f>
        <v>0</v>
      </c>
      <c r="H1494" s="180">
        <f>+Prahova!H35</f>
        <v>0</v>
      </c>
      <c r="I1494" s="180">
        <f>+Prahova!I35</f>
        <v>1</v>
      </c>
      <c r="J1494" s="180">
        <f>+Prahova!J35</f>
        <v>0</v>
      </c>
      <c r="K1494" s="180">
        <f>+Prahova!K35</f>
        <v>7</v>
      </c>
      <c r="L1494" s="180">
        <f>+Prahova!L35</f>
        <v>9</v>
      </c>
      <c r="M1494" s="180">
        <f>+Prahova!M35</f>
        <v>197</v>
      </c>
      <c r="N1494" s="180">
        <f>+Prahova!N35</f>
        <v>115</v>
      </c>
      <c r="O1494" s="180">
        <f>+Prahova!O35</f>
        <v>111</v>
      </c>
      <c r="P1494" s="180">
        <f>+Prahova!P35</f>
        <v>0</v>
      </c>
      <c r="Q1494" s="180">
        <f>+Prahova!Q35</f>
        <v>0</v>
      </c>
      <c r="R1494" s="180">
        <f>+Prahova!R35</f>
        <v>0</v>
      </c>
      <c r="S1494" s="180">
        <f>+Prahova!S35</f>
        <v>61</v>
      </c>
      <c r="T1494" s="180">
        <f>+Prahova!T35</f>
        <v>21</v>
      </c>
    </row>
    <row r="1495" spans="1:20">
      <c r="A1495" s="391">
        <v>5</v>
      </c>
      <c r="B1495" s="21" t="s">
        <v>210</v>
      </c>
      <c r="C1495" s="180">
        <f>+Prahova!C36</f>
        <v>66</v>
      </c>
      <c r="D1495" s="180">
        <f>+Prahova!D36</f>
        <v>30</v>
      </c>
      <c r="E1495" s="180">
        <f>+Prahova!E36</f>
        <v>0</v>
      </c>
      <c r="F1495" s="180">
        <f>+Prahova!F36</f>
        <v>2</v>
      </c>
      <c r="G1495" s="180">
        <f>+Prahova!G36</f>
        <v>0</v>
      </c>
      <c r="H1495" s="180">
        <f>+Prahova!H36</f>
        <v>0</v>
      </c>
      <c r="I1495" s="180">
        <f>+Prahova!I36</f>
        <v>9</v>
      </c>
      <c r="J1495" s="180">
        <f>+Prahova!J36</f>
        <v>0</v>
      </c>
      <c r="K1495" s="180">
        <f>+Prahova!K36</f>
        <v>8</v>
      </c>
      <c r="L1495" s="180">
        <f>+Prahova!L36</f>
        <v>17</v>
      </c>
      <c r="M1495" s="180">
        <f>+Prahova!M36</f>
        <v>211</v>
      </c>
      <c r="N1495" s="180">
        <f>+Prahova!N36</f>
        <v>106</v>
      </c>
      <c r="O1495" s="180">
        <f>+Prahova!O36</f>
        <v>105</v>
      </c>
      <c r="P1495" s="180">
        <f>+Prahova!P36</f>
        <v>0</v>
      </c>
      <c r="Q1495" s="180">
        <f>+Prahova!Q36</f>
        <v>0</v>
      </c>
      <c r="R1495" s="180">
        <f>+Prahova!R36</f>
        <v>0</v>
      </c>
      <c r="S1495" s="180">
        <f>+Prahova!S36</f>
        <v>77</v>
      </c>
      <c r="T1495" s="180">
        <f>+Prahova!T36</f>
        <v>28</v>
      </c>
    </row>
    <row r="1496" spans="1:20">
      <c r="A1496" s="391">
        <v>6</v>
      </c>
      <c r="B1496" s="21" t="s">
        <v>211</v>
      </c>
      <c r="C1496" s="180">
        <f>+Prahova!C37</f>
        <v>104</v>
      </c>
      <c r="D1496" s="180">
        <f>+Prahova!D37</f>
        <v>64</v>
      </c>
      <c r="E1496" s="180">
        <f>+Prahova!E37</f>
        <v>0</v>
      </c>
      <c r="F1496" s="180">
        <f>+Prahova!F37</f>
        <v>1</v>
      </c>
      <c r="G1496" s="180">
        <f>+Prahova!G37</f>
        <v>2</v>
      </c>
      <c r="H1496" s="180">
        <f>+Prahova!H37</f>
        <v>0</v>
      </c>
      <c r="I1496" s="180">
        <f>+Prahova!I37</f>
        <v>14</v>
      </c>
      <c r="J1496" s="180">
        <f>+Prahova!J37</f>
        <v>0</v>
      </c>
      <c r="K1496" s="180">
        <f>+Prahova!K37</f>
        <v>4</v>
      </c>
      <c r="L1496" s="180">
        <f>+Prahova!L37</f>
        <v>19</v>
      </c>
      <c r="M1496" s="180">
        <f>+Prahova!M37</f>
        <v>454</v>
      </c>
      <c r="N1496" s="180">
        <f>+Prahova!N37</f>
        <v>249</v>
      </c>
      <c r="O1496" s="180">
        <f>+Prahova!O37</f>
        <v>236</v>
      </c>
      <c r="P1496" s="180">
        <f>+Prahova!P37</f>
        <v>21</v>
      </c>
      <c r="Q1496" s="180">
        <f>+Prahova!Q37</f>
        <v>9</v>
      </c>
      <c r="R1496" s="180">
        <f>+Prahova!R37</f>
        <v>9</v>
      </c>
      <c r="S1496" s="180">
        <f>+Prahova!S37</f>
        <v>152</v>
      </c>
      <c r="T1496" s="180">
        <f>+Prahova!T37</f>
        <v>53</v>
      </c>
    </row>
    <row r="1497" spans="1:20">
      <c r="A1497" s="391">
        <v>7</v>
      </c>
      <c r="B1497" s="21" t="s">
        <v>212</v>
      </c>
      <c r="C1497" s="180">
        <f>+Prahova!C38</f>
        <v>34</v>
      </c>
      <c r="D1497" s="180">
        <f>+Prahova!D38</f>
        <v>19</v>
      </c>
      <c r="E1497" s="180">
        <f>+Prahova!E38</f>
        <v>0</v>
      </c>
      <c r="F1497" s="180">
        <f>+Prahova!F38</f>
        <v>1</v>
      </c>
      <c r="G1497" s="180">
        <f>+Prahova!G38</f>
        <v>1</v>
      </c>
      <c r="H1497" s="180">
        <f>+Prahova!H38</f>
        <v>0</v>
      </c>
      <c r="I1497" s="180">
        <f>+Prahova!I38</f>
        <v>3</v>
      </c>
      <c r="J1497" s="180">
        <f>+Prahova!J38</f>
        <v>0</v>
      </c>
      <c r="K1497" s="180">
        <f>+Prahova!K38</f>
        <v>2</v>
      </c>
      <c r="L1497" s="180">
        <f>+Prahova!L38</f>
        <v>8</v>
      </c>
      <c r="M1497" s="180">
        <f>+Prahova!M38</f>
        <v>175</v>
      </c>
      <c r="N1497" s="180">
        <f>+Prahova!N38</f>
        <v>95</v>
      </c>
      <c r="O1497" s="180">
        <f>+Prahova!O38</f>
        <v>89</v>
      </c>
      <c r="P1497" s="180">
        <f>+Prahova!P38</f>
        <v>5</v>
      </c>
      <c r="Q1497" s="180">
        <f>+Prahova!Q38</f>
        <v>0</v>
      </c>
      <c r="R1497" s="180">
        <f>+Prahova!R38</f>
        <v>0</v>
      </c>
      <c r="S1497" s="180">
        <f>+Prahova!S38</f>
        <v>61</v>
      </c>
      <c r="T1497" s="180">
        <f>+Prahova!T38</f>
        <v>19</v>
      </c>
    </row>
    <row r="1498" spans="1:20">
      <c r="A1498" s="391">
        <v>8</v>
      </c>
      <c r="B1498" s="21" t="s">
        <v>213</v>
      </c>
      <c r="C1498" s="180">
        <f>+Prahova!C39</f>
        <v>38</v>
      </c>
      <c r="D1498" s="180">
        <f>+Prahova!D39</f>
        <v>19</v>
      </c>
      <c r="E1498" s="180">
        <f>+Prahova!E39</f>
        <v>0</v>
      </c>
      <c r="F1498" s="180">
        <f>+Prahova!F39</f>
        <v>2</v>
      </c>
      <c r="G1498" s="180">
        <f>+Prahova!G39</f>
        <v>2</v>
      </c>
      <c r="H1498" s="180">
        <f>+Prahova!H39</f>
        <v>0</v>
      </c>
      <c r="I1498" s="180">
        <f>+Prahova!I39</f>
        <v>2</v>
      </c>
      <c r="J1498" s="180">
        <f>+Prahova!J39</f>
        <v>0</v>
      </c>
      <c r="K1498" s="180">
        <f>+Prahova!K39</f>
        <v>1</v>
      </c>
      <c r="L1498" s="180">
        <f>+Prahova!L39</f>
        <v>12</v>
      </c>
      <c r="M1498" s="180">
        <f>+Prahova!M39</f>
        <v>98</v>
      </c>
      <c r="N1498" s="180">
        <f>+Prahova!N39</f>
        <v>51</v>
      </c>
      <c r="O1498" s="180">
        <f>+Prahova!O39</f>
        <v>50</v>
      </c>
      <c r="P1498" s="180">
        <f>+Prahova!P39</f>
        <v>0</v>
      </c>
      <c r="Q1498" s="180">
        <f>+Prahova!Q39</f>
        <v>0</v>
      </c>
      <c r="R1498" s="180">
        <f>+Prahova!R39</f>
        <v>0</v>
      </c>
      <c r="S1498" s="180">
        <f>+Prahova!S39</f>
        <v>31</v>
      </c>
      <c r="T1498" s="180">
        <f>+Prahova!T39</f>
        <v>16</v>
      </c>
    </row>
    <row r="1499" spans="1:20">
      <c r="A1499" s="391">
        <v>9</v>
      </c>
      <c r="B1499" s="21" t="s">
        <v>214</v>
      </c>
      <c r="C1499" s="180">
        <f>+Prahova!C40</f>
        <v>25</v>
      </c>
      <c r="D1499" s="180">
        <f>+Prahova!D40</f>
        <v>16</v>
      </c>
      <c r="E1499" s="180">
        <f>+Prahova!E40</f>
        <v>0</v>
      </c>
      <c r="F1499" s="180">
        <f>+Prahova!F40</f>
        <v>1</v>
      </c>
      <c r="G1499" s="180">
        <f>+Prahova!G40</f>
        <v>0</v>
      </c>
      <c r="H1499" s="180">
        <f>+Prahova!H40</f>
        <v>0</v>
      </c>
      <c r="I1499" s="180">
        <f>+Prahova!I40</f>
        <v>1</v>
      </c>
      <c r="J1499" s="180">
        <f>+Prahova!J40</f>
        <v>0</v>
      </c>
      <c r="K1499" s="180">
        <f>+Prahova!K40</f>
        <v>2</v>
      </c>
      <c r="L1499" s="180">
        <f>+Prahova!L40</f>
        <v>5</v>
      </c>
      <c r="M1499" s="180">
        <f>+Prahova!M40</f>
        <v>84</v>
      </c>
      <c r="N1499" s="180">
        <f>+Prahova!N40</f>
        <v>44</v>
      </c>
      <c r="O1499" s="180">
        <f>+Prahova!O40</f>
        <v>41</v>
      </c>
      <c r="P1499" s="180">
        <f>+Prahova!P40</f>
        <v>0</v>
      </c>
      <c r="Q1499" s="180">
        <f>+Prahova!Q40</f>
        <v>0</v>
      </c>
      <c r="R1499" s="180">
        <f>+Prahova!R40</f>
        <v>0</v>
      </c>
      <c r="S1499" s="180">
        <f>+Prahova!S40</f>
        <v>27</v>
      </c>
      <c r="T1499" s="180">
        <f>+Prahova!T40</f>
        <v>13</v>
      </c>
    </row>
    <row r="1500" spans="1:20">
      <c r="A1500" s="391">
        <v>10</v>
      </c>
      <c r="B1500" s="21" t="s">
        <v>215</v>
      </c>
      <c r="C1500" s="180">
        <f>+Prahova!C41</f>
        <v>30</v>
      </c>
      <c r="D1500" s="180">
        <f>+Prahova!D41</f>
        <v>15</v>
      </c>
      <c r="E1500" s="180">
        <f>+Prahova!E41</f>
        <v>0</v>
      </c>
      <c r="F1500" s="180">
        <f>+Prahova!F41</f>
        <v>1</v>
      </c>
      <c r="G1500" s="180">
        <f>+Prahova!G41</f>
        <v>0</v>
      </c>
      <c r="H1500" s="180">
        <f>+Prahova!H41</f>
        <v>0</v>
      </c>
      <c r="I1500" s="180">
        <f>+Prahova!I41</f>
        <v>4</v>
      </c>
      <c r="J1500" s="180">
        <f>+Prahova!J41</f>
        <v>2</v>
      </c>
      <c r="K1500" s="180">
        <f>+Prahova!K41</f>
        <v>1</v>
      </c>
      <c r="L1500" s="180">
        <f>+Prahova!L41</f>
        <v>9</v>
      </c>
      <c r="M1500" s="180">
        <f>+Prahova!M41</f>
        <v>88</v>
      </c>
      <c r="N1500" s="180">
        <f>+Prahova!N41</f>
        <v>39</v>
      </c>
      <c r="O1500" s="180">
        <f>+Prahova!O41</f>
        <v>36</v>
      </c>
      <c r="P1500" s="180">
        <f>+Prahova!P41</f>
        <v>2</v>
      </c>
      <c r="Q1500" s="180">
        <f>+Prahova!Q41</f>
        <v>0</v>
      </c>
      <c r="R1500" s="180">
        <f>+Prahova!R41</f>
        <v>0</v>
      </c>
      <c r="S1500" s="180">
        <f>+Prahova!S41</f>
        <v>28</v>
      </c>
      <c r="T1500" s="180">
        <f>+Prahova!T41</f>
        <v>21</v>
      </c>
    </row>
    <row r="1501" spans="1:20">
      <c r="A1501" s="391">
        <v>11</v>
      </c>
      <c r="B1501" s="21" t="s">
        <v>216</v>
      </c>
      <c r="C1501" s="180">
        <f>+Prahova!C42</f>
        <v>39</v>
      </c>
      <c r="D1501" s="180">
        <f>+Prahova!D42</f>
        <v>28</v>
      </c>
      <c r="E1501" s="180">
        <f>+Prahova!E42</f>
        <v>0</v>
      </c>
      <c r="F1501" s="180">
        <f>+Prahova!F42</f>
        <v>1</v>
      </c>
      <c r="G1501" s="180">
        <f>+Prahova!G42</f>
        <v>0</v>
      </c>
      <c r="H1501" s="180">
        <f>+Prahova!H42</f>
        <v>0</v>
      </c>
      <c r="I1501" s="180">
        <f>+Prahova!I42</f>
        <v>0</v>
      </c>
      <c r="J1501" s="180">
        <f>+Prahova!J42</f>
        <v>0</v>
      </c>
      <c r="K1501" s="180">
        <f>+Prahova!K42</f>
        <v>2</v>
      </c>
      <c r="L1501" s="180">
        <f>+Prahova!L42</f>
        <v>8</v>
      </c>
      <c r="M1501" s="180">
        <f>+Prahova!M42</f>
        <v>120</v>
      </c>
      <c r="N1501" s="180">
        <f>+Prahova!N42</f>
        <v>72</v>
      </c>
      <c r="O1501" s="180">
        <f>+Prahova!O42</f>
        <v>69</v>
      </c>
      <c r="P1501" s="180">
        <f>+Prahova!P42</f>
        <v>0</v>
      </c>
      <c r="Q1501" s="180">
        <f>+Prahova!Q42</f>
        <v>0</v>
      </c>
      <c r="R1501" s="180">
        <f>+Prahova!R42</f>
        <v>0</v>
      </c>
      <c r="S1501" s="180">
        <f>+Prahova!S42</f>
        <v>35</v>
      </c>
      <c r="T1501" s="180">
        <f>+Prahova!T42</f>
        <v>13</v>
      </c>
    </row>
    <row r="1502" spans="1:20">
      <c r="A1502" s="391">
        <v>12</v>
      </c>
      <c r="B1502" s="21" t="s">
        <v>217</v>
      </c>
      <c r="C1502" s="180">
        <f>+Prahova!C43</f>
        <v>16</v>
      </c>
      <c r="D1502" s="180">
        <f>+Prahova!D43</f>
        <v>6</v>
      </c>
      <c r="E1502" s="180">
        <f>+Prahova!E43</f>
        <v>0</v>
      </c>
      <c r="F1502" s="180">
        <f>+Prahova!F43</f>
        <v>1</v>
      </c>
      <c r="G1502" s="180">
        <f>+Prahova!G43</f>
        <v>0</v>
      </c>
      <c r="H1502" s="180">
        <f>+Prahova!H43</f>
        <v>0</v>
      </c>
      <c r="I1502" s="180">
        <f>+Prahova!I43</f>
        <v>1</v>
      </c>
      <c r="J1502" s="180">
        <f>+Prahova!J43</f>
        <v>0</v>
      </c>
      <c r="K1502" s="180">
        <f>+Prahova!K43</f>
        <v>1</v>
      </c>
      <c r="L1502" s="180">
        <f>+Prahova!L43</f>
        <v>7</v>
      </c>
      <c r="M1502" s="180">
        <f>+Prahova!M43</f>
        <v>54</v>
      </c>
      <c r="N1502" s="180">
        <f>+Prahova!N43</f>
        <v>30</v>
      </c>
      <c r="O1502" s="180">
        <f>+Prahova!O43</f>
        <v>29</v>
      </c>
      <c r="P1502" s="180">
        <f>+Prahova!P43</f>
        <v>0</v>
      </c>
      <c r="Q1502" s="180">
        <f>+Prahova!Q43</f>
        <v>0</v>
      </c>
      <c r="R1502" s="180">
        <f>+Prahova!R43</f>
        <v>0</v>
      </c>
      <c r="S1502" s="180">
        <f>+Prahova!S43</f>
        <v>11</v>
      </c>
      <c r="T1502" s="180">
        <f>+Prahova!T43</f>
        <v>13</v>
      </c>
    </row>
    <row r="1503" spans="1:20">
      <c r="A1503" s="391">
        <v>13</v>
      </c>
      <c r="B1503" s="21" t="s">
        <v>218</v>
      </c>
      <c r="C1503" s="180">
        <f>+Prahova!C44</f>
        <v>12</v>
      </c>
      <c r="D1503" s="180">
        <f>+Prahova!D44</f>
        <v>5</v>
      </c>
      <c r="E1503" s="180">
        <f>+Prahova!E44</f>
        <v>0</v>
      </c>
      <c r="F1503" s="180">
        <f>+Prahova!F44</f>
        <v>1</v>
      </c>
      <c r="G1503" s="180">
        <f>+Prahova!G44</f>
        <v>0</v>
      </c>
      <c r="H1503" s="180">
        <f>+Prahova!H44</f>
        <v>0</v>
      </c>
      <c r="I1503" s="180">
        <f>+Prahova!I44</f>
        <v>1</v>
      </c>
      <c r="J1503" s="180">
        <f>+Prahova!J44</f>
        <v>0</v>
      </c>
      <c r="K1503" s="180">
        <f>+Prahova!K44</f>
        <v>1</v>
      </c>
      <c r="L1503" s="180">
        <f>+Prahova!L44</f>
        <v>4</v>
      </c>
      <c r="M1503" s="180">
        <f>+Prahova!M44</f>
        <v>83</v>
      </c>
      <c r="N1503" s="180">
        <f>+Prahova!N44</f>
        <v>36</v>
      </c>
      <c r="O1503" s="180">
        <f>+Prahova!O44</f>
        <v>35</v>
      </c>
      <c r="P1503" s="180">
        <f>+Prahova!P44</f>
        <v>0</v>
      </c>
      <c r="Q1503" s="180">
        <f>+Prahova!Q44</f>
        <v>0</v>
      </c>
      <c r="R1503" s="180">
        <f>+Prahova!R44</f>
        <v>0</v>
      </c>
      <c r="S1503" s="180">
        <f>+Prahova!S44</f>
        <v>26</v>
      </c>
      <c r="T1503" s="180">
        <f>+Prahova!T44</f>
        <v>21</v>
      </c>
    </row>
    <row r="1504" spans="1:20">
      <c r="A1504" s="391">
        <v>14</v>
      </c>
      <c r="B1504" s="21" t="s">
        <v>219</v>
      </c>
      <c r="C1504" s="180">
        <f>+Prahova!C45</f>
        <v>35</v>
      </c>
      <c r="D1504" s="180">
        <f>+Prahova!D45</f>
        <v>8</v>
      </c>
      <c r="E1504" s="180">
        <f>+Prahova!E45</f>
        <v>0</v>
      </c>
      <c r="F1504" s="180">
        <f>+Prahova!F45</f>
        <v>1</v>
      </c>
      <c r="G1504" s="180">
        <f>+Prahova!G45</f>
        <v>0</v>
      </c>
      <c r="H1504" s="180">
        <f>+Prahova!H45</f>
        <v>0</v>
      </c>
      <c r="I1504" s="180">
        <f>+Prahova!I45</f>
        <v>21</v>
      </c>
      <c r="J1504" s="180">
        <f>+Prahova!J45</f>
        <v>0</v>
      </c>
      <c r="K1504" s="180">
        <f>+Prahova!K45</f>
        <v>0</v>
      </c>
      <c r="L1504" s="180">
        <f>+Prahova!L45</f>
        <v>5</v>
      </c>
      <c r="M1504" s="180">
        <f>+Prahova!M45</f>
        <v>76</v>
      </c>
      <c r="N1504" s="180">
        <f>+Prahova!N45</f>
        <v>27</v>
      </c>
      <c r="O1504" s="180">
        <f>+Prahova!O45</f>
        <v>25</v>
      </c>
      <c r="P1504" s="180">
        <f>+Prahova!P45</f>
        <v>0</v>
      </c>
      <c r="Q1504" s="180">
        <f>+Prahova!Q45</f>
        <v>0</v>
      </c>
      <c r="R1504" s="180">
        <f>+Prahova!R45</f>
        <v>0</v>
      </c>
      <c r="S1504" s="180">
        <f>+Prahova!S45</f>
        <v>31</v>
      </c>
      <c r="T1504" s="180">
        <f>+Prahova!T45</f>
        <v>18</v>
      </c>
    </row>
    <row r="1505" spans="1:20">
      <c r="A1505" s="391">
        <v>15</v>
      </c>
      <c r="B1505" s="410" t="s">
        <v>473</v>
      </c>
      <c r="C1505" s="180">
        <f>+Prahova!C46</f>
        <v>12</v>
      </c>
      <c r="D1505" s="180">
        <f>+Prahova!D46</f>
        <v>7</v>
      </c>
      <c r="E1505" s="180">
        <f>+Prahova!E46</f>
        <v>0</v>
      </c>
      <c r="F1505" s="180">
        <f>+Prahova!F46</f>
        <v>1</v>
      </c>
      <c r="G1505" s="180">
        <f>+Prahova!G46</f>
        <v>0</v>
      </c>
      <c r="H1505" s="180">
        <f>+Prahova!H46</f>
        <v>0</v>
      </c>
      <c r="I1505" s="180">
        <f>+Prahova!I46</f>
        <v>0</v>
      </c>
      <c r="J1505" s="180">
        <f>+Prahova!J46</f>
        <v>0</v>
      </c>
      <c r="K1505" s="180">
        <f>+Prahova!K46</f>
        <v>1</v>
      </c>
      <c r="L1505" s="180">
        <f>+Prahova!L46</f>
        <v>3</v>
      </c>
      <c r="M1505" s="180">
        <f>+Prahova!M46</f>
        <v>58</v>
      </c>
      <c r="N1505" s="180">
        <f>+Prahova!N46</f>
        <v>28</v>
      </c>
      <c r="O1505" s="180">
        <f>+Prahova!O46</f>
        <v>26</v>
      </c>
      <c r="P1505" s="180">
        <f>+Prahova!P46</f>
        <v>0</v>
      </c>
      <c r="Q1505" s="180">
        <f>+Prahova!Q46</f>
        <v>0</v>
      </c>
      <c r="R1505" s="180">
        <f>+Prahova!R46</f>
        <v>0</v>
      </c>
      <c r="S1505" s="180">
        <f>+Prahova!S46</f>
        <v>25</v>
      </c>
      <c r="T1505" s="180">
        <f>+Prahova!T46</f>
        <v>5</v>
      </c>
    </row>
    <row r="1506" spans="1:20" ht="6" customHeight="1">
      <c r="A1506" s="33"/>
      <c r="B1506" s="61"/>
      <c r="C1506" s="35"/>
      <c r="D1506" s="36"/>
      <c r="E1506" s="37"/>
      <c r="F1506" s="37"/>
      <c r="G1506" s="35"/>
      <c r="H1506" s="37"/>
      <c r="I1506" s="37"/>
      <c r="J1506" s="37"/>
      <c r="M1506" s="166"/>
      <c r="N1506" s="166"/>
      <c r="O1506" s="166"/>
      <c r="P1506" s="166"/>
      <c r="Q1506" s="166"/>
      <c r="R1506" s="166"/>
      <c r="S1506" s="166"/>
      <c r="T1506" s="166"/>
    </row>
    <row r="1507" spans="1:20">
      <c r="A1507" s="391">
        <v>16</v>
      </c>
      <c r="B1507" s="396" t="s">
        <v>442</v>
      </c>
      <c r="C1507" s="47">
        <f>+Prahova!C48</f>
        <v>12</v>
      </c>
      <c r="D1507" s="47">
        <f>+Prahova!D48</f>
        <v>7</v>
      </c>
      <c r="E1507" s="47">
        <f>+Prahova!E48</f>
        <v>0</v>
      </c>
      <c r="F1507" s="47">
        <f>+Prahova!F48</f>
        <v>0</v>
      </c>
      <c r="G1507" s="47">
        <f>+Prahova!G48</f>
        <v>0</v>
      </c>
      <c r="H1507" s="47">
        <f>+Prahova!H48</f>
        <v>0</v>
      </c>
      <c r="I1507" s="47">
        <f>+Prahova!I48</f>
        <v>0</v>
      </c>
      <c r="J1507" s="47">
        <f>+Prahova!J48</f>
        <v>0</v>
      </c>
      <c r="K1507" s="47">
        <f>+Prahova!K48</f>
        <v>2</v>
      </c>
      <c r="L1507" s="47">
        <f>+Prahova!L48</f>
        <v>3</v>
      </c>
      <c r="M1507" s="47">
        <f>+Prahova!M48</f>
        <v>41</v>
      </c>
      <c r="N1507" s="47">
        <f>+Prahova!N48</f>
        <v>18</v>
      </c>
      <c r="O1507" s="47">
        <f>+Prahova!O48</f>
        <v>13</v>
      </c>
      <c r="P1507" s="47">
        <f>+Prahova!P48</f>
        <v>0</v>
      </c>
      <c r="Q1507" s="47">
        <f>+Prahova!Q48</f>
        <v>0</v>
      </c>
      <c r="R1507" s="47">
        <f>+Prahova!R48</f>
        <v>0</v>
      </c>
      <c r="S1507" s="47">
        <f>+Prahova!S48</f>
        <v>12</v>
      </c>
      <c r="T1507" s="47">
        <f>+Prahova!T48</f>
        <v>11</v>
      </c>
    </row>
    <row r="1508" spans="1:20" ht="14.25" customHeight="1">
      <c r="A1508" s="391">
        <v>17</v>
      </c>
      <c r="B1508" s="417" t="s">
        <v>542</v>
      </c>
      <c r="C1508" s="47">
        <f>+Prahova!C49</f>
        <v>3</v>
      </c>
      <c r="D1508" s="47">
        <f>+Prahova!D49</f>
        <v>2</v>
      </c>
      <c r="E1508" s="47">
        <f>+Prahova!E49</f>
        <v>0</v>
      </c>
      <c r="F1508" s="47">
        <f>+Prahova!F49</f>
        <v>0</v>
      </c>
      <c r="G1508" s="47">
        <f>+Prahova!G49</f>
        <v>0</v>
      </c>
      <c r="H1508" s="47">
        <f>+Prahova!H49</f>
        <v>0</v>
      </c>
      <c r="I1508" s="47">
        <f>+Prahova!I49</f>
        <v>1</v>
      </c>
      <c r="J1508" s="47">
        <f>+Prahova!J49</f>
        <v>0</v>
      </c>
      <c r="K1508" s="47">
        <f>+Prahova!K49</f>
        <v>0</v>
      </c>
      <c r="L1508" s="47">
        <f>+Prahova!L49</f>
        <v>0</v>
      </c>
      <c r="M1508" s="47">
        <f>+Prahova!M49</f>
        <v>16</v>
      </c>
      <c r="N1508" s="47">
        <f>+Prahova!N49</f>
        <v>9</v>
      </c>
      <c r="O1508" s="47">
        <f>+Prahova!O49</f>
        <v>9</v>
      </c>
      <c r="P1508" s="47">
        <f>+Prahova!P49</f>
        <v>0</v>
      </c>
      <c r="Q1508" s="47">
        <f>+Prahova!Q49</f>
        <v>0</v>
      </c>
      <c r="R1508" s="47">
        <f>+Prahova!R49</f>
        <v>0</v>
      </c>
      <c r="S1508" s="47">
        <f>+Prahova!S49</f>
        <v>7</v>
      </c>
      <c r="T1508" s="47">
        <f>+Prahova!T49</f>
        <v>0</v>
      </c>
    </row>
    <row r="1509" spans="1:20">
      <c r="A1509" s="33" t="s">
        <v>543</v>
      </c>
    </row>
    <row r="1512" spans="1:20" customFormat="1" ht="15">
      <c r="A1512" s="533" t="s">
        <v>562</v>
      </c>
      <c r="B1512" s="533"/>
      <c r="C1512" s="533"/>
      <c r="D1512" s="533"/>
      <c r="E1512" s="533"/>
      <c r="F1512" s="533"/>
      <c r="G1512" s="533"/>
      <c r="H1512" s="533"/>
      <c r="I1512" s="533"/>
      <c r="J1512" s="533"/>
    </row>
    <row r="1513" spans="1:20" ht="12.75" customHeight="1">
      <c r="A1513" s="527" t="s">
        <v>300</v>
      </c>
      <c r="B1513" s="527" t="s">
        <v>301</v>
      </c>
      <c r="C1513" s="527" t="s">
        <v>0</v>
      </c>
      <c r="D1513" s="527" t="s">
        <v>298</v>
      </c>
      <c r="E1513" s="527"/>
      <c r="F1513" s="527"/>
      <c r="G1513" s="527" t="s">
        <v>1</v>
      </c>
      <c r="H1513" s="527" t="s">
        <v>299</v>
      </c>
      <c r="I1513" s="527"/>
      <c r="J1513" s="527"/>
      <c r="K1513" s="527" t="s">
        <v>466</v>
      </c>
      <c r="L1513" s="527" t="s">
        <v>467</v>
      </c>
      <c r="M1513" s="527" t="s">
        <v>461</v>
      </c>
      <c r="N1513" s="527" t="s">
        <v>489</v>
      </c>
      <c r="O1513" s="527" t="s">
        <v>463</v>
      </c>
      <c r="P1513" s="527" t="s">
        <v>464</v>
      </c>
      <c r="Q1513" s="527" t="s">
        <v>465</v>
      </c>
      <c r="R1513" s="527" t="s">
        <v>469</v>
      </c>
    </row>
    <row r="1514" spans="1:20" ht="36">
      <c r="A1514" s="527"/>
      <c r="B1514" s="527"/>
      <c r="C1514" s="527"/>
      <c r="D1514" s="392" t="s">
        <v>2</v>
      </c>
      <c r="E1514" s="392" t="s">
        <v>3</v>
      </c>
      <c r="F1514" s="392" t="s">
        <v>4</v>
      </c>
      <c r="G1514" s="527"/>
      <c r="H1514" s="392" t="s">
        <v>2</v>
      </c>
      <c r="I1514" s="392" t="s">
        <v>3</v>
      </c>
      <c r="J1514" s="392" t="s">
        <v>4</v>
      </c>
      <c r="K1514" s="527"/>
      <c r="L1514" s="527"/>
      <c r="M1514" s="527"/>
      <c r="N1514" s="527"/>
      <c r="O1514" s="527"/>
      <c r="P1514" s="527"/>
      <c r="Q1514" s="527"/>
      <c r="R1514" s="527"/>
    </row>
    <row r="1515" spans="1:20">
      <c r="A1515" s="516" t="s">
        <v>331</v>
      </c>
      <c r="B1515" s="516"/>
      <c r="C1515" s="384">
        <f>+'Satu Mare'!C7</f>
        <v>118212363.58</v>
      </c>
      <c r="D1515" s="384">
        <f>+'Satu Mare'!D7</f>
        <v>69170.487758923395</v>
      </c>
      <c r="E1515" s="384">
        <f>+'Satu Mare'!E7</f>
        <v>2171.62420464775</v>
      </c>
      <c r="F1515" s="384">
        <f>+'Satu Mare'!F7</f>
        <v>286.34357533536502</v>
      </c>
      <c r="G1515" s="384">
        <f>+'Satu Mare'!G7</f>
        <v>12099142.539999999</v>
      </c>
      <c r="H1515" s="384">
        <f>+'Satu Mare'!H7</f>
        <v>7079.6621064950295</v>
      </c>
      <c r="I1515" s="384">
        <f>+'Satu Mare'!I7</f>
        <v>222.26770533664001</v>
      </c>
      <c r="J1515" s="384">
        <f>+'Satu Mare'!J7</f>
        <v>29.307524428705001</v>
      </c>
      <c r="K1515" s="384">
        <f>+'Satu Mare'!K7</f>
        <v>54435</v>
      </c>
      <c r="L1515" s="384">
        <f>+'Satu Mare'!L7</f>
        <v>53794</v>
      </c>
      <c r="M1515" s="384">
        <f>+'Satu Mare'!M7</f>
        <v>412834</v>
      </c>
      <c r="N1515" s="385">
        <f>+'Satu Mare'!N7</f>
        <v>241.56465769455824</v>
      </c>
      <c r="O1515" s="385">
        <f>+'Satu Mare'!O7</f>
        <v>66.182097998509107</v>
      </c>
      <c r="P1515" s="385">
        <f>+'Satu Mare'!P7</f>
        <v>6.6410462647191304</v>
      </c>
      <c r="Q1515" s="385">
        <f>+'Satu Mare'!Q7</f>
        <v>2.9928988363014462</v>
      </c>
      <c r="R1515" s="385">
        <f>+'Satu Mare'!R7</f>
        <v>36.374488004681098</v>
      </c>
    </row>
    <row r="1516" spans="1:20">
      <c r="A1516" s="391">
        <v>1</v>
      </c>
      <c r="B1516" s="21" t="s">
        <v>220</v>
      </c>
      <c r="C1516" s="161">
        <f>+'Satu Mare'!C8</f>
        <v>84867783</v>
      </c>
      <c r="D1516" s="161">
        <f>+'Satu Mare'!D8</f>
        <v>79241.627450980392</v>
      </c>
      <c r="E1516" s="161">
        <f>+'Satu Mare'!E8</f>
        <v>2265.859911894273</v>
      </c>
      <c r="F1516" s="161">
        <f>+'Satu Mare'!F8</f>
        <v>325.72551525618883</v>
      </c>
      <c r="G1516" s="161">
        <f>+'Satu Mare'!G8</f>
        <v>9990066</v>
      </c>
      <c r="H1516" s="161">
        <f>+'Satu Mare'!H8</f>
        <v>9327.7927170868352</v>
      </c>
      <c r="I1516" s="161">
        <f>+'Satu Mare'!I8</f>
        <v>266.72182619142973</v>
      </c>
      <c r="J1516" s="161">
        <f>+'Satu Mare'!J8</f>
        <v>38.342222222222219</v>
      </c>
      <c r="K1516" s="161">
        <f>+'Satu Mare'!K8</f>
        <v>37455</v>
      </c>
      <c r="L1516" s="161">
        <f>+'Satu Mare'!L8</f>
        <v>37044</v>
      </c>
      <c r="M1516" s="161">
        <f>+'Satu Mare'!M8</f>
        <v>260550</v>
      </c>
      <c r="N1516" s="386">
        <f>+'Satu Mare'!N8</f>
        <v>243.27731092436974</v>
      </c>
      <c r="O1516" s="386">
        <f>+'Satu Mare'!O8</f>
        <v>66.651318061471159</v>
      </c>
      <c r="P1516" s="386">
        <f>+'Satu Mare'!P8</f>
        <v>6.1981111877631614</v>
      </c>
      <c r="Q1516" s="386">
        <f>+'Satu Mare'!Q8</f>
        <v>3.2231940395205703</v>
      </c>
      <c r="R1516" s="386">
        <f>+'Satu Mare'!R8</f>
        <v>39.250233426704014</v>
      </c>
    </row>
    <row r="1517" spans="1:20">
      <c r="A1517" s="391">
        <v>2</v>
      </c>
      <c r="B1517" s="21" t="s">
        <v>221</v>
      </c>
      <c r="C1517" s="161">
        <f>+'Satu Mare'!C9</f>
        <v>8731064</v>
      </c>
      <c r="D1517" s="161">
        <f>+'Satu Mare'!D9</f>
        <v>47451.434782608696</v>
      </c>
      <c r="E1517" s="161">
        <f>+'Satu Mare'!E9</f>
        <v>2976.8373678827138</v>
      </c>
      <c r="F1517" s="161">
        <f>+'Satu Mare'!F9</f>
        <v>185.2745676392573</v>
      </c>
      <c r="G1517" s="161">
        <f>+'Satu Mare'!G9</f>
        <v>497221</v>
      </c>
      <c r="H1517" s="161">
        <f>+'Satu Mare'!H9</f>
        <v>2702.288043478261</v>
      </c>
      <c r="I1517" s="161">
        <f>+'Satu Mare'!I9</f>
        <v>169.52642345721105</v>
      </c>
      <c r="J1517" s="161">
        <f>+'Satu Mare'!J9</f>
        <v>10.551108753315649</v>
      </c>
      <c r="K1517" s="161">
        <f>+'Satu Mare'!K9</f>
        <v>2933</v>
      </c>
      <c r="L1517" s="161">
        <f>+'Satu Mare'!L9</f>
        <v>2869</v>
      </c>
      <c r="M1517" s="161">
        <f>+'Satu Mare'!M9</f>
        <v>47125</v>
      </c>
      <c r="N1517" s="386">
        <f>+'Satu Mare'!N9</f>
        <v>256.11413043478262</v>
      </c>
      <c r="O1517" s="386">
        <f>+'Satu Mare'!O9</f>
        <v>70.168254913639075</v>
      </c>
      <c r="P1517" s="386">
        <f>+'Satu Mare'!P9</f>
        <v>16.06169052488071</v>
      </c>
      <c r="Q1517" s="386">
        <f>+'Satu Mare'!Q9</f>
        <v>1.6033461136284419</v>
      </c>
      <c r="R1517" s="386">
        <f>+'Satu Mare'!R9</f>
        <v>15.945652173913043</v>
      </c>
    </row>
    <row r="1518" spans="1:20">
      <c r="A1518" s="391">
        <v>3</v>
      </c>
      <c r="B1518" s="21" t="s">
        <v>222</v>
      </c>
      <c r="C1518" s="161">
        <f>+'Satu Mare'!C10</f>
        <v>11762380.58</v>
      </c>
      <c r="D1518" s="161">
        <f>+'Satu Mare'!D10</f>
        <v>51140.785130434801</v>
      </c>
      <c r="E1518" s="161">
        <f>+'Satu Mare'!E10</f>
        <v>1575.4594937048</v>
      </c>
      <c r="F1518" s="161">
        <f>+'Satu Mare'!F10</f>
        <v>212.486100513043</v>
      </c>
      <c r="G1518" s="161">
        <f>+'Satu Mare'!G10</f>
        <v>840938.54</v>
      </c>
      <c r="H1518" s="161">
        <f>+'Satu Mare'!H10</f>
        <v>3656.2545217391298</v>
      </c>
      <c r="I1518" s="161">
        <f>+'Satu Mare'!I10</f>
        <v>112.63575408518599</v>
      </c>
      <c r="J1518" s="161">
        <f>+'Satu Mare'!J10</f>
        <v>15.191461449526701</v>
      </c>
      <c r="K1518" s="161">
        <f>+'Satu Mare'!K10</f>
        <v>7466</v>
      </c>
      <c r="L1518" s="161">
        <f>+'Satu Mare'!L10</f>
        <v>7391</v>
      </c>
      <c r="M1518" s="161">
        <f>+'Satu Mare'!M10</f>
        <v>55356</v>
      </c>
      <c r="N1518" s="386">
        <f>+'Satu Mare'!N10</f>
        <v>240.67826086956521</v>
      </c>
      <c r="O1518" s="386">
        <f>+'Satu Mare'!O10</f>
        <v>65.93924955330553</v>
      </c>
      <c r="P1518" s="386">
        <f>+'Satu Mare'!P10</f>
        <v>6.2776139714220909</v>
      </c>
      <c r="Q1518" s="386">
        <f>+'Satu Mare'!Q10</f>
        <v>2.3948044919496687</v>
      </c>
      <c r="R1518" s="386">
        <f>+'Satu Mare'!R10</f>
        <v>38.339130434782611</v>
      </c>
    </row>
    <row r="1519" spans="1:20">
      <c r="A1519" s="391">
        <v>4</v>
      </c>
      <c r="B1519" s="21" t="s">
        <v>223</v>
      </c>
      <c r="C1519" s="161">
        <f>+'Satu Mare'!C11</f>
        <v>12851136</v>
      </c>
      <c r="D1519" s="161">
        <f>+'Satu Mare'!D11</f>
        <v>57371.142857142899</v>
      </c>
      <c r="E1519" s="161">
        <f>+'Satu Mare'!E11</f>
        <v>1952.76340981614</v>
      </c>
      <c r="F1519" s="161">
        <f>+'Satu Mare'!F11</f>
        <v>258.03939521715603</v>
      </c>
      <c r="G1519" s="161">
        <f>+'Satu Mare'!G11</f>
        <v>770917</v>
      </c>
      <c r="H1519" s="161">
        <f>+'Satu Mare'!H11</f>
        <v>3441.59375</v>
      </c>
      <c r="I1519" s="161">
        <f>+'Satu Mare'!I11</f>
        <v>117.142835435344</v>
      </c>
      <c r="J1519" s="161">
        <f>+'Satu Mare'!J11</f>
        <v>15.479328554504701</v>
      </c>
      <c r="K1519" s="161">
        <f>+'Satu Mare'!K11</f>
        <v>6581</v>
      </c>
      <c r="L1519" s="161">
        <f>+'Satu Mare'!L11</f>
        <v>6490</v>
      </c>
      <c r="M1519" s="161">
        <f>+'Satu Mare'!M11</f>
        <v>49803</v>
      </c>
      <c r="N1519" s="386">
        <f>+'Satu Mare'!N11</f>
        <v>222.33482142857142</v>
      </c>
      <c r="O1519" s="386">
        <f>+'Satu Mare'!O11</f>
        <v>60.913649706457925</v>
      </c>
      <c r="P1519" s="386">
        <f>+'Satu Mare'!P11</f>
        <v>5.9466268656716421</v>
      </c>
      <c r="Q1519" s="386">
        <f>+'Satu Mare'!Q11</f>
        <v>2.9738058551617872</v>
      </c>
      <c r="R1519" s="386">
        <f>+'Satu Mare'!R11</f>
        <v>37.388392857142854</v>
      </c>
    </row>
    <row r="1520" spans="1:20">
      <c r="A1520" s="83"/>
      <c r="C1520" s="68"/>
      <c r="D1520" s="37"/>
      <c r="E1520" s="37"/>
      <c r="F1520" s="37"/>
      <c r="G1520" s="68"/>
      <c r="H1520" s="37"/>
      <c r="I1520" s="37"/>
      <c r="J1520" s="37"/>
    </row>
    <row r="1521" spans="1:20">
      <c r="A1521" s="528" t="s">
        <v>565</v>
      </c>
      <c r="B1521" s="528"/>
      <c r="C1521" s="528"/>
      <c r="D1521" s="528"/>
      <c r="E1521" s="528"/>
      <c r="F1521" s="528"/>
      <c r="G1521" s="528"/>
      <c r="H1521" s="528"/>
      <c r="I1521" s="528"/>
      <c r="J1521" s="528"/>
      <c r="K1521" s="528"/>
      <c r="L1521" s="528"/>
      <c r="M1521" s="528"/>
      <c r="N1521" s="528"/>
      <c r="O1521" s="528"/>
      <c r="P1521" s="528"/>
      <c r="Q1521" s="528"/>
      <c r="R1521" s="528"/>
      <c r="S1521" s="528"/>
      <c r="T1521" s="528"/>
    </row>
    <row r="1522" spans="1:20">
      <c r="A1522" s="527" t="s">
        <v>300</v>
      </c>
      <c r="B1522" s="527" t="s">
        <v>301</v>
      </c>
      <c r="C1522" s="527" t="s">
        <v>414</v>
      </c>
      <c r="D1522" s="527"/>
      <c r="E1522" s="527"/>
      <c r="F1522" s="527"/>
      <c r="G1522" s="527"/>
      <c r="H1522" s="527"/>
      <c r="I1522" s="527"/>
      <c r="J1522" s="527"/>
      <c r="K1522" s="527"/>
      <c r="L1522" s="527"/>
      <c r="M1522" s="527" t="s">
        <v>425</v>
      </c>
      <c r="N1522" s="527"/>
      <c r="O1522" s="527"/>
      <c r="P1522" s="527"/>
      <c r="Q1522" s="527"/>
      <c r="R1522" s="527"/>
      <c r="S1522" s="527"/>
      <c r="T1522" s="527"/>
    </row>
    <row r="1523" spans="1:20">
      <c r="A1523" s="527"/>
      <c r="B1523" s="527"/>
      <c r="C1523" s="527" t="s">
        <v>415</v>
      </c>
      <c r="D1523" s="527" t="s">
        <v>416</v>
      </c>
      <c r="E1523" s="527"/>
      <c r="F1523" s="527"/>
      <c r="G1523" s="527"/>
      <c r="H1523" s="527"/>
      <c r="I1523" s="527"/>
      <c r="J1523" s="527"/>
      <c r="K1523" s="527"/>
      <c r="L1523" s="527"/>
      <c r="M1523" s="527" t="s">
        <v>415</v>
      </c>
      <c r="N1523" s="527" t="s">
        <v>416</v>
      </c>
      <c r="O1523" s="527"/>
      <c r="P1523" s="527"/>
      <c r="Q1523" s="527"/>
      <c r="R1523" s="527"/>
      <c r="S1523" s="527"/>
      <c r="T1523" s="527"/>
    </row>
    <row r="1524" spans="1:20" ht="36.75" customHeight="1">
      <c r="A1524" s="527"/>
      <c r="B1524" s="527"/>
      <c r="C1524" s="527"/>
      <c r="D1524" s="527" t="s">
        <v>409</v>
      </c>
      <c r="E1524" s="527" t="s">
        <v>410</v>
      </c>
      <c r="F1524" s="527" t="s">
        <v>411</v>
      </c>
      <c r="G1524" s="527" t="s">
        <v>418</v>
      </c>
      <c r="H1524" s="527"/>
      <c r="I1524" s="527" t="s">
        <v>417</v>
      </c>
      <c r="J1524" s="527"/>
      <c r="K1524" s="527" t="s">
        <v>412</v>
      </c>
      <c r="L1524" s="527" t="s">
        <v>413</v>
      </c>
      <c r="M1524" s="527"/>
      <c r="N1524" s="527" t="s">
        <v>420</v>
      </c>
      <c r="O1524" s="527" t="s">
        <v>421</v>
      </c>
      <c r="P1524" s="527"/>
      <c r="Q1524" s="527"/>
      <c r="R1524" s="527"/>
      <c r="S1524" s="527" t="s">
        <v>423</v>
      </c>
      <c r="T1524" s="527" t="s">
        <v>424</v>
      </c>
    </row>
    <row r="1525" spans="1:20" ht="27.75" customHeight="1">
      <c r="A1525" s="527"/>
      <c r="B1525" s="527"/>
      <c r="C1525" s="527"/>
      <c r="D1525" s="527"/>
      <c r="E1525" s="527"/>
      <c r="F1525" s="527"/>
      <c r="G1525" s="527" t="s">
        <v>415</v>
      </c>
      <c r="H1525" s="527" t="s">
        <v>419</v>
      </c>
      <c r="I1525" s="527" t="s">
        <v>415</v>
      </c>
      <c r="J1525" s="527" t="s">
        <v>422</v>
      </c>
      <c r="K1525" s="527"/>
      <c r="L1525" s="527"/>
      <c r="M1525" s="527"/>
      <c r="N1525" s="527"/>
      <c r="O1525" s="527" t="s">
        <v>415</v>
      </c>
      <c r="P1525" s="527" t="s">
        <v>422</v>
      </c>
      <c r="Q1525" s="527" t="s">
        <v>443</v>
      </c>
      <c r="R1525" s="527"/>
      <c r="S1525" s="527"/>
      <c r="T1525" s="527"/>
    </row>
    <row r="1526" spans="1:20" ht="24">
      <c r="A1526" s="527"/>
      <c r="B1526" s="527"/>
      <c r="C1526" s="527"/>
      <c r="D1526" s="527"/>
      <c r="E1526" s="527"/>
      <c r="F1526" s="527"/>
      <c r="G1526" s="527"/>
      <c r="H1526" s="527"/>
      <c r="I1526" s="527"/>
      <c r="J1526" s="527"/>
      <c r="K1526" s="527"/>
      <c r="L1526" s="527"/>
      <c r="M1526" s="527"/>
      <c r="N1526" s="527"/>
      <c r="O1526" s="527"/>
      <c r="P1526" s="527"/>
      <c r="Q1526" s="392" t="s">
        <v>415</v>
      </c>
      <c r="R1526" s="392" t="s">
        <v>419</v>
      </c>
      <c r="S1526" s="527"/>
      <c r="T1526" s="527"/>
    </row>
    <row r="1527" spans="1:20">
      <c r="A1527" s="516" t="s">
        <v>331</v>
      </c>
      <c r="B1527" s="516"/>
      <c r="C1527" s="44">
        <f>+'Satu Mare'!C19</f>
        <v>747</v>
      </c>
      <c r="D1527" s="44">
        <f>+'Satu Mare'!D19</f>
        <v>307</v>
      </c>
      <c r="E1527" s="44">
        <f>+'Satu Mare'!E19</f>
        <v>0</v>
      </c>
      <c r="F1527" s="44">
        <f>+'Satu Mare'!F19</f>
        <v>5</v>
      </c>
      <c r="G1527" s="44">
        <f>+'Satu Mare'!G19</f>
        <v>10</v>
      </c>
      <c r="H1527" s="44">
        <f>+'Satu Mare'!H19</f>
        <v>0</v>
      </c>
      <c r="I1527" s="44">
        <f>+'Satu Mare'!I19</f>
        <v>310</v>
      </c>
      <c r="J1527" s="44">
        <f>+'Satu Mare'!J19</f>
        <v>14</v>
      </c>
      <c r="K1527" s="44">
        <f>+'Satu Mare'!K19</f>
        <v>35</v>
      </c>
      <c r="L1527" s="44">
        <f>+'Satu Mare'!L19</f>
        <v>80</v>
      </c>
      <c r="M1527" s="44">
        <f>+'Satu Mare'!M19</f>
        <v>1642</v>
      </c>
      <c r="N1527" s="44">
        <f>+'Satu Mare'!N19</f>
        <v>802</v>
      </c>
      <c r="O1527" s="44">
        <f>+'Satu Mare'!O19</f>
        <v>725</v>
      </c>
      <c r="P1527" s="44">
        <f>+'Satu Mare'!P19</f>
        <v>22</v>
      </c>
      <c r="Q1527" s="44">
        <f>+'Satu Mare'!Q19</f>
        <v>1</v>
      </c>
      <c r="R1527" s="44">
        <f>+'Satu Mare'!R19</f>
        <v>0</v>
      </c>
      <c r="S1527" s="44">
        <f>+'Satu Mare'!S19</f>
        <v>634</v>
      </c>
      <c r="T1527" s="44">
        <f>+'Satu Mare'!T19</f>
        <v>206</v>
      </c>
    </row>
    <row r="1528" spans="1:20">
      <c r="A1528" s="391">
        <v>1</v>
      </c>
      <c r="B1528" s="21" t="s">
        <v>220</v>
      </c>
      <c r="C1528" s="180">
        <f>+'Satu Mare'!C20</f>
        <v>552</v>
      </c>
      <c r="D1528" s="180">
        <f>+'Satu Mare'!D20</f>
        <v>221</v>
      </c>
      <c r="E1528" s="180">
        <f>+'Satu Mare'!E20</f>
        <v>0</v>
      </c>
      <c r="F1528" s="180">
        <f>+'Satu Mare'!F20</f>
        <v>1</v>
      </c>
      <c r="G1528" s="180">
        <f>+'Satu Mare'!G20</f>
        <v>2</v>
      </c>
      <c r="H1528" s="180">
        <f>+'Satu Mare'!H20</f>
        <v>0</v>
      </c>
      <c r="I1528" s="180">
        <f>+'Satu Mare'!I20</f>
        <v>256</v>
      </c>
      <c r="J1528" s="180">
        <f>+'Satu Mare'!J20</f>
        <v>12</v>
      </c>
      <c r="K1528" s="180">
        <f>+'Satu Mare'!K20</f>
        <v>27</v>
      </c>
      <c r="L1528" s="180">
        <f>+'Satu Mare'!L20</f>
        <v>45</v>
      </c>
      <c r="M1528" s="180">
        <f>+'Satu Mare'!M20</f>
        <v>1029</v>
      </c>
      <c r="N1528" s="180">
        <f>+'Satu Mare'!N20</f>
        <v>523</v>
      </c>
      <c r="O1528" s="180">
        <f>+'Satu Mare'!O20</f>
        <v>460</v>
      </c>
      <c r="P1528" s="180">
        <f>+'Satu Mare'!P20</f>
        <v>14</v>
      </c>
      <c r="Q1528" s="180">
        <f>+'Satu Mare'!Q20</f>
        <v>0</v>
      </c>
      <c r="R1528" s="180">
        <f>+'Satu Mare'!R20</f>
        <v>0</v>
      </c>
      <c r="S1528" s="180">
        <f>+'Satu Mare'!S20</f>
        <v>407</v>
      </c>
      <c r="T1528" s="180">
        <f>+'Satu Mare'!T20</f>
        <v>99</v>
      </c>
    </row>
    <row r="1529" spans="1:20">
      <c r="A1529" s="391">
        <v>2</v>
      </c>
      <c r="B1529" s="21" t="s">
        <v>221</v>
      </c>
      <c r="C1529" s="180">
        <f>+'Satu Mare'!C21</f>
        <v>42</v>
      </c>
      <c r="D1529" s="180">
        <f>+'Satu Mare'!D21</f>
        <v>16</v>
      </c>
      <c r="E1529" s="180">
        <f>+'Satu Mare'!E21</f>
        <v>0</v>
      </c>
      <c r="F1529" s="180">
        <f>+'Satu Mare'!F21</f>
        <v>1</v>
      </c>
      <c r="G1529" s="180">
        <f>+'Satu Mare'!G21</f>
        <v>0</v>
      </c>
      <c r="H1529" s="180">
        <f>+'Satu Mare'!H21</f>
        <v>0</v>
      </c>
      <c r="I1529" s="180">
        <f>+'Satu Mare'!I21</f>
        <v>13</v>
      </c>
      <c r="J1529" s="180">
        <f>+'Satu Mare'!J21</f>
        <v>0</v>
      </c>
      <c r="K1529" s="180">
        <f>+'Satu Mare'!K21</f>
        <v>2</v>
      </c>
      <c r="L1529" s="180">
        <f>+'Satu Mare'!L21</f>
        <v>10</v>
      </c>
      <c r="M1529" s="180">
        <f>+'Satu Mare'!M21</f>
        <v>135</v>
      </c>
      <c r="N1529" s="180">
        <f>+'Satu Mare'!N21</f>
        <v>51</v>
      </c>
      <c r="O1529" s="180">
        <f>+'Satu Mare'!O21</f>
        <v>46</v>
      </c>
      <c r="P1529" s="180">
        <f>+'Satu Mare'!P21</f>
        <v>0</v>
      </c>
      <c r="Q1529" s="180">
        <f>+'Satu Mare'!Q21</f>
        <v>0</v>
      </c>
      <c r="R1529" s="180">
        <f>+'Satu Mare'!R21</f>
        <v>0</v>
      </c>
      <c r="S1529" s="180">
        <f>+'Satu Mare'!S21</f>
        <v>49</v>
      </c>
      <c r="T1529" s="180">
        <f>+'Satu Mare'!T21</f>
        <v>35</v>
      </c>
    </row>
    <row r="1530" spans="1:20">
      <c r="A1530" s="391">
        <v>3</v>
      </c>
      <c r="B1530" s="21" t="s">
        <v>222</v>
      </c>
      <c r="C1530" s="180">
        <f>+'Satu Mare'!C22</f>
        <v>72</v>
      </c>
      <c r="D1530" s="180">
        <f>+'Satu Mare'!D22</f>
        <v>30</v>
      </c>
      <c r="E1530" s="180">
        <f>+'Satu Mare'!E22</f>
        <v>0</v>
      </c>
      <c r="F1530" s="180">
        <f>+'Satu Mare'!F22</f>
        <v>2</v>
      </c>
      <c r="G1530" s="180">
        <f>+'Satu Mare'!G22</f>
        <v>7</v>
      </c>
      <c r="H1530" s="180">
        <f>+'Satu Mare'!H22</f>
        <v>0</v>
      </c>
      <c r="I1530" s="180">
        <f>+'Satu Mare'!I22</f>
        <v>17</v>
      </c>
      <c r="J1530" s="180">
        <f>+'Satu Mare'!J22</f>
        <v>1</v>
      </c>
      <c r="K1530" s="180">
        <f>+'Satu Mare'!K22</f>
        <v>3</v>
      </c>
      <c r="L1530" s="180">
        <f>+'Satu Mare'!L22</f>
        <v>13</v>
      </c>
      <c r="M1530" s="180">
        <f>+'Satu Mare'!M22</f>
        <v>240</v>
      </c>
      <c r="N1530" s="180">
        <f>+'Satu Mare'!N22</f>
        <v>116</v>
      </c>
      <c r="O1530" s="180">
        <f>+'Satu Mare'!O22</f>
        <v>112</v>
      </c>
      <c r="P1530" s="180">
        <f>+'Satu Mare'!P22</f>
        <v>0</v>
      </c>
      <c r="Q1530" s="180">
        <f>+'Satu Mare'!Q22</f>
        <v>0</v>
      </c>
      <c r="R1530" s="180">
        <f>+'Satu Mare'!R22</f>
        <v>0</v>
      </c>
      <c r="S1530" s="180">
        <f>+'Satu Mare'!S22</f>
        <v>88</v>
      </c>
      <c r="T1530" s="180">
        <f>+'Satu Mare'!T22</f>
        <v>36</v>
      </c>
    </row>
    <row r="1531" spans="1:20">
      <c r="A1531" s="391">
        <v>4</v>
      </c>
      <c r="B1531" s="21" t="s">
        <v>223</v>
      </c>
      <c r="C1531" s="180">
        <f>+'Satu Mare'!C23</f>
        <v>81</v>
      </c>
      <c r="D1531" s="180">
        <f>+'Satu Mare'!D23</f>
        <v>40</v>
      </c>
      <c r="E1531" s="180">
        <f>+'Satu Mare'!E23</f>
        <v>0</v>
      </c>
      <c r="F1531" s="180">
        <f>+'Satu Mare'!F23</f>
        <v>1</v>
      </c>
      <c r="G1531" s="180">
        <f>+'Satu Mare'!G23</f>
        <v>1</v>
      </c>
      <c r="H1531" s="180">
        <f>+'Satu Mare'!H23</f>
        <v>0</v>
      </c>
      <c r="I1531" s="180">
        <f>+'Satu Mare'!I23</f>
        <v>24</v>
      </c>
      <c r="J1531" s="180">
        <f>+'Satu Mare'!J23</f>
        <v>1</v>
      </c>
      <c r="K1531" s="180">
        <f>+'Satu Mare'!K23</f>
        <v>3</v>
      </c>
      <c r="L1531" s="180">
        <f>+'Satu Mare'!L23</f>
        <v>12</v>
      </c>
      <c r="M1531" s="180">
        <f>+'Satu Mare'!M23</f>
        <v>238</v>
      </c>
      <c r="N1531" s="180">
        <f>+'Satu Mare'!N23</f>
        <v>112</v>
      </c>
      <c r="O1531" s="180">
        <f>+'Satu Mare'!O23</f>
        <v>107</v>
      </c>
      <c r="P1531" s="180">
        <f>+'Satu Mare'!P23</f>
        <v>8</v>
      </c>
      <c r="Q1531" s="180">
        <f>+'Satu Mare'!Q23</f>
        <v>1</v>
      </c>
      <c r="R1531" s="180">
        <f>+'Satu Mare'!R23</f>
        <v>0</v>
      </c>
      <c r="S1531" s="180">
        <f>+'Satu Mare'!S23</f>
        <v>90</v>
      </c>
      <c r="T1531" s="180">
        <f>+'Satu Mare'!T23</f>
        <v>36</v>
      </c>
    </row>
    <row r="1559" spans="1:18">
      <c r="A1559" s="33" t="s">
        <v>544</v>
      </c>
    </row>
    <row r="1562" spans="1:18">
      <c r="A1562" s="533" t="s">
        <v>562</v>
      </c>
      <c r="B1562" s="533"/>
      <c r="C1562" s="533"/>
      <c r="D1562" s="533"/>
      <c r="E1562" s="533"/>
      <c r="F1562" s="533"/>
      <c r="G1562" s="533"/>
      <c r="H1562" s="533"/>
      <c r="I1562" s="533"/>
      <c r="J1562" s="533"/>
    </row>
    <row r="1563" spans="1:18" ht="12.75" customHeight="1">
      <c r="A1563" s="527" t="s">
        <v>300</v>
      </c>
      <c r="B1563" s="527" t="s">
        <v>301</v>
      </c>
      <c r="C1563" s="527" t="s">
        <v>0</v>
      </c>
      <c r="D1563" s="527" t="s">
        <v>298</v>
      </c>
      <c r="E1563" s="527"/>
      <c r="F1563" s="527"/>
      <c r="G1563" s="527" t="s">
        <v>1</v>
      </c>
      <c r="H1563" s="527" t="s">
        <v>299</v>
      </c>
      <c r="I1563" s="527"/>
      <c r="J1563" s="527"/>
      <c r="K1563" s="527" t="s">
        <v>466</v>
      </c>
      <c r="L1563" s="527" t="s">
        <v>467</v>
      </c>
      <c r="M1563" s="527" t="s">
        <v>461</v>
      </c>
      <c r="N1563" s="527" t="s">
        <v>489</v>
      </c>
      <c r="O1563" s="527" t="s">
        <v>463</v>
      </c>
      <c r="P1563" s="527" t="s">
        <v>464</v>
      </c>
      <c r="Q1563" s="527" t="s">
        <v>465</v>
      </c>
      <c r="R1563" s="527" t="s">
        <v>469</v>
      </c>
    </row>
    <row r="1564" spans="1:18" ht="36">
      <c r="A1564" s="527"/>
      <c r="B1564" s="527"/>
      <c r="C1564" s="527"/>
      <c r="D1564" s="392" t="s">
        <v>2</v>
      </c>
      <c r="E1564" s="392" t="s">
        <v>3</v>
      </c>
      <c r="F1564" s="392" t="s">
        <v>4</v>
      </c>
      <c r="G1564" s="527"/>
      <c r="H1564" s="392" t="s">
        <v>2</v>
      </c>
      <c r="I1564" s="392" t="s">
        <v>3</v>
      </c>
      <c r="J1564" s="392" t="s">
        <v>4</v>
      </c>
      <c r="K1564" s="527"/>
      <c r="L1564" s="527"/>
      <c r="M1564" s="527"/>
      <c r="N1564" s="527"/>
      <c r="O1564" s="527"/>
      <c r="P1564" s="527"/>
      <c r="Q1564" s="527"/>
      <c r="R1564" s="527"/>
    </row>
    <row r="1565" spans="1:18">
      <c r="A1565" s="516" t="s">
        <v>332</v>
      </c>
      <c r="B1565" s="516"/>
      <c r="C1565" s="384">
        <f>+Salaj!C7</f>
        <v>64735959.770000003</v>
      </c>
      <c r="D1565" s="384">
        <f>+Salaj!D7</f>
        <v>59173.637815356502</v>
      </c>
      <c r="E1565" s="384">
        <f>+Salaj!E7</f>
        <v>1940.9918376708999</v>
      </c>
      <c r="F1565" s="384">
        <f>+Salaj!F7</f>
        <v>303.14051336683002</v>
      </c>
      <c r="G1565" s="384">
        <f>+Salaj!G7</f>
        <v>7758225.1799999997</v>
      </c>
      <c r="H1565" s="384">
        <f>+Salaj!H7</f>
        <v>7091.6135100548399</v>
      </c>
      <c r="I1565" s="384">
        <f>+Salaj!I7</f>
        <v>232.616490165507</v>
      </c>
      <c r="J1565" s="384">
        <f>+Salaj!J7</f>
        <v>36.329612973013496</v>
      </c>
      <c r="K1565" s="384">
        <f>+Salaj!K7</f>
        <v>33352</v>
      </c>
      <c r="L1565" s="384">
        <f>+Salaj!L7</f>
        <v>33013</v>
      </c>
      <c r="M1565" s="384">
        <f>+Salaj!M7</f>
        <v>213551</v>
      </c>
      <c r="N1565" s="385">
        <f>+Salaj!N7</f>
        <v>195.2020109689214</v>
      </c>
      <c r="O1565" s="385">
        <f>+Salaj!O7</f>
        <v>53.480003005183939</v>
      </c>
      <c r="P1565" s="385">
        <f>+Salaj!P7</f>
        <v>5.297717687918631</v>
      </c>
      <c r="Q1565" s="385">
        <f>+Salaj!Q7</f>
        <v>1.6720685790446188</v>
      </c>
      <c r="R1565" s="385">
        <f>+Salaj!R7</f>
        <v>36.846435100548447</v>
      </c>
    </row>
    <row r="1566" spans="1:18" s="159" customFormat="1" ht="28.5" customHeight="1">
      <c r="A1566" s="391">
        <v>1</v>
      </c>
      <c r="B1566" s="146" t="s">
        <v>224</v>
      </c>
      <c r="C1566" s="161">
        <f>+Salaj!C8</f>
        <v>50236319.200000003</v>
      </c>
      <c r="D1566" s="161">
        <f>+Salaj!D8</f>
        <v>66714.899335989394</v>
      </c>
      <c r="E1566" s="161">
        <f>+Salaj!E8</f>
        <v>2004.0018828785701</v>
      </c>
      <c r="F1566" s="161">
        <f>+Salaj!F8</f>
        <v>339.88700635305099</v>
      </c>
      <c r="G1566" s="161">
        <f>+Salaj!G8</f>
        <v>6846348</v>
      </c>
      <c r="H1566" s="161">
        <f>+Salaj!H8</f>
        <v>9092.0956175298797</v>
      </c>
      <c r="I1566" s="161">
        <f>+Salaj!I8</f>
        <v>273.11105792245098</v>
      </c>
      <c r="J1566" s="161">
        <f>+Salaj!J8</f>
        <v>46.320764801796997</v>
      </c>
      <c r="K1566" s="161">
        <f>+Salaj!K8</f>
        <v>25068</v>
      </c>
      <c r="L1566" s="161">
        <f>+Salaj!L8</f>
        <v>24850</v>
      </c>
      <c r="M1566" s="161">
        <f>+Salaj!M8</f>
        <v>147803</v>
      </c>
      <c r="N1566" s="386">
        <f>+Salaj!N8</f>
        <v>196.2855245683931</v>
      </c>
      <c r="O1566" s="386">
        <f>+Salaj!O8</f>
        <v>53.776856046135094</v>
      </c>
      <c r="P1566" s="386">
        <f>+Salaj!P8</f>
        <v>4.7854367674674609</v>
      </c>
      <c r="Q1566" s="386">
        <f>+Salaj!Q8</f>
        <v>1.6136820925553319</v>
      </c>
      <c r="R1566" s="386">
        <f>+Salaj!R8</f>
        <v>41.017264276228417</v>
      </c>
    </row>
    <row r="1567" spans="1:18" s="159" customFormat="1" ht="28.5" customHeight="1">
      <c r="A1567" s="391">
        <v>2</v>
      </c>
      <c r="B1567" s="146" t="s">
        <v>225</v>
      </c>
      <c r="C1567" s="161">
        <f>+Salaj!C9</f>
        <v>2390353.5699999998</v>
      </c>
      <c r="D1567" s="161">
        <f>+Salaj!D9</f>
        <v>59758.839249999997</v>
      </c>
      <c r="E1567" s="161">
        <f>+Salaj!E9</f>
        <v>2573.0393649084999</v>
      </c>
      <c r="F1567" s="161">
        <f>+Salaj!F9</f>
        <v>218.496670018282</v>
      </c>
      <c r="G1567" s="161">
        <f>+Salaj!G9</f>
        <v>186904.08</v>
      </c>
      <c r="H1567" s="161">
        <f>+Salaj!H9</f>
        <v>4672.6019999999999</v>
      </c>
      <c r="I1567" s="161">
        <f>+Salaj!I9</f>
        <v>201.18846071044101</v>
      </c>
      <c r="J1567" s="161">
        <f>+Salaj!J9</f>
        <v>17.084468007312601</v>
      </c>
      <c r="K1567" s="161">
        <f>+Salaj!K9</f>
        <v>929</v>
      </c>
      <c r="L1567" s="161">
        <f>+Salaj!L9</f>
        <v>914</v>
      </c>
      <c r="M1567" s="161">
        <f>+Salaj!M9</f>
        <v>10940</v>
      </c>
      <c r="N1567" s="386">
        <f>+Salaj!N9</f>
        <v>273.5</v>
      </c>
      <c r="O1567" s="386">
        <f>+Salaj!O9</f>
        <v>74.93150684931507</v>
      </c>
      <c r="P1567" s="386">
        <f>+Salaj!P9</f>
        <v>11.613588110403397</v>
      </c>
      <c r="Q1567" s="386">
        <f>+Salaj!Q9</f>
        <v>3.0634573304157549</v>
      </c>
      <c r="R1567" s="386">
        <f>+Salaj!R9</f>
        <v>23.55</v>
      </c>
    </row>
    <row r="1568" spans="1:18" s="159" customFormat="1" ht="28.5" customHeight="1">
      <c r="A1568" s="391">
        <v>3</v>
      </c>
      <c r="B1568" s="146" t="s">
        <v>226</v>
      </c>
      <c r="C1568" s="161">
        <f>+Salaj!C10</f>
        <v>4034615</v>
      </c>
      <c r="D1568" s="161">
        <f>+Salaj!D10</f>
        <v>38424.9047619048</v>
      </c>
      <c r="E1568" s="161">
        <f>+Salaj!E10</f>
        <v>1662.38772146683</v>
      </c>
      <c r="F1568" s="161">
        <f>+Salaj!F10</f>
        <v>207.54192386831301</v>
      </c>
      <c r="G1568" s="161">
        <f>+Salaj!G10</f>
        <v>204245</v>
      </c>
      <c r="H1568" s="161">
        <f>+Salaj!H10</f>
        <v>1945.19047619048</v>
      </c>
      <c r="I1568" s="161">
        <f>+Salaj!I10</f>
        <v>84.155335805521204</v>
      </c>
      <c r="J1568" s="161">
        <f>+Salaj!J10</f>
        <v>10.506430041152299</v>
      </c>
      <c r="K1568" s="161">
        <f>+Salaj!K10</f>
        <v>2427</v>
      </c>
      <c r="L1568" s="161">
        <f>+Salaj!L10</f>
        <v>2385</v>
      </c>
      <c r="M1568" s="161">
        <f>+Salaj!M10</f>
        <v>19440</v>
      </c>
      <c r="N1568" s="386">
        <f>+Salaj!N10</f>
        <v>185.14285714285714</v>
      </c>
      <c r="O1568" s="386">
        <f>+Salaj!O10</f>
        <v>50.724070450097841</v>
      </c>
      <c r="P1568" s="386">
        <f>+Salaj!P10</f>
        <v>8.0098887515451178</v>
      </c>
      <c r="Q1568" s="386">
        <f>+Salaj!Q10</f>
        <v>0.83857442348008382</v>
      </c>
      <c r="R1568" s="386">
        <f>+Salaj!R10</f>
        <v>23.114285714285714</v>
      </c>
    </row>
    <row r="1569" spans="1:20" s="159" customFormat="1" ht="28.5" customHeight="1">
      <c r="A1569" s="391">
        <v>4</v>
      </c>
      <c r="B1569" s="79" t="s">
        <v>227</v>
      </c>
      <c r="C1569" s="161">
        <f>+Salaj!C11</f>
        <v>8074672</v>
      </c>
      <c r="D1569" s="161">
        <f>+Salaj!D11</f>
        <v>41144.825477707003</v>
      </c>
      <c r="E1569" s="161">
        <f>+Salaj!E11</f>
        <v>1638.5292207792199</v>
      </c>
      <c r="F1569" s="161">
        <f>+Salaj!F11</f>
        <v>228.30445600542899</v>
      </c>
      <c r="G1569" s="161">
        <f>+Salaj!G11</f>
        <v>520728.1</v>
      </c>
      <c r="H1569" s="161">
        <f>+Salaj!H11</f>
        <v>2653.3915923566901</v>
      </c>
      <c r="I1569" s="161">
        <f>+Salaj!I11</f>
        <v>105.667228084416</v>
      </c>
      <c r="J1569" s="161">
        <f>+Salaj!J11</f>
        <v>14.7231423885999</v>
      </c>
      <c r="K1569" s="161">
        <f>+Salaj!K11</f>
        <v>4928</v>
      </c>
      <c r="L1569" s="161">
        <f>+Salaj!L11</f>
        <v>4864</v>
      </c>
      <c r="M1569" s="161">
        <f>+Salaj!M11</f>
        <v>35368</v>
      </c>
      <c r="N1569" s="386">
        <f>+Salaj!N11</f>
        <v>180.44897959183675</v>
      </c>
      <c r="O1569" s="386">
        <f>+Salaj!O11</f>
        <v>49.438076600503216</v>
      </c>
      <c r="P1569" s="386">
        <f>+Salaj!P11</f>
        <v>5.8411230388108999</v>
      </c>
      <c r="Q1569" s="386">
        <f>+Salaj!Q11</f>
        <v>2.1175986842105261</v>
      </c>
      <c r="R1569" s="386">
        <f>+Salaj!R11</f>
        <v>30.892857142857142</v>
      </c>
    </row>
    <row r="1570" spans="1:20">
      <c r="A1570" s="33"/>
      <c r="B1570" s="61"/>
      <c r="C1570" s="35"/>
      <c r="D1570" s="36"/>
      <c r="E1570" s="37"/>
      <c r="F1570" s="37"/>
      <c r="G1570" s="35"/>
      <c r="H1570" s="37"/>
      <c r="I1570" s="37"/>
      <c r="J1570" s="37"/>
    </row>
    <row r="1571" spans="1:20">
      <c r="A1571" s="528" t="s">
        <v>565</v>
      </c>
      <c r="B1571" s="528"/>
      <c r="C1571" s="528"/>
      <c r="D1571" s="528"/>
      <c r="E1571" s="528"/>
      <c r="F1571" s="528"/>
      <c r="G1571" s="528"/>
      <c r="H1571" s="528"/>
      <c r="I1571" s="528"/>
      <c r="J1571" s="528"/>
      <c r="K1571" s="528"/>
      <c r="L1571" s="528"/>
      <c r="M1571" s="528"/>
      <c r="N1571" s="528"/>
      <c r="O1571" s="528"/>
      <c r="P1571" s="528"/>
      <c r="Q1571" s="528"/>
      <c r="R1571" s="528"/>
      <c r="S1571" s="528"/>
      <c r="T1571" s="528"/>
    </row>
    <row r="1572" spans="1:20">
      <c r="A1572" s="527" t="s">
        <v>300</v>
      </c>
      <c r="B1572" s="527" t="s">
        <v>301</v>
      </c>
      <c r="C1572" s="527" t="s">
        <v>414</v>
      </c>
      <c r="D1572" s="527"/>
      <c r="E1572" s="527"/>
      <c r="F1572" s="527"/>
      <c r="G1572" s="527"/>
      <c r="H1572" s="527"/>
      <c r="I1572" s="527"/>
      <c r="J1572" s="527"/>
      <c r="K1572" s="527"/>
      <c r="L1572" s="527"/>
      <c r="M1572" s="527" t="s">
        <v>425</v>
      </c>
      <c r="N1572" s="527"/>
      <c r="O1572" s="527"/>
      <c r="P1572" s="527"/>
      <c r="Q1572" s="527"/>
      <c r="R1572" s="527"/>
      <c r="S1572" s="527"/>
      <c r="T1572" s="527"/>
    </row>
    <row r="1573" spans="1:20">
      <c r="A1573" s="527"/>
      <c r="B1573" s="527"/>
      <c r="C1573" s="527" t="s">
        <v>415</v>
      </c>
      <c r="D1573" s="527" t="s">
        <v>416</v>
      </c>
      <c r="E1573" s="527"/>
      <c r="F1573" s="527"/>
      <c r="G1573" s="527"/>
      <c r="H1573" s="527"/>
      <c r="I1573" s="527"/>
      <c r="J1573" s="527"/>
      <c r="K1573" s="527"/>
      <c r="L1573" s="527"/>
      <c r="M1573" s="527" t="s">
        <v>415</v>
      </c>
      <c r="N1573" s="527" t="s">
        <v>416</v>
      </c>
      <c r="O1573" s="527"/>
      <c r="P1573" s="527"/>
      <c r="Q1573" s="527"/>
      <c r="R1573" s="527"/>
      <c r="S1573" s="527"/>
      <c r="T1573" s="527"/>
    </row>
    <row r="1574" spans="1:20" ht="42" customHeight="1">
      <c r="A1574" s="527"/>
      <c r="B1574" s="527"/>
      <c r="C1574" s="527"/>
      <c r="D1574" s="527" t="s">
        <v>409</v>
      </c>
      <c r="E1574" s="527" t="s">
        <v>410</v>
      </c>
      <c r="F1574" s="527" t="s">
        <v>411</v>
      </c>
      <c r="G1574" s="527" t="s">
        <v>418</v>
      </c>
      <c r="H1574" s="527"/>
      <c r="I1574" s="527" t="s">
        <v>417</v>
      </c>
      <c r="J1574" s="527"/>
      <c r="K1574" s="527" t="s">
        <v>412</v>
      </c>
      <c r="L1574" s="527" t="s">
        <v>413</v>
      </c>
      <c r="M1574" s="527"/>
      <c r="N1574" s="527" t="s">
        <v>420</v>
      </c>
      <c r="O1574" s="527" t="s">
        <v>421</v>
      </c>
      <c r="P1574" s="527"/>
      <c r="Q1574" s="527"/>
      <c r="R1574" s="527"/>
      <c r="S1574" s="527" t="s">
        <v>423</v>
      </c>
      <c r="T1574" s="527" t="s">
        <v>424</v>
      </c>
    </row>
    <row r="1575" spans="1:20" ht="30" customHeight="1">
      <c r="A1575" s="527"/>
      <c r="B1575" s="527"/>
      <c r="C1575" s="527"/>
      <c r="D1575" s="527"/>
      <c r="E1575" s="527"/>
      <c r="F1575" s="527"/>
      <c r="G1575" s="527" t="s">
        <v>415</v>
      </c>
      <c r="H1575" s="527" t="s">
        <v>419</v>
      </c>
      <c r="I1575" s="527" t="s">
        <v>415</v>
      </c>
      <c r="J1575" s="527" t="s">
        <v>422</v>
      </c>
      <c r="K1575" s="527"/>
      <c r="L1575" s="527"/>
      <c r="M1575" s="527"/>
      <c r="N1575" s="527"/>
      <c r="O1575" s="527" t="s">
        <v>415</v>
      </c>
      <c r="P1575" s="527" t="s">
        <v>422</v>
      </c>
      <c r="Q1575" s="527" t="s">
        <v>443</v>
      </c>
      <c r="R1575" s="527"/>
      <c r="S1575" s="527"/>
      <c r="T1575" s="527"/>
    </row>
    <row r="1576" spans="1:20" ht="24">
      <c r="A1576" s="527"/>
      <c r="B1576" s="527"/>
      <c r="C1576" s="527"/>
      <c r="D1576" s="527"/>
      <c r="E1576" s="527"/>
      <c r="F1576" s="527"/>
      <c r="G1576" s="527"/>
      <c r="H1576" s="527"/>
      <c r="I1576" s="527"/>
      <c r="J1576" s="527"/>
      <c r="K1576" s="527"/>
      <c r="L1576" s="527"/>
      <c r="M1576" s="527"/>
      <c r="N1576" s="527"/>
      <c r="O1576" s="527"/>
      <c r="P1576" s="527"/>
      <c r="Q1576" s="392" t="s">
        <v>415</v>
      </c>
      <c r="R1576" s="392" t="s">
        <v>419</v>
      </c>
      <c r="S1576" s="527"/>
      <c r="T1576" s="527"/>
    </row>
    <row r="1577" spans="1:20">
      <c r="A1577" s="516" t="s">
        <v>332</v>
      </c>
      <c r="B1577" s="516"/>
      <c r="C1577" s="44">
        <f>+Salaj!C19</f>
        <v>502</v>
      </c>
      <c r="D1577" s="44">
        <f>+Salaj!D19</f>
        <v>187</v>
      </c>
      <c r="E1577" s="44">
        <f>+Salaj!E19</f>
        <v>0</v>
      </c>
      <c r="F1577" s="44">
        <f>+Salaj!F19</f>
        <v>8</v>
      </c>
      <c r="G1577" s="44">
        <f>+Salaj!G19</f>
        <v>4</v>
      </c>
      <c r="H1577" s="44">
        <f>+Salaj!H19</f>
        <v>1</v>
      </c>
      <c r="I1577" s="44">
        <f>+Salaj!I19</f>
        <v>198</v>
      </c>
      <c r="J1577" s="44">
        <f>+Salaj!J19</f>
        <v>1</v>
      </c>
      <c r="K1577" s="44">
        <f>+Salaj!K19</f>
        <v>29</v>
      </c>
      <c r="L1577" s="44">
        <f>+Salaj!L19</f>
        <v>76</v>
      </c>
      <c r="M1577" s="44">
        <f>+Salaj!M19</f>
        <v>966</v>
      </c>
      <c r="N1577" s="44">
        <f>+Salaj!N19</f>
        <v>489</v>
      </c>
      <c r="O1577" s="44">
        <f>+Salaj!O19</f>
        <v>448</v>
      </c>
      <c r="P1577" s="44">
        <f>+Salaj!P19</f>
        <v>31</v>
      </c>
      <c r="Q1577" s="44">
        <f>+Salaj!Q19</f>
        <v>0</v>
      </c>
      <c r="R1577" s="44">
        <f>+Salaj!R19</f>
        <v>0</v>
      </c>
      <c r="S1577" s="44">
        <f>+Salaj!S19</f>
        <v>338</v>
      </c>
      <c r="T1577" s="44">
        <f>+Salaj!T19</f>
        <v>139</v>
      </c>
    </row>
    <row r="1578" spans="1:20" s="159" customFormat="1" ht="30.75" customHeight="1">
      <c r="A1578" s="391">
        <v>1</v>
      </c>
      <c r="B1578" s="146" t="s">
        <v>224</v>
      </c>
      <c r="C1578" s="180">
        <f>+Salaj!C20</f>
        <v>359</v>
      </c>
      <c r="D1578" s="180">
        <f>+Salaj!D20</f>
        <v>129</v>
      </c>
      <c r="E1578" s="180">
        <f>+Salaj!E20</f>
        <v>0</v>
      </c>
      <c r="F1578" s="180">
        <f>+Salaj!F20</f>
        <v>5</v>
      </c>
      <c r="G1578" s="180">
        <f>+Salaj!G20</f>
        <v>3</v>
      </c>
      <c r="H1578" s="180">
        <f>+Salaj!H20</f>
        <v>1</v>
      </c>
      <c r="I1578" s="180">
        <f>+Salaj!I20</f>
        <v>140</v>
      </c>
      <c r="J1578" s="180">
        <f>+Salaj!J20</f>
        <v>0</v>
      </c>
      <c r="K1578" s="180">
        <f>+Salaj!K20</f>
        <v>27</v>
      </c>
      <c r="L1578" s="180">
        <f>+Salaj!L20</f>
        <v>55</v>
      </c>
      <c r="M1578" s="180">
        <f>+Salaj!M20</f>
        <v>724</v>
      </c>
      <c r="N1578" s="180">
        <f>+Salaj!N20</f>
        <v>384</v>
      </c>
      <c r="O1578" s="180">
        <f>+Salaj!O20</f>
        <v>349</v>
      </c>
      <c r="P1578" s="180">
        <f>+Salaj!P20</f>
        <v>28</v>
      </c>
      <c r="Q1578" s="180">
        <f>+Salaj!Q20</f>
        <v>0</v>
      </c>
      <c r="R1578" s="180">
        <f>+Salaj!R20</f>
        <v>0</v>
      </c>
      <c r="S1578" s="180">
        <f>+Salaj!S20</f>
        <v>250</v>
      </c>
      <c r="T1578" s="180">
        <f>+Salaj!T20</f>
        <v>90</v>
      </c>
    </row>
    <row r="1579" spans="1:20" s="159" customFormat="1" ht="30.75" customHeight="1">
      <c r="A1579" s="391">
        <v>2</v>
      </c>
      <c r="B1579" s="146" t="s">
        <v>225</v>
      </c>
      <c r="C1579" s="180">
        <f>+Salaj!C21</f>
        <v>20</v>
      </c>
      <c r="D1579" s="180">
        <f>+Salaj!D21</f>
        <v>3</v>
      </c>
      <c r="E1579" s="180">
        <f>+Salaj!E21</f>
        <v>0</v>
      </c>
      <c r="F1579" s="180">
        <f>+Salaj!F21</f>
        <v>0</v>
      </c>
      <c r="G1579" s="180">
        <f>+Salaj!G21</f>
        <v>1</v>
      </c>
      <c r="H1579" s="180">
        <f>+Salaj!H21</f>
        <v>0</v>
      </c>
      <c r="I1579" s="180">
        <f>+Salaj!I21</f>
        <v>11</v>
      </c>
      <c r="J1579" s="180">
        <f>+Salaj!J21</f>
        <v>0</v>
      </c>
      <c r="K1579" s="180">
        <f>+Salaj!K21</f>
        <v>0</v>
      </c>
      <c r="L1579" s="180">
        <f>+Salaj!L21</f>
        <v>5</v>
      </c>
      <c r="M1579" s="180">
        <f>+Salaj!M21</f>
        <v>26</v>
      </c>
      <c r="N1579" s="180">
        <f>+Salaj!N21</f>
        <v>6</v>
      </c>
      <c r="O1579" s="180">
        <f>+Salaj!O21</f>
        <v>5</v>
      </c>
      <c r="P1579" s="180">
        <f>+Salaj!P21</f>
        <v>0</v>
      </c>
      <c r="Q1579" s="180">
        <f>+Salaj!Q21</f>
        <v>0</v>
      </c>
      <c r="R1579" s="180">
        <f>+Salaj!R21</f>
        <v>0</v>
      </c>
      <c r="S1579" s="180">
        <f>+Salaj!S21</f>
        <v>14</v>
      </c>
      <c r="T1579" s="180">
        <f>+Salaj!T21</f>
        <v>6</v>
      </c>
    </row>
    <row r="1580" spans="1:20" s="159" customFormat="1" ht="30.75" customHeight="1">
      <c r="A1580" s="391">
        <v>3</v>
      </c>
      <c r="B1580" s="146" t="s">
        <v>226</v>
      </c>
      <c r="C1580" s="180">
        <f>+Salaj!C22</f>
        <v>24</v>
      </c>
      <c r="D1580" s="180">
        <f>+Salaj!D22</f>
        <v>14</v>
      </c>
      <c r="E1580" s="180">
        <f>+Salaj!E22</f>
        <v>0</v>
      </c>
      <c r="F1580" s="180">
        <f>+Salaj!F22</f>
        <v>2</v>
      </c>
      <c r="G1580" s="180">
        <f>+Salaj!G22</f>
        <v>0</v>
      </c>
      <c r="H1580" s="180">
        <f>+Salaj!H22</f>
        <v>0</v>
      </c>
      <c r="I1580" s="180">
        <f>+Salaj!I22</f>
        <v>4</v>
      </c>
      <c r="J1580" s="180">
        <f>+Salaj!J22</f>
        <v>0</v>
      </c>
      <c r="K1580" s="180">
        <f>+Salaj!K22</f>
        <v>0</v>
      </c>
      <c r="L1580" s="180">
        <f>+Salaj!L22</f>
        <v>4</v>
      </c>
      <c r="M1580" s="180">
        <f>+Salaj!M22</f>
        <v>75</v>
      </c>
      <c r="N1580" s="180">
        <f>+Salaj!N22</f>
        <v>37</v>
      </c>
      <c r="O1580" s="180">
        <f>+Salaj!O22</f>
        <v>35</v>
      </c>
      <c r="P1580" s="180">
        <f>+Salaj!P22</f>
        <v>2</v>
      </c>
      <c r="Q1580" s="180">
        <f>+Salaj!Q22</f>
        <v>0</v>
      </c>
      <c r="R1580" s="180">
        <f>+Salaj!R22</f>
        <v>0</v>
      </c>
      <c r="S1580" s="180">
        <f>+Salaj!S22</f>
        <v>22</v>
      </c>
      <c r="T1580" s="180">
        <f>+Salaj!T22</f>
        <v>16</v>
      </c>
    </row>
    <row r="1581" spans="1:20" s="159" customFormat="1" ht="30.75" customHeight="1">
      <c r="A1581" s="391">
        <v>4</v>
      </c>
      <c r="B1581" s="79" t="s">
        <v>227</v>
      </c>
      <c r="C1581" s="180">
        <f>+Salaj!C23</f>
        <v>99</v>
      </c>
      <c r="D1581" s="180">
        <f>+Salaj!D23</f>
        <v>41</v>
      </c>
      <c r="E1581" s="180">
        <f>+Salaj!E23</f>
        <v>0</v>
      </c>
      <c r="F1581" s="180">
        <f>+Salaj!F23</f>
        <v>1</v>
      </c>
      <c r="G1581" s="180">
        <f>+Salaj!G23</f>
        <v>0</v>
      </c>
      <c r="H1581" s="180">
        <f>+Salaj!H23</f>
        <v>0</v>
      </c>
      <c r="I1581" s="180">
        <f>+Salaj!I23</f>
        <v>43</v>
      </c>
      <c r="J1581" s="180">
        <f>+Salaj!J23</f>
        <v>1</v>
      </c>
      <c r="K1581" s="180">
        <f>+Salaj!K23</f>
        <v>2</v>
      </c>
      <c r="L1581" s="180">
        <f>+Salaj!L23</f>
        <v>12</v>
      </c>
      <c r="M1581" s="180">
        <f>+Salaj!M23</f>
        <v>141</v>
      </c>
      <c r="N1581" s="180">
        <f>+Salaj!N23</f>
        <v>62</v>
      </c>
      <c r="O1581" s="180">
        <f>+Salaj!O23</f>
        <v>59</v>
      </c>
      <c r="P1581" s="180">
        <f>+Salaj!P23</f>
        <v>1</v>
      </c>
      <c r="Q1581" s="180">
        <f>+Salaj!Q23</f>
        <v>0</v>
      </c>
      <c r="R1581" s="180">
        <f>+Salaj!R23</f>
        <v>0</v>
      </c>
      <c r="S1581" s="180">
        <f>+Salaj!S23</f>
        <v>52</v>
      </c>
      <c r="T1581" s="180">
        <f>+Salaj!T23</f>
        <v>27</v>
      </c>
    </row>
    <row r="1600" spans="1:1">
      <c r="A1600" s="33" t="s">
        <v>545</v>
      </c>
    </row>
    <row r="1603" spans="1:20">
      <c r="A1603" s="533" t="s">
        <v>562</v>
      </c>
      <c r="B1603" s="533"/>
      <c r="C1603" s="533"/>
      <c r="D1603" s="533"/>
      <c r="E1603" s="533"/>
      <c r="F1603" s="533"/>
      <c r="G1603" s="533"/>
      <c r="H1603" s="533"/>
      <c r="I1603" s="533"/>
      <c r="J1603" s="533"/>
    </row>
    <row r="1604" spans="1:20" ht="12.75" customHeight="1">
      <c r="A1604" s="527" t="s">
        <v>300</v>
      </c>
      <c r="B1604" s="527" t="s">
        <v>301</v>
      </c>
      <c r="C1604" s="527" t="s">
        <v>0</v>
      </c>
      <c r="D1604" s="527" t="s">
        <v>298</v>
      </c>
      <c r="E1604" s="527"/>
      <c r="F1604" s="527"/>
      <c r="G1604" s="527" t="s">
        <v>1</v>
      </c>
      <c r="H1604" s="527" t="s">
        <v>299</v>
      </c>
      <c r="I1604" s="527"/>
      <c r="J1604" s="527"/>
      <c r="K1604" s="527" t="s">
        <v>466</v>
      </c>
      <c r="L1604" s="527" t="s">
        <v>467</v>
      </c>
      <c r="M1604" s="527" t="s">
        <v>461</v>
      </c>
      <c r="N1604" s="527" t="s">
        <v>489</v>
      </c>
      <c r="O1604" s="527" t="s">
        <v>463</v>
      </c>
      <c r="P1604" s="527" t="s">
        <v>464</v>
      </c>
      <c r="Q1604" s="527" t="s">
        <v>465</v>
      </c>
      <c r="R1604" s="527" t="s">
        <v>469</v>
      </c>
    </row>
    <row r="1605" spans="1:20" ht="36">
      <c r="A1605" s="527"/>
      <c r="B1605" s="527"/>
      <c r="C1605" s="527"/>
      <c r="D1605" s="392" t="s">
        <v>2</v>
      </c>
      <c r="E1605" s="392" t="s">
        <v>3</v>
      </c>
      <c r="F1605" s="392" t="s">
        <v>4</v>
      </c>
      <c r="G1605" s="527"/>
      <c r="H1605" s="392" t="s">
        <v>2</v>
      </c>
      <c r="I1605" s="392" t="s">
        <v>3</v>
      </c>
      <c r="J1605" s="392" t="s">
        <v>4</v>
      </c>
      <c r="K1605" s="527"/>
      <c r="L1605" s="527"/>
      <c r="M1605" s="527"/>
      <c r="N1605" s="527"/>
      <c r="O1605" s="527"/>
      <c r="P1605" s="527"/>
      <c r="Q1605" s="527"/>
      <c r="R1605" s="527"/>
    </row>
    <row r="1606" spans="1:20">
      <c r="A1606" s="516" t="s">
        <v>333</v>
      </c>
      <c r="B1606" s="516"/>
      <c r="C1606" s="384">
        <f>+Sibiu!C7</f>
        <v>202614034.56</v>
      </c>
      <c r="D1606" s="384">
        <f>+Sibiu!D7</f>
        <v>91021.578867924502</v>
      </c>
      <c r="E1606" s="384">
        <f>+Sibiu!E7</f>
        <v>2878.2855720657999</v>
      </c>
      <c r="F1606" s="384">
        <f>+Sibiu!F7</f>
        <v>346.60295252415898</v>
      </c>
      <c r="G1606" s="384">
        <f>+Sibiu!G7</f>
        <v>26647444.23</v>
      </c>
      <c r="H1606" s="384">
        <f>+Sibiu!H7</f>
        <v>11970.9992048518</v>
      </c>
      <c r="I1606" s="384">
        <f>+Sibiu!I7</f>
        <v>378.54709534903498</v>
      </c>
      <c r="J1606" s="384">
        <f>+Sibiu!J7</f>
        <v>45.584615435935099</v>
      </c>
      <c r="K1606" s="384">
        <f>+Sibiu!K7</f>
        <v>70394</v>
      </c>
      <c r="L1606" s="384">
        <f>+Sibiu!L7</f>
        <v>69539</v>
      </c>
      <c r="M1606" s="384">
        <f>+Sibiu!M7</f>
        <v>584571</v>
      </c>
      <c r="N1606" s="385">
        <f>+Sibiu!N7</f>
        <v>262.61051212938003</v>
      </c>
      <c r="O1606" s="385">
        <f>+Sibiu!O7</f>
        <v>71.948085514898636</v>
      </c>
      <c r="P1606" s="385">
        <f>+Sibiu!P7</f>
        <v>6.3675290016883608</v>
      </c>
      <c r="Q1606" s="385">
        <f>+Sibiu!Q7</f>
        <v>2.0765325932210703</v>
      </c>
      <c r="R1606" s="385">
        <v>31.058278145695365</v>
      </c>
    </row>
    <row r="1607" spans="1:20">
      <c r="A1607" s="391">
        <v>1</v>
      </c>
      <c r="B1607" s="21" t="s">
        <v>228</v>
      </c>
      <c r="C1607" s="161">
        <f>+Sibiu!C8</f>
        <v>122564825</v>
      </c>
      <c r="D1607" s="161">
        <f>+Sibiu!D8</f>
        <v>121351.311881188</v>
      </c>
      <c r="E1607" s="161">
        <f>+Sibiu!E8</f>
        <v>3365.22404656654</v>
      </c>
      <c r="F1607" s="161">
        <f>+Sibiu!F8</f>
        <v>474.323913792236</v>
      </c>
      <c r="G1607" s="161">
        <f>+Sibiu!G8</f>
        <v>20875465</v>
      </c>
      <c r="H1607" s="161">
        <f>+Sibiu!H8</f>
        <v>20668.7772277228</v>
      </c>
      <c r="I1607" s="161">
        <f>+Sibiu!I8</f>
        <v>573.17111007385802</v>
      </c>
      <c r="J1607" s="161">
        <f>+Sibiu!J8</f>
        <v>80.787715896733303</v>
      </c>
      <c r="K1607" s="161">
        <f>+Sibiu!K8</f>
        <v>36421</v>
      </c>
      <c r="L1607" s="161">
        <f>+Sibiu!L8</f>
        <v>36062</v>
      </c>
      <c r="M1607" s="161">
        <f>+Sibiu!M8</f>
        <v>258399</v>
      </c>
      <c r="N1607" s="386">
        <f>+Sibiu!N8</f>
        <v>255.84059405940593</v>
      </c>
      <c r="O1607" s="386">
        <f>+Sibiu!O8</f>
        <v>70.09331344093313</v>
      </c>
      <c r="P1607" s="386">
        <f>+Sibiu!P8</f>
        <v>5.2176520474921251</v>
      </c>
      <c r="Q1607" s="386">
        <f>+Sibiu!Q8</f>
        <v>2.8229160889579057</v>
      </c>
      <c r="R1607" s="386">
        <v>37.43962848297214</v>
      </c>
    </row>
    <row r="1608" spans="1:20">
      <c r="A1608" s="391">
        <v>2</v>
      </c>
      <c r="B1608" s="21" t="s">
        <v>229</v>
      </c>
      <c r="C1608" s="161">
        <f>+Sibiu!C9</f>
        <v>24954054.190000001</v>
      </c>
      <c r="D1608" s="161">
        <f>+Sibiu!D9</f>
        <v>55086.212339955855</v>
      </c>
      <c r="E1608" s="161">
        <f>+Sibiu!E9</f>
        <v>3371.2583342339908</v>
      </c>
      <c r="F1608" s="161">
        <f>+Sibiu!F9</f>
        <v>209.91313943706996</v>
      </c>
      <c r="G1608" s="161">
        <f>+Sibiu!G9</f>
        <v>652052.59</v>
      </c>
      <c r="H1608" s="161">
        <f>+Sibiu!H9</f>
        <v>1439.4096909492273</v>
      </c>
      <c r="I1608" s="161">
        <f>+Sibiu!I9</f>
        <v>88.091406376654959</v>
      </c>
      <c r="J1608" s="161">
        <f>+Sibiu!J9</f>
        <v>5.4850568650212823</v>
      </c>
      <c r="K1608" s="161">
        <f>+Sibiu!K9</f>
        <v>7402</v>
      </c>
      <c r="L1608" s="161">
        <f>+Sibiu!L9</f>
        <v>7217</v>
      </c>
      <c r="M1608" s="161">
        <f>+Sibiu!M9</f>
        <v>118878</v>
      </c>
      <c r="N1608" s="386">
        <f>+Sibiu!N9</f>
        <v>262.42384105960264</v>
      </c>
      <c r="O1608" s="386">
        <f>+Sibiu!O9</f>
        <v>71.896942756055509</v>
      </c>
      <c r="P1608" s="386">
        <f>+Sibiu!P9</f>
        <v>16.029935275080906</v>
      </c>
      <c r="Q1608" s="386">
        <f>+Sibiu!Q9</f>
        <v>0.11084938340030484</v>
      </c>
      <c r="R1608" s="386">
        <v>16.163355408388522</v>
      </c>
    </row>
    <row r="1609" spans="1:20">
      <c r="A1609" s="391">
        <v>3</v>
      </c>
      <c r="B1609" s="21" t="s">
        <v>230</v>
      </c>
      <c r="C1609" s="161">
        <f>+Sibiu!C10</f>
        <v>9139344.6799999997</v>
      </c>
      <c r="D1609" s="161">
        <f>+Sibiu!D10</f>
        <v>53760.8510588235</v>
      </c>
      <c r="E1609" s="161">
        <f>+Sibiu!E10</f>
        <v>2405.0907052631601</v>
      </c>
      <c r="F1609" s="161">
        <f>+Sibiu!F10</f>
        <v>176.31609298736399</v>
      </c>
      <c r="G1609" s="161">
        <f>+Sibiu!G10</f>
        <v>652348.89</v>
      </c>
      <c r="H1609" s="161">
        <f>+Sibiu!H10</f>
        <v>3837.34641176471</v>
      </c>
      <c r="I1609" s="161">
        <f>+Sibiu!I10</f>
        <v>171.670760526316</v>
      </c>
      <c r="J1609" s="161">
        <f>+Sibiu!J10</f>
        <v>12.5851044660943</v>
      </c>
      <c r="K1609" s="161">
        <f>+Sibiu!K10</f>
        <v>3800</v>
      </c>
      <c r="L1609" s="161">
        <f>+Sibiu!L10</f>
        <v>3699</v>
      </c>
      <c r="M1609" s="161">
        <f>+Sibiu!M10</f>
        <v>51835</v>
      </c>
      <c r="N1609" s="386">
        <f>+Sibiu!N10</f>
        <v>304.91176470588238</v>
      </c>
      <c r="O1609" s="386">
        <f>+Sibiu!O10</f>
        <v>83.537469782433519</v>
      </c>
      <c r="P1609" s="386">
        <f>+Sibiu!P10</f>
        <v>13.537477148080439</v>
      </c>
      <c r="Q1609" s="386">
        <f>+Sibiu!Q10</f>
        <v>1.4328196809948635</v>
      </c>
      <c r="R1609" s="386">
        <v>19.711764705882352</v>
      </c>
    </row>
    <row r="1610" spans="1:20">
      <c r="A1610" s="391">
        <v>4</v>
      </c>
      <c r="B1610" s="21" t="s">
        <v>231</v>
      </c>
      <c r="C1610" s="161">
        <f>+Sibiu!C11</f>
        <v>18382481</v>
      </c>
      <c r="D1610" s="161">
        <f>+Sibiu!D11</f>
        <v>99364.762162162195</v>
      </c>
      <c r="E1610" s="161">
        <f>+Sibiu!E11</f>
        <v>2251.9271101310801</v>
      </c>
      <c r="F1610" s="161">
        <f>+Sibiu!F11</f>
        <v>374.84667618270799</v>
      </c>
      <c r="G1610" s="161">
        <f>+Sibiu!G11</f>
        <v>992552</v>
      </c>
      <c r="H1610" s="161">
        <f>+Sibiu!H11</f>
        <v>5365.1459459459502</v>
      </c>
      <c r="I1610" s="161">
        <f>+Sibiu!I11</f>
        <v>121.591571726081</v>
      </c>
      <c r="J1610" s="161">
        <f>+Sibiu!J11</f>
        <v>20.2396411092985</v>
      </c>
      <c r="K1610" s="161">
        <f>+Sibiu!K11</f>
        <v>8163</v>
      </c>
      <c r="L1610" s="161">
        <f>+Sibiu!L11</f>
        <v>8073</v>
      </c>
      <c r="M1610" s="161">
        <f>+Sibiu!M11</f>
        <v>49040</v>
      </c>
      <c r="N1610" s="386">
        <f>+Sibiu!N11</f>
        <v>265.08108108108109</v>
      </c>
      <c r="O1610" s="386">
        <f>+Sibiu!O11</f>
        <v>72.624953720844132</v>
      </c>
      <c r="P1610" s="386">
        <f>+Sibiu!P11</f>
        <v>3.7417976499313292</v>
      </c>
      <c r="Q1610" s="386">
        <f>+Sibiu!Q11</f>
        <v>0.1610305958132045</v>
      </c>
      <c r="R1610" s="386">
        <v>43.860335195530723</v>
      </c>
    </row>
    <row r="1611" spans="1:20">
      <c r="A1611" s="391">
        <v>5</v>
      </c>
      <c r="B1611" s="21" t="s">
        <v>232</v>
      </c>
      <c r="C1611" s="161">
        <f>+Sibiu!C12</f>
        <v>22202481</v>
      </c>
      <c r="D1611" s="161">
        <f>+Sibiu!D12</f>
        <v>71620.9064516129</v>
      </c>
      <c r="E1611" s="161">
        <f>+Sibiu!E12</f>
        <v>2002.38825757576</v>
      </c>
      <c r="F1611" s="161">
        <f>+Sibiu!F12</f>
        <v>270.67943919536702</v>
      </c>
      <c r="G1611" s="161">
        <f>+Sibiu!G12</f>
        <v>3157732</v>
      </c>
      <c r="H1611" s="161">
        <f>+Sibiu!H12</f>
        <v>10186.2322580645</v>
      </c>
      <c r="I1611" s="161">
        <f>+Sibiu!I12</f>
        <v>284.78823953824002</v>
      </c>
      <c r="J1611" s="161">
        <f>+Sibiu!J12</f>
        <v>38.497189881133799</v>
      </c>
      <c r="K1611" s="161">
        <f>+Sibiu!K12</f>
        <v>11088</v>
      </c>
      <c r="L1611" s="161">
        <f>+Sibiu!L12</f>
        <v>10993</v>
      </c>
      <c r="M1611" s="161">
        <f>+Sibiu!M12</f>
        <v>82025</v>
      </c>
      <c r="N1611" s="386">
        <f>+Sibiu!N12</f>
        <v>264.59677419354841</v>
      </c>
      <c r="O1611" s="386">
        <f>+Sibiu!O12</f>
        <v>72.492266902342024</v>
      </c>
      <c r="P1611" s="386">
        <f>+Sibiu!P12</f>
        <v>5.7276028210320504</v>
      </c>
      <c r="Q1611" s="386">
        <f>+Sibiu!Q12</f>
        <v>2.965523514964068</v>
      </c>
      <c r="R1611" s="386">
        <v>32.447761194029852</v>
      </c>
    </row>
    <row r="1612" spans="1:20">
      <c r="A1612" s="391">
        <v>6</v>
      </c>
      <c r="B1612" s="21" t="s">
        <v>233</v>
      </c>
      <c r="C1612" s="161">
        <f>+Sibiu!C13</f>
        <v>2948519</v>
      </c>
      <c r="D1612" s="161">
        <f>+Sibiu!D13</f>
        <v>61427.479166666701</v>
      </c>
      <c r="E1612" s="161">
        <f>+Sibiu!E13</f>
        <v>1645.37890625</v>
      </c>
      <c r="F1612" s="161">
        <f>+Sibiu!F13</f>
        <v>237.55389945214301</v>
      </c>
      <c r="G1612" s="161">
        <f>+Sibiu!G13</f>
        <v>147487</v>
      </c>
      <c r="H1612" s="161">
        <f>+Sibiu!H13</f>
        <v>3072.6458333333298</v>
      </c>
      <c r="I1612" s="161">
        <f>+Sibiu!I13</f>
        <v>82.303013392857096</v>
      </c>
      <c r="J1612" s="161">
        <f>+Sibiu!J13</f>
        <v>11.8826135997422</v>
      </c>
      <c r="K1612" s="161">
        <f>+Sibiu!K13</f>
        <v>1792</v>
      </c>
      <c r="L1612" s="161">
        <f>+Sibiu!L13</f>
        <v>1775</v>
      </c>
      <c r="M1612" s="161">
        <f>+Sibiu!M13</f>
        <v>12412</v>
      </c>
      <c r="N1612" s="386">
        <f>+Sibiu!N13</f>
        <v>258.58333333333331</v>
      </c>
      <c r="O1612" s="386">
        <f>+Sibiu!O13</f>
        <v>70.844748858447474</v>
      </c>
      <c r="P1612" s="386">
        <f>+Sibiu!P13</f>
        <v>6.9263392857142856</v>
      </c>
      <c r="Q1612" s="386">
        <f>+Sibiu!Q13</f>
        <v>1.295774647887324</v>
      </c>
      <c r="R1612" s="386">
        <v>38.021739130434781</v>
      </c>
    </row>
    <row r="1613" spans="1:20">
      <c r="A1613" s="391">
        <v>7</v>
      </c>
      <c r="B1613" s="21" t="s">
        <v>234</v>
      </c>
      <c r="C1613" s="161">
        <f>+Sibiu!C14</f>
        <v>2422329.69</v>
      </c>
      <c r="D1613" s="161">
        <f>+Sibiu!D14</f>
        <v>48446.593800000002</v>
      </c>
      <c r="E1613" s="161">
        <f>+Sibiu!E14</f>
        <v>1401.81116319444</v>
      </c>
      <c r="F1613" s="161">
        <f>+Sibiu!F14</f>
        <v>202.16405358037099</v>
      </c>
      <c r="G1613" s="161">
        <f>+Sibiu!G14</f>
        <v>169806.75</v>
      </c>
      <c r="H1613" s="161">
        <f>+Sibiu!H14</f>
        <v>3396.1350000000002</v>
      </c>
      <c r="I1613" s="161">
        <f>+Sibiu!I14</f>
        <v>98.2677951388889</v>
      </c>
      <c r="J1613" s="161">
        <f>+Sibiu!J14</f>
        <v>14.171820230345499</v>
      </c>
      <c r="K1613" s="161">
        <f>+Sibiu!K14</f>
        <v>1728</v>
      </c>
      <c r="L1613" s="161">
        <f>+Sibiu!L14</f>
        <v>1720</v>
      </c>
      <c r="M1613" s="161">
        <f>+Sibiu!M14</f>
        <v>11982</v>
      </c>
      <c r="N1613" s="386">
        <f>+Sibiu!N14</f>
        <v>239.64</v>
      </c>
      <c r="O1613" s="386">
        <f>+Sibiu!O14</f>
        <v>65.654794520547938</v>
      </c>
      <c r="P1613" s="386">
        <f>+Sibiu!P14</f>
        <v>6.5943863511282332</v>
      </c>
      <c r="Q1613" s="386">
        <f>+Sibiu!Q14</f>
        <v>0.1744186046511628</v>
      </c>
      <c r="R1613" s="386">
        <v>31.5</v>
      </c>
    </row>
    <row r="1614" spans="1:20">
      <c r="A1614" s="83"/>
      <c r="C1614" s="68"/>
      <c r="D1614" s="37"/>
      <c r="E1614" s="37"/>
      <c r="F1614" s="37"/>
      <c r="G1614" s="68"/>
      <c r="H1614" s="37"/>
      <c r="I1614" s="37"/>
      <c r="J1614" s="37"/>
    </row>
    <row r="1615" spans="1:20">
      <c r="A1615" s="528" t="s">
        <v>565</v>
      </c>
      <c r="B1615" s="528"/>
      <c r="C1615" s="528"/>
      <c r="D1615" s="528"/>
      <c r="E1615" s="528"/>
      <c r="F1615" s="528"/>
      <c r="G1615" s="528"/>
      <c r="H1615" s="528"/>
      <c r="I1615" s="528"/>
      <c r="J1615" s="528"/>
      <c r="K1615" s="528"/>
      <c r="L1615" s="528"/>
      <c r="M1615" s="528"/>
      <c r="N1615" s="528"/>
      <c r="O1615" s="528"/>
      <c r="P1615" s="528"/>
      <c r="Q1615" s="528"/>
      <c r="R1615" s="528"/>
      <c r="S1615" s="528"/>
      <c r="T1615" s="528"/>
    </row>
    <row r="1616" spans="1:20">
      <c r="A1616" s="527" t="s">
        <v>300</v>
      </c>
      <c r="B1616" s="527" t="s">
        <v>301</v>
      </c>
      <c r="C1616" s="527" t="s">
        <v>414</v>
      </c>
      <c r="D1616" s="527"/>
      <c r="E1616" s="527"/>
      <c r="F1616" s="527"/>
      <c r="G1616" s="527"/>
      <c r="H1616" s="527"/>
      <c r="I1616" s="527"/>
      <c r="J1616" s="527"/>
      <c r="K1616" s="527"/>
      <c r="L1616" s="527"/>
      <c r="M1616" s="527" t="s">
        <v>425</v>
      </c>
      <c r="N1616" s="527"/>
      <c r="O1616" s="527"/>
      <c r="P1616" s="527"/>
      <c r="Q1616" s="527"/>
      <c r="R1616" s="527"/>
      <c r="S1616" s="527"/>
      <c r="T1616" s="527"/>
    </row>
    <row r="1617" spans="1:20">
      <c r="A1617" s="527"/>
      <c r="B1617" s="527"/>
      <c r="C1617" s="527" t="s">
        <v>415</v>
      </c>
      <c r="D1617" s="527" t="s">
        <v>416</v>
      </c>
      <c r="E1617" s="527"/>
      <c r="F1617" s="527"/>
      <c r="G1617" s="527"/>
      <c r="H1617" s="527"/>
      <c r="I1617" s="527"/>
      <c r="J1617" s="527"/>
      <c r="K1617" s="527"/>
      <c r="L1617" s="527"/>
      <c r="M1617" s="527" t="s">
        <v>415</v>
      </c>
      <c r="N1617" s="527" t="s">
        <v>416</v>
      </c>
      <c r="O1617" s="527"/>
      <c r="P1617" s="527"/>
      <c r="Q1617" s="527"/>
      <c r="R1617" s="527"/>
      <c r="S1617" s="527"/>
      <c r="T1617" s="527"/>
    </row>
    <row r="1618" spans="1:20" ht="48" customHeight="1">
      <c r="A1618" s="527"/>
      <c r="B1618" s="527"/>
      <c r="C1618" s="527"/>
      <c r="D1618" s="527" t="s">
        <v>409</v>
      </c>
      <c r="E1618" s="527" t="s">
        <v>410</v>
      </c>
      <c r="F1618" s="527" t="s">
        <v>411</v>
      </c>
      <c r="G1618" s="527" t="s">
        <v>418</v>
      </c>
      <c r="H1618" s="527"/>
      <c r="I1618" s="527" t="s">
        <v>417</v>
      </c>
      <c r="J1618" s="527"/>
      <c r="K1618" s="527" t="s">
        <v>412</v>
      </c>
      <c r="L1618" s="527" t="s">
        <v>413</v>
      </c>
      <c r="M1618" s="527"/>
      <c r="N1618" s="527" t="s">
        <v>420</v>
      </c>
      <c r="O1618" s="527" t="s">
        <v>421</v>
      </c>
      <c r="P1618" s="527"/>
      <c r="Q1618" s="527"/>
      <c r="R1618" s="527"/>
      <c r="S1618" s="527" t="s">
        <v>423</v>
      </c>
      <c r="T1618" s="527" t="s">
        <v>424</v>
      </c>
    </row>
    <row r="1619" spans="1:20" ht="27" customHeight="1">
      <c r="A1619" s="527"/>
      <c r="B1619" s="527"/>
      <c r="C1619" s="527"/>
      <c r="D1619" s="527"/>
      <c r="E1619" s="527"/>
      <c r="F1619" s="527"/>
      <c r="G1619" s="527" t="s">
        <v>415</v>
      </c>
      <c r="H1619" s="527" t="s">
        <v>419</v>
      </c>
      <c r="I1619" s="527" t="s">
        <v>415</v>
      </c>
      <c r="J1619" s="527" t="s">
        <v>422</v>
      </c>
      <c r="K1619" s="527"/>
      <c r="L1619" s="527"/>
      <c r="M1619" s="527"/>
      <c r="N1619" s="527"/>
      <c r="O1619" s="527" t="s">
        <v>415</v>
      </c>
      <c r="P1619" s="527" t="s">
        <v>422</v>
      </c>
      <c r="Q1619" s="527" t="s">
        <v>443</v>
      </c>
      <c r="R1619" s="527"/>
      <c r="S1619" s="527"/>
      <c r="T1619" s="527"/>
    </row>
    <row r="1620" spans="1:20" ht="24">
      <c r="A1620" s="527"/>
      <c r="B1620" s="527"/>
      <c r="C1620" s="527"/>
      <c r="D1620" s="527"/>
      <c r="E1620" s="527"/>
      <c r="F1620" s="527"/>
      <c r="G1620" s="527"/>
      <c r="H1620" s="527"/>
      <c r="I1620" s="527"/>
      <c r="J1620" s="527"/>
      <c r="K1620" s="527"/>
      <c r="L1620" s="527"/>
      <c r="M1620" s="527"/>
      <c r="N1620" s="527"/>
      <c r="O1620" s="527"/>
      <c r="P1620" s="527"/>
      <c r="Q1620" s="392" t="s">
        <v>415</v>
      </c>
      <c r="R1620" s="392" t="s">
        <v>419</v>
      </c>
      <c r="S1620" s="527"/>
      <c r="T1620" s="527"/>
    </row>
    <row r="1621" spans="1:20">
      <c r="A1621" s="516" t="s">
        <v>333</v>
      </c>
      <c r="B1621" s="516"/>
      <c r="C1621" s="44">
        <f>+Sibiu!C22</f>
        <v>1195</v>
      </c>
      <c r="D1621" s="44">
        <f>+Sibiu!D22</f>
        <v>720</v>
      </c>
      <c r="E1621" s="44">
        <f>+Sibiu!E22</f>
        <v>48</v>
      </c>
      <c r="F1621" s="44">
        <f>+Sibiu!F22</f>
        <v>12</v>
      </c>
      <c r="G1621" s="44">
        <f>+Sibiu!G22</f>
        <v>14</v>
      </c>
      <c r="H1621" s="44">
        <f>+Sibiu!H22</f>
        <v>5</v>
      </c>
      <c r="I1621" s="44">
        <f>+Sibiu!I22</f>
        <v>234</v>
      </c>
      <c r="J1621" s="44">
        <f>+Sibiu!J22</f>
        <v>4</v>
      </c>
      <c r="K1621" s="44">
        <f>+Sibiu!K22</f>
        <v>48</v>
      </c>
      <c r="L1621" s="44">
        <f>+Sibiu!L22</f>
        <v>119</v>
      </c>
      <c r="M1621" s="44">
        <f>+Sibiu!M22</f>
        <v>2304</v>
      </c>
      <c r="N1621" s="44">
        <f>+Sibiu!N22</f>
        <v>1216</v>
      </c>
      <c r="O1621" s="44">
        <f>+Sibiu!O22</f>
        <v>1085</v>
      </c>
      <c r="P1621" s="44">
        <f>+Sibiu!P22</f>
        <v>47</v>
      </c>
      <c r="Q1621" s="44">
        <f>+Sibiu!Q22</f>
        <v>8</v>
      </c>
      <c r="R1621" s="44">
        <f>+Sibiu!R22</f>
        <v>8</v>
      </c>
      <c r="S1621" s="44">
        <f>+Sibiu!S22</f>
        <v>824</v>
      </c>
      <c r="T1621" s="44">
        <f>+Sibiu!T22</f>
        <v>264</v>
      </c>
    </row>
    <row r="1622" spans="1:20">
      <c r="A1622" s="391">
        <v>1</v>
      </c>
      <c r="B1622" s="21" t="s">
        <v>228</v>
      </c>
      <c r="C1622" s="180">
        <f>+Sibiu!C23</f>
        <v>818</v>
      </c>
      <c r="D1622" s="180">
        <f>+Sibiu!D23</f>
        <v>522</v>
      </c>
      <c r="E1622" s="180">
        <f>+Sibiu!E23</f>
        <v>46</v>
      </c>
      <c r="F1622" s="180">
        <f>+Sibiu!F23</f>
        <v>4</v>
      </c>
      <c r="G1622" s="180">
        <f>+Sibiu!G23</f>
        <v>4</v>
      </c>
      <c r="H1622" s="180">
        <f>+Sibiu!H23</f>
        <v>4</v>
      </c>
      <c r="I1622" s="180">
        <f>+Sibiu!I23</f>
        <v>159</v>
      </c>
      <c r="J1622" s="180">
        <f>+Sibiu!J23</f>
        <v>3</v>
      </c>
      <c r="K1622" s="180">
        <f>+Sibiu!K23</f>
        <v>20</v>
      </c>
      <c r="L1622" s="180">
        <f>+Sibiu!L23</f>
        <v>63</v>
      </c>
      <c r="M1622" s="180">
        <f>+Sibiu!M23</f>
        <v>1141</v>
      </c>
      <c r="N1622" s="180">
        <f>+Sibiu!N23</f>
        <v>645</v>
      </c>
      <c r="O1622" s="180">
        <f>+Sibiu!O23</f>
        <v>572</v>
      </c>
      <c r="P1622" s="180">
        <f>+Sibiu!P23</f>
        <v>36</v>
      </c>
      <c r="Q1622" s="180">
        <f>+Sibiu!Q23</f>
        <v>0</v>
      </c>
      <c r="R1622" s="180">
        <f>+Sibiu!R23</f>
        <v>0</v>
      </c>
      <c r="S1622" s="180">
        <f>+Sibiu!S23</f>
        <v>390</v>
      </c>
      <c r="T1622" s="180">
        <f>+Sibiu!T23</f>
        <v>106</v>
      </c>
    </row>
    <row r="1623" spans="1:20">
      <c r="A1623" s="391">
        <v>2</v>
      </c>
      <c r="B1623" s="21" t="s">
        <v>229</v>
      </c>
      <c r="C1623" s="180">
        <f>+Sibiu!C24</f>
        <v>110</v>
      </c>
      <c r="D1623" s="180">
        <f>+Sibiu!D24</f>
        <v>53</v>
      </c>
      <c r="E1623" s="180">
        <f>+Sibiu!E24</f>
        <v>0</v>
      </c>
      <c r="F1623" s="180">
        <f>+Sibiu!F24</f>
        <v>1</v>
      </c>
      <c r="G1623" s="180">
        <f>+Sibiu!G24</f>
        <v>6</v>
      </c>
      <c r="H1623" s="180">
        <f>+Sibiu!H24</f>
        <v>1</v>
      </c>
      <c r="I1623" s="180">
        <f>+Sibiu!I24</f>
        <v>19</v>
      </c>
      <c r="J1623" s="180">
        <f>+Sibiu!J24</f>
        <v>0</v>
      </c>
      <c r="K1623" s="180">
        <f>+Sibiu!K24</f>
        <v>18</v>
      </c>
      <c r="L1623" s="180">
        <f>+Sibiu!L24</f>
        <v>13</v>
      </c>
      <c r="M1623" s="180">
        <f>+Sibiu!M24</f>
        <v>358</v>
      </c>
      <c r="N1623" s="180">
        <f>+Sibiu!N24</f>
        <v>155</v>
      </c>
      <c r="O1623" s="180">
        <f>+Sibiu!O24</f>
        <v>131</v>
      </c>
      <c r="P1623" s="180">
        <f>+Sibiu!P24</f>
        <v>0</v>
      </c>
      <c r="Q1623" s="180">
        <f>+Sibiu!Q24</f>
        <v>8</v>
      </c>
      <c r="R1623" s="180">
        <f>+Sibiu!R24</f>
        <v>8</v>
      </c>
      <c r="S1623" s="180">
        <f>+Sibiu!S24</f>
        <v>150</v>
      </c>
      <c r="T1623" s="180">
        <f>+Sibiu!T24</f>
        <v>53</v>
      </c>
    </row>
    <row r="1624" spans="1:20">
      <c r="A1624" s="391">
        <v>3</v>
      </c>
      <c r="B1624" s="21" t="s">
        <v>230</v>
      </c>
      <c r="C1624" s="180">
        <f>+Sibiu!C25</f>
        <v>41</v>
      </c>
      <c r="D1624" s="180">
        <f>+Sibiu!D25</f>
        <v>17</v>
      </c>
      <c r="E1624" s="180">
        <f>+Sibiu!E25</f>
        <v>0</v>
      </c>
      <c r="F1624" s="180">
        <f>+Sibiu!F25</f>
        <v>1</v>
      </c>
      <c r="G1624" s="180">
        <f>+Sibiu!G25</f>
        <v>1</v>
      </c>
      <c r="H1624" s="180">
        <f>+Sibiu!H25</f>
        <v>0</v>
      </c>
      <c r="I1624" s="180">
        <f>+Sibiu!I25</f>
        <v>13</v>
      </c>
      <c r="J1624" s="180">
        <f>+Sibiu!J25</f>
        <v>0</v>
      </c>
      <c r="K1624" s="180">
        <f>+Sibiu!K25</f>
        <v>1</v>
      </c>
      <c r="L1624" s="180">
        <f>+Sibiu!L25</f>
        <v>8</v>
      </c>
      <c r="M1624" s="180">
        <f>+Sibiu!M25</f>
        <v>109</v>
      </c>
      <c r="N1624" s="180">
        <f>+Sibiu!N25</f>
        <v>47</v>
      </c>
      <c r="O1624" s="180">
        <f>+Sibiu!O25</f>
        <v>41</v>
      </c>
      <c r="P1624" s="180">
        <f>+Sibiu!P25</f>
        <v>0</v>
      </c>
      <c r="Q1624" s="180">
        <f>+Sibiu!Q25</f>
        <v>0</v>
      </c>
      <c r="R1624" s="180">
        <f>+Sibiu!R25</f>
        <v>0</v>
      </c>
      <c r="S1624" s="180">
        <f>+Sibiu!S25</f>
        <v>43</v>
      </c>
      <c r="T1624" s="180">
        <f>+Sibiu!T25</f>
        <v>19</v>
      </c>
    </row>
    <row r="1625" spans="1:20">
      <c r="A1625" s="391">
        <v>4</v>
      </c>
      <c r="B1625" s="21" t="s">
        <v>231</v>
      </c>
      <c r="C1625" s="180">
        <f>+Sibiu!C26</f>
        <v>116</v>
      </c>
      <c r="D1625" s="180">
        <f>+Sibiu!D26</f>
        <v>67</v>
      </c>
      <c r="E1625" s="180">
        <f>+Sibiu!E26</f>
        <v>1</v>
      </c>
      <c r="F1625" s="180">
        <f>+Sibiu!F26</f>
        <v>3</v>
      </c>
      <c r="G1625" s="180">
        <f>+Sibiu!G26</f>
        <v>2</v>
      </c>
      <c r="H1625" s="180">
        <f>+Sibiu!H26</f>
        <v>0</v>
      </c>
      <c r="I1625" s="180">
        <f>+Sibiu!I26</f>
        <v>27</v>
      </c>
      <c r="J1625" s="180">
        <f>+Sibiu!J26</f>
        <v>0</v>
      </c>
      <c r="K1625" s="180">
        <f>+Sibiu!K26</f>
        <v>4</v>
      </c>
      <c r="L1625" s="180">
        <f>+Sibiu!L26</f>
        <v>12</v>
      </c>
      <c r="M1625" s="180">
        <f>+Sibiu!M26</f>
        <v>261</v>
      </c>
      <c r="N1625" s="180">
        <f>+Sibiu!N26</f>
        <v>127</v>
      </c>
      <c r="O1625" s="180">
        <f>+Sibiu!O26</f>
        <v>114</v>
      </c>
      <c r="P1625" s="180">
        <f>+Sibiu!P26</f>
        <v>0</v>
      </c>
      <c r="Q1625" s="180">
        <f>+Sibiu!Q26</f>
        <v>0</v>
      </c>
      <c r="R1625" s="180">
        <f>+Sibiu!R26</f>
        <v>0</v>
      </c>
      <c r="S1625" s="180">
        <f>+Sibiu!S26</f>
        <v>97</v>
      </c>
      <c r="T1625" s="180">
        <f>+Sibiu!T26</f>
        <v>37</v>
      </c>
    </row>
    <row r="1626" spans="1:20">
      <c r="A1626" s="391">
        <v>5</v>
      </c>
      <c r="B1626" s="21" t="s">
        <v>232</v>
      </c>
      <c r="C1626" s="180">
        <f>+Sibiu!C27</f>
        <v>80</v>
      </c>
      <c r="D1626" s="180">
        <f>+Sibiu!D27</f>
        <v>44</v>
      </c>
      <c r="E1626" s="180">
        <f>+Sibiu!E27</f>
        <v>1</v>
      </c>
      <c r="F1626" s="180">
        <f>+Sibiu!F27</f>
        <v>2</v>
      </c>
      <c r="G1626" s="180">
        <f>+Sibiu!G27</f>
        <v>1</v>
      </c>
      <c r="H1626" s="180">
        <f>+Sibiu!H27</f>
        <v>0</v>
      </c>
      <c r="I1626" s="180">
        <f>+Sibiu!I27</f>
        <v>12</v>
      </c>
      <c r="J1626" s="180">
        <f>+Sibiu!J27</f>
        <v>1</v>
      </c>
      <c r="K1626" s="180">
        <f>+Sibiu!K27</f>
        <v>4</v>
      </c>
      <c r="L1626" s="180">
        <f>+Sibiu!L27</f>
        <v>16</v>
      </c>
      <c r="M1626" s="180">
        <f>+Sibiu!M27</f>
        <v>340</v>
      </c>
      <c r="N1626" s="180">
        <f>+Sibiu!N27</f>
        <v>193</v>
      </c>
      <c r="O1626" s="180">
        <f>+Sibiu!O27</f>
        <v>179</v>
      </c>
      <c r="P1626" s="180">
        <f>+Sibiu!P27</f>
        <v>7</v>
      </c>
      <c r="Q1626" s="180">
        <f>+Sibiu!Q27</f>
        <v>0</v>
      </c>
      <c r="R1626" s="180">
        <f>+Sibiu!R27</f>
        <v>0</v>
      </c>
      <c r="S1626" s="180">
        <f>+Sibiu!S27</f>
        <v>112</v>
      </c>
      <c r="T1626" s="180">
        <f>+Sibiu!T27</f>
        <v>35</v>
      </c>
    </row>
    <row r="1627" spans="1:20">
      <c r="A1627" s="391">
        <v>6</v>
      </c>
      <c r="B1627" s="21" t="s">
        <v>233</v>
      </c>
      <c r="C1627" s="180">
        <f>+Sibiu!C28</f>
        <v>14</v>
      </c>
      <c r="D1627" s="180">
        <f>+Sibiu!D28</f>
        <v>9</v>
      </c>
      <c r="E1627" s="180">
        <f>+Sibiu!E28</f>
        <v>0</v>
      </c>
      <c r="F1627" s="180">
        <f>+Sibiu!F28</f>
        <v>0</v>
      </c>
      <c r="G1627" s="180">
        <f>+Sibiu!G28</f>
        <v>0</v>
      </c>
      <c r="H1627" s="180">
        <f>+Sibiu!H28</f>
        <v>0</v>
      </c>
      <c r="I1627" s="180">
        <f>+Sibiu!I28</f>
        <v>1</v>
      </c>
      <c r="J1627" s="180">
        <f>+Sibiu!J28</f>
        <v>0</v>
      </c>
      <c r="K1627" s="180">
        <f>+Sibiu!K28</f>
        <v>0</v>
      </c>
      <c r="L1627" s="180">
        <f>+Sibiu!L28</f>
        <v>4</v>
      </c>
      <c r="M1627" s="180">
        <f>+Sibiu!M28</f>
        <v>50</v>
      </c>
      <c r="N1627" s="180">
        <f>+Sibiu!N28</f>
        <v>27</v>
      </c>
      <c r="O1627" s="180">
        <f>+Sibiu!O28</f>
        <v>27</v>
      </c>
      <c r="P1627" s="180">
        <f>+Sibiu!P28</f>
        <v>3</v>
      </c>
      <c r="Q1627" s="180">
        <f>+Sibiu!Q28</f>
        <v>0</v>
      </c>
      <c r="R1627" s="180">
        <f>+Sibiu!R28</f>
        <v>0</v>
      </c>
      <c r="S1627" s="180">
        <f>+Sibiu!S28</f>
        <v>13</v>
      </c>
      <c r="T1627" s="180">
        <f>+Sibiu!T28</f>
        <v>10</v>
      </c>
    </row>
    <row r="1628" spans="1:20">
      <c r="A1628" s="391">
        <v>7</v>
      </c>
      <c r="B1628" s="21" t="s">
        <v>234</v>
      </c>
      <c r="C1628" s="180">
        <f>+Sibiu!C29</f>
        <v>16</v>
      </c>
      <c r="D1628" s="180">
        <f>+Sibiu!D29</f>
        <v>8</v>
      </c>
      <c r="E1628" s="180">
        <f>+Sibiu!E29</f>
        <v>0</v>
      </c>
      <c r="F1628" s="180">
        <f>+Sibiu!F29</f>
        <v>1</v>
      </c>
      <c r="G1628" s="180">
        <f>+Sibiu!G29</f>
        <v>0</v>
      </c>
      <c r="H1628" s="180">
        <f>+Sibiu!H29</f>
        <v>0</v>
      </c>
      <c r="I1628" s="180">
        <f>+Sibiu!I29</f>
        <v>3</v>
      </c>
      <c r="J1628" s="180">
        <f>+Sibiu!J29</f>
        <v>0</v>
      </c>
      <c r="K1628" s="180">
        <f>+Sibiu!K29</f>
        <v>1</v>
      </c>
      <c r="L1628" s="180">
        <f>+Sibiu!L29</f>
        <v>3</v>
      </c>
      <c r="M1628" s="180">
        <f>+Sibiu!M29</f>
        <v>45</v>
      </c>
      <c r="N1628" s="180">
        <f>+Sibiu!N29</f>
        <v>22</v>
      </c>
      <c r="O1628" s="180">
        <f>+Sibiu!O29</f>
        <v>21</v>
      </c>
      <c r="P1628" s="180">
        <f>+Sibiu!P29</f>
        <v>1</v>
      </c>
      <c r="Q1628" s="180">
        <f>+Sibiu!Q29</f>
        <v>0</v>
      </c>
      <c r="R1628" s="180">
        <f>+Sibiu!R29</f>
        <v>0</v>
      </c>
      <c r="S1628" s="180">
        <f>+Sibiu!S29</f>
        <v>19</v>
      </c>
      <c r="T1628" s="180">
        <f>+Sibiu!T29</f>
        <v>4</v>
      </c>
    </row>
    <row r="1651" spans="1:18">
      <c r="A1651" s="33" t="s">
        <v>546</v>
      </c>
    </row>
    <row r="1654" spans="1:18">
      <c r="A1654" s="533" t="s">
        <v>562</v>
      </c>
      <c r="B1654" s="533"/>
      <c r="C1654" s="533"/>
      <c r="D1654" s="533"/>
      <c r="E1654" s="533"/>
      <c r="F1654" s="533"/>
      <c r="G1654" s="533"/>
      <c r="H1654" s="533"/>
      <c r="I1654" s="533"/>
      <c r="J1654" s="533"/>
    </row>
    <row r="1655" spans="1:18" ht="12.75" customHeight="1">
      <c r="A1655" s="527" t="s">
        <v>300</v>
      </c>
      <c r="B1655" s="527" t="s">
        <v>301</v>
      </c>
      <c r="C1655" s="527" t="s">
        <v>0</v>
      </c>
      <c r="D1655" s="527" t="s">
        <v>298</v>
      </c>
      <c r="E1655" s="527"/>
      <c r="F1655" s="527"/>
      <c r="G1655" s="527" t="s">
        <v>1</v>
      </c>
      <c r="H1655" s="527" t="s">
        <v>299</v>
      </c>
      <c r="I1655" s="527"/>
      <c r="J1655" s="527"/>
      <c r="K1655" s="527" t="s">
        <v>466</v>
      </c>
      <c r="L1655" s="527" t="s">
        <v>467</v>
      </c>
      <c r="M1655" s="527" t="s">
        <v>461</v>
      </c>
      <c r="N1655" s="527" t="s">
        <v>489</v>
      </c>
      <c r="O1655" s="527" t="s">
        <v>463</v>
      </c>
      <c r="P1655" s="527" t="s">
        <v>464</v>
      </c>
      <c r="Q1655" s="527" t="s">
        <v>465</v>
      </c>
      <c r="R1655" s="527" t="s">
        <v>469</v>
      </c>
    </row>
    <row r="1656" spans="1:18" ht="36">
      <c r="A1656" s="527"/>
      <c r="B1656" s="527"/>
      <c r="C1656" s="527"/>
      <c r="D1656" s="392" t="s">
        <v>2</v>
      </c>
      <c r="E1656" s="392" t="s">
        <v>3</v>
      </c>
      <c r="F1656" s="392" t="s">
        <v>4</v>
      </c>
      <c r="G1656" s="527"/>
      <c r="H1656" s="392" t="s">
        <v>2</v>
      </c>
      <c r="I1656" s="392" t="s">
        <v>3</v>
      </c>
      <c r="J1656" s="392" t="s">
        <v>4</v>
      </c>
      <c r="K1656" s="527"/>
      <c r="L1656" s="527"/>
      <c r="M1656" s="527"/>
      <c r="N1656" s="527"/>
      <c r="O1656" s="527"/>
      <c r="P1656" s="527"/>
      <c r="Q1656" s="527"/>
      <c r="R1656" s="527"/>
    </row>
    <row r="1657" spans="1:18">
      <c r="A1657" s="527" t="s">
        <v>334</v>
      </c>
      <c r="B1657" s="527"/>
      <c r="C1657" s="418">
        <f>+Suceava!C7</f>
        <v>171022154.56</v>
      </c>
      <c r="D1657" s="418">
        <f>+Suceava!D7</f>
        <v>60325.275132275099</v>
      </c>
      <c r="E1657" s="418">
        <f>+Suceava!E7</f>
        <v>1842.61331681302</v>
      </c>
      <c r="F1657" s="418">
        <f>+Suceava!F7</f>
        <v>229.38720641235301</v>
      </c>
      <c r="G1657" s="418">
        <f>+Suceava!G7</f>
        <v>25787355.290000003</v>
      </c>
      <c r="H1657" s="418">
        <f>+Suceava!H7</f>
        <v>9096.0687830687802</v>
      </c>
      <c r="I1657" s="418">
        <f>+Suceava!I7</f>
        <v>277.83607175564299</v>
      </c>
      <c r="J1657" s="418">
        <f>+Suceava!J7</f>
        <v>34.587853978413598</v>
      </c>
      <c r="K1657" s="418">
        <f>+Suceava!K7</f>
        <v>92815</v>
      </c>
      <c r="L1657" s="418">
        <f>+Suceava!L7</f>
        <v>91785</v>
      </c>
      <c r="M1657" s="418">
        <f>+Suceava!M7</f>
        <v>745561</v>
      </c>
      <c r="N1657" s="419">
        <f>+Suceava!N7</f>
        <v>262.98447971781303</v>
      </c>
      <c r="O1657" s="419">
        <f>+Suceava!O7</f>
        <v>72.050542388441926</v>
      </c>
      <c r="P1657" s="419">
        <f>+Suceava!P7</f>
        <v>6.0632954628628122</v>
      </c>
      <c r="Q1657" s="419">
        <f>+Suceava!Q7</f>
        <v>2.0003268507926131</v>
      </c>
      <c r="R1657" s="419">
        <f>+Suceava!R7</f>
        <v>43.373192239858909</v>
      </c>
    </row>
    <row r="1658" spans="1:18" ht="25.5">
      <c r="A1658" s="391">
        <v>1</v>
      </c>
      <c r="B1658" s="93" t="s">
        <v>235</v>
      </c>
      <c r="C1658" s="420">
        <f>+Suceava!C8</f>
        <v>92704762</v>
      </c>
      <c r="D1658" s="420">
        <f>+Suceava!D8</f>
        <v>77903.161344537803</v>
      </c>
      <c r="E1658" s="420">
        <f>+Suceava!E8</f>
        <v>2034.24826647942</v>
      </c>
      <c r="F1658" s="420">
        <f>+Suceava!F8</f>
        <v>265.18594100416499</v>
      </c>
      <c r="G1658" s="420">
        <f>+Suceava!G8</f>
        <v>20378815</v>
      </c>
      <c r="H1658" s="420">
        <f>+Suceava!H8</f>
        <v>17125.0546218487</v>
      </c>
      <c r="I1658" s="420">
        <f>+Suceava!I8</f>
        <v>447.17842096023901</v>
      </c>
      <c r="J1658" s="420">
        <f>+Suceava!J8</f>
        <v>58.294472859169801</v>
      </c>
      <c r="K1658" s="420">
        <f>+Suceava!K8</f>
        <v>45572</v>
      </c>
      <c r="L1658" s="420">
        <f>+Suceava!L8</f>
        <v>45139</v>
      </c>
      <c r="M1658" s="420">
        <f>+Suceava!M8</f>
        <v>349584</v>
      </c>
      <c r="N1658" s="421">
        <f>+Suceava!N8</f>
        <v>293.76806722689076</v>
      </c>
      <c r="O1658" s="421">
        <f>+Suceava!O8</f>
        <v>80.484401979970073</v>
      </c>
      <c r="P1658" s="421">
        <f>+Suceava!P8</f>
        <v>4.9506330189480838</v>
      </c>
      <c r="Q1658" s="421">
        <f>+Suceava!Q8</f>
        <v>2.7935931234630806</v>
      </c>
      <c r="R1658" s="421">
        <f>+Suceava!R8</f>
        <v>59.339495798319327</v>
      </c>
    </row>
    <row r="1659" spans="1:18">
      <c r="A1659" s="391">
        <v>2</v>
      </c>
      <c r="B1659" s="21" t="s">
        <v>236</v>
      </c>
      <c r="C1659" s="420">
        <f>+Suceava!C9</f>
        <v>10914191.93</v>
      </c>
      <c r="D1659" s="420">
        <f>+Suceava!D9</f>
        <v>47043.930732758599</v>
      </c>
      <c r="E1659" s="420">
        <f>+Suceava!E9</f>
        <v>1559.8387780477301</v>
      </c>
      <c r="F1659" s="420">
        <f>+Suceava!F9</f>
        <v>214.43262859051401</v>
      </c>
      <c r="G1659" s="420">
        <f>+Suceava!G9</f>
        <v>578473.42000000004</v>
      </c>
      <c r="H1659" s="420">
        <f>+Suceava!H9</f>
        <v>2493.4199137931</v>
      </c>
      <c r="I1659" s="420">
        <f>+Suceava!I9</f>
        <v>82.6744919251108</v>
      </c>
      <c r="J1659" s="420">
        <f>+Suceava!J9</f>
        <v>11.3653467719753</v>
      </c>
      <c r="K1659" s="420">
        <f>+Suceava!K9</f>
        <v>6997</v>
      </c>
      <c r="L1659" s="420">
        <f>+Suceava!L9</f>
        <v>6949</v>
      </c>
      <c r="M1659" s="420">
        <f>+Suceava!M9</f>
        <v>50898</v>
      </c>
      <c r="N1659" s="421">
        <f>+Suceava!N9</f>
        <v>219.38793103448276</v>
      </c>
      <c r="O1659" s="421">
        <f>+Suceava!O9</f>
        <v>60.106282475200757</v>
      </c>
      <c r="P1659" s="421">
        <f>+Suceava!P9</f>
        <v>6.3062817494734231</v>
      </c>
      <c r="Q1659" s="421">
        <f>+Suceava!Q9</f>
        <v>1.3239315009353865</v>
      </c>
      <c r="R1659" s="421">
        <f>+Suceava!R9</f>
        <v>34.788793103448278</v>
      </c>
    </row>
    <row r="1660" spans="1:18">
      <c r="A1660" s="391">
        <v>3</v>
      </c>
      <c r="B1660" s="21" t="s">
        <v>237</v>
      </c>
      <c r="C1660" s="420">
        <f>+Suceava!C10</f>
        <v>15183773</v>
      </c>
      <c r="D1660" s="420">
        <f>+Suceava!D10</f>
        <v>46433.556574923547</v>
      </c>
      <c r="E1660" s="420">
        <f>+Suceava!E10</f>
        <v>1434.7324010205045</v>
      </c>
      <c r="F1660" s="420">
        <f>+Suceava!F10</f>
        <v>195.98540155406974</v>
      </c>
      <c r="G1660" s="420">
        <f>+Suceava!G10</f>
        <v>900009</v>
      </c>
      <c r="H1660" s="420">
        <f>+Suceava!H10</f>
        <v>2752.3211009174311</v>
      </c>
      <c r="I1660" s="420">
        <f>+Suceava!I10</f>
        <v>85.042898988944529</v>
      </c>
      <c r="J1660" s="420">
        <f>+Suceava!J10</f>
        <v>11.616916643002813</v>
      </c>
      <c r="K1660" s="420">
        <f>+Suceava!K10</f>
        <v>10583</v>
      </c>
      <c r="L1660" s="420">
        <f>+Suceava!L10</f>
        <v>10481</v>
      </c>
      <c r="M1660" s="420">
        <f>+Suceava!M10</f>
        <v>77474</v>
      </c>
      <c r="N1660" s="421">
        <f>+Suceava!N10</f>
        <v>236.92354740061162</v>
      </c>
      <c r="O1660" s="421">
        <f>+Suceava!O10</f>
        <v>64.910560931674425</v>
      </c>
      <c r="P1660" s="421">
        <f>+Suceava!P10</f>
        <v>6.3524106264348967</v>
      </c>
      <c r="Q1660" s="421">
        <f>+Suceava!Q10</f>
        <v>0.99227172979677514</v>
      </c>
      <c r="R1660" s="421">
        <f>+Suceava!R10</f>
        <v>37.296636085626915</v>
      </c>
    </row>
    <row r="1661" spans="1:18" ht="25.5">
      <c r="A1661" s="391">
        <v>4</v>
      </c>
      <c r="B1661" s="93" t="s">
        <v>238</v>
      </c>
      <c r="C1661" s="420">
        <f>+Suceava!C11</f>
        <v>25360664</v>
      </c>
      <c r="D1661" s="420">
        <f>+Suceava!D11</f>
        <v>56357.0311111111</v>
      </c>
      <c r="E1661" s="420">
        <f>+Suceava!E11</f>
        <v>1761.8913436154</v>
      </c>
      <c r="F1661" s="420">
        <f>+Suceava!F11</f>
        <v>259.07043548436502</v>
      </c>
      <c r="G1661" s="420">
        <f>+Suceava!G11</f>
        <v>2340165</v>
      </c>
      <c r="H1661" s="420">
        <f>+Suceava!H11</f>
        <v>5200.3666666666704</v>
      </c>
      <c r="I1661" s="420">
        <f>+Suceava!I11</f>
        <v>162.57919966652801</v>
      </c>
      <c r="J1661" s="420">
        <f>+Suceava!J11</f>
        <v>23.905823824457801</v>
      </c>
      <c r="K1661" s="420">
        <f>+Suceava!K11</f>
        <v>14394</v>
      </c>
      <c r="L1661" s="420">
        <f>+Suceava!L11</f>
        <v>14244</v>
      </c>
      <c r="M1661" s="420">
        <f>+Suceava!M11</f>
        <v>97891</v>
      </c>
      <c r="N1661" s="421">
        <f>+Suceava!N11</f>
        <v>217.53555555555556</v>
      </c>
      <c r="O1661" s="421">
        <f>+Suceava!O11</f>
        <v>59.598782343987821</v>
      </c>
      <c r="P1661" s="421">
        <f>+Suceava!P11</f>
        <v>5.8627897227046777</v>
      </c>
      <c r="Q1661" s="421">
        <f>+Suceava!Q11</f>
        <v>1.5445099691098005</v>
      </c>
      <c r="R1661" s="421">
        <f>+Suceava!R11</f>
        <v>37.104444444444447</v>
      </c>
    </row>
    <row r="1662" spans="1:18">
      <c r="A1662" s="391">
        <v>5</v>
      </c>
      <c r="B1662" s="21" t="s">
        <v>239</v>
      </c>
      <c r="C1662" s="420">
        <f>+Suceava!C12</f>
        <v>7811088</v>
      </c>
      <c r="D1662" s="420">
        <f>+Suceava!D12</f>
        <v>44891.310344827602</v>
      </c>
      <c r="E1662" s="420">
        <f>+Suceava!E12</f>
        <v>1193.2612282309799</v>
      </c>
      <c r="F1662" s="420">
        <f>+Suceava!F12</f>
        <v>174.86596968815101</v>
      </c>
      <c r="G1662" s="420">
        <f>+Suceava!G12</f>
        <v>682635</v>
      </c>
      <c r="H1662" s="420">
        <f>+Suceava!H12</f>
        <v>3923.1896551724099</v>
      </c>
      <c r="I1662" s="420">
        <f>+Suceava!I12</f>
        <v>104.282768102658</v>
      </c>
      <c r="J1662" s="420">
        <f>+Suceava!J12</f>
        <v>15.282074816987199</v>
      </c>
      <c r="K1662" s="420">
        <f>+Suceava!K12</f>
        <v>6546</v>
      </c>
      <c r="L1662" s="420">
        <f>+Suceava!L12</f>
        <v>6492</v>
      </c>
      <c r="M1662" s="420">
        <f>+Suceava!M12</f>
        <v>44669</v>
      </c>
      <c r="N1662" s="421">
        <f>+Suceava!N12</f>
        <v>256.71839080459768</v>
      </c>
      <c r="O1662" s="421">
        <f>+Suceava!O12</f>
        <v>70.333805699889766</v>
      </c>
      <c r="P1662" s="421">
        <f>+Suceava!P12</f>
        <v>6.7834472285497345</v>
      </c>
      <c r="Q1662" s="421">
        <f>+Suceava!Q12</f>
        <v>1.432532347504621</v>
      </c>
      <c r="R1662" s="421">
        <f>+Suceava!R12</f>
        <v>37.844827586206897</v>
      </c>
    </row>
    <row r="1663" spans="1:18">
      <c r="A1663" s="391">
        <v>6</v>
      </c>
      <c r="B1663" s="21" t="s">
        <v>240</v>
      </c>
      <c r="C1663" s="420">
        <f>+Suceava!C13</f>
        <v>2738971.06</v>
      </c>
      <c r="D1663" s="420">
        <f>+Suceava!D13</f>
        <v>42138.016307692298</v>
      </c>
      <c r="E1663" s="420">
        <f>+Suceava!E13</f>
        <v>2021.38085608856</v>
      </c>
      <c r="F1663" s="420">
        <f>+Suceava!F13</f>
        <v>214.19966059279</v>
      </c>
      <c r="G1663" s="420">
        <f>+Suceava!G13</f>
        <v>167257</v>
      </c>
      <c r="H1663" s="420">
        <f>+Suceava!H13</f>
        <v>2573.18461538462</v>
      </c>
      <c r="I1663" s="420">
        <f>+Suceava!I13</f>
        <v>123.43690036900399</v>
      </c>
      <c r="J1663" s="420">
        <f>+Suceava!J13</f>
        <v>13.0802377414562</v>
      </c>
      <c r="K1663" s="420">
        <f>+Suceava!K13</f>
        <v>1355</v>
      </c>
      <c r="L1663" s="420">
        <f>+Suceava!L13</f>
        <v>1339</v>
      </c>
      <c r="M1663" s="420">
        <f>+Suceava!M13</f>
        <v>12787</v>
      </c>
      <c r="N1663" s="421">
        <f>+Suceava!N13</f>
        <v>196.72307692307692</v>
      </c>
      <c r="O1663" s="421">
        <f>+Suceava!O13</f>
        <v>53.896733403582715</v>
      </c>
      <c r="P1663" s="421">
        <f>+Suceava!P13</f>
        <v>9.4369003690036894</v>
      </c>
      <c r="Q1663" s="421">
        <f>+Suceava!Q13</f>
        <v>0</v>
      </c>
      <c r="R1663" s="421">
        <f>+Suceava!R13</f>
        <v>20.846153846153847</v>
      </c>
    </row>
    <row r="1664" spans="1:18">
      <c r="A1664" s="391">
        <v>7</v>
      </c>
      <c r="B1664" s="21" t="s">
        <v>241</v>
      </c>
      <c r="C1664" s="420">
        <f>+Suceava!C14</f>
        <v>4195620.57</v>
      </c>
      <c r="D1664" s="420">
        <f>+Suceava!D14</f>
        <v>39958.291142857102</v>
      </c>
      <c r="E1664" s="420">
        <f>+Suceava!E14</f>
        <v>1032.8952658788801</v>
      </c>
      <c r="F1664" s="420">
        <f>+Suceava!F14</f>
        <v>201.51875936599399</v>
      </c>
      <c r="G1664" s="420">
        <f>+Suceava!G14</f>
        <v>207485.44</v>
      </c>
      <c r="H1664" s="420">
        <f>+Suceava!H14</f>
        <v>1976.0518095238101</v>
      </c>
      <c r="I1664" s="420">
        <f>+Suceava!I14</f>
        <v>51.079625800098498</v>
      </c>
      <c r="J1664" s="420">
        <f>+Suceava!J14</f>
        <v>9.9656791546589805</v>
      </c>
      <c r="K1664" s="420">
        <f>+Suceava!K14</f>
        <v>4062</v>
      </c>
      <c r="L1664" s="420">
        <f>+Suceava!L14</f>
        <v>4045</v>
      </c>
      <c r="M1664" s="420">
        <f>+Suceava!M14</f>
        <v>20820</v>
      </c>
      <c r="N1664" s="421">
        <f>+Suceava!N14</f>
        <v>198.28571428571428</v>
      </c>
      <c r="O1664" s="421">
        <f>+Suceava!O14</f>
        <v>54.324853228962816</v>
      </c>
      <c r="P1664" s="421">
        <f>+Suceava!P14</f>
        <v>5.0423831436183093</v>
      </c>
      <c r="Q1664" s="421">
        <f>+Suceava!Q14</f>
        <v>0.14833127317676142</v>
      </c>
      <c r="R1664" s="421">
        <f>+Suceava!R14</f>
        <v>39.323809523809523</v>
      </c>
    </row>
    <row r="1665" spans="1:20">
      <c r="A1665" s="391">
        <v>8</v>
      </c>
      <c r="B1665" s="21" t="s">
        <v>242</v>
      </c>
      <c r="C1665" s="420">
        <f>+Suceava!C15</f>
        <v>3609534</v>
      </c>
      <c r="D1665" s="420">
        <f>+Suceava!D15</f>
        <v>44018.707317073196</v>
      </c>
      <c r="E1665" s="420">
        <f>+Suceava!E15</f>
        <v>1658.0312356453801</v>
      </c>
      <c r="F1665" s="420">
        <f>+Suceava!F15</f>
        <v>176.04047990635999</v>
      </c>
      <c r="G1665" s="420">
        <f>+Suceava!G15</f>
        <v>141106</v>
      </c>
      <c r="H1665" s="420">
        <f>+Suceava!H15</f>
        <v>1720.80487804878</v>
      </c>
      <c r="I1665" s="420">
        <f>+Suceava!I15</f>
        <v>64.816720257234707</v>
      </c>
      <c r="J1665" s="420">
        <f>+Suceava!J15</f>
        <v>6.8818767069840003</v>
      </c>
      <c r="K1665" s="420">
        <f>+Suceava!K15</f>
        <v>2177</v>
      </c>
      <c r="L1665" s="420">
        <f>+Suceava!L15</f>
        <v>2159</v>
      </c>
      <c r="M1665" s="420">
        <f>+Suceava!M15</f>
        <v>20504</v>
      </c>
      <c r="N1665" s="421">
        <f>+Suceava!N15</f>
        <v>250.04878048780489</v>
      </c>
      <c r="O1665" s="421">
        <f>+Suceava!O15</f>
        <v>68.506515202138331</v>
      </c>
      <c r="P1665" s="421">
        <f>+Suceava!P15</f>
        <v>9.3754000914494746</v>
      </c>
      <c r="Q1665" s="421">
        <f>+Suceava!Q15</f>
        <v>2.732746641963872</v>
      </c>
      <c r="R1665" s="421">
        <f>+Suceava!R15</f>
        <v>26.670731707317074</v>
      </c>
    </row>
    <row r="1666" spans="1:20">
      <c r="A1666" s="391">
        <v>9</v>
      </c>
      <c r="B1666" s="21" t="s">
        <v>243</v>
      </c>
      <c r="C1666" s="420">
        <f>+Suceava!C16</f>
        <v>8503550</v>
      </c>
      <c r="D1666" s="420">
        <f>+Suceava!D16</f>
        <v>40493.0952380952</v>
      </c>
      <c r="E1666" s="420">
        <f>+Suceava!E16</f>
        <v>7531.93091231178</v>
      </c>
      <c r="F1666" s="420">
        <f>+Suceava!F16</f>
        <v>119.879747370795</v>
      </c>
      <c r="G1666" s="420">
        <f>+Suceava!G16</f>
        <v>391409.43</v>
      </c>
      <c r="H1666" s="420">
        <f>+Suceava!H16</f>
        <v>1863.8544285714299</v>
      </c>
      <c r="I1666" s="420">
        <f>+Suceava!I16</f>
        <v>346.68682905225899</v>
      </c>
      <c r="J1666" s="420">
        <f>+Suceava!J16</f>
        <v>5.5179382242648103</v>
      </c>
      <c r="K1666" s="420">
        <f>+Suceava!K16</f>
        <v>1129</v>
      </c>
      <c r="L1666" s="420">
        <f>+Suceava!L16</f>
        <v>937</v>
      </c>
      <c r="M1666" s="420">
        <f>+Suceava!M16</f>
        <v>70934</v>
      </c>
      <c r="N1666" s="421">
        <f>+Suceava!N16</f>
        <v>337.78095238095239</v>
      </c>
      <c r="O1666" s="421">
        <f>+Suceava!O16</f>
        <v>92.54272667971297</v>
      </c>
      <c r="P1666" s="421">
        <f>+Suceava!P16</f>
        <v>62.829052258635961</v>
      </c>
      <c r="Q1666" s="421">
        <f>+Suceava!Q16</f>
        <v>0.10672358591248667</v>
      </c>
      <c r="R1666" s="421">
        <f>+Suceava!R16</f>
        <v>5.3761904761904766</v>
      </c>
    </row>
    <row r="1667" spans="1:20">
      <c r="A1667" s="83"/>
      <c r="C1667" s="156"/>
      <c r="D1667" s="157"/>
      <c r="E1667" s="157"/>
      <c r="F1667" s="157"/>
      <c r="G1667" s="156"/>
      <c r="H1667" s="157"/>
      <c r="I1667" s="157"/>
      <c r="J1667" s="157"/>
    </row>
    <row r="1668" spans="1:20">
      <c r="A1668" s="528" t="s">
        <v>565</v>
      </c>
      <c r="B1668" s="528"/>
      <c r="C1668" s="528"/>
      <c r="D1668" s="528"/>
      <c r="E1668" s="528"/>
      <c r="F1668" s="528"/>
      <c r="G1668" s="528"/>
      <c r="H1668" s="528"/>
      <c r="I1668" s="528"/>
      <c r="J1668" s="528"/>
      <c r="K1668" s="528"/>
      <c r="L1668" s="528"/>
      <c r="M1668" s="528"/>
      <c r="N1668" s="528"/>
      <c r="O1668" s="528"/>
      <c r="P1668" s="528"/>
      <c r="Q1668" s="528"/>
      <c r="R1668" s="528"/>
      <c r="S1668" s="528"/>
      <c r="T1668" s="528"/>
    </row>
    <row r="1669" spans="1:20">
      <c r="A1669" s="527" t="s">
        <v>300</v>
      </c>
      <c r="B1669" s="527" t="s">
        <v>301</v>
      </c>
      <c r="C1669" s="527" t="s">
        <v>414</v>
      </c>
      <c r="D1669" s="527"/>
      <c r="E1669" s="527"/>
      <c r="F1669" s="527"/>
      <c r="G1669" s="527"/>
      <c r="H1669" s="527"/>
      <c r="I1669" s="527"/>
      <c r="J1669" s="527"/>
      <c r="K1669" s="527"/>
      <c r="L1669" s="527"/>
      <c r="M1669" s="527" t="s">
        <v>425</v>
      </c>
      <c r="N1669" s="527"/>
      <c r="O1669" s="527"/>
      <c r="P1669" s="527"/>
      <c r="Q1669" s="527"/>
      <c r="R1669" s="527"/>
      <c r="S1669" s="527"/>
      <c r="T1669" s="527"/>
    </row>
    <row r="1670" spans="1:20">
      <c r="A1670" s="527"/>
      <c r="B1670" s="527"/>
      <c r="C1670" s="527" t="s">
        <v>415</v>
      </c>
      <c r="D1670" s="527" t="s">
        <v>416</v>
      </c>
      <c r="E1670" s="527"/>
      <c r="F1670" s="527"/>
      <c r="G1670" s="527"/>
      <c r="H1670" s="527"/>
      <c r="I1670" s="527"/>
      <c r="J1670" s="527"/>
      <c r="K1670" s="527"/>
      <c r="L1670" s="527"/>
      <c r="M1670" s="527" t="s">
        <v>415</v>
      </c>
      <c r="N1670" s="527" t="s">
        <v>416</v>
      </c>
      <c r="O1670" s="527"/>
      <c r="P1670" s="527"/>
      <c r="Q1670" s="527"/>
      <c r="R1670" s="527"/>
      <c r="S1670" s="527"/>
      <c r="T1670" s="527"/>
    </row>
    <row r="1671" spans="1:20" ht="38.25" customHeight="1">
      <c r="A1671" s="527"/>
      <c r="B1671" s="527"/>
      <c r="C1671" s="527"/>
      <c r="D1671" s="527" t="s">
        <v>409</v>
      </c>
      <c r="E1671" s="527" t="s">
        <v>410</v>
      </c>
      <c r="F1671" s="527" t="s">
        <v>411</v>
      </c>
      <c r="G1671" s="527" t="s">
        <v>418</v>
      </c>
      <c r="H1671" s="527"/>
      <c r="I1671" s="527" t="s">
        <v>417</v>
      </c>
      <c r="J1671" s="527"/>
      <c r="K1671" s="527" t="s">
        <v>412</v>
      </c>
      <c r="L1671" s="527" t="s">
        <v>413</v>
      </c>
      <c r="M1671" s="527"/>
      <c r="N1671" s="527" t="s">
        <v>420</v>
      </c>
      <c r="O1671" s="527" t="s">
        <v>421</v>
      </c>
      <c r="P1671" s="527"/>
      <c r="Q1671" s="527"/>
      <c r="R1671" s="527"/>
      <c r="S1671" s="527" t="s">
        <v>423</v>
      </c>
      <c r="T1671" s="527" t="s">
        <v>424</v>
      </c>
    </row>
    <row r="1672" spans="1:20" ht="31.5" customHeight="1">
      <c r="A1672" s="527"/>
      <c r="B1672" s="527"/>
      <c r="C1672" s="527"/>
      <c r="D1672" s="527"/>
      <c r="E1672" s="527"/>
      <c r="F1672" s="527"/>
      <c r="G1672" s="527" t="s">
        <v>415</v>
      </c>
      <c r="H1672" s="527" t="s">
        <v>419</v>
      </c>
      <c r="I1672" s="527" t="s">
        <v>415</v>
      </c>
      <c r="J1672" s="527" t="s">
        <v>422</v>
      </c>
      <c r="K1672" s="527"/>
      <c r="L1672" s="527"/>
      <c r="M1672" s="527"/>
      <c r="N1672" s="527"/>
      <c r="O1672" s="527" t="s">
        <v>415</v>
      </c>
      <c r="P1672" s="527" t="s">
        <v>422</v>
      </c>
      <c r="Q1672" s="527" t="s">
        <v>443</v>
      </c>
      <c r="R1672" s="527"/>
      <c r="S1672" s="527"/>
      <c r="T1672" s="527"/>
    </row>
    <row r="1673" spans="1:20" ht="24">
      <c r="A1673" s="527"/>
      <c r="B1673" s="527"/>
      <c r="C1673" s="527"/>
      <c r="D1673" s="527"/>
      <c r="E1673" s="527"/>
      <c r="F1673" s="527"/>
      <c r="G1673" s="527"/>
      <c r="H1673" s="527"/>
      <c r="I1673" s="527"/>
      <c r="J1673" s="527"/>
      <c r="K1673" s="527"/>
      <c r="L1673" s="527"/>
      <c r="M1673" s="527"/>
      <c r="N1673" s="527"/>
      <c r="O1673" s="527"/>
      <c r="P1673" s="527"/>
      <c r="Q1673" s="392" t="s">
        <v>415</v>
      </c>
      <c r="R1673" s="392" t="s">
        <v>419</v>
      </c>
      <c r="S1673" s="527"/>
      <c r="T1673" s="527"/>
    </row>
    <row r="1674" spans="1:20">
      <c r="A1674" s="516" t="s">
        <v>334</v>
      </c>
      <c r="B1674" s="516"/>
      <c r="C1674" s="44">
        <f>+Suceava!C24</f>
        <v>626</v>
      </c>
      <c r="D1674" s="44">
        <f>+Suceava!D24</f>
        <v>391</v>
      </c>
      <c r="E1674" s="44">
        <f>+Suceava!E24</f>
        <v>4</v>
      </c>
      <c r="F1674" s="44">
        <f>+Suceava!F24</f>
        <v>17</v>
      </c>
      <c r="G1674" s="44">
        <f>+Suceava!G24</f>
        <v>4</v>
      </c>
      <c r="H1674" s="44">
        <f>+Suceava!H24</f>
        <v>0</v>
      </c>
      <c r="I1674" s="44">
        <f>+Suceava!I24</f>
        <v>52</v>
      </c>
      <c r="J1674" s="44">
        <f>+Suceava!J24</f>
        <v>4</v>
      </c>
      <c r="K1674" s="44">
        <f>+Suceava!K24</f>
        <v>27</v>
      </c>
      <c r="L1674" s="44">
        <f>+Suceava!L24</f>
        <v>131</v>
      </c>
      <c r="M1674" s="44">
        <f>+Suceava!M24</f>
        <v>2388</v>
      </c>
      <c r="N1674" s="44">
        <f>+Suceava!N24</f>
        <v>1332</v>
      </c>
      <c r="O1674" s="44">
        <f>+Suceava!O24</f>
        <v>1251</v>
      </c>
      <c r="P1674" s="44">
        <f>+Suceava!P24</f>
        <v>65</v>
      </c>
      <c r="Q1674" s="44">
        <f>+Suceava!Q24</f>
        <v>1</v>
      </c>
      <c r="R1674" s="44">
        <f>+Suceava!R24</f>
        <v>0</v>
      </c>
      <c r="S1674" s="44">
        <f>+Suceava!S24</f>
        <v>784</v>
      </c>
      <c r="T1674" s="44">
        <f>+Suceava!T24</f>
        <v>272</v>
      </c>
    </row>
    <row r="1675" spans="1:20" ht="25.5">
      <c r="A1675" s="391">
        <v>1</v>
      </c>
      <c r="B1675" s="93" t="s">
        <v>235</v>
      </c>
      <c r="C1675" s="180">
        <f>+Suceava!C25</f>
        <v>298</v>
      </c>
      <c r="D1675" s="180">
        <f>+Suceava!D25</f>
        <v>196</v>
      </c>
      <c r="E1675" s="180">
        <f>+Suceava!E25</f>
        <v>4</v>
      </c>
      <c r="F1675" s="180">
        <f>+Suceava!F25</f>
        <v>6</v>
      </c>
      <c r="G1675" s="180">
        <f>+Suceava!G25</f>
        <v>3</v>
      </c>
      <c r="H1675" s="180">
        <f>+Suceava!H25</f>
        <v>0</v>
      </c>
      <c r="I1675" s="180">
        <f>+Suceava!I25</f>
        <v>34</v>
      </c>
      <c r="J1675" s="180">
        <f>+Suceava!J25</f>
        <v>4</v>
      </c>
      <c r="K1675" s="180">
        <f>+Suceava!K25</f>
        <v>13</v>
      </c>
      <c r="L1675" s="180">
        <f>+Suceava!L25</f>
        <v>42</v>
      </c>
      <c r="M1675" s="180">
        <f>+Suceava!M25</f>
        <v>946</v>
      </c>
      <c r="N1675" s="180">
        <f>+Suceava!N25</f>
        <v>568</v>
      </c>
      <c r="O1675" s="180">
        <f>+Suceava!O25</f>
        <v>530</v>
      </c>
      <c r="P1675" s="180">
        <f>+Suceava!P25</f>
        <v>30</v>
      </c>
      <c r="Q1675" s="180">
        <f>+Suceava!Q25</f>
        <v>0</v>
      </c>
      <c r="R1675" s="180">
        <f>+Suceava!R25</f>
        <v>0</v>
      </c>
      <c r="S1675" s="180">
        <f>+Suceava!S25</f>
        <v>290</v>
      </c>
      <c r="T1675" s="180">
        <f>+Suceava!T25</f>
        <v>88</v>
      </c>
    </row>
    <row r="1676" spans="1:20">
      <c r="A1676" s="391">
        <v>2</v>
      </c>
      <c r="B1676" s="21" t="s">
        <v>236</v>
      </c>
      <c r="C1676" s="180">
        <f>+Suceava!C26</f>
        <v>41</v>
      </c>
      <c r="D1676" s="180">
        <f>+Suceava!D26</f>
        <v>28</v>
      </c>
      <c r="E1676" s="180">
        <f>+Suceava!E26</f>
        <v>0</v>
      </c>
      <c r="F1676" s="180">
        <f>+Suceava!F26</f>
        <v>2</v>
      </c>
      <c r="G1676" s="180">
        <f>+Suceava!G26</f>
        <v>0</v>
      </c>
      <c r="H1676" s="180">
        <f>+Suceava!H26</f>
        <v>0</v>
      </c>
      <c r="I1676" s="180">
        <f>+Suceava!I26</f>
        <v>0</v>
      </c>
      <c r="J1676" s="180">
        <f>+Suceava!J26</f>
        <v>0</v>
      </c>
      <c r="K1676" s="180">
        <f>+Suceava!K26</f>
        <v>0</v>
      </c>
      <c r="L1676" s="180">
        <f>+Suceava!L26</f>
        <v>11</v>
      </c>
      <c r="M1676" s="180">
        <f>+Suceava!M26</f>
        <v>218</v>
      </c>
      <c r="N1676" s="180">
        <f>+Suceava!N26</f>
        <v>119</v>
      </c>
      <c r="O1676" s="180">
        <f>+Suceava!O26</f>
        <v>113</v>
      </c>
      <c r="P1676" s="180">
        <f>+Suceava!P26</f>
        <v>5</v>
      </c>
      <c r="Q1676" s="180">
        <f>+Suceava!Q26</f>
        <v>0</v>
      </c>
      <c r="R1676" s="180">
        <f>+Suceava!R26</f>
        <v>0</v>
      </c>
      <c r="S1676" s="180">
        <f>+Suceava!S26</f>
        <v>75</v>
      </c>
      <c r="T1676" s="180">
        <f>+Suceava!T26</f>
        <v>24</v>
      </c>
    </row>
    <row r="1677" spans="1:20">
      <c r="A1677" s="391">
        <v>3</v>
      </c>
      <c r="B1677" s="21" t="s">
        <v>237</v>
      </c>
      <c r="C1677" s="180">
        <f>+Suceava!C27</f>
        <v>76</v>
      </c>
      <c r="D1677" s="180">
        <f>+Suceava!D27</f>
        <v>47</v>
      </c>
      <c r="E1677" s="180">
        <f>+Suceava!E27</f>
        <v>0</v>
      </c>
      <c r="F1677" s="180">
        <f>+Suceava!F27</f>
        <v>1</v>
      </c>
      <c r="G1677" s="180">
        <f>+Suceava!G27</f>
        <v>1</v>
      </c>
      <c r="H1677" s="180">
        <f>+Suceava!H27</f>
        <v>0</v>
      </c>
      <c r="I1677" s="180">
        <f>+Suceava!I27</f>
        <v>2</v>
      </c>
      <c r="J1677" s="180">
        <f>+Suceava!J27</f>
        <v>0</v>
      </c>
      <c r="K1677" s="180">
        <f>+Suceava!K27</f>
        <v>4</v>
      </c>
      <c r="L1677" s="180">
        <f>+Suceava!L27</f>
        <v>21</v>
      </c>
      <c r="M1677" s="180">
        <f>+Suceava!M27</f>
        <v>299</v>
      </c>
      <c r="N1677" s="180">
        <f>+Suceava!N27</f>
        <v>175</v>
      </c>
      <c r="O1677" s="180">
        <f>+Suceava!O27</f>
        <v>173</v>
      </c>
      <c r="P1677" s="180">
        <f>+Suceava!P27</f>
        <v>7</v>
      </c>
      <c r="Q1677" s="180">
        <f>+Suceava!Q27</f>
        <v>1</v>
      </c>
      <c r="R1677" s="180">
        <f>+Suceava!R27</f>
        <v>0</v>
      </c>
      <c r="S1677" s="180">
        <f>+Suceava!S27</f>
        <v>83</v>
      </c>
      <c r="T1677" s="180">
        <f>+Suceava!T27</f>
        <v>41</v>
      </c>
    </row>
    <row r="1678" spans="1:20" ht="25.5">
      <c r="A1678" s="391">
        <v>4</v>
      </c>
      <c r="B1678" s="93" t="s">
        <v>238</v>
      </c>
      <c r="C1678" s="180">
        <f>+Suceava!C28</f>
        <v>88</v>
      </c>
      <c r="D1678" s="180">
        <f>+Suceava!D28</f>
        <v>55</v>
      </c>
      <c r="E1678" s="180">
        <f>+Suceava!E28</f>
        <v>0</v>
      </c>
      <c r="F1678" s="180">
        <f>+Suceava!F28</f>
        <v>1</v>
      </c>
      <c r="G1678" s="180">
        <f>+Suceava!G28</f>
        <v>0</v>
      </c>
      <c r="H1678" s="180">
        <f>+Suceava!H28</f>
        <v>0</v>
      </c>
      <c r="I1678" s="180">
        <f>+Suceava!I28</f>
        <v>12</v>
      </c>
      <c r="J1678" s="180">
        <f>+Suceava!J28</f>
        <v>0</v>
      </c>
      <c r="K1678" s="180">
        <f>+Suceava!K28</f>
        <v>2</v>
      </c>
      <c r="L1678" s="180">
        <f>+Suceava!L28</f>
        <v>18</v>
      </c>
      <c r="M1678" s="180">
        <f>+Suceava!M28</f>
        <v>394</v>
      </c>
      <c r="N1678" s="180">
        <f>+Suceava!N28</f>
        <v>222</v>
      </c>
      <c r="O1678" s="180">
        <f>+Suceava!O28</f>
        <v>205</v>
      </c>
      <c r="P1678" s="180">
        <f>+Suceava!P28</f>
        <v>15</v>
      </c>
      <c r="Q1678" s="180">
        <f>+Suceava!Q28</f>
        <v>0</v>
      </c>
      <c r="R1678" s="180">
        <f>+Suceava!R28</f>
        <v>0</v>
      </c>
      <c r="S1678" s="180">
        <f>+Suceava!S28</f>
        <v>119</v>
      </c>
      <c r="T1678" s="180">
        <f>+Suceava!T28</f>
        <v>53</v>
      </c>
    </row>
    <row r="1679" spans="1:20">
      <c r="A1679" s="391">
        <v>5</v>
      </c>
      <c r="B1679" s="21" t="s">
        <v>239</v>
      </c>
      <c r="C1679" s="180">
        <f>+Suceava!C29</f>
        <v>37</v>
      </c>
      <c r="D1679" s="180">
        <f>+Suceava!D29</f>
        <v>26</v>
      </c>
      <c r="E1679" s="180">
        <f>+Suceava!E29</f>
        <v>0</v>
      </c>
      <c r="F1679" s="180">
        <f>+Suceava!F29</f>
        <v>3</v>
      </c>
      <c r="G1679" s="180">
        <f>+Suceava!G29</f>
        <v>0</v>
      </c>
      <c r="H1679" s="180">
        <f>+Suceava!H29</f>
        <v>0</v>
      </c>
      <c r="I1679" s="180">
        <f>+Suceava!I29</f>
        <v>2</v>
      </c>
      <c r="J1679" s="180">
        <f>+Suceava!J29</f>
        <v>0</v>
      </c>
      <c r="K1679" s="180">
        <f>+Suceava!K29</f>
        <v>1</v>
      </c>
      <c r="L1679" s="180">
        <f>+Suceava!L29</f>
        <v>5</v>
      </c>
      <c r="M1679" s="180">
        <f>+Suceava!M29</f>
        <v>171</v>
      </c>
      <c r="N1679" s="180">
        <f>+Suceava!N29</f>
        <v>86</v>
      </c>
      <c r="O1679" s="180">
        <f>+Suceava!O29</f>
        <v>82</v>
      </c>
      <c r="P1679" s="180">
        <f>+Suceava!P29</f>
        <v>5</v>
      </c>
      <c r="Q1679" s="180">
        <f>+Suceava!Q29</f>
        <v>0</v>
      </c>
      <c r="R1679" s="180">
        <f>+Suceava!R29</f>
        <v>0</v>
      </c>
      <c r="S1679" s="180">
        <f>+Suceava!S29</f>
        <v>63</v>
      </c>
      <c r="T1679" s="180">
        <f>+Suceava!T29</f>
        <v>22</v>
      </c>
    </row>
    <row r="1680" spans="1:20">
      <c r="A1680" s="391">
        <v>6</v>
      </c>
      <c r="B1680" s="21" t="s">
        <v>240</v>
      </c>
      <c r="C1680" s="180">
        <f>+Suceava!C30</f>
        <v>17</v>
      </c>
      <c r="D1680" s="180">
        <f>+Suceava!D30</f>
        <v>6</v>
      </c>
      <c r="E1680" s="180">
        <f>+Suceava!E30</f>
        <v>0</v>
      </c>
      <c r="F1680" s="180">
        <f>+Suceava!F30</f>
        <v>1</v>
      </c>
      <c r="G1680" s="180">
        <f>+Suceava!G30</f>
        <v>0</v>
      </c>
      <c r="H1680" s="180">
        <f>+Suceava!H30</f>
        <v>0</v>
      </c>
      <c r="I1680" s="180">
        <f>+Suceava!I30</f>
        <v>1</v>
      </c>
      <c r="J1680" s="180">
        <f>+Suceava!J30</f>
        <v>0</v>
      </c>
      <c r="K1680" s="180">
        <f>+Suceava!K30</f>
        <v>4</v>
      </c>
      <c r="L1680" s="180">
        <f>+Suceava!L30</f>
        <v>5</v>
      </c>
      <c r="M1680" s="180">
        <f>+Suceava!M30</f>
        <v>42</v>
      </c>
      <c r="N1680" s="180">
        <f>+Suceava!N30</f>
        <v>23</v>
      </c>
      <c r="O1680" s="180">
        <f>+Suceava!O30</f>
        <v>18</v>
      </c>
      <c r="P1680" s="180">
        <f>+Suceava!P30</f>
        <v>0</v>
      </c>
      <c r="Q1680" s="180">
        <f>+Suceava!Q30</f>
        <v>0</v>
      </c>
      <c r="R1680" s="180">
        <f>+Suceava!R30</f>
        <v>0</v>
      </c>
      <c r="S1680" s="180">
        <f>+Suceava!S30</f>
        <v>14</v>
      </c>
      <c r="T1680" s="180">
        <f>+Suceava!T30</f>
        <v>5</v>
      </c>
    </row>
    <row r="1681" spans="1:20">
      <c r="A1681" s="391">
        <v>7</v>
      </c>
      <c r="B1681" s="21" t="s">
        <v>241</v>
      </c>
      <c r="C1681" s="180">
        <f>+Suceava!C31</f>
        <v>26</v>
      </c>
      <c r="D1681" s="180">
        <f>+Suceava!D31</f>
        <v>16</v>
      </c>
      <c r="E1681" s="180">
        <f>+Suceava!E31</f>
        <v>0</v>
      </c>
      <c r="F1681" s="180">
        <f>+Suceava!F31</f>
        <v>1</v>
      </c>
      <c r="G1681" s="180">
        <f>+Suceava!G31</f>
        <v>0</v>
      </c>
      <c r="H1681" s="180">
        <f>+Suceava!H31</f>
        <v>0</v>
      </c>
      <c r="I1681" s="180">
        <f>+Suceava!I31</f>
        <v>1</v>
      </c>
      <c r="J1681" s="180">
        <f>+Suceava!J31</f>
        <v>0</v>
      </c>
      <c r="K1681" s="180">
        <f>+Suceava!K31</f>
        <v>0</v>
      </c>
      <c r="L1681" s="180">
        <f>+Suceava!L31</f>
        <v>8</v>
      </c>
      <c r="M1681" s="180">
        <f>+Suceava!M31</f>
        <v>97</v>
      </c>
      <c r="N1681" s="180">
        <f>+Suceava!N31</f>
        <v>56</v>
      </c>
      <c r="O1681" s="180">
        <f>+Suceava!O31</f>
        <v>55</v>
      </c>
      <c r="P1681" s="180">
        <f>+Suceava!P31</f>
        <v>3</v>
      </c>
      <c r="Q1681" s="180">
        <f>+Suceava!Q31</f>
        <v>0</v>
      </c>
      <c r="R1681" s="180">
        <f>+Suceava!R31</f>
        <v>0</v>
      </c>
      <c r="S1681" s="180">
        <f>+Suceava!S31</f>
        <v>33</v>
      </c>
      <c r="T1681" s="180">
        <f>+Suceava!T31</f>
        <v>8</v>
      </c>
    </row>
    <row r="1682" spans="1:20">
      <c r="A1682" s="391">
        <v>8</v>
      </c>
      <c r="B1682" s="21" t="s">
        <v>242</v>
      </c>
      <c r="C1682" s="180">
        <f>+Suceava!C32</f>
        <v>16</v>
      </c>
      <c r="D1682" s="180">
        <f>+Suceava!D32</f>
        <v>8</v>
      </c>
      <c r="E1682" s="180">
        <f>+Suceava!E32</f>
        <v>0</v>
      </c>
      <c r="F1682" s="180">
        <f>+Suceava!F32</f>
        <v>0</v>
      </c>
      <c r="G1682" s="180">
        <f>+Suceava!G32</f>
        <v>0</v>
      </c>
      <c r="H1682" s="180">
        <f>+Suceava!H32</f>
        <v>0</v>
      </c>
      <c r="I1682" s="180">
        <f>+Suceava!I32</f>
        <v>0</v>
      </c>
      <c r="J1682" s="180">
        <f>+Suceava!J32</f>
        <v>0</v>
      </c>
      <c r="K1682" s="180">
        <f>+Suceava!K32</f>
        <v>2</v>
      </c>
      <c r="L1682" s="180">
        <f>+Suceava!L32</f>
        <v>6</v>
      </c>
      <c r="M1682" s="180">
        <f>+Suceava!M32</f>
        <v>84</v>
      </c>
      <c r="N1682" s="180">
        <f>+Suceava!N32</f>
        <v>43</v>
      </c>
      <c r="O1682" s="180">
        <f>+Suceava!O32</f>
        <v>41</v>
      </c>
      <c r="P1682" s="180">
        <f>+Suceava!P32</f>
        <v>0</v>
      </c>
      <c r="Q1682" s="180">
        <f>+Suceava!Q32</f>
        <v>0</v>
      </c>
      <c r="R1682" s="180">
        <f>+Suceava!R32</f>
        <v>0</v>
      </c>
      <c r="S1682" s="180">
        <f>+Suceava!S32</f>
        <v>27</v>
      </c>
      <c r="T1682" s="180">
        <f>+Suceava!T32</f>
        <v>14</v>
      </c>
    </row>
    <row r="1683" spans="1:20">
      <c r="A1683" s="391">
        <v>9</v>
      </c>
      <c r="B1683" s="21" t="s">
        <v>243</v>
      </c>
      <c r="C1683" s="180">
        <f>+Suceava!C33</f>
        <v>27</v>
      </c>
      <c r="D1683" s="180">
        <f>+Suceava!D33</f>
        <v>9</v>
      </c>
      <c r="E1683" s="180">
        <f>+Suceava!E33</f>
        <v>0</v>
      </c>
      <c r="F1683" s="180">
        <f>+Suceava!F33</f>
        <v>2</v>
      </c>
      <c r="G1683" s="180">
        <f>+Suceava!G33</f>
        <v>0</v>
      </c>
      <c r="H1683" s="180">
        <f>+Suceava!H33</f>
        <v>0</v>
      </c>
      <c r="I1683" s="180">
        <f>+Suceava!I33</f>
        <v>0</v>
      </c>
      <c r="J1683" s="180">
        <f>+Suceava!J33</f>
        <v>0</v>
      </c>
      <c r="K1683" s="180">
        <f>+Suceava!K33</f>
        <v>1</v>
      </c>
      <c r="L1683" s="180">
        <f>+Suceava!L33</f>
        <v>15</v>
      </c>
      <c r="M1683" s="180">
        <f>+Suceava!M33</f>
        <v>137</v>
      </c>
      <c r="N1683" s="180">
        <f>+Suceava!N33</f>
        <v>40</v>
      </c>
      <c r="O1683" s="180">
        <f>+Suceava!O33</f>
        <v>34</v>
      </c>
      <c r="P1683" s="180">
        <f>+Suceava!P33</f>
        <v>0</v>
      </c>
      <c r="Q1683" s="180">
        <f>+Suceava!Q33</f>
        <v>0</v>
      </c>
      <c r="R1683" s="180">
        <f>+Suceava!R33</f>
        <v>0</v>
      </c>
      <c r="S1683" s="180">
        <f>+Suceava!S33</f>
        <v>80</v>
      </c>
      <c r="T1683" s="180">
        <f>+Suceava!T33</f>
        <v>17</v>
      </c>
    </row>
    <row r="1699" spans="1:18">
      <c r="A1699" s="33" t="s">
        <v>547</v>
      </c>
    </row>
    <row r="1702" spans="1:18">
      <c r="A1702" s="533" t="s">
        <v>562</v>
      </c>
      <c r="B1702" s="533"/>
      <c r="C1702" s="533"/>
      <c r="D1702" s="533"/>
      <c r="E1702" s="533"/>
      <c r="F1702" s="533"/>
      <c r="G1702" s="533"/>
      <c r="H1702" s="533"/>
      <c r="I1702" s="533"/>
      <c r="J1702" s="533"/>
    </row>
    <row r="1703" spans="1:18" ht="12.75" customHeight="1">
      <c r="A1703" s="527" t="s">
        <v>300</v>
      </c>
      <c r="B1703" s="527" t="s">
        <v>301</v>
      </c>
      <c r="C1703" s="527" t="s">
        <v>0</v>
      </c>
      <c r="D1703" s="527" t="s">
        <v>298</v>
      </c>
      <c r="E1703" s="527"/>
      <c r="F1703" s="527"/>
      <c r="G1703" s="527" t="s">
        <v>1</v>
      </c>
      <c r="H1703" s="527" t="s">
        <v>299</v>
      </c>
      <c r="I1703" s="527"/>
      <c r="J1703" s="527"/>
      <c r="K1703" s="527" t="s">
        <v>466</v>
      </c>
      <c r="L1703" s="527" t="s">
        <v>467</v>
      </c>
      <c r="M1703" s="527" t="s">
        <v>461</v>
      </c>
      <c r="N1703" s="527" t="s">
        <v>489</v>
      </c>
      <c r="O1703" s="527" t="s">
        <v>463</v>
      </c>
      <c r="P1703" s="527" t="s">
        <v>464</v>
      </c>
      <c r="Q1703" s="527" t="s">
        <v>465</v>
      </c>
      <c r="R1703" s="527" t="s">
        <v>469</v>
      </c>
    </row>
    <row r="1704" spans="1:18" ht="36">
      <c r="A1704" s="527"/>
      <c r="B1704" s="527"/>
      <c r="C1704" s="527"/>
      <c r="D1704" s="392" t="s">
        <v>2</v>
      </c>
      <c r="E1704" s="392" t="s">
        <v>3</v>
      </c>
      <c r="F1704" s="392" t="s">
        <v>4</v>
      </c>
      <c r="G1704" s="527"/>
      <c r="H1704" s="392" t="s">
        <v>2</v>
      </c>
      <c r="I1704" s="392" t="s">
        <v>3</v>
      </c>
      <c r="J1704" s="392" t="s">
        <v>4</v>
      </c>
      <c r="K1704" s="527"/>
      <c r="L1704" s="527"/>
      <c r="M1704" s="527"/>
      <c r="N1704" s="527"/>
      <c r="O1704" s="527"/>
      <c r="P1704" s="527"/>
      <c r="Q1704" s="527"/>
      <c r="R1704" s="527"/>
    </row>
    <row r="1705" spans="1:18">
      <c r="A1705" s="516" t="s">
        <v>335</v>
      </c>
      <c r="B1705" s="516"/>
      <c r="C1705" s="384">
        <f>+Teleorman!C7</f>
        <v>108274640.97999999</v>
      </c>
      <c r="D1705" s="384">
        <f>+Teleorman!D7</f>
        <v>55984.819534643197</v>
      </c>
      <c r="E1705" s="384">
        <f>+Teleorman!E7</f>
        <v>1872.58333442867</v>
      </c>
      <c r="F1705" s="384">
        <f>+Teleorman!F7</f>
        <v>277.96654629753198</v>
      </c>
      <c r="G1705" s="384">
        <f>+Teleorman!G7</f>
        <v>5966040.9100000001</v>
      </c>
      <c r="H1705" s="384">
        <f>+Teleorman!H7</f>
        <v>3084.81949844881</v>
      </c>
      <c r="I1705" s="384">
        <f>+Teleorman!I7</f>
        <v>103.18121288113301</v>
      </c>
      <c r="J1705" s="384">
        <f>+Teleorman!J7</f>
        <v>15.316234455386599</v>
      </c>
      <c r="K1705" s="384">
        <f>+Teleorman!K7</f>
        <v>57821</v>
      </c>
      <c r="L1705" s="384">
        <f>+Teleorman!L7</f>
        <v>57318</v>
      </c>
      <c r="M1705" s="384">
        <f>+Teleorman!M7</f>
        <v>389524</v>
      </c>
      <c r="N1705" s="385">
        <f>+Teleorman!N7</f>
        <v>201.4084798345398</v>
      </c>
      <c r="O1705" s="385">
        <f>+Teleorman!O7</f>
        <v>55.180405434120495</v>
      </c>
      <c r="P1705" s="385">
        <f>+Teleorman!P7</f>
        <v>5.5338760317663267</v>
      </c>
      <c r="Q1705" s="385">
        <f>+Teleorman!Q7</f>
        <v>1.324191353501518</v>
      </c>
      <c r="R1705" s="385">
        <f>+Teleorman!R7</f>
        <v>36.395553257497411</v>
      </c>
    </row>
    <row r="1706" spans="1:18">
      <c r="A1706" s="391">
        <v>1</v>
      </c>
      <c r="B1706" s="21" t="s">
        <v>244</v>
      </c>
      <c r="C1706" s="161">
        <f>+Teleorman!C8</f>
        <v>51617182.299999997</v>
      </c>
      <c r="D1706" s="161">
        <f>+Teleorman!D8</f>
        <v>71196.113517241378</v>
      </c>
      <c r="E1706" s="161">
        <f>+Teleorman!E8</f>
        <v>2179.5035384030739</v>
      </c>
      <c r="F1706" s="161">
        <f>+Teleorman!F8</f>
        <v>336.72237023216974</v>
      </c>
      <c r="G1706" s="161">
        <f>+Teleorman!G8</f>
        <v>3322353.48</v>
      </c>
      <c r="H1706" s="161">
        <f>+Teleorman!H8</f>
        <v>4582.5565241379309</v>
      </c>
      <c r="I1706" s="161">
        <f>+Teleorman!I8</f>
        <v>140.28431702064773</v>
      </c>
      <c r="J1706" s="161">
        <f>+Teleorman!J8</f>
        <v>21.673223695798242</v>
      </c>
      <c r="K1706" s="161">
        <f>+Teleorman!K8</f>
        <v>23683</v>
      </c>
      <c r="L1706" s="161">
        <f>+Teleorman!L8</f>
        <v>23427</v>
      </c>
      <c r="M1706" s="161">
        <f>+Teleorman!M8</f>
        <v>153293</v>
      </c>
      <c r="N1706" s="386">
        <f>+Teleorman!N8</f>
        <v>211.43862068965518</v>
      </c>
      <c r="O1706" s="386">
        <f>+Teleorman!O8</f>
        <v>57.928389230042512</v>
      </c>
      <c r="P1706" s="386">
        <f>+Teleorman!P8</f>
        <v>4.6393378124810845</v>
      </c>
      <c r="Q1706" s="386">
        <f>+Teleorman!Q8</f>
        <v>2.0446493362359672</v>
      </c>
      <c r="R1706" s="386">
        <f>+Teleorman!R8</f>
        <v>45.575172413793105</v>
      </c>
    </row>
    <row r="1707" spans="1:18">
      <c r="A1707" s="391">
        <v>2</v>
      </c>
      <c r="B1707" s="21" t="s">
        <v>245</v>
      </c>
      <c r="C1707" s="161">
        <f>+Teleorman!C9</f>
        <v>7650712.0599999996</v>
      </c>
      <c r="D1707" s="161">
        <f>+Teleorman!D9</f>
        <v>42269.127403314902</v>
      </c>
      <c r="E1707" s="161">
        <f>+Teleorman!E9</f>
        <v>2801.4324642987899</v>
      </c>
      <c r="F1707" s="161">
        <f>+Teleorman!F9</f>
        <v>218.97968000457999</v>
      </c>
      <c r="G1707" s="161">
        <f>+Teleorman!G9</f>
        <v>284899.93</v>
      </c>
      <c r="H1707" s="161">
        <f>+Teleorman!H9</f>
        <v>1574.03276243094</v>
      </c>
      <c r="I1707" s="161">
        <f>+Teleorman!I9</f>
        <v>104.320735994141</v>
      </c>
      <c r="J1707" s="161">
        <f>+Teleorman!J9</f>
        <v>8.1544430133379109</v>
      </c>
      <c r="K1707" s="161">
        <f>+Teleorman!K9</f>
        <v>2731</v>
      </c>
      <c r="L1707" s="161">
        <f>+Teleorman!L9</f>
        <v>2676</v>
      </c>
      <c r="M1707" s="161">
        <f>+Teleorman!M9</f>
        <v>34938</v>
      </c>
      <c r="N1707" s="386">
        <f>+Teleorman!N9</f>
        <v>193.02762430939225</v>
      </c>
      <c r="O1707" s="386">
        <f>+Teleorman!O9</f>
        <v>52.884280632710201</v>
      </c>
      <c r="P1707" s="386">
        <f>+Teleorman!P9</f>
        <v>11.79142760715491</v>
      </c>
      <c r="Q1707" s="386">
        <f>+Teleorman!Q9</f>
        <v>2.0553064275037367</v>
      </c>
      <c r="R1707" s="386">
        <f>+Teleorman!R9</f>
        <v>16.370165745856355</v>
      </c>
    </row>
    <row r="1708" spans="1:18">
      <c r="A1708" s="391">
        <v>3</v>
      </c>
      <c r="B1708" s="21" t="s">
        <v>246</v>
      </c>
      <c r="C1708" s="161">
        <f>+Teleorman!C10</f>
        <v>6233316.7699999996</v>
      </c>
      <c r="D1708" s="161">
        <f>+Teleorman!D10</f>
        <v>33693.604162162199</v>
      </c>
      <c r="E1708" s="161">
        <f>+Teleorman!E10</f>
        <v>1824.2074246415</v>
      </c>
      <c r="F1708" s="161">
        <f>+Teleorman!F10</f>
        <v>180.82784862638201</v>
      </c>
      <c r="G1708" s="161">
        <f>+Teleorman!G10</f>
        <v>282360</v>
      </c>
      <c r="H1708" s="161">
        <f>+Teleorman!H10</f>
        <v>1526.27027027027</v>
      </c>
      <c r="I1708" s="161">
        <f>+Teleorman!I10</f>
        <v>82.633889376646195</v>
      </c>
      <c r="J1708" s="161">
        <f>+Teleorman!J10</f>
        <v>8.1912332105247891</v>
      </c>
      <c r="K1708" s="161">
        <f>+Teleorman!K10</f>
        <v>3417</v>
      </c>
      <c r="L1708" s="161">
        <f>+Teleorman!L10</f>
        <v>3362</v>
      </c>
      <c r="M1708" s="161">
        <f>+Teleorman!M10</f>
        <v>34471</v>
      </c>
      <c r="N1708" s="386">
        <f>+Teleorman!N10</f>
        <v>186.32972972972973</v>
      </c>
      <c r="O1708" s="386">
        <f>+Teleorman!O10</f>
        <v>51.049241021843763</v>
      </c>
      <c r="P1708" s="386">
        <f>+Teleorman!P10</f>
        <v>10.088088966930055</v>
      </c>
      <c r="Q1708" s="386">
        <f>+Teleorman!Q10</f>
        <v>0.14872099940511599</v>
      </c>
      <c r="R1708" s="386">
        <f>+Teleorman!R10</f>
        <v>18.470270270270269</v>
      </c>
    </row>
    <row r="1709" spans="1:18">
      <c r="A1709" s="391">
        <v>4</v>
      </c>
      <c r="B1709" s="21" t="s">
        <v>247</v>
      </c>
      <c r="C1709" s="161">
        <f>+Teleorman!C11</f>
        <v>15475117</v>
      </c>
      <c r="D1709" s="161">
        <f>+Teleorman!D11</f>
        <v>51929.9228187919</v>
      </c>
      <c r="E1709" s="161">
        <f>+Teleorman!E11</f>
        <v>1595.3728865979399</v>
      </c>
      <c r="F1709" s="161">
        <f>+Teleorman!F11</f>
        <v>289.78534511816002</v>
      </c>
      <c r="G1709" s="161">
        <f>+Teleorman!G11</f>
        <v>1115596</v>
      </c>
      <c r="H1709" s="161">
        <f>+Teleorman!H11</f>
        <v>3743.6107382550299</v>
      </c>
      <c r="I1709" s="161">
        <f>+Teleorman!I11</f>
        <v>115.009896907217</v>
      </c>
      <c r="J1709" s="161">
        <f>+Teleorman!J11</f>
        <v>20.890528444627499</v>
      </c>
      <c r="K1709" s="161">
        <f>+Teleorman!K11</f>
        <v>9700</v>
      </c>
      <c r="L1709" s="161">
        <f>+Teleorman!L11</f>
        <v>9666</v>
      </c>
      <c r="M1709" s="161">
        <f>+Teleorman!M11</f>
        <v>53402</v>
      </c>
      <c r="N1709" s="386">
        <f>+Teleorman!N11</f>
        <v>179.20134228187919</v>
      </c>
      <c r="O1709" s="386">
        <f>+Teleorman!O11</f>
        <v>49.096258159418952</v>
      </c>
      <c r="P1709" s="386">
        <f>+Teleorman!P11</f>
        <v>4.756992695528238</v>
      </c>
      <c r="Q1709" s="386">
        <f>+Teleorman!Q11</f>
        <v>1.4483757500517278</v>
      </c>
      <c r="R1709" s="386">
        <f>+Teleorman!R11</f>
        <v>37.671140939597315</v>
      </c>
    </row>
    <row r="1710" spans="1:18">
      <c r="A1710" s="391">
        <v>5</v>
      </c>
      <c r="B1710" s="21" t="s">
        <v>248</v>
      </c>
      <c r="C1710" s="161">
        <f>+Teleorman!C12</f>
        <v>11592277.85</v>
      </c>
      <c r="D1710" s="161">
        <f>+Teleorman!D12</f>
        <v>59447.578717948702</v>
      </c>
      <c r="E1710" s="161">
        <f>+Teleorman!E12</f>
        <v>1756.93814034556</v>
      </c>
      <c r="F1710" s="161">
        <f>+Teleorman!F12</f>
        <v>328.06786047827899</v>
      </c>
      <c r="G1710" s="161">
        <f>+Teleorman!G12</f>
        <v>441531.5</v>
      </c>
      <c r="H1710" s="161">
        <f>+Teleorman!H12</f>
        <v>2264.2641025641001</v>
      </c>
      <c r="I1710" s="161">
        <f>+Teleorman!I12</f>
        <v>66.918990603213103</v>
      </c>
      <c r="J1710" s="161">
        <f>+Teleorman!J12</f>
        <v>12.4955851139097</v>
      </c>
      <c r="K1710" s="161">
        <f>+Teleorman!K12</f>
        <v>6598</v>
      </c>
      <c r="L1710" s="161">
        <f>+Teleorman!L12</f>
        <v>6569</v>
      </c>
      <c r="M1710" s="161">
        <f>+Teleorman!M12</f>
        <v>35335</v>
      </c>
      <c r="N1710" s="386">
        <f>+Teleorman!N12</f>
        <v>181.2051282051282</v>
      </c>
      <c r="O1710" s="386">
        <f>+Teleorman!O12</f>
        <v>49.645240604144711</v>
      </c>
      <c r="P1710" s="386">
        <f>+Teleorman!P12</f>
        <v>4.7372301917147075</v>
      </c>
      <c r="Q1710" s="386">
        <f>+Teleorman!Q12</f>
        <v>0.89815801491855685</v>
      </c>
      <c r="R1710" s="386">
        <f>+Teleorman!R12</f>
        <v>38.251282051282054</v>
      </c>
    </row>
    <row r="1711" spans="1:18">
      <c r="A1711" s="391">
        <v>6</v>
      </c>
      <c r="B1711" s="21" t="s">
        <v>249</v>
      </c>
      <c r="C1711" s="161">
        <f>+Teleorman!C13</f>
        <v>6097228</v>
      </c>
      <c r="D1711" s="161">
        <f>+Teleorman!D13</f>
        <v>50810.233333333301</v>
      </c>
      <c r="E1711" s="161">
        <f>+Teleorman!E13</f>
        <v>1195.0662485299899</v>
      </c>
      <c r="F1711" s="161">
        <f>+Teleorman!F13</f>
        <v>198.36770016592399</v>
      </c>
      <c r="G1711" s="161">
        <f>+Teleorman!G13</f>
        <v>253524</v>
      </c>
      <c r="H1711" s="161">
        <f>+Teleorman!H13</f>
        <v>2112.6999999999998</v>
      </c>
      <c r="I1711" s="161">
        <f>+Teleorman!I13</f>
        <v>49.691101528812197</v>
      </c>
      <c r="J1711" s="161">
        <f>+Teleorman!J13</f>
        <v>8.2481699580310401</v>
      </c>
      <c r="K1711" s="161">
        <f>+Teleorman!K13</f>
        <v>5102</v>
      </c>
      <c r="L1711" s="161">
        <f>+Teleorman!L13</f>
        <v>5067</v>
      </c>
      <c r="M1711" s="161">
        <f>+Teleorman!M13</f>
        <v>30737</v>
      </c>
      <c r="N1711" s="386">
        <f>+Teleorman!N13</f>
        <v>256.14166666666665</v>
      </c>
      <c r="O1711" s="386">
        <f>+Teleorman!O13</f>
        <v>70.175799086757976</v>
      </c>
      <c r="P1711" s="386">
        <f>+Teleorman!P13</f>
        <v>6.0186019189347952</v>
      </c>
      <c r="Q1711" s="386">
        <f>+Teleorman!Q13</f>
        <v>0.17761989342806395</v>
      </c>
      <c r="R1711" s="386">
        <f>+Teleorman!R13</f>
        <v>42.55833333333333</v>
      </c>
    </row>
    <row r="1712" spans="1:18">
      <c r="A1712" s="391">
        <v>7</v>
      </c>
      <c r="B1712" s="21" t="s">
        <v>250</v>
      </c>
      <c r="C1712" s="161">
        <f>+Teleorman!C14</f>
        <v>9608807</v>
      </c>
      <c r="D1712" s="161">
        <f>+Teleorman!D14</f>
        <v>41777.421739130397</v>
      </c>
      <c r="E1712" s="161">
        <f>+Teleorman!E14</f>
        <v>1458.0890743550799</v>
      </c>
      <c r="F1712" s="161">
        <f>+Teleorman!F14</f>
        <v>202.94008194643899</v>
      </c>
      <c r="G1712" s="161">
        <f>+Teleorman!G14</f>
        <v>265776</v>
      </c>
      <c r="H1712" s="161">
        <f>+Teleorman!H14</f>
        <v>1155.54782608696</v>
      </c>
      <c r="I1712" s="161">
        <f>+Teleorman!I14</f>
        <v>40.330197268588797</v>
      </c>
      <c r="J1712" s="161">
        <f>+Teleorman!J14</f>
        <v>5.6132465996451799</v>
      </c>
      <c r="K1712" s="161">
        <f>+Teleorman!K14</f>
        <v>6590</v>
      </c>
      <c r="L1712" s="161">
        <f>+Teleorman!L14</f>
        <v>6551</v>
      </c>
      <c r="M1712" s="161">
        <f>+Teleorman!M14</f>
        <v>47348</v>
      </c>
      <c r="N1712" s="386">
        <f>+Teleorman!N14</f>
        <v>205.8608695652174</v>
      </c>
      <c r="O1712" s="386">
        <f>+Teleorman!O14</f>
        <v>56.400238237045862</v>
      </c>
      <c r="P1712" s="386">
        <f>+Teleorman!P14</f>
        <v>6.5990243902439021</v>
      </c>
      <c r="Q1712" s="386">
        <f>+Teleorman!Q14</f>
        <v>0.18317814074187147</v>
      </c>
      <c r="R1712" s="386">
        <f>+Teleorman!R14</f>
        <v>31.195652173913043</v>
      </c>
    </row>
    <row r="1713" spans="1:20">
      <c r="A1713" s="33"/>
      <c r="B1713" s="61"/>
      <c r="C1713" s="35"/>
      <c r="D1713" s="36"/>
      <c r="E1713" s="37"/>
      <c r="F1713" s="37"/>
      <c r="G1713" s="35"/>
      <c r="H1713" s="37"/>
      <c r="I1713" s="37"/>
      <c r="J1713" s="37"/>
    </row>
    <row r="1714" spans="1:20">
      <c r="A1714" s="528" t="s">
        <v>565</v>
      </c>
      <c r="B1714" s="528"/>
      <c r="C1714" s="528"/>
      <c r="D1714" s="528"/>
      <c r="E1714" s="528"/>
      <c r="F1714" s="528"/>
      <c r="G1714" s="528"/>
      <c r="H1714" s="528"/>
      <c r="I1714" s="528"/>
      <c r="J1714" s="528"/>
      <c r="K1714" s="528"/>
      <c r="L1714" s="528"/>
      <c r="M1714" s="528"/>
      <c r="N1714" s="528"/>
      <c r="O1714" s="528"/>
      <c r="P1714" s="528"/>
      <c r="Q1714" s="528"/>
      <c r="R1714" s="528"/>
      <c r="S1714" s="528"/>
      <c r="T1714" s="528"/>
    </row>
    <row r="1715" spans="1:20">
      <c r="A1715" s="527" t="s">
        <v>300</v>
      </c>
      <c r="B1715" s="527" t="s">
        <v>301</v>
      </c>
      <c r="C1715" s="527" t="s">
        <v>414</v>
      </c>
      <c r="D1715" s="527"/>
      <c r="E1715" s="527"/>
      <c r="F1715" s="527"/>
      <c r="G1715" s="527"/>
      <c r="H1715" s="527"/>
      <c r="I1715" s="527"/>
      <c r="J1715" s="527"/>
      <c r="K1715" s="527"/>
      <c r="L1715" s="527"/>
      <c r="M1715" s="527" t="s">
        <v>425</v>
      </c>
      <c r="N1715" s="527"/>
      <c r="O1715" s="527"/>
      <c r="P1715" s="527"/>
      <c r="Q1715" s="527"/>
      <c r="R1715" s="527"/>
      <c r="S1715" s="527"/>
      <c r="T1715" s="527"/>
    </row>
    <row r="1716" spans="1:20">
      <c r="A1716" s="527"/>
      <c r="B1716" s="527"/>
      <c r="C1716" s="527" t="s">
        <v>415</v>
      </c>
      <c r="D1716" s="527" t="s">
        <v>416</v>
      </c>
      <c r="E1716" s="527"/>
      <c r="F1716" s="527"/>
      <c r="G1716" s="527"/>
      <c r="H1716" s="527"/>
      <c r="I1716" s="527"/>
      <c r="J1716" s="527"/>
      <c r="K1716" s="527"/>
      <c r="L1716" s="527"/>
      <c r="M1716" s="527" t="s">
        <v>415</v>
      </c>
      <c r="N1716" s="527" t="s">
        <v>416</v>
      </c>
      <c r="O1716" s="527"/>
      <c r="P1716" s="527"/>
      <c r="Q1716" s="527"/>
      <c r="R1716" s="527"/>
      <c r="S1716" s="527"/>
      <c r="T1716" s="527"/>
    </row>
    <row r="1717" spans="1:20" ht="42.75" customHeight="1">
      <c r="A1717" s="527"/>
      <c r="B1717" s="527"/>
      <c r="C1717" s="527"/>
      <c r="D1717" s="527" t="s">
        <v>409</v>
      </c>
      <c r="E1717" s="527" t="s">
        <v>410</v>
      </c>
      <c r="F1717" s="527" t="s">
        <v>411</v>
      </c>
      <c r="G1717" s="527" t="s">
        <v>418</v>
      </c>
      <c r="H1717" s="527"/>
      <c r="I1717" s="527" t="s">
        <v>417</v>
      </c>
      <c r="J1717" s="527"/>
      <c r="K1717" s="527" t="s">
        <v>412</v>
      </c>
      <c r="L1717" s="527" t="s">
        <v>413</v>
      </c>
      <c r="M1717" s="527"/>
      <c r="N1717" s="527" t="s">
        <v>420</v>
      </c>
      <c r="O1717" s="527" t="s">
        <v>421</v>
      </c>
      <c r="P1717" s="527"/>
      <c r="Q1717" s="527"/>
      <c r="R1717" s="527"/>
      <c r="S1717" s="527" t="s">
        <v>423</v>
      </c>
      <c r="T1717" s="527" t="s">
        <v>424</v>
      </c>
    </row>
    <row r="1718" spans="1:20" ht="27" customHeight="1">
      <c r="A1718" s="527"/>
      <c r="B1718" s="527"/>
      <c r="C1718" s="527"/>
      <c r="D1718" s="527"/>
      <c r="E1718" s="527"/>
      <c r="F1718" s="527"/>
      <c r="G1718" s="527" t="s">
        <v>415</v>
      </c>
      <c r="H1718" s="527" t="s">
        <v>419</v>
      </c>
      <c r="I1718" s="527" t="s">
        <v>415</v>
      </c>
      <c r="J1718" s="527" t="s">
        <v>422</v>
      </c>
      <c r="K1718" s="527"/>
      <c r="L1718" s="527"/>
      <c r="M1718" s="527"/>
      <c r="N1718" s="527"/>
      <c r="O1718" s="527" t="s">
        <v>415</v>
      </c>
      <c r="P1718" s="527" t="s">
        <v>422</v>
      </c>
      <c r="Q1718" s="527" t="s">
        <v>443</v>
      </c>
      <c r="R1718" s="527"/>
      <c r="S1718" s="527"/>
      <c r="T1718" s="527"/>
    </row>
    <row r="1719" spans="1:20" ht="24">
      <c r="A1719" s="527"/>
      <c r="B1719" s="527"/>
      <c r="C1719" s="527"/>
      <c r="D1719" s="527"/>
      <c r="E1719" s="527"/>
      <c r="F1719" s="527"/>
      <c r="G1719" s="527"/>
      <c r="H1719" s="527"/>
      <c r="I1719" s="527"/>
      <c r="J1719" s="527"/>
      <c r="K1719" s="527"/>
      <c r="L1719" s="527"/>
      <c r="M1719" s="527"/>
      <c r="N1719" s="527"/>
      <c r="O1719" s="527"/>
      <c r="P1719" s="527"/>
      <c r="Q1719" s="392" t="s">
        <v>415</v>
      </c>
      <c r="R1719" s="392" t="s">
        <v>419</v>
      </c>
      <c r="S1719" s="527"/>
      <c r="T1719" s="527"/>
    </row>
    <row r="1720" spans="1:20">
      <c r="A1720" s="516" t="s">
        <v>335</v>
      </c>
      <c r="B1720" s="516"/>
      <c r="C1720" s="44">
        <f>+Teleorman!C22</f>
        <v>487</v>
      </c>
      <c r="D1720" s="44">
        <f>+Teleorman!D22</f>
        <v>294</v>
      </c>
      <c r="E1720" s="44">
        <f>+Teleorman!E22</f>
        <v>7</v>
      </c>
      <c r="F1720" s="44">
        <f>+Teleorman!F22</f>
        <v>16</v>
      </c>
      <c r="G1720" s="44">
        <f>+Teleorman!G22</f>
        <v>1</v>
      </c>
      <c r="H1720" s="44">
        <f>+Teleorman!H22</f>
        <v>0</v>
      </c>
      <c r="I1720" s="44">
        <f>+Teleorman!I22</f>
        <v>44</v>
      </c>
      <c r="J1720" s="44">
        <f>+Teleorman!J22</f>
        <v>3</v>
      </c>
      <c r="K1720" s="44">
        <f>+Teleorman!K22</f>
        <v>32</v>
      </c>
      <c r="L1720" s="44">
        <f>+Teleorman!L22</f>
        <v>93</v>
      </c>
      <c r="M1720" s="44">
        <f>+Teleorman!M22</f>
        <v>1647</v>
      </c>
      <c r="N1720" s="44">
        <f>+Teleorman!N22</f>
        <v>888</v>
      </c>
      <c r="O1720" s="44">
        <f>+Teleorman!O22</f>
        <v>857</v>
      </c>
      <c r="P1720" s="44">
        <f>+Teleorman!P22</f>
        <v>25</v>
      </c>
      <c r="Q1720" s="44">
        <f>+Teleorman!Q22</f>
        <v>0</v>
      </c>
      <c r="R1720" s="44">
        <f>+Teleorman!R22</f>
        <v>0</v>
      </c>
      <c r="S1720" s="44">
        <f>+Teleorman!S22</f>
        <v>511</v>
      </c>
      <c r="T1720" s="44">
        <f>+Teleorman!T22</f>
        <v>248</v>
      </c>
    </row>
    <row r="1721" spans="1:20">
      <c r="A1721" s="391">
        <v>1</v>
      </c>
      <c r="B1721" s="21" t="s">
        <v>244</v>
      </c>
      <c r="C1721" s="180">
        <f>+Teleorman!C23</f>
        <v>200</v>
      </c>
      <c r="D1721" s="180">
        <f>+Teleorman!D23</f>
        <v>124</v>
      </c>
      <c r="E1721" s="180">
        <f>+Teleorman!E23</f>
        <v>4</v>
      </c>
      <c r="F1721" s="180">
        <f>+Teleorman!F23</f>
        <v>6</v>
      </c>
      <c r="G1721" s="180">
        <f>+Teleorman!G23</f>
        <v>0</v>
      </c>
      <c r="H1721" s="180">
        <f>+Teleorman!H23</f>
        <v>0</v>
      </c>
      <c r="I1721" s="180">
        <f>+Teleorman!I23</f>
        <v>23</v>
      </c>
      <c r="J1721" s="180">
        <f>+Teleorman!J23</f>
        <v>0</v>
      </c>
      <c r="K1721" s="180">
        <f>+Teleorman!K23</f>
        <v>13</v>
      </c>
      <c r="L1721" s="180">
        <f>+Teleorman!L23</f>
        <v>30</v>
      </c>
      <c r="M1721" s="180">
        <f>+Teleorman!M23</f>
        <v>687</v>
      </c>
      <c r="N1721" s="180">
        <f>+Teleorman!N23</f>
        <v>363</v>
      </c>
      <c r="O1721" s="180">
        <f>+Teleorman!O23</f>
        <v>353</v>
      </c>
      <c r="P1721" s="180">
        <f>+Teleorman!P23</f>
        <v>10</v>
      </c>
      <c r="Q1721" s="180">
        <f>+Teleorman!Q23</f>
        <v>0</v>
      </c>
      <c r="R1721" s="180">
        <f>+Teleorman!R23</f>
        <v>0</v>
      </c>
      <c r="S1721" s="180">
        <f>+Teleorman!S23</f>
        <v>227</v>
      </c>
      <c r="T1721" s="180">
        <f>+Teleorman!T23</f>
        <v>97</v>
      </c>
    </row>
    <row r="1722" spans="1:20">
      <c r="A1722" s="391">
        <v>2</v>
      </c>
      <c r="B1722" s="21" t="s">
        <v>245</v>
      </c>
      <c r="C1722" s="180">
        <f>+Teleorman!C24</f>
        <v>28</v>
      </c>
      <c r="D1722" s="180">
        <f>+Teleorman!D24</f>
        <v>11</v>
      </c>
      <c r="E1722" s="180">
        <f>+Teleorman!E24</f>
        <v>0</v>
      </c>
      <c r="F1722" s="180">
        <f>+Teleorman!F24</f>
        <v>1</v>
      </c>
      <c r="G1722" s="180">
        <f>+Teleorman!G24</f>
        <v>0</v>
      </c>
      <c r="H1722" s="180">
        <f>+Teleorman!H24</f>
        <v>0</v>
      </c>
      <c r="I1722" s="180">
        <f>+Teleorman!I24</f>
        <v>3</v>
      </c>
      <c r="J1722" s="180">
        <f>+Teleorman!J24</f>
        <v>0</v>
      </c>
      <c r="K1722" s="180">
        <f>+Teleorman!K24</f>
        <v>2</v>
      </c>
      <c r="L1722" s="180">
        <f>+Teleorman!L24</f>
        <v>11</v>
      </c>
      <c r="M1722" s="180">
        <f>+Teleorman!M24</f>
        <v>103</v>
      </c>
      <c r="N1722" s="180">
        <f>+Teleorman!N24</f>
        <v>47</v>
      </c>
      <c r="O1722" s="180">
        <f>+Teleorman!O24</f>
        <v>46</v>
      </c>
      <c r="P1722" s="180">
        <f>+Teleorman!P24</f>
        <v>0</v>
      </c>
      <c r="Q1722" s="180">
        <f>+Teleorman!Q24</f>
        <v>0</v>
      </c>
      <c r="R1722" s="180">
        <f>+Teleorman!R24</f>
        <v>0</v>
      </c>
      <c r="S1722" s="180">
        <f>+Teleorman!S24</f>
        <v>32</v>
      </c>
      <c r="T1722" s="180">
        <f>+Teleorman!T24</f>
        <v>24</v>
      </c>
    </row>
    <row r="1723" spans="1:20">
      <c r="A1723" s="391">
        <v>3</v>
      </c>
      <c r="B1723" s="21" t="s">
        <v>246</v>
      </c>
      <c r="C1723" s="180">
        <f>+Teleorman!C25</f>
        <v>20</v>
      </c>
      <c r="D1723" s="180">
        <f>+Teleorman!D25</f>
        <v>14</v>
      </c>
      <c r="E1723" s="180">
        <f>+Teleorman!E25</f>
        <v>0</v>
      </c>
      <c r="F1723" s="180">
        <f>+Teleorman!F25</f>
        <v>1</v>
      </c>
      <c r="G1723" s="180">
        <f>+Teleorman!G25</f>
        <v>0</v>
      </c>
      <c r="H1723" s="180">
        <f>+Teleorman!H25</f>
        <v>0</v>
      </c>
      <c r="I1723" s="180">
        <f>+Teleorman!I25</f>
        <v>0</v>
      </c>
      <c r="J1723" s="180">
        <f>+Teleorman!J25</f>
        <v>0</v>
      </c>
      <c r="K1723" s="180">
        <f>+Teleorman!K25</f>
        <v>2</v>
      </c>
      <c r="L1723" s="180">
        <f>+Teleorman!L25</f>
        <v>3</v>
      </c>
      <c r="M1723" s="180">
        <f>+Teleorman!M25</f>
        <v>95</v>
      </c>
      <c r="N1723" s="180">
        <f>+Teleorman!N25</f>
        <v>53</v>
      </c>
      <c r="O1723" s="180">
        <f>+Teleorman!O25</f>
        <v>52</v>
      </c>
      <c r="P1723" s="180">
        <f>+Teleorman!P25</f>
        <v>0</v>
      </c>
      <c r="Q1723" s="180">
        <f>+Teleorman!Q25</f>
        <v>0</v>
      </c>
      <c r="R1723" s="180">
        <f>+Teleorman!R25</f>
        <v>0</v>
      </c>
      <c r="S1723" s="180">
        <f>+Teleorman!S25</f>
        <v>33</v>
      </c>
      <c r="T1723" s="180">
        <f>+Teleorman!T25</f>
        <v>9</v>
      </c>
    </row>
    <row r="1724" spans="1:20">
      <c r="A1724" s="391">
        <v>4</v>
      </c>
      <c r="B1724" s="21" t="s">
        <v>247</v>
      </c>
      <c r="C1724" s="180">
        <f>+Teleorman!C26</f>
        <v>80</v>
      </c>
      <c r="D1724" s="180">
        <f>+Teleorman!D26</f>
        <v>40</v>
      </c>
      <c r="E1724" s="180">
        <f>+Teleorman!E26</f>
        <v>3</v>
      </c>
      <c r="F1724" s="180">
        <f>+Teleorman!F26</f>
        <v>2</v>
      </c>
      <c r="G1724" s="180">
        <f>+Teleorman!G26</f>
        <v>0</v>
      </c>
      <c r="H1724" s="180">
        <f>+Teleorman!H26</f>
        <v>0</v>
      </c>
      <c r="I1724" s="180">
        <f>+Teleorman!I26</f>
        <v>16</v>
      </c>
      <c r="J1724" s="180">
        <f>+Teleorman!J26</f>
        <v>2</v>
      </c>
      <c r="K1724" s="180">
        <f>+Teleorman!K26</f>
        <v>7</v>
      </c>
      <c r="L1724" s="180">
        <f>+Teleorman!L26</f>
        <v>12</v>
      </c>
      <c r="M1724" s="180">
        <f>+Teleorman!M26</f>
        <v>263</v>
      </c>
      <c r="N1724" s="180">
        <f>+Teleorman!N26</f>
        <v>144</v>
      </c>
      <c r="O1724" s="180">
        <f>+Teleorman!O26</f>
        <v>139</v>
      </c>
      <c r="P1724" s="180">
        <f>+Teleorman!P26</f>
        <v>9</v>
      </c>
      <c r="Q1724" s="180">
        <f>+Teleorman!Q26</f>
        <v>0</v>
      </c>
      <c r="R1724" s="180">
        <f>+Teleorman!R26</f>
        <v>0</v>
      </c>
      <c r="S1724" s="180">
        <f>+Teleorman!S26</f>
        <v>85</v>
      </c>
      <c r="T1724" s="180">
        <f>+Teleorman!T26</f>
        <v>34</v>
      </c>
    </row>
    <row r="1725" spans="1:20">
      <c r="A1725" s="391">
        <v>5</v>
      </c>
      <c r="B1725" s="21" t="s">
        <v>248</v>
      </c>
      <c r="C1725" s="180">
        <f>+Teleorman!C27</f>
        <v>73</v>
      </c>
      <c r="D1725" s="180">
        <f>+Teleorman!D27</f>
        <v>56</v>
      </c>
      <c r="E1725" s="180">
        <f>+Teleorman!E27</f>
        <v>0</v>
      </c>
      <c r="F1725" s="180">
        <f>+Teleorman!F27</f>
        <v>2</v>
      </c>
      <c r="G1725" s="180">
        <f>+Teleorman!G27</f>
        <v>0</v>
      </c>
      <c r="H1725" s="180">
        <f>+Teleorman!H27</f>
        <v>0</v>
      </c>
      <c r="I1725" s="180">
        <f>+Teleorman!I27</f>
        <v>2</v>
      </c>
      <c r="J1725" s="180">
        <f>+Teleorman!J27</f>
        <v>1</v>
      </c>
      <c r="K1725" s="180">
        <f>+Teleorman!K27</f>
        <v>2</v>
      </c>
      <c r="L1725" s="180">
        <f>+Teleorman!L27</f>
        <v>11</v>
      </c>
      <c r="M1725" s="180">
        <f>+Teleorman!M27</f>
        <v>214</v>
      </c>
      <c r="N1725" s="180">
        <f>+Teleorman!N27</f>
        <v>126</v>
      </c>
      <c r="O1725" s="180">
        <f>+Teleorman!O27</f>
        <v>124</v>
      </c>
      <c r="P1725" s="180">
        <f>+Teleorman!P27</f>
        <v>4</v>
      </c>
      <c r="Q1725" s="180">
        <f>+Teleorman!Q27</f>
        <v>0</v>
      </c>
      <c r="R1725" s="180">
        <f>+Teleorman!R27</f>
        <v>0</v>
      </c>
      <c r="S1725" s="180">
        <f>+Teleorman!S27</f>
        <v>55</v>
      </c>
      <c r="T1725" s="180">
        <f>+Teleorman!T27</f>
        <v>33</v>
      </c>
    </row>
    <row r="1726" spans="1:20">
      <c r="A1726" s="391">
        <v>6</v>
      </c>
      <c r="B1726" s="21" t="s">
        <v>249</v>
      </c>
      <c r="C1726" s="180">
        <f>+Teleorman!C28</f>
        <v>40</v>
      </c>
      <c r="D1726" s="180">
        <f>+Teleorman!D28</f>
        <v>26</v>
      </c>
      <c r="E1726" s="180">
        <f>+Teleorman!E28</f>
        <v>0</v>
      </c>
      <c r="F1726" s="180">
        <f>+Teleorman!F28</f>
        <v>3</v>
      </c>
      <c r="G1726" s="180">
        <f>+Teleorman!G28</f>
        <v>0</v>
      </c>
      <c r="H1726" s="180">
        <f>+Teleorman!H28</f>
        <v>0</v>
      </c>
      <c r="I1726" s="180">
        <f>+Teleorman!I28</f>
        <v>0</v>
      </c>
      <c r="J1726" s="180">
        <f>+Teleorman!J28</f>
        <v>0</v>
      </c>
      <c r="K1726" s="180">
        <f>+Teleorman!K28</f>
        <v>2</v>
      </c>
      <c r="L1726" s="180">
        <f>+Teleorman!L28</f>
        <v>9</v>
      </c>
      <c r="M1726" s="180">
        <f>+Teleorman!M28</f>
        <v>108</v>
      </c>
      <c r="N1726" s="180">
        <f>+Teleorman!N28</f>
        <v>58</v>
      </c>
      <c r="O1726" s="180">
        <f>+Teleorman!O28</f>
        <v>54</v>
      </c>
      <c r="P1726" s="180">
        <f>+Teleorman!P28</f>
        <v>0</v>
      </c>
      <c r="Q1726" s="180">
        <f>+Teleorman!Q28</f>
        <v>0</v>
      </c>
      <c r="R1726" s="180">
        <f>+Teleorman!R28</f>
        <v>0</v>
      </c>
      <c r="S1726" s="180">
        <f>+Teleorman!S28</f>
        <v>30</v>
      </c>
      <c r="T1726" s="180">
        <f>+Teleorman!T28</f>
        <v>20</v>
      </c>
    </row>
    <row r="1727" spans="1:20">
      <c r="A1727" s="391">
        <v>7</v>
      </c>
      <c r="B1727" s="21" t="s">
        <v>250</v>
      </c>
      <c r="C1727" s="180">
        <f>+Teleorman!C29</f>
        <v>46</v>
      </c>
      <c r="D1727" s="180">
        <f>+Teleorman!D29</f>
        <v>23</v>
      </c>
      <c r="E1727" s="180">
        <f>+Teleorman!E29</f>
        <v>0</v>
      </c>
      <c r="F1727" s="180">
        <f>+Teleorman!F29</f>
        <v>1</v>
      </c>
      <c r="G1727" s="180">
        <f>+Teleorman!G29</f>
        <v>1</v>
      </c>
      <c r="H1727" s="180">
        <f>+Teleorman!H29</f>
        <v>0</v>
      </c>
      <c r="I1727" s="180">
        <f>+Teleorman!I29</f>
        <v>0</v>
      </c>
      <c r="J1727" s="180">
        <f>+Teleorman!J29</f>
        <v>0</v>
      </c>
      <c r="K1727" s="180">
        <f>+Teleorman!K29</f>
        <v>4</v>
      </c>
      <c r="L1727" s="180">
        <f>+Teleorman!L29</f>
        <v>17</v>
      </c>
      <c r="M1727" s="180">
        <f>+Teleorman!M29</f>
        <v>177</v>
      </c>
      <c r="N1727" s="180">
        <f>+Teleorman!N29</f>
        <v>97</v>
      </c>
      <c r="O1727" s="180">
        <f>+Teleorman!O29</f>
        <v>89</v>
      </c>
      <c r="P1727" s="180">
        <f>+Teleorman!P29</f>
        <v>2</v>
      </c>
      <c r="Q1727" s="180">
        <f>+Teleorman!Q29</f>
        <v>0</v>
      </c>
      <c r="R1727" s="180">
        <f>+Teleorman!R29</f>
        <v>0</v>
      </c>
      <c r="S1727" s="180">
        <f>+Teleorman!S29</f>
        <v>49</v>
      </c>
      <c r="T1727" s="180">
        <f>+Teleorman!T29</f>
        <v>31</v>
      </c>
    </row>
    <row r="1751" spans="1:18">
      <c r="A1751" s="33" t="s">
        <v>548</v>
      </c>
    </row>
    <row r="1753" spans="1:18">
      <c r="A1753" s="533" t="s">
        <v>562</v>
      </c>
      <c r="B1753" s="533"/>
      <c r="C1753" s="533"/>
      <c r="D1753" s="533"/>
      <c r="E1753" s="533"/>
      <c r="F1753" s="533"/>
      <c r="G1753" s="533"/>
      <c r="H1753" s="533"/>
      <c r="I1753" s="533"/>
      <c r="J1753" s="533"/>
    </row>
    <row r="1754" spans="1:18" ht="12.75" customHeight="1">
      <c r="A1754" s="527" t="s">
        <v>300</v>
      </c>
      <c r="B1754" s="527" t="s">
        <v>301</v>
      </c>
      <c r="C1754" s="527" t="s">
        <v>0</v>
      </c>
      <c r="D1754" s="527" t="s">
        <v>298</v>
      </c>
      <c r="E1754" s="527"/>
      <c r="F1754" s="527"/>
      <c r="G1754" s="527" t="s">
        <v>1</v>
      </c>
      <c r="H1754" s="527" t="s">
        <v>299</v>
      </c>
      <c r="I1754" s="527"/>
      <c r="J1754" s="527"/>
      <c r="K1754" s="527" t="s">
        <v>466</v>
      </c>
      <c r="L1754" s="527" t="s">
        <v>467</v>
      </c>
      <c r="M1754" s="527" t="s">
        <v>461</v>
      </c>
      <c r="N1754" s="527" t="s">
        <v>489</v>
      </c>
      <c r="O1754" s="527" t="s">
        <v>463</v>
      </c>
      <c r="P1754" s="527" t="s">
        <v>464</v>
      </c>
      <c r="Q1754" s="527" t="s">
        <v>465</v>
      </c>
      <c r="R1754" s="527" t="s">
        <v>469</v>
      </c>
    </row>
    <row r="1755" spans="1:18" ht="36">
      <c r="A1755" s="527"/>
      <c r="B1755" s="527"/>
      <c r="C1755" s="527"/>
      <c r="D1755" s="392" t="s">
        <v>2</v>
      </c>
      <c r="E1755" s="392" t="s">
        <v>3</v>
      </c>
      <c r="F1755" s="392" t="s">
        <v>4</v>
      </c>
      <c r="G1755" s="527"/>
      <c r="H1755" s="392" t="s">
        <v>2</v>
      </c>
      <c r="I1755" s="392" t="s">
        <v>3</v>
      </c>
      <c r="J1755" s="392" t="s">
        <v>4</v>
      </c>
      <c r="K1755" s="527"/>
      <c r="L1755" s="527"/>
      <c r="M1755" s="527"/>
      <c r="N1755" s="527"/>
      <c r="O1755" s="527"/>
      <c r="P1755" s="527"/>
      <c r="Q1755" s="527"/>
      <c r="R1755" s="527"/>
    </row>
    <row r="1756" spans="1:18">
      <c r="A1756" s="516" t="s">
        <v>336</v>
      </c>
      <c r="B1756" s="516"/>
      <c r="C1756" s="379">
        <f>+Timis!C7</f>
        <v>549657034.22000003</v>
      </c>
      <c r="D1756" s="379">
        <f>+Timis!D7</f>
        <v>112935.49090199301</v>
      </c>
      <c r="E1756" s="379">
        <f>+Timis!E7</f>
        <v>3689.2209827505199</v>
      </c>
      <c r="F1756" s="379">
        <f>+Timis!F7</f>
        <v>443.86493420643598</v>
      </c>
      <c r="G1756" s="379">
        <f>+Timis!G7</f>
        <v>93632810.799999997</v>
      </c>
      <c r="H1756" s="379">
        <f>+Timis!H7</f>
        <v>19238.3009656873</v>
      </c>
      <c r="I1756" s="379">
        <f>+Timis!I7</f>
        <v>628.45030404725196</v>
      </c>
      <c r="J1756" s="379">
        <f>+Timis!J7</f>
        <v>75.611370032373898</v>
      </c>
      <c r="K1756" s="379">
        <f>+Timis!K7</f>
        <v>148990</v>
      </c>
      <c r="L1756" s="379">
        <f>+Timis!L7</f>
        <v>146997</v>
      </c>
      <c r="M1756" s="379">
        <f>+Timis!M7</f>
        <v>1238343</v>
      </c>
      <c r="N1756" s="380">
        <f>+Timis!N7</f>
        <v>254.43661393055271</v>
      </c>
      <c r="O1756" s="380">
        <f>+Timis!O7</f>
        <v>69.708661350836351</v>
      </c>
      <c r="P1756" s="380">
        <f>+Timis!P7</f>
        <v>6.7914696881615457</v>
      </c>
      <c r="Q1756" s="380">
        <f>+Timis!Q7</f>
        <v>1.9116036381694865</v>
      </c>
      <c r="R1756" s="380">
        <f>+Timis!R7</f>
        <v>37.464146291349905</v>
      </c>
    </row>
    <row r="1757" spans="1:18">
      <c r="A1757" s="391">
        <v>1</v>
      </c>
      <c r="B1757" s="79" t="s">
        <v>549</v>
      </c>
      <c r="C1757" s="123">
        <f>+Timis!C8</f>
        <v>181998682</v>
      </c>
      <c r="D1757" s="123">
        <f>+Timis!D8</f>
        <v>155024.43100511099</v>
      </c>
      <c r="E1757" s="123">
        <f>+Timis!E8</f>
        <v>4046.3034304897801</v>
      </c>
      <c r="F1757" s="123">
        <f>+Timis!F8</f>
        <v>596.58984806516605</v>
      </c>
      <c r="G1757" s="123">
        <f>+Timis!G8</f>
        <v>22546135</v>
      </c>
      <c r="H1757" s="123">
        <f>+Timis!H8</f>
        <v>19204.5442930153</v>
      </c>
      <c r="I1757" s="123">
        <f>+Timis!I8</f>
        <v>501.25914315569503</v>
      </c>
      <c r="J1757" s="123">
        <f>+Timis!J8</f>
        <v>73.906003638568805</v>
      </c>
      <c r="K1757" s="123">
        <f>+Timis!K8</f>
        <v>44979</v>
      </c>
      <c r="L1757" s="123">
        <f>+Timis!L8</f>
        <v>44556</v>
      </c>
      <c r="M1757" s="123">
        <f>+Timis!M8</f>
        <v>305065</v>
      </c>
      <c r="N1757" s="381">
        <f>+Timis!N8</f>
        <v>259.85093696763204</v>
      </c>
      <c r="O1757" s="381">
        <f>+Timis!O8</f>
        <v>71.192037525378637</v>
      </c>
      <c r="P1757" s="381">
        <f>+Timis!P8</f>
        <v>5.5037074455609876</v>
      </c>
      <c r="Q1757" s="381">
        <f>+Timis!Q8</f>
        <v>2.960319597809498</v>
      </c>
      <c r="R1757" s="381">
        <f>+Timis!R8</f>
        <v>47.213798977853493</v>
      </c>
    </row>
    <row r="1758" spans="1:18">
      <c r="A1758" s="391">
        <v>2</v>
      </c>
      <c r="B1758" s="79" t="s">
        <v>550</v>
      </c>
      <c r="C1758" s="123">
        <f>+Timis!C9</f>
        <v>135875428</v>
      </c>
      <c r="D1758" s="123">
        <f>+Timis!D9</f>
        <v>134530.126732673</v>
      </c>
      <c r="E1758" s="123">
        <f>+Timis!E9</f>
        <v>3578.7770432217499</v>
      </c>
      <c r="F1758" s="123">
        <f>+Timis!F9</f>
        <v>608.74996863855495</v>
      </c>
      <c r="G1758" s="123">
        <f>+Timis!G9</f>
        <v>29831510</v>
      </c>
      <c r="H1758" s="123">
        <f>+Timis!H9</f>
        <v>29536.148514851498</v>
      </c>
      <c r="I1758" s="123">
        <f>+Timis!I9</f>
        <v>785.72207443306002</v>
      </c>
      <c r="J1758" s="123">
        <f>+Timis!J9</f>
        <v>133.651323452985</v>
      </c>
      <c r="K1758" s="123">
        <f>+Timis!K9</f>
        <v>37967</v>
      </c>
      <c r="L1758" s="123">
        <f>+Timis!L9</f>
        <v>37699</v>
      </c>
      <c r="M1758" s="123">
        <f>+Timis!M9</f>
        <v>223204</v>
      </c>
      <c r="N1758" s="381">
        <f>+Timis!N9</f>
        <v>220.99405940594059</v>
      </c>
      <c r="O1758" s="381">
        <f>+Timis!O9</f>
        <v>60.546317645463176</v>
      </c>
      <c r="P1758" s="381">
        <f>+Timis!P9</f>
        <v>4.8131280458877823</v>
      </c>
      <c r="Q1758" s="381">
        <f>+Timis!Q9</f>
        <v>1.3607788004986869</v>
      </c>
      <c r="R1758" s="381">
        <f>+Timis!R9</f>
        <v>45.914851485148517</v>
      </c>
    </row>
    <row r="1759" spans="1:18" ht="25.5">
      <c r="A1759" s="391">
        <v>3</v>
      </c>
      <c r="B1759" s="79" t="s">
        <v>252</v>
      </c>
      <c r="C1759" s="123">
        <f>+Timis!C10</f>
        <v>77668420</v>
      </c>
      <c r="D1759" s="123">
        <f>+Timis!D10</f>
        <v>155026.786427146</v>
      </c>
      <c r="E1759" s="123">
        <f>+Timis!E10</f>
        <v>4453.4644495412804</v>
      </c>
      <c r="F1759" s="123">
        <f>+Timis!F10</f>
        <v>653.91218690801895</v>
      </c>
      <c r="G1759" s="123">
        <f>+Timis!G10</f>
        <v>20808124</v>
      </c>
      <c r="H1759" s="123">
        <f>+Timis!H10</f>
        <v>41533.181636726498</v>
      </c>
      <c r="I1759" s="123">
        <f>+Timis!I10</f>
        <v>1193.1263761467901</v>
      </c>
      <c r="J1759" s="123">
        <f>+Timis!J10</f>
        <v>175.18942538413</v>
      </c>
      <c r="K1759" s="123">
        <f>+Timis!K10</f>
        <v>17440</v>
      </c>
      <c r="L1759" s="123">
        <f>+Timis!L10</f>
        <v>17263</v>
      </c>
      <c r="M1759" s="123">
        <f>+Timis!M10</f>
        <v>118775</v>
      </c>
      <c r="N1759" s="381">
        <f>+Timis!N10</f>
        <v>237.0758483033932</v>
      </c>
      <c r="O1759" s="381">
        <f>+Timis!O10</f>
        <v>64.952287206409096</v>
      </c>
      <c r="P1759" s="381">
        <f>+Timis!P10</f>
        <v>5.3817399184413235</v>
      </c>
      <c r="Q1759" s="381">
        <f>+Timis!Q10</f>
        <v>0.45183340091525226</v>
      </c>
      <c r="R1759" s="381">
        <f>+Timis!R10</f>
        <v>44.051896207584832</v>
      </c>
    </row>
    <row r="1760" spans="1:18" ht="25.5">
      <c r="A1760" s="391">
        <v>4</v>
      </c>
      <c r="B1760" s="79" t="s">
        <v>253</v>
      </c>
      <c r="C1760" s="123">
        <f>+Timis!C11</f>
        <v>33693290.789999999</v>
      </c>
      <c r="D1760" s="123">
        <f>+Timis!D11</f>
        <v>114214.54505084699</v>
      </c>
      <c r="E1760" s="123">
        <f>+Timis!E11</f>
        <v>4671.1896284486302</v>
      </c>
      <c r="F1760" s="123">
        <f>+Timis!F11</f>
        <v>446.91989375248698</v>
      </c>
      <c r="G1760" s="123">
        <f>+Timis!G11</f>
        <v>11053954.1</v>
      </c>
      <c r="H1760" s="123">
        <f>+Timis!H11</f>
        <v>37471.030847457601</v>
      </c>
      <c r="I1760" s="123">
        <f>+Timis!I11</f>
        <v>1532.5043809787901</v>
      </c>
      <c r="J1760" s="123">
        <f>+Timis!J11</f>
        <v>146.623611884865</v>
      </c>
      <c r="K1760" s="123">
        <f>+Timis!K11</f>
        <v>7213</v>
      </c>
      <c r="L1760" s="123">
        <f>+Timis!L11</f>
        <v>7080</v>
      </c>
      <c r="M1760" s="123">
        <f>+Timis!M11</f>
        <v>75390</v>
      </c>
      <c r="N1760" s="381">
        <f>+Timis!N11</f>
        <v>255.5593220338983</v>
      </c>
      <c r="O1760" s="381">
        <f>+Timis!O11</f>
        <v>70.016252612026932</v>
      </c>
      <c r="P1760" s="381">
        <f>+Timis!P11</f>
        <v>9.6554815573770494</v>
      </c>
      <c r="Q1760" s="381">
        <f>+Timis!Q11</f>
        <v>4.2655367231638417</v>
      </c>
      <c r="R1760" s="381">
        <f>+Timis!R11</f>
        <v>26.46779661016949</v>
      </c>
    </row>
    <row r="1761" spans="1:20">
      <c r="A1761" s="391">
        <v>5</v>
      </c>
      <c r="B1761" s="79" t="s">
        <v>254</v>
      </c>
      <c r="C1761" s="123">
        <f>+Timis!C12</f>
        <v>18785676.890000001</v>
      </c>
      <c r="D1761" s="123">
        <f>+Timis!D12</f>
        <v>51048.035027173901</v>
      </c>
      <c r="E1761" s="123">
        <f>+Timis!E12</f>
        <v>1852.26551863538</v>
      </c>
      <c r="F1761" s="123">
        <f>+Timis!F12</f>
        <v>232.07665468336899</v>
      </c>
      <c r="G1761" s="123">
        <f>+Timis!G12</f>
        <v>1063689.8</v>
      </c>
      <c r="H1761" s="123">
        <f>+Timis!H12</f>
        <v>2890.4614130434802</v>
      </c>
      <c r="I1761" s="123">
        <f>+Timis!I12</f>
        <v>104.879688424374</v>
      </c>
      <c r="J1761" s="123">
        <f>+Timis!J12</f>
        <v>13.1407333283918</v>
      </c>
      <c r="K1761" s="123">
        <f>+Timis!K12</f>
        <v>10142</v>
      </c>
      <c r="L1761" s="123">
        <f>+Timis!L12</f>
        <v>10047</v>
      </c>
      <c r="M1761" s="123">
        <f>+Timis!M12</f>
        <v>80946</v>
      </c>
      <c r="N1761" s="381">
        <f>+Timis!N12</f>
        <v>219.96195652173913</v>
      </c>
      <c r="O1761" s="381">
        <f>+Timis!O12</f>
        <v>60.263549731983318</v>
      </c>
      <c r="P1761" s="381">
        <f>+Timis!P12</f>
        <v>6.033092345531788</v>
      </c>
      <c r="Q1761" s="381">
        <f>+Timis!Q12</f>
        <v>2.5778839454563554</v>
      </c>
      <c r="R1761" s="381">
        <f>+Timis!R12</f>
        <v>36.459239130434781</v>
      </c>
    </row>
    <row r="1762" spans="1:20">
      <c r="A1762" s="391">
        <v>6</v>
      </c>
      <c r="B1762" s="79" t="s">
        <v>255</v>
      </c>
      <c r="C1762" s="123">
        <f>+Timis!C13</f>
        <v>3834292</v>
      </c>
      <c r="D1762" s="123">
        <f>+Timis!D13</f>
        <v>60861.777777777803</v>
      </c>
      <c r="E1762" s="123">
        <f>+Timis!E13</f>
        <v>1381.2291066282401</v>
      </c>
      <c r="F1762" s="123">
        <f>+Timis!F13</f>
        <v>249.352409442674</v>
      </c>
      <c r="G1762" s="123">
        <f>+Timis!G13</f>
        <v>240990</v>
      </c>
      <c r="H1762" s="123">
        <f>+Timis!H13</f>
        <v>3825.2380952381</v>
      </c>
      <c r="I1762" s="123">
        <f>+Timis!I13</f>
        <v>86.811959654178693</v>
      </c>
      <c r="J1762" s="123">
        <f>+Timis!J13</f>
        <v>15.672107693308201</v>
      </c>
      <c r="K1762" s="123">
        <f>+Timis!K13</f>
        <v>2776</v>
      </c>
      <c r="L1762" s="123">
        <f>+Timis!L13</f>
        <v>2756</v>
      </c>
      <c r="M1762" s="123">
        <f>+Timis!M13</f>
        <v>15377</v>
      </c>
      <c r="N1762" s="381">
        <f>+Timis!N13</f>
        <v>244.07936507936509</v>
      </c>
      <c r="O1762" s="381">
        <f>+Timis!O13</f>
        <v>66.871058925853447</v>
      </c>
      <c r="P1762" s="381">
        <f>+Timis!P13</f>
        <v>4.4532290761656528</v>
      </c>
      <c r="Q1762" s="381">
        <f>+Timis!Q13</f>
        <v>7.2568940493468792E-2</v>
      </c>
      <c r="R1762" s="381">
        <f>+Timis!R13</f>
        <v>54.80952380952381</v>
      </c>
    </row>
    <row r="1763" spans="1:20">
      <c r="A1763" s="391">
        <v>7</v>
      </c>
      <c r="B1763" s="79" t="s">
        <v>256</v>
      </c>
      <c r="C1763" s="123">
        <f>+Timis!C14</f>
        <v>5501732</v>
      </c>
      <c r="D1763" s="123">
        <f>+Timis!D14</f>
        <v>47841.147826086999</v>
      </c>
      <c r="E1763" s="123">
        <f>+Timis!E14</f>
        <v>1223.4227262619499</v>
      </c>
      <c r="F1763" s="123">
        <f>+Timis!F14</f>
        <v>205.59536621823599</v>
      </c>
      <c r="G1763" s="123">
        <f>+Timis!G14</f>
        <v>276620</v>
      </c>
      <c r="H1763" s="123">
        <f>+Timis!H14</f>
        <v>2405.3913043478301</v>
      </c>
      <c r="I1763" s="123">
        <f>+Timis!I14</f>
        <v>61.512119190571497</v>
      </c>
      <c r="J1763" s="123">
        <f>+Timis!J14</f>
        <v>10.3370702541106</v>
      </c>
      <c r="K1763" s="123">
        <f>+Timis!K14</f>
        <v>4497</v>
      </c>
      <c r="L1763" s="123">
        <f>+Timis!L14</f>
        <v>4457</v>
      </c>
      <c r="M1763" s="123">
        <f>+Timis!M14</f>
        <v>26760</v>
      </c>
      <c r="N1763" s="381">
        <f>+Timis!N14</f>
        <v>232.69565217391303</v>
      </c>
      <c r="O1763" s="381">
        <f>+Timis!O14</f>
        <v>63.752233472304944</v>
      </c>
      <c r="P1763" s="381">
        <f>+Timis!P14</f>
        <v>5.5300681959082452</v>
      </c>
      <c r="Q1763" s="381">
        <f>+Timis!Q14</f>
        <v>0.20192954902400717</v>
      </c>
      <c r="R1763" s="381">
        <f>+Timis!R14</f>
        <v>42.07826086956522</v>
      </c>
    </row>
    <row r="1764" spans="1:20">
      <c r="A1764" s="391">
        <v>8</v>
      </c>
      <c r="B1764" s="79" t="s">
        <v>257</v>
      </c>
      <c r="C1764" s="123">
        <f>+Timis!C15</f>
        <v>7538253</v>
      </c>
      <c r="D1764" s="123">
        <f>+Timis!D15</f>
        <v>55838.911111111098</v>
      </c>
      <c r="E1764" s="123">
        <f>+Timis!E15</f>
        <v>1386.4728710685999</v>
      </c>
      <c r="F1764" s="123">
        <f>+Timis!F15</f>
        <v>268.112569355527</v>
      </c>
      <c r="G1764" s="123">
        <f>+Timis!G15</f>
        <v>255906</v>
      </c>
      <c r="H1764" s="123">
        <f>+Timis!H15</f>
        <v>1895.6</v>
      </c>
      <c r="I1764" s="123">
        <f>+Timis!I15</f>
        <v>47.0675004598124</v>
      </c>
      <c r="J1764" s="123">
        <f>+Timis!J15</f>
        <v>9.1017925736235608</v>
      </c>
      <c r="K1764" s="123">
        <f>+Timis!K15</f>
        <v>5437</v>
      </c>
      <c r="L1764" s="123">
        <f>+Timis!L15</f>
        <v>5410</v>
      </c>
      <c r="M1764" s="123">
        <f>+Timis!M15</f>
        <v>28116</v>
      </c>
      <c r="N1764" s="381">
        <f>+Timis!N15</f>
        <v>208.26666666666668</v>
      </c>
      <c r="O1764" s="381">
        <f>+Timis!O15</f>
        <v>57.05936073059361</v>
      </c>
      <c r="P1764" s="381">
        <f>+Timis!P15</f>
        <v>5.0705139765554552</v>
      </c>
      <c r="Q1764" s="381">
        <f>+Timis!Q15</f>
        <v>0.96118299445471345</v>
      </c>
      <c r="R1764" s="381">
        <f>+Timis!R15</f>
        <v>41.074074074074076</v>
      </c>
    </row>
    <row r="1765" spans="1:20">
      <c r="A1765" s="391">
        <v>9</v>
      </c>
      <c r="B1765" s="79" t="s">
        <v>258</v>
      </c>
      <c r="C1765" s="123">
        <f>+Timis!C16</f>
        <v>8083432</v>
      </c>
      <c r="D1765" s="123">
        <f>+Timis!D16</f>
        <v>64667.455999999998</v>
      </c>
      <c r="E1765" s="123">
        <f>+Timis!E16</f>
        <v>1841.7480063795899</v>
      </c>
      <c r="F1765" s="123">
        <f>+Timis!F16</f>
        <v>255.287771601819</v>
      </c>
      <c r="G1765" s="123">
        <f>+Timis!G16</f>
        <v>363463</v>
      </c>
      <c r="H1765" s="123">
        <f>+Timis!H16</f>
        <v>2907.7040000000002</v>
      </c>
      <c r="I1765" s="123">
        <f>+Timis!I16</f>
        <v>82.812257917521094</v>
      </c>
      <c r="J1765" s="123">
        <f>+Timis!J16</f>
        <v>11.478745578574999</v>
      </c>
      <c r="K1765" s="123">
        <f>+Timis!K16</f>
        <v>4389</v>
      </c>
      <c r="L1765" s="123">
        <f>+Timis!L16</f>
        <v>4358</v>
      </c>
      <c r="M1765" s="123">
        <f>+Timis!M16</f>
        <v>31664</v>
      </c>
      <c r="N1765" s="381">
        <f>+Timis!N16</f>
        <v>253.31200000000001</v>
      </c>
      <c r="O1765" s="381">
        <f>+Timis!O16</f>
        <v>69.400547945205489</v>
      </c>
      <c r="P1765" s="381">
        <f>+Timis!P16</f>
        <v>5.7320782041998548</v>
      </c>
      <c r="Q1765" s="381">
        <f>+Timis!Q16</f>
        <v>1.4915098669114273</v>
      </c>
      <c r="R1765" s="381">
        <f>+Timis!R16</f>
        <v>44.192</v>
      </c>
    </row>
    <row r="1766" spans="1:20" ht="25.5">
      <c r="A1766" s="391">
        <v>10</v>
      </c>
      <c r="B1766" s="79" t="s">
        <v>259</v>
      </c>
      <c r="C1766" s="123">
        <f>+Timis!C17</f>
        <v>14591573</v>
      </c>
      <c r="D1766" s="123">
        <f>+Timis!D17</f>
        <v>34741.840476190497</v>
      </c>
      <c r="E1766" s="123">
        <f>+Timis!E17</f>
        <v>11950.5102375102</v>
      </c>
      <c r="F1766" s="123">
        <f>+Timis!F17</f>
        <v>104.272444028384</v>
      </c>
      <c r="G1766" s="123">
        <f>+Timis!G17</f>
        <v>681367.9</v>
      </c>
      <c r="H1766" s="123">
        <f>+Timis!H17</f>
        <v>1622.3045238095201</v>
      </c>
      <c r="I1766" s="123">
        <f>+Timis!I17</f>
        <v>558.04086814086804</v>
      </c>
      <c r="J1766" s="123">
        <f>+Timis!J17</f>
        <v>4.8691046685294097</v>
      </c>
      <c r="K1766" s="123">
        <f>+Timis!K17</f>
        <v>1221</v>
      </c>
      <c r="L1766" s="123">
        <f>+Timis!L17</f>
        <v>841</v>
      </c>
      <c r="M1766" s="123">
        <f>+Timis!M17</f>
        <v>139937</v>
      </c>
      <c r="N1766" s="381">
        <f>+Timis!N17</f>
        <v>333.18333333333334</v>
      </c>
      <c r="O1766" s="381">
        <f>+Timis!O17</f>
        <v>91.283105022831052</v>
      </c>
      <c r="P1766" s="381">
        <f>+Timis!P17</f>
        <v>114.6085176085176</v>
      </c>
      <c r="Q1766" s="381">
        <f>+Timis!Q17</f>
        <v>0.356718192627824</v>
      </c>
      <c r="R1766" s="381">
        <f>+Timis!R17</f>
        <v>2.907142857142857</v>
      </c>
    </row>
    <row r="1767" spans="1:20">
      <c r="A1767" s="391">
        <v>11</v>
      </c>
      <c r="B1767" s="79" t="s">
        <v>260</v>
      </c>
      <c r="C1767" s="123">
        <f>+Timis!C18</f>
        <v>12724731.539999999</v>
      </c>
      <c r="D1767" s="123">
        <f>+Timis!D18</f>
        <v>28594.902337078602</v>
      </c>
      <c r="E1767" s="123">
        <f>+Timis!E18</f>
        <v>4350.3355692307696</v>
      </c>
      <c r="F1767" s="123">
        <f>+Timis!F18</f>
        <v>97.909663753039297</v>
      </c>
      <c r="G1767" s="123">
        <f>+Timis!G18</f>
        <v>562773</v>
      </c>
      <c r="H1767" s="123">
        <f>+Timis!H18</f>
        <v>1264.6584269662901</v>
      </c>
      <c r="I1767" s="123">
        <f>+Timis!I18</f>
        <v>192.401025641026</v>
      </c>
      <c r="J1767" s="123">
        <f>+Timis!J18</f>
        <v>4.3302222153827197</v>
      </c>
      <c r="K1767" s="123">
        <f>+Timis!K18</f>
        <v>2925</v>
      </c>
      <c r="L1767" s="123">
        <f>+Timis!L18</f>
        <v>2595</v>
      </c>
      <c r="M1767" s="123">
        <f>+Timis!M18</f>
        <v>129964</v>
      </c>
      <c r="N1767" s="381">
        <f>+Timis!N18</f>
        <v>292.05393258426966</v>
      </c>
      <c r="O1767" s="381">
        <f>+Timis!O18</f>
        <v>80.014776050484826</v>
      </c>
      <c r="P1767" s="381">
        <f>+Timis!P18</f>
        <v>44.250595846101461</v>
      </c>
      <c r="Q1767" s="381">
        <f>+Timis!Q18</f>
        <v>2.0809248554913293</v>
      </c>
      <c r="R1767" s="381">
        <f>+Timis!R18</f>
        <v>6.6</v>
      </c>
    </row>
    <row r="1768" spans="1:20" ht="25.5">
      <c r="A1768" s="391">
        <v>12</v>
      </c>
      <c r="B1768" s="79" t="s">
        <v>569</v>
      </c>
      <c r="C1768" s="123">
        <f>+Timis!C19</f>
        <v>5323550</v>
      </c>
      <c r="D1768" s="123">
        <f>+Timis!D19</f>
        <v>106471</v>
      </c>
      <c r="E1768" s="123">
        <f>+Timis!E19</f>
        <v>3676.48480662983</v>
      </c>
      <c r="F1768" s="123">
        <f>+Timis!F19</f>
        <v>381.97244744206102</v>
      </c>
      <c r="G1768" s="123">
        <f>+Timis!G19</f>
        <v>3323922</v>
      </c>
      <c r="H1768" s="123">
        <f>+Timis!H19</f>
        <v>66478.44</v>
      </c>
      <c r="I1768" s="123">
        <f>+Timis!I19</f>
        <v>2295.5262430939201</v>
      </c>
      <c r="J1768" s="123">
        <f>+Timis!J19</f>
        <v>238.49623304871901</v>
      </c>
      <c r="K1768" s="123">
        <f>+Timis!K19</f>
        <v>1448</v>
      </c>
      <c r="L1768" s="123">
        <f>+Timis!L19</f>
        <v>1448</v>
      </c>
      <c r="M1768" s="123">
        <f>+Timis!M19</f>
        <v>13937</v>
      </c>
      <c r="N1768" s="381">
        <f>+Timis!N19</f>
        <v>278.74</v>
      </c>
      <c r="O1768" s="381">
        <f>+Timis!O19</f>
        <v>76.367123287671234</v>
      </c>
      <c r="P1768" s="381">
        <f>+Timis!P19</f>
        <v>9.625</v>
      </c>
      <c r="Q1768" s="381">
        <f>+Timis!Q19</f>
        <v>0</v>
      </c>
      <c r="R1768" s="381">
        <f>+Timis!R19</f>
        <v>28.96</v>
      </c>
    </row>
    <row r="1769" spans="1:20" ht="25.5">
      <c r="A1769" s="391">
        <v>13</v>
      </c>
      <c r="B1769" s="79" t="s">
        <v>262</v>
      </c>
      <c r="C1769" s="123">
        <f>+Timis!C20</f>
        <v>44037973</v>
      </c>
      <c r="D1769" s="123">
        <f>+Timis!D20</f>
        <v>265288.99397590401</v>
      </c>
      <c r="E1769" s="123">
        <f>+Timis!E20</f>
        <v>5147.0281673679301</v>
      </c>
      <c r="F1769" s="123">
        <f>+Timis!F20</f>
        <v>894.93523410827504</v>
      </c>
      <c r="G1769" s="123">
        <f>+Timis!G20</f>
        <v>2624356</v>
      </c>
      <c r="H1769" s="123">
        <f>+Timis!H20</f>
        <v>15809.3734939759</v>
      </c>
      <c r="I1769" s="123">
        <f>+Timis!I20</f>
        <v>306.72697522206602</v>
      </c>
      <c r="J1769" s="123">
        <f>+Timis!J20</f>
        <v>53.331897252479301</v>
      </c>
      <c r="K1769" s="123">
        <f>+Timis!K20</f>
        <v>8556</v>
      </c>
      <c r="L1769" s="123">
        <f>+Timis!L20</f>
        <v>8487</v>
      </c>
      <c r="M1769" s="123">
        <f>+Timis!M20</f>
        <v>49208</v>
      </c>
      <c r="N1769" s="381">
        <f>+Timis!N20</f>
        <v>296.43373493975906</v>
      </c>
      <c r="O1769" s="381">
        <f>+Timis!O20</f>
        <v>81.214721901303847</v>
      </c>
      <c r="P1769" s="381">
        <f>+Timis!P20</f>
        <v>4.0094516418153674</v>
      </c>
      <c r="Q1769" s="381">
        <f>+Timis!Q20</f>
        <v>1.8145398845292802</v>
      </c>
      <c r="R1769" s="381">
        <f>+Timis!R20</f>
        <v>73.933734939759034</v>
      </c>
    </row>
    <row r="1770" spans="1:20">
      <c r="A1770" s="83"/>
      <c r="B1770" s="159"/>
      <c r="C1770" s="156"/>
      <c r="D1770" s="37"/>
      <c r="E1770" s="37"/>
      <c r="F1770" s="37"/>
      <c r="G1770" s="156"/>
      <c r="H1770" s="37"/>
      <c r="I1770" s="37"/>
      <c r="J1770" s="37"/>
    </row>
    <row r="1771" spans="1:20">
      <c r="A1771" s="528" t="s">
        <v>565</v>
      </c>
      <c r="B1771" s="528"/>
      <c r="C1771" s="528"/>
      <c r="D1771" s="528"/>
      <c r="E1771" s="528"/>
      <c r="F1771" s="528"/>
      <c r="G1771" s="528"/>
      <c r="H1771" s="528"/>
      <c r="I1771" s="528"/>
      <c r="J1771" s="528"/>
      <c r="K1771" s="528"/>
      <c r="L1771" s="528"/>
      <c r="M1771" s="528"/>
      <c r="N1771" s="528"/>
      <c r="O1771" s="528"/>
      <c r="P1771" s="528"/>
      <c r="Q1771" s="528"/>
      <c r="R1771" s="528"/>
      <c r="S1771" s="528"/>
      <c r="T1771" s="528"/>
    </row>
    <row r="1772" spans="1:20">
      <c r="A1772" s="527" t="s">
        <v>300</v>
      </c>
      <c r="B1772" s="527" t="s">
        <v>301</v>
      </c>
      <c r="C1772" s="527" t="s">
        <v>414</v>
      </c>
      <c r="D1772" s="527"/>
      <c r="E1772" s="527"/>
      <c r="F1772" s="527"/>
      <c r="G1772" s="527"/>
      <c r="H1772" s="527"/>
      <c r="I1772" s="527"/>
      <c r="J1772" s="527"/>
      <c r="K1772" s="527"/>
      <c r="L1772" s="527"/>
      <c r="M1772" s="527" t="s">
        <v>425</v>
      </c>
      <c r="N1772" s="527"/>
      <c r="O1772" s="527"/>
      <c r="P1772" s="527"/>
      <c r="Q1772" s="527"/>
      <c r="R1772" s="527"/>
      <c r="S1772" s="527"/>
      <c r="T1772" s="527"/>
    </row>
    <row r="1773" spans="1:20">
      <c r="A1773" s="527"/>
      <c r="B1773" s="527"/>
      <c r="C1773" s="527" t="s">
        <v>415</v>
      </c>
      <c r="D1773" s="527" t="s">
        <v>416</v>
      </c>
      <c r="E1773" s="527"/>
      <c r="F1773" s="527"/>
      <c r="G1773" s="527"/>
      <c r="H1773" s="527"/>
      <c r="I1773" s="527"/>
      <c r="J1773" s="527"/>
      <c r="K1773" s="527"/>
      <c r="L1773" s="527"/>
      <c r="M1773" s="527" t="s">
        <v>415</v>
      </c>
      <c r="N1773" s="527" t="s">
        <v>416</v>
      </c>
      <c r="O1773" s="527"/>
      <c r="P1773" s="527"/>
      <c r="Q1773" s="527"/>
      <c r="R1773" s="527"/>
      <c r="S1773" s="527"/>
      <c r="T1773" s="527"/>
    </row>
    <row r="1774" spans="1:20" ht="40.5" customHeight="1">
      <c r="A1774" s="527"/>
      <c r="B1774" s="527"/>
      <c r="C1774" s="527"/>
      <c r="D1774" s="527" t="s">
        <v>409</v>
      </c>
      <c r="E1774" s="527" t="s">
        <v>410</v>
      </c>
      <c r="F1774" s="527" t="s">
        <v>411</v>
      </c>
      <c r="G1774" s="527" t="s">
        <v>418</v>
      </c>
      <c r="H1774" s="527"/>
      <c r="I1774" s="527" t="s">
        <v>417</v>
      </c>
      <c r="J1774" s="527"/>
      <c r="K1774" s="527" t="s">
        <v>412</v>
      </c>
      <c r="L1774" s="527" t="s">
        <v>413</v>
      </c>
      <c r="M1774" s="527"/>
      <c r="N1774" s="527" t="s">
        <v>420</v>
      </c>
      <c r="O1774" s="527" t="s">
        <v>421</v>
      </c>
      <c r="P1774" s="527"/>
      <c r="Q1774" s="527"/>
      <c r="R1774" s="527"/>
      <c r="S1774" s="527" t="s">
        <v>423</v>
      </c>
      <c r="T1774" s="527" t="s">
        <v>424</v>
      </c>
    </row>
    <row r="1775" spans="1:20" ht="26.25" customHeight="1">
      <c r="A1775" s="527"/>
      <c r="B1775" s="527"/>
      <c r="C1775" s="527"/>
      <c r="D1775" s="527"/>
      <c r="E1775" s="527"/>
      <c r="F1775" s="527"/>
      <c r="G1775" s="527" t="s">
        <v>415</v>
      </c>
      <c r="H1775" s="527" t="s">
        <v>419</v>
      </c>
      <c r="I1775" s="527" t="s">
        <v>415</v>
      </c>
      <c r="J1775" s="527" t="s">
        <v>422</v>
      </c>
      <c r="K1775" s="527"/>
      <c r="L1775" s="527"/>
      <c r="M1775" s="527"/>
      <c r="N1775" s="527"/>
      <c r="O1775" s="527" t="s">
        <v>415</v>
      </c>
      <c r="P1775" s="527" t="s">
        <v>422</v>
      </c>
      <c r="Q1775" s="527" t="s">
        <v>443</v>
      </c>
      <c r="R1775" s="527"/>
      <c r="S1775" s="527"/>
      <c r="T1775" s="527"/>
    </row>
    <row r="1776" spans="1:20" ht="24">
      <c r="A1776" s="527"/>
      <c r="B1776" s="527"/>
      <c r="C1776" s="527"/>
      <c r="D1776" s="527"/>
      <c r="E1776" s="527"/>
      <c r="F1776" s="527"/>
      <c r="G1776" s="527"/>
      <c r="H1776" s="527"/>
      <c r="I1776" s="527"/>
      <c r="J1776" s="527"/>
      <c r="K1776" s="527"/>
      <c r="L1776" s="527"/>
      <c r="M1776" s="527"/>
      <c r="N1776" s="527"/>
      <c r="O1776" s="527"/>
      <c r="P1776" s="527"/>
      <c r="Q1776" s="392" t="s">
        <v>415</v>
      </c>
      <c r="R1776" s="392" t="s">
        <v>419</v>
      </c>
      <c r="S1776" s="527"/>
      <c r="T1776" s="527"/>
    </row>
    <row r="1777" spans="1:20">
      <c r="A1777" s="516" t="s">
        <v>336</v>
      </c>
      <c r="B1777" s="516"/>
      <c r="C1777" s="44">
        <f>+Timis!C28</f>
        <v>2966</v>
      </c>
      <c r="D1777" s="44">
        <f>+Timis!D28</f>
        <v>2074</v>
      </c>
      <c r="E1777" s="44">
        <f>+Timis!E28</f>
        <v>117</v>
      </c>
      <c r="F1777" s="44">
        <f>+Timis!F28</f>
        <v>38</v>
      </c>
      <c r="G1777" s="44">
        <f>+Timis!G28</f>
        <v>14</v>
      </c>
      <c r="H1777" s="44">
        <f>+Timis!H28</f>
        <v>0</v>
      </c>
      <c r="I1777" s="44">
        <f>+Timis!I28</f>
        <v>382</v>
      </c>
      <c r="J1777" s="44">
        <f>+Timis!J28</f>
        <v>2</v>
      </c>
      <c r="K1777" s="44">
        <f>+Timis!K28</f>
        <v>117</v>
      </c>
      <c r="L1777" s="44">
        <f>+Timis!L28</f>
        <v>224</v>
      </c>
      <c r="M1777" s="44">
        <f>+Timis!M28</f>
        <v>4414</v>
      </c>
      <c r="N1777" s="44">
        <f>+Timis!N28</f>
        <v>2450</v>
      </c>
      <c r="O1777" s="44">
        <f>+Timis!O28</f>
        <v>2196</v>
      </c>
      <c r="P1777" s="44">
        <f>+Timis!P28</f>
        <v>58</v>
      </c>
      <c r="Q1777" s="44">
        <f>+Timis!Q28</f>
        <v>1</v>
      </c>
      <c r="R1777" s="44">
        <f>+Timis!R28</f>
        <v>1</v>
      </c>
      <c r="S1777" s="44">
        <f>+Timis!S28</f>
        <v>1373</v>
      </c>
      <c r="T1777" s="44">
        <f>+Timis!T28</f>
        <v>591</v>
      </c>
    </row>
    <row r="1778" spans="1:20">
      <c r="A1778" s="391">
        <v>1</v>
      </c>
      <c r="B1778" s="79" t="s">
        <v>549</v>
      </c>
      <c r="C1778" s="180">
        <f>+Timis!C29</f>
        <v>1165</v>
      </c>
      <c r="D1778" s="180">
        <f>+Timis!D29</f>
        <v>908</v>
      </c>
      <c r="E1778" s="180">
        <f>+Timis!E29</f>
        <v>3</v>
      </c>
      <c r="F1778" s="180">
        <f>+Timis!F29</f>
        <v>14</v>
      </c>
      <c r="G1778" s="180">
        <f>+Timis!G29</f>
        <v>3</v>
      </c>
      <c r="H1778" s="180">
        <f>+Timis!H29</f>
        <v>0</v>
      </c>
      <c r="I1778" s="180">
        <f>+Timis!I29</f>
        <v>137</v>
      </c>
      <c r="J1778" s="180">
        <f>+Timis!J29</f>
        <v>0</v>
      </c>
      <c r="K1778" s="180">
        <f>+Timis!K29</f>
        <v>47</v>
      </c>
      <c r="L1778" s="180">
        <f>+Timis!L29</f>
        <v>53</v>
      </c>
      <c r="M1778" s="180">
        <f>+Timis!M29</f>
        <v>1293</v>
      </c>
      <c r="N1778" s="180">
        <f>+Timis!N29</f>
        <v>777</v>
      </c>
      <c r="O1778" s="180">
        <f>+Timis!O29</f>
        <v>685</v>
      </c>
      <c r="P1778" s="180">
        <f>+Timis!P29</f>
        <v>15</v>
      </c>
      <c r="Q1778" s="180">
        <f>+Timis!Q29</f>
        <v>0</v>
      </c>
      <c r="R1778" s="180">
        <f>+Timis!R29</f>
        <v>0</v>
      </c>
      <c r="S1778" s="180">
        <f>+Timis!S29</f>
        <v>377</v>
      </c>
      <c r="T1778" s="180">
        <f>+Timis!T29</f>
        <v>139</v>
      </c>
    </row>
    <row r="1779" spans="1:20">
      <c r="A1779" s="391">
        <v>2</v>
      </c>
      <c r="B1779" s="79" t="s">
        <v>550</v>
      </c>
      <c r="C1779" s="180">
        <f>+Timis!C30</f>
        <v>847</v>
      </c>
      <c r="D1779" s="180">
        <f>+Timis!D30</f>
        <v>552</v>
      </c>
      <c r="E1779" s="180">
        <f>+Timis!E30</f>
        <v>113</v>
      </c>
      <c r="F1779" s="180">
        <f>+Timis!F30</f>
        <v>16</v>
      </c>
      <c r="G1779" s="180">
        <f>+Timis!G30</f>
        <v>3</v>
      </c>
      <c r="H1779" s="180">
        <f>+Timis!H30</f>
        <v>0</v>
      </c>
      <c r="I1779" s="180">
        <f>+Timis!I30</f>
        <v>103</v>
      </c>
      <c r="J1779" s="180">
        <f>+Timis!J30</f>
        <v>2</v>
      </c>
      <c r="K1779" s="180">
        <f>+Timis!K30</f>
        <v>24</v>
      </c>
      <c r="L1779" s="180">
        <f>+Timis!L30</f>
        <v>36</v>
      </c>
      <c r="M1779" s="180">
        <f>+Timis!M30</f>
        <v>1052</v>
      </c>
      <c r="N1779" s="180">
        <f>+Timis!N30</f>
        <v>634</v>
      </c>
      <c r="O1779" s="180">
        <f>+Timis!O30</f>
        <v>558</v>
      </c>
      <c r="P1779" s="180">
        <f>+Timis!P30</f>
        <v>18</v>
      </c>
      <c r="Q1779" s="180">
        <f>+Timis!Q30</f>
        <v>0</v>
      </c>
      <c r="R1779" s="180">
        <f>+Timis!R30</f>
        <v>0</v>
      </c>
      <c r="S1779" s="180">
        <f>+Timis!S30</f>
        <v>265</v>
      </c>
      <c r="T1779" s="180">
        <f>+Timis!T30</f>
        <v>153</v>
      </c>
    </row>
    <row r="1780" spans="1:20" ht="25.5">
      <c r="A1780" s="391">
        <v>3</v>
      </c>
      <c r="B1780" s="79" t="s">
        <v>252</v>
      </c>
      <c r="C1780" s="180">
        <f>+Timis!C31</f>
        <v>308</v>
      </c>
      <c r="D1780" s="180">
        <f>+Timis!D31</f>
        <v>202</v>
      </c>
      <c r="E1780" s="180">
        <f>+Timis!E31</f>
        <v>0</v>
      </c>
      <c r="F1780" s="180">
        <f>+Timis!F31</f>
        <v>1</v>
      </c>
      <c r="G1780" s="180">
        <f>+Timis!G31</f>
        <v>3</v>
      </c>
      <c r="H1780" s="180">
        <f>+Timis!H31</f>
        <v>0</v>
      </c>
      <c r="I1780" s="180">
        <f>+Timis!I31</f>
        <v>62</v>
      </c>
      <c r="J1780" s="180">
        <f>+Timis!J31</f>
        <v>0</v>
      </c>
      <c r="K1780" s="180">
        <f>+Timis!K31</f>
        <v>10</v>
      </c>
      <c r="L1780" s="180">
        <f>+Timis!L31</f>
        <v>30</v>
      </c>
      <c r="M1780" s="180">
        <f>+Timis!M31</f>
        <v>537</v>
      </c>
      <c r="N1780" s="180">
        <f>+Timis!N31</f>
        <v>260</v>
      </c>
      <c r="O1780" s="180">
        <f>+Timis!O31</f>
        <v>240</v>
      </c>
      <c r="P1780" s="180">
        <f>+Timis!P31</f>
        <v>1</v>
      </c>
      <c r="Q1780" s="180">
        <f>+Timis!Q31</f>
        <v>0</v>
      </c>
      <c r="R1780" s="180">
        <f>+Timis!R31</f>
        <v>0</v>
      </c>
      <c r="S1780" s="180">
        <f>+Timis!S31</f>
        <v>216</v>
      </c>
      <c r="T1780" s="180">
        <f>+Timis!T31</f>
        <v>61</v>
      </c>
    </row>
    <row r="1781" spans="1:20" ht="25.5">
      <c r="A1781" s="391">
        <v>4</v>
      </c>
      <c r="B1781" s="79" t="s">
        <v>253</v>
      </c>
      <c r="C1781" s="180">
        <f>+Timis!C32</f>
        <v>149</v>
      </c>
      <c r="D1781" s="180">
        <f>+Timis!D32</f>
        <v>107</v>
      </c>
      <c r="E1781" s="180">
        <f>+Timis!E32</f>
        <v>0</v>
      </c>
      <c r="F1781" s="180">
        <f>+Timis!F32</f>
        <v>1</v>
      </c>
      <c r="G1781" s="180">
        <f>+Timis!G32</f>
        <v>2</v>
      </c>
      <c r="H1781" s="180">
        <f>+Timis!H32</f>
        <v>0</v>
      </c>
      <c r="I1781" s="180">
        <f>+Timis!I32</f>
        <v>14</v>
      </c>
      <c r="J1781" s="180">
        <f>+Timis!J32</f>
        <v>0</v>
      </c>
      <c r="K1781" s="180">
        <f>+Timis!K32</f>
        <v>10</v>
      </c>
      <c r="L1781" s="180">
        <f>+Timis!L32</f>
        <v>15</v>
      </c>
      <c r="M1781" s="180">
        <f>+Timis!M32</f>
        <v>243</v>
      </c>
      <c r="N1781" s="180">
        <f>+Timis!N32</f>
        <v>131</v>
      </c>
      <c r="O1781" s="180">
        <f>+Timis!O32</f>
        <v>111</v>
      </c>
      <c r="P1781" s="180">
        <f>+Timis!P32</f>
        <v>0</v>
      </c>
      <c r="Q1781" s="180">
        <f>+Timis!Q32</f>
        <v>0</v>
      </c>
      <c r="R1781" s="180">
        <f>+Timis!R32</f>
        <v>0</v>
      </c>
      <c r="S1781" s="180">
        <f>+Timis!S32</f>
        <v>82</v>
      </c>
      <c r="T1781" s="180">
        <f>+Timis!T32</f>
        <v>30</v>
      </c>
    </row>
    <row r="1782" spans="1:20">
      <c r="A1782" s="391">
        <v>5</v>
      </c>
      <c r="B1782" s="146" t="s">
        <v>254</v>
      </c>
      <c r="C1782" s="180">
        <f>+Timis!C33</f>
        <v>72</v>
      </c>
      <c r="D1782" s="180">
        <f>+Timis!D33</f>
        <v>53</v>
      </c>
      <c r="E1782" s="180">
        <f>+Timis!E33</f>
        <v>0</v>
      </c>
      <c r="F1782" s="180">
        <f>+Timis!F33</f>
        <v>1</v>
      </c>
      <c r="G1782" s="180">
        <f>+Timis!G33</f>
        <v>0</v>
      </c>
      <c r="H1782" s="180">
        <f>+Timis!H33</f>
        <v>0</v>
      </c>
      <c r="I1782" s="180">
        <f>+Timis!I33</f>
        <v>3</v>
      </c>
      <c r="J1782" s="180">
        <f>+Timis!J33</f>
        <v>0</v>
      </c>
      <c r="K1782" s="180">
        <f>+Timis!K33</f>
        <v>4</v>
      </c>
      <c r="L1782" s="180">
        <f>+Timis!L33</f>
        <v>11</v>
      </c>
      <c r="M1782" s="180">
        <f>+Timis!M33</f>
        <v>277</v>
      </c>
      <c r="N1782" s="180">
        <f>+Timis!N33</f>
        <v>176</v>
      </c>
      <c r="O1782" s="180">
        <f>+Timis!O33</f>
        <v>166</v>
      </c>
      <c r="P1782" s="180">
        <f>+Timis!P33</f>
        <v>12</v>
      </c>
      <c r="Q1782" s="180">
        <f>+Timis!Q33</f>
        <v>0</v>
      </c>
      <c r="R1782" s="180">
        <f>+Timis!R33</f>
        <v>0</v>
      </c>
      <c r="S1782" s="180">
        <f>+Timis!S33</f>
        <v>68</v>
      </c>
      <c r="T1782" s="180">
        <f>+Timis!T33</f>
        <v>33</v>
      </c>
    </row>
    <row r="1783" spans="1:20">
      <c r="A1783" s="391">
        <v>6</v>
      </c>
      <c r="B1783" s="146" t="s">
        <v>255</v>
      </c>
      <c r="C1783" s="180">
        <f>+Timis!C34</f>
        <v>32</v>
      </c>
      <c r="D1783" s="180">
        <f>+Timis!D34</f>
        <v>22</v>
      </c>
      <c r="E1783" s="180">
        <f>+Timis!E34</f>
        <v>0</v>
      </c>
      <c r="F1783" s="180">
        <f>+Timis!F34</f>
        <v>0</v>
      </c>
      <c r="G1783" s="180">
        <f>+Timis!G34</f>
        <v>0</v>
      </c>
      <c r="H1783" s="180">
        <f>+Timis!H34</f>
        <v>0</v>
      </c>
      <c r="I1783" s="180">
        <f>+Timis!I34</f>
        <v>6</v>
      </c>
      <c r="J1783" s="180">
        <f>+Timis!J34</f>
        <v>0</v>
      </c>
      <c r="K1783" s="180">
        <f>+Timis!K34</f>
        <v>0</v>
      </c>
      <c r="L1783" s="180">
        <f>+Timis!L34</f>
        <v>4</v>
      </c>
      <c r="M1783" s="180">
        <f>+Timis!M34</f>
        <v>64</v>
      </c>
      <c r="N1783" s="180">
        <f>+Timis!N34</f>
        <v>31</v>
      </c>
      <c r="O1783" s="180">
        <f>+Timis!O34</f>
        <v>28</v>
      </c>
      <c r="P1783" s="180">
        <f>+Timis!P34</f>
        <v>3</v>
      </c>
      <c r="Q1783" s="180">
        <f>+Timis!Q34</f>
        <v>0</v>
      </c>
      <c r="R1783" s="180">
        <f>+Timis!R34</f>
        <v>0</v>
      </c>
      <c r="S1783" s="180">
        <f>+Timis!S34</f>
        <v>20</v>
      </c>
      <c r="T1783" s="180">
        <f>+Timis!T34</f>
        <v>13</v>
      </c>
    </row>
    <row r="1784" spans="1:20">
      <c r="A1784" s="391">
        <v>7</v>
      </c>
      <c r="B1784" s="146" t="s">
        <v>256</v>
      </c>
      <c r="C1784" s="180">
        <f>+Timis!C35</f>
        <v>31</v>
      </c>
      <c r="D1784" s="180">
        <f>+Timis!D35</f>
        <v>20</v>
      </c>
      <c r="E1784" s="180">
        <f>+Timis!E35</f>
        <v>0</v>
      </c>
      <c r="F1784" s="180">
        <f>+Timis!F35</f>
        <v>1</v>
      </c>
      <c r="G1784" s="180">
        <f>+Timis!G35</f>
        <v>0</v>
      </c>
      <c r="H1784" s="180">
        <f>+Timis!H35</f>
        <v>0</v>
      </c>
      <c r="I1784" s="180">
        <f>+Timis!I35</f>
        <v>2</v>
      </c>
      <c r="J1784" s="180">
        <f>+Timis!J35</f>
        <v>0</v>
      </c>
      <c r="K1784" s="180">
        <f>+Timis!K35</f>
        <v>1</v>
      </c>
      <c r="L1784" s="180">
        <f>+Timis!L35</f>
        <v>7</v>
      </c>
      <c r="M1784" s="180">
        <f>+Timis!M35</f>
        <v>98</v>
      </c>
      <c r="N1784" s="180">
        <f>+Timis!N35</f>
        <v>49</v>
      </c>
      <c r="O1784" s="180">
        <f>+Timis!O35</f>
        <v>46</v>
      </c>
      <c r="P1784" s="180">
        <f>+Timis!P35</f>
        <v>3</v>
      </c>
      <c r="Q1784" s="180">
        <f>+Timis!Q35</f>
        <v>0</v>
      </c>
      <c r="R1784" s="180">
        <f>+Timis!R35</f>
        <v>0</v>
      </c>
      <c r="S1784" s="180">
        <f>+Timis!S35</f>
        <v>30</v>
      </c>
      <c r="T1784" s="180">
        <f>+Timis!T35</f>
        <v>19</v>
      </c>
    </row>
    <row r="1785" spans="1:20">
      <c r="A1785" s="391">
        <v>8</v>
      </c>
      <c r="B1785" s="146" t="s">
        <v>257</v>
      </c>
      <c r="C1785" s="180">
        <f>+Timis!C36</f>
        <v>31</v>
      </c>
      <c r="D1785" s="180">
        <f>+Timis!D36</f>
        <v>18</v>
      </c>
      <c r="E1785" s="180">
        <f>+Timis!E36</f>
        <v>0</v>
      </c>
      <c r="F1785" s="180">
        <f>+Timis!F36</f>
        <v>0</v>
      </c>
      <c r="G1785" s="180">
        <f>+Timis!G36</f>
        <v>0</v>
      </c>
      <c r="H1785" s="180">
        <f>+Timis!H36</f>
        <v>0</v>
      </c>
      <c r="I1785" s="180">
        <f>+Timis!I36</f>
        <v>2</v>
      </c>
      <c r="J1785" s="180">
        <f>+Timis!J36</f>
        <v>0</v>
      </c>
      <c r="K1785" s="180">
        <f>+Timis!K36</f>
        <v>0</v>
      </c>
      <c r="L1785" s="180">
        <f>+Timis!L36</f>
        <v>11</v>
      </c>
      <c r="M1785" s="180">
        <f>+Timis!M36</f>
        <v>85</v>
      </c>
      <c r="N1785" s="180">
        <f>+Timis!N36</f>
        <v>45</v>
      </c>
      <c r="O1785" s="180">
        <f>+Timis!O36</f>
        <v>43</v>
      </c>
      <c r="P1785" s="180">
        <f>+Timis!P36</f>
        <v>5</v>
      </c>
      <c r="Q1785" s="180">
        <f>+Timis!Q36</f>
        <v>0</v>
      </c>
      <c r="R1785" s="180">
        <f>+Timis!R36</f>
        <v>0</v>
      </c>
      <c r="S1785" s="180">
        <f>+Timis!S36</f>
        <v>32</v>
      </c>
      <c r="T1785" s="180">
        <f>+Timis!T36</f>
        <v>8</v>
      </c>
    </row>
    <row r="1786" spans="1:20">
      <c r="A1786" s="391">
        <v>9</v>
      </c>
      <c r="B1786" s="146" t="s">
        <v>258</v>
      </c>
      <c r="C1786" s="180">
        <f>+Timis!C37</f>
        <v>43</v>
      </c>
      <c r="D1786" s="180">
        <f>+Timis!D37</f>
        <v>28</v>
      </c>
      <c r="E1786" s="180">
        <f>+Timis!E37</f>
        <v>0</v>
      </c>
      <c r="F1786" s="180">
        <f>+Timis!F37</f>
        <v>1</v>
      </c>
      <c r="G1786" s="180">
        <f>+Timis!G37</f>
        <v>2</v>
      </c>
      <c r="H1786" s="180">
        <f>+Timis!H37</f>
        <v>0</v>
      </c>
      <c r="I1786" s="180">
        <f>+Timis!I37</f>
        <v>1</v>
      </c>
      <c r="J1786" s="180">
        <f>+Timis!J37</f>
        <v>0</v>
      </c>
      <c r="K1786" s="180">
        <f>+Timis!K37</f>
        <v>2</v>
      </c>
      <c r="L1786" s="180">
        <f>+Timis!L37</f>
        <v>9</v>
      </c>
      <c r="M1786" s="180">
        <f>+Timis!M37</f>
        <v>143</v>
      </c>
      <c r="N1786" s="180">
        <f>+Timis!N37</f>
        <v>65</v>
      </c>
      <c r="O1786" s="180">
        <f>+Timis!O37</f>
        <v>56</v>
      </c>
      <c r="P1786" s="180">
        <f>+Timis!P37</f>
        <v>1</v>
      </c>
      <c r="Q1786" s="180">
        <f>+Timis!Q37</f>
        <v>0</v>
      </c>
      <c r="R1786" s="180">
        <f>+Timis!R37</f>
        <v>0</v>
      </c>
      <c r="S1786" s="180">
        <f>+Timis!S37</f>
        <v>53</v>
      </c>
      <c r="T1786" s="180">
        <f>+Timis!T37</f>
        <v>25</v>
      </c>
    </row>
    <row r="1787" spans="1:20" ht="25.5">
      <c r="A1787" s="391">
        <v>10</v>
      </c>
      <c r="B1787" s="79" t="s">
        <v>259</v>
      </c>
      <c r="C1787" s="180">
        <f>+Timis!C38</f>
        <v>41</v>
      </c>
      <c r="D1787" s="180">
        <f>+Timis!D38</f>
        <v>18</v>
      </c>
      <c r="E1787" s="180">
        <f>+Timis!E38</f>
        <v>1</v>
      </c>
      <c r="F1787" s="180">
        <f>+Timis!F38</f>
        <v>1</v>
      </c>
      <c r="G1787" s="180">
        <f>+Timis!G38</f>
        <v>0</v>
      </c>
      <c r="H1787" s="180">
        <f>+Timis!H38</f>
        <v>0</v>
      </c>
      <c r="I1787" s="180">
        <f>+Timis!I38</f>
        <v>2</v>
      </c>
      <c r="J1787" s="180">
        <f>+Timis!J38</f>
        <v>0</v>
      </c>
      <c r="K1787" s="180">
        <f>+Timis!K38</f>
        <v>7</v>
      </c>
      <c r="L1787" s="180">
        <f>+Timis!L38</f>
        <v>12</v>
      </c>
      <c r="M1787" s="180">
        <f>+Timis!M38</f>
        <v>169</v>
      </c>
      <c r="N1787" s="180">
        <f>+Timis!N38</f>
        <v>62</v>
      </c>
      <c r="O1787" s="180">
        <f>+Timis!O38</f>
        <v>58</v>
      </c>
      <c r="P1787" s="180">
        <f>+Timis!P38</f>
        <v>0</v>
      </c>
      <c r="Q1787" s="180">
        <f>+Timis!Q38</f>
        <v>0</v>
      </c>
      <c r="R1787" s="180">
        <f>+Timis!R38</f>
        <v>0</v>
      </c>
      <c r="S1787" s="180">
        <f>+Timis!S38</f>
        <v>73</v>
      </c>
      <c r="T1787" s="180">
        <f>+Timis!T38</f>
        <v>34</v>
      </c>
    </row>
    <row r="1788" spans="1:20">
      <c r="A1788" s="391">
        <v>11</v>
      </c>
      <c r="B1788" s="146" t="s">
        <v>260</v>
      </c>
      <c r="C1788" s="180">
        <f>+Timis!C39</f>
        <v>47</v>
      </c>
      <c r="D1788" s="180">
        <f>+Timis!D39</f>
        <v>27</v>
      </c>
      <c r="E1788" s="180">
        <f>+Timis!E39</f>
        <v>0</v>
      </c>
      <c r="F1788" s="180">
        <f>+Timis!F39</f>
        <v>1</v>
      </c>
      <c r="G1788" s="180">
        <f>+Timis!G39</f>
        <v>0</v>
      </c>
      <c r="H1788" s="180">
        <f>+Timis!H39</f>
        <v>0</v>
      </c>
      <c r="I1788" s="180">
        <f>+Timis!I39</f>
        <v>3</v>
      </c>
      <c r="J1788" s="180">
        <f>+Timis!J39</f>
        <v>0</v>
      </c>
      <c r="K1788" s="180">
        <f>+Timis!K39</f>
        <v>4</v>
      </c>
      <c r="L1788" s="180">
        <f>+Timis!L39</f>
        <v>12</v>
      </c>
      <c r="M1788" s="180">
        <f>+Timis!M39</f>
        <v>183</v>
      </c>
      <c r="N1788" s="180">
        <f>+Timis!N39</f>
        <v>61</v>
      </c>
      <c r="O1788" s="180">
        <f>+Timis!O39</f>
        <v>56</v>
      </c>
      <c r="P1788" s="180">
        <f>+Timis!P39</f>
        <v>0</v>
      </c>
      <c r="Q1788" s="180">
        <f>+Timis!Q39</f>
        <v>0</v>
      </c>
      <c r="R1788" s="180">
        <f>+Timis!R39</f>
        <v>0</v>
      </c>
      <c r="S1788" s="180">
        <f>+Timis!S39</f>
        <v>72</v>
      </c>
      <c r="T1788" s="180">
        <f>+Timis!T39</f>
        <v>50</v>
      </c>
    </row>
    <row r="1789" spans="1:20" ht="25.5">
      <c r="A1789" s="391">
        <v>12</v>
      </c>
      <c r="B1789" s="79" t="s">
        <v>569</v>
      </c>
      <c r="C1789" s="180">
        <f>+Timis!C40</f>
        <v>11</v>
      </c>
      <c r="D1789" s="180">
        <f>+Timis!D40</f>
        <v>6</v>
      </c>
      <c r="E1789" s="180">
        <f>+Timis!E40</f>
        <v>0</v>
      </c>
      <c r="F1789" s="180">
        <f>+Timis!F40</f>
        <v>0</v>
      </c>
      <c r="G1789" s="180">
        <f>+Timis!G40</f>
        <v>1</v>
      </c>
      <c r="H1789" s="180">
        <f>+Timis!H40</f>
        <v>0</v>
      </c>
      <c r="I1789" s="180">
        <f>+Timis!I40</f>
        <v>0</v>
      </c>
      <c r="J1789" s="180">
        <f>+Timis!J40</f>
        <v>0</v>
      </c>
      <c r="K1789" s="180">
        <f>+Timis!K40</f>
        <v>2</v>
      </c>
      <c r="L1789" s="180">
        <f>+Timis!L40</f>
        <v>2</v>
      </c>
      <c r="M1789" s="180">
        <f>+Timis!M40</f>
        <v>33</v>
      </c>
      <c r="N1789" s="180">
        <f>+Timis!N40</f>
        <v>13</v>
      </c>
      <c r="O1789" s="180">
        <f>+Timis!O40</f>
        <v>9</v>
      </c>
      <c r="P1789" s="180">
        <f>+Timis!P40</f>
        <v>0</v>
      </c>
      <c r="Q1789" s="180">
        <f>+Timis!Q40</f>
        <v>1</v>
      </c>
      <c r="R1789" s="180">
        <f>+Timis!R40</f>
        <v>1</v>
      </c>
      <c r="S1789" s="180">
        <f>+Timis!S40</f>
        <v>9</v>
      </c>
      <c r="T1789" s="180">
        <f>+Timis!T40</f>
        <v>11</v>
      </c>
    </row>
    <row r="1790" spans="1:20" ht="25.5">
      <c r="A1790" s="391">
        <v>13</v>
      </c>
      <c r="B1790" s="79" t="s">
        <v>262</v>
      </c>
      <c r="C1790" s="180">
        <f>+Timis!C41</f>
        <v>189</v>
      </c>
      <c r="D1790" s="180">
        <f>+Timis!D41</f>
        <v>113</v>
      </c>
      <c r="E1790" s="180">
        <f>+Timis!E41</f>
        <v>0</v>
      </c>
      <c r="F1790" s="180">
        <f>+Timis!F41</f>
        <v>1</v>
      </c>
      <c r="G1790" s="180">
        <f>+Timis!G41</f>
        <v>0</v>
      </c>
      <c r="H1790" s="180">
        <f>+Timis!H41</f>
        <v>0</v>
      </c>
      <c r="I1790" s="180">
        <f>+Timis!I41</f>
        <v>47</v>
      </c>
      <c r="J1790" s="180">
        <f>+Timis!J41</f>
        <v>0</v>
      </c>
      <c r="K1790" s="180">
        <f>+Timis!K41</f>
        <v>6</v>
      </c>
      <c r="L1790" s="180">
        <f>+Timis!L41</f>
        <v>22</v>
      </c>
      <c r="M1790" s="180">
        <f>+Timis!M41</f>
        <v>237</v>
      </c>
      <c r="N1790" s="180">
        <f>+Timis!N41</f>
        <v>146</v>
      </c>
      <c r="O1790" s="180">
        <f>+Timis!O41</f>
        <v>140</v>
      </c>
      <c r="P1790" s="180">
        <f>+Timis!P41</f>
        <v>0</v>
      </c>
      <c r="Q1790" s="180">
        <f>+Timis!Q41</f>
        <v>0</v>
      </c>
      <c r="R1790" s="180">
        <f>+Timis!R41</f>
        <v>0</v>
      </c>
      <c r="S1790" s="180">
        <f>+Timis!S41</f>
        <v>76</v>
      </c>
      <c r="T1790" s="180">
        <f>+Timis!T41</f>
        <v>15</v>
      </c>
    </row>
    <row r="1793" spans="1:20">
      <c r="A1793" s="33" t="s">
        <v>552</v>
      </c>
    </row>
    <row r="1796" spans="1:20">
      <c r="A1796" s="533" t="s">
        <v>562</v>
      </c>
      <c r="B1796" s="533"/>
      <c r="C1796" s="533"/>
      <c r="D1796" s="533"/>
      <c r="E1796" s="533"/>
      <c r="F1796" s="533"/>
      <c r="G1796" s="533"/>
      <c r="H1796" s="533"/>
      <c r="I1796" s="533"/>
      <c r="J1796" s="533"/>
    </row>
    <row r="1797" spans="1:20">
      <c r="A1797" s="527" t="s">
        <v>300</v>
      </c>
      <c r="B1797" s="527" t="s">
        <v>301</v>
      </c>
      <c r="C1797" s="527" t="s">
        <v>0</v>
      </c>
      <c r="D1797" s="527" t="s">
        <v>298</v>
      </c>
      <c r="E1797" s="527"/>
      <c r="F1797" s="527"/>
      <c r="G1797" s="527" t="s">
        <v>1</v>
      </c>
      <c r="H1797" s="527" t="s">
        <v>299</v>
      </c>
      <c r="I1797" s="527"/>
      <c r="J1797" s="527"/>
      <c r="K1797" s="527" t="s">
        <v>466</v>
      </c>
      <c r="L1797" s="527" t="s">
        <v>467</v>
      </c>
      <c r="M1797" s="527" t="s">
        <v>461</v>
      </c>
      <c r="N1797" s="527" t="s">
        <v>462</v>
      </c>
      <c r="O1797" s="527" t="s">
        <v>463</v>
      </c>
      <c r="P1797" s="527" t="s">
        <v>464</v>
      </c>
      <c r="Q1797" s="527" t="s">
        <v>465</v>
      </c>
      <c r="R1797" s="527" t="s">
        <v>469</v>
      </c>
    </row>
    <row r="1798" spans="1:20" ht="36">
      <c r="A1798" s="527"/>
      <c r="B1798" s="527"/>
      <c r="C1798" s="527"/>
      <c r="D1798" s="392" t="s">
        <v>2</v>
      </c>
      <c r="E1798" s="392" t="s">
        <v>3</v>
      </c>
      <c r="F1798" s="392" t="s">
        <v>4</v>
      </c>
      <c r="G1798" s="527"/>
      <c r="H1798" s="392" t="s">
        <v>2</v>
      </c>
      <c r="I1798" s="392" t="s">
        <v>3</v>
      </c>
      <c r="J1798" s="392" t="s">
        <v>4</v>
      </c>
      <c r="K1798" s="527"/>
      <c r="L1798" s="527"/>
      <c r="M1798" s="527"/>
      <c r="N1798" s="527"/>
      <c r="O1798" s="527"/>
      <c r="P1798" s="527"/>
      <c r="Q1798" s="527"/>
      <c r="R1798" s="527"/>
    </row>
    <row r="1799" spans="1:20">
      <c r="A1799" s="516" t="s">
        <v>337</v>
      </c>
      <c r="B1799" s="516"/>
      <c r="C1799" s="384">
        <f>+Tulcea!C7</f>
        <v>48064790</v>
      </c>
      <c r="D1799" s="384">
        <f>+Tulcea!D7</f>
        <v>58975.202453987702</v>
      </c>
      <c r="E1799" s="384">
        <f>+Tulcea!E7</f>
        <v>1763.7807786870201</v>
      </c>
      <c r="F1799" s="384">
        <f>+Tulcea!F7</f>
        <v>261.78224023180098</v>
      </c>
      <c r="G1799" s="384">
        <f>+Tulcea!G7</f>
        <v>8181726.8200000003</v>
      </c>
      <c r="H1799" s="384">
        <f>+Tulcea!H7</f>
        <v>10038.928613496901</v>
      </c>
      <c r="I1799" s="384">
        <f>+Tulcea!I7</f>
        <v>300.23583795090099</v>
      </c>
      <c r="J1799" s="384">
        <f>+Tulcea!J7</f>
        <v>44.561325991525301</v>
      </c>
      <c r="K1799" s="384">
        <f>+Tulcea!K7</f>
        <v>27251</v>
      </c>
      <c r="L1799" s="384">
        <f>+Tulcea!L7</f>
        <v>26949</v>
      </c>
      <c r="M1799" s="384">
        <f>+Tulcea!M7</f>
        <v>183606</v>
      </c>
      <c r="N1799" s="385">
        <f>+Tulcea!N7</f>
        <v>225.28343558282208</v>
      </c>
      <c r="O1799" s="385">
        <f>+Tulcea!O7</f>
        <v>61.721489200773178</v>
      </c>
      <c r="P1799" s="385">
        <f>+Tulcea!P7</f>
        <v>4.8668292424322752</v>
      </c>
      <c r="Q1799" s="385">
        <f>+Tulcea!Q7</f>
        <v>1.8739099781067943</v>
      </c>
      <c r="R1799" s="385">
        <f>+Tulcea!R7</f>
        <v>46.289570552147239</v>
      </c>
    </row>
    <row r="1800" spans="1:20">
      <c r="A1800" s="391">
        <v>1</v>
      </c>
      <c r="B1800" s="21" t="s">
        <v>263</v>
      </c>
      <c r="C1800" s="161">
        <f>+Tulcea!C8</f>
        <v>42958517</v>
      </c>
      <c r="D1800" s="161">
        <f>+Tulcea!D8</f>
        <v>58446.961904761898</v>
      </c>
      <c r="E1800" s="161">
        <f>+Tulcea!E8</f>
        <v>1724.6182905777</v>
      </c>
      <c r="F1800" s="161">
        <f>+Tulcea!F8</f>
        <v>259</v>
      </c>
      <c r="G1800" s="161">
        <f>+Tulcea!G8</f>
        <v>8024656.8200000003</v>
      </c>
      <c r="H1800" s="161">
        <f>+Tulcea!H8</f>
        <v>10917.9004353742</v>
      </c>
      <c r="I1800" s="161">
        <f>+Tulcea!I8</f>
        <v>322.15893130996801</v>
      </c>
      <c r="J1800" s="161">
        <f>+Tulcea!J8</f>
        <v>48.3812352363095</v>
      </c>
      <c r="K1800" s="161">
        <f>+Tulcea!K8</f>
        <v>24909</v>
      </c>
      <c r="L1800" s="161">
        <f>+Tulcea!L8</f>
        <v>24636</v>
      </c>
      <c r="M1800" s="161">
        <f>+Tulcea!M8</f>
        <v>165863</v>
      </c>
      <c r="N1800" s="386">
        <f>+Tulcea!N8</f>
        <v>225.66394557823131</v>
      </c>
      <c r="O1800" s="386">
        <f>+Tulcea!O8</f>
        <v>61.825738514583925</v>
      </c>
      <c r="P1800" s="386">
        <f>+Tulcea!P8</f>
        <v>4.7250377460615898</v>
      </c>
      <c r="Q1800" s="386">
        <f>+Tulcea!Q8</f>
        <v>2.0417275531742165</v>
      </c>
      <c r="R1800" s="386">
        <f>+Tulcea!R8</f>
        <v>47.759183673469387</v>
      </c>
    </row>
    <row r="1801" spans="1:20">
      <c r="A1801" s="391">
        <v>2</v>
      </c>
      <c r="B1801" s="21" t="s">
        <v>264</v>
      </c>
      <c r="C1801" s="161">
        <f>+Tulcea!C9</f>
        <v>3728131</v>
      </c>
      <c r="D1801" s="161">
        <f>+Tulcea!D9</f>
        <v>57355.861538461497</v>
      </c>
      <c r="E1801" s="161">
        <f>+Tulcea!E9</f>
        <v>1602.11903738719</v>
      </c>
      <c r="F1801" s="161">
        <f>+Tulcea!F9</f>
        <v>273.04313754211199</v>
      </c>
      <c r="G1801" s="161">
        <f>+Tulcea!G9</f>
        <v>137668</v>
      </c>
      <c r="H1801" s="161">
        <f>+Tulcea!H9</f>
        <v>2117.9692307692299</v>
      </c>
      <c r="I1801" s="161">
        <f>+Tulcea!I9</f>
        <v>59.161151697464497</v>
      </c>
      <c r="J1801" s="161">
        <f>+Tulcea!J9</f>
        <v>10.0826131536546</v>
      </c>
      <c r="K1801" s="161">
        <f>+Tulcea!K9</f>
        <v>2327</v>
      </c>
      <c r="L1801" s="161">
        <f>+Tulcea!L9</f>
        <v>2309</v>
      </c>
      <c r="M1801" s="161">
        <f>+Tulcea!M9</f>
        <v>13654</v>
      </c>
      <c r="N1801" s="386">
        <f>+Tulcea!N9</f>
        <v>210.06153846153848</v>
      </c>
      <c r="O1801" s="386">
        <f>+Tulcea!O9</f>
        <v>57.551106427818759</v>
      </c>
      <c r="P1801" s="386">
        <f>+Tulcea!P9</f>
        <v>5.235429447852761</v>
      </c>
      <c r="Q1801" s="386">
        <f>+Tulcea!Q9</f>
        <v>8.6617583369423989E-2</v>
      </c>
      <c r="R1801" s="386">
        <f>+Tulcea!R9</f>
        <v>40.123076923076923</v>
      </c>
    </row>
    <row r="1802" spans="1:20">
      <c r="A1802" s="391">
        <v>3</v>
      </c>
      <c r="B1802" s="21" t="s">
        <v>265</v>
      </c>
      <c r="C1802" s="161">
        <f>+Tulcea!C10</f>
        <v>1378142</v>
      </c>
      <c r="D1802" s="161">
        <f>+Tulcea!D10</f>
        <v>91876.133333333302</v>
      </c>
      <c r="E1802" s="161">
        <f>+Tulcea!E10</f>
        <v>91876.133333333302</v>
      </c>
      <c r="F1802" s="161">
        <f>+Tulcea!F10</f>
        <v>337.03643922719499</v>
      </c>
      <c r="G1802" s="161">
        <f>+Tulcea!G10</f>
        <v>19402</v>
      </c>
      <c r="H1802" s="161">
        <f>+Tulcea!H10</f>
        <v>1293.4666666666701</v>
      </c>
      <c r="I1802" s="161">
        <f>+Tulcea!I10</f>
        <v>1293.4666666666701</v>
      </c>
      <c r="J1802" s="161">
        <f>+Tulcea!J10</f>
        <v>4.7449254096356102</v>
      </c>
      <c r="K1802" s="161">
        <f>+Tulcea!K10</f>
        <v>15</v>
      </c>
      <c r="L1802" s="161">
        <f>+Tulcea!L10</f>
        <v>4</v>
      </c>
      <c r="M1802" s="161">
        <f>+Tulcea!M10</f>
        <v>4089</v>
      </c>
      <c r="N1802" s="386">
        <f>+Tulcea!N10</f>
        <v>272.60000000000002</v>
      </c>
      <c r="O1802" s="386">
        <f>+Tulcea!O10</f>
        <v>74.684931506849324</v>
      </c>
      <c r="P1802" s="386">
        <f>+Tulcea!P10</f>
        <v>272.60000000000002</v>
      </c>
      <c r="Q1802" s="386">
        <f>+Tulcea!Q10</f>
        <v>0</v>
      </c>
      <c r="R1802" s="386">
        <f>+Tulcea!R10</f>
        <v>1</v>
      </c>
    </row>
    <row r="1803" spans="1:20">
      <c r="A1803" s="33"/>
      <c r="B1803" s="61"/>
      <c r="C1803" s="35"/>
      <c r="D1803" s="36"/>
      <c r="E1803" s="37"/>
      <c r="F1803" s="37"/>
      <c r="G1803" s="35"/>
      <c r="H1803" s="37"/>
      <c r="I1803" s="37"/>
      <c r="J1803" s="37"/>
    </row>
    <row r="1804" spans="1:20">
      <c r="A1804" s="528" t="s">
        <v>565</v>
      </c>
      <c r="B1804" s="528"/>
      <c r="C1804" s="528"/>
      <c r="D1804" s="528"/>
      <c r="E1804" s="528"/>
      <c r="F1804" s="528"/>
      <c r="G1804" s="528"/>
      <c r="H1804" s="528"/>
      <c r="I1804" s="528"/>
      <c r="J1804" s="528"/>
      <c r="K1804" s="528"/>
      <c r="L1804" s="528"/>
      <c r="M1804" s="528"/>
      <c r="N1804" s="528"/>
      <c r="O1804" s="528"/>
      <c r="P1804" s="528"/>
      <c r="Q1804" s="528"/>
      <c r="R1804" s="528"/>
      <c r="S1804" s="528"/>
      <c r="T1804" s="528"/>
    </row>
    <row r="1805" spans="1:20">
      <c r="A1805" s="527" t="s">
        <v>300</v>
      </c>
      <c r="B1805" s="527" t="s">
        <v>301</v>
      </c>
      <c r="C1805" s="527" t="s">
        <v>414</v>
      </c>
      <c r="D1805" s="527"/>
      <c r="E1805" s="527"/>
      <c r="F1805" s="527"/>
      <c r="G1805" s="527"/>
      <c r="H1805" s="527"/>
      <c r="I1805" s="527"/>
      <c r="J1805" s="527"/>
      <c r="K1805" s="527"/>
      <c r="L1805" s="527"/>
      <c r="M1805" s="527" t="s">
        <v>425</v>
      </c>
      <c r="N1805" s="527"/>
      <c r="O1805" s="527"/>
      <c r="P1805" s="527"/>
      <c r="Q1805" s="527"/>
      <c r="R1805" s="527"/>
      <c r="S1805" s="527"/>
      <c r="T1805" s="527"/>
    </row>
    <row r="1806" spans="1:20">
      <c r="A1806" s="527"/>
      <c r="B1806" s="527"/>
      <c r="C1806" s="527" t="s">
        <v>415</v>
      </c>
      <c r="D1806" s="527" t="s">
        <v>416</v>
      </c>
      <c r="E1806" s="527"/>
      <c r="F1806" s="527"/>
      <c r="G1806" s="527"/>
      <c r="H1806" s="527"/>
      <c r="I1806" s="527"/>
      <c r="J1806" s="527"/>
      <c r="K1806" s="527"/>
      <c r="L1806" s="527"/>
      <c r="M1806" s="527" t="s">
        <v>415</v>
      </c>
      <c r="N1806" s="527" t="s">
        <v>416</v>
      </c>
      <c r="O1806" s="527"/>
      <c r="P1806" s="527"/>
      <c r="Q1806" s="527"/>
      <c r="R1806" s="527"/>
      <c r="S1806" s="527"/>
      <c r="T1806" s="527"/>
    </row>
    <row r="1807" spans="1:20" ht="41.25" customHeight="1">
      <c r="A1807" s="527"/>
      <c r="B1807" s="527"/>
      <c r="C1807" s="527"/>
      <c r="D1807" s="527" t="s">
        <v>409</v>
      </c>
      <c r="E1807" s="527" t="s">
        <v>410</v>
      </c>
      <c r="F1807" s="527" t="s">
        <v>411</v>
      </c>
      <c r="G1807" s="527" t="s">
        <v>418</v>
      </c>
      <c r="H1807" s="527"/>
      <c r="I1807" s="527" t="s">
        <v>417</v>
      </c>
      <c r="J1807" s="527"/>
      <c r="K1807" s="527" t="s">
        <v>412</v>
      </c>
      <c r="L1807" s="527" t="s">
        <v>413</v>
      </c>
      <c r="M1807" s="527"/>
      <c r="N1807" s="527" t="s">
        <v>420</v>
      </c>
      <c r="O1807" s="527" t="s">
        <v>421</v>
      </c>
      <c r="P1807" s="527"/>
      <c r="Q1807" s="527"/>
      <c r="R1807" s="527"/>
      <c r="S1807" s="527" t="s">
        <v>423</v>
      </c>
      <c r="T1807" s="527" t="s">
        <v>424</v>
      </c>
    </row>
    <row r="1808" spans="1:20" ht="26.25" customHeight="1">
      <c r="A1808" s="527"/>
      <c r="B1808" s="527"/>
      <c r="C1808" s="527"/>
      <c r="D1808" s="527"/>
      <c r="E1808" s="527"/>
      <c r="F1808" s="527"/>
      <c r="G1808" s="527" t="s">
        <v>415</v>
      </c>
      <c r="H1808" s="527" t="s">
        <v>419</v>
      </c>
      <c r="I1808" s="527" t="s">
        <v>415</v>
      </c>
      <c r="J1808" s="527" t="s">
        <v>422</v>
      </c>
      <c r="K1808" s="527"/>
      <c r="L1808" s="527"/>
      <c r="M1808" s="527"/>
      <c r="N1808" s="527"/>
      <c r="O1808" s="527" t="s">
        <v>415</v>
      </c>
      <c r="P1808" s="527" t="s">
        <v>422</v>
      </c>
      <c r="Q1808" s="527" t="s">
        <v>443</v>
      </c>
      <c r="R1808" s="527"/>
      <c r="S1808" s="527"/>
      <c r="T1808" s="527"/>
    </row>
    <row r="1809" spans="1:20" ht="24">
      <c r="A1809" s="527"/>
      <c r="B1809" s="527"/>
      <c r="C1809" s="527"/>
      <c r="D1809" s="527"/>
      <c r="E1809" s="527"/>
      <c r="F1809" s="527"/>
      <c r="G1809" s="527"/>
      <c r="H1809" s="527"/>
      <c r="I1809" s="527"/>
      <c r="J1809" s="527"/>
      <c r="K1809" s="527"/>
      <c r="L1809" s="527"/>
      <c r="M1809" s="527"/>
      <c r="N1809" s="527"/>
      <c r="O1809" s="527"/>
      <c r="P1809" s="527"/>
      <c r="Q1809" s="392" t="s">
        <v>415</v>
      </c>
      <c r="R1809" s="392" t="s">
        <v>419</v>
      </c>
      <c r="S1809" s="527"/>
      <c r="T1809" s="527"/>
    </row>
    <row r="1810" spans="1:20">
      <c r="A1810" s="516" t="s">
        <v>337</v>
      </c>
      <c r="B1810" s="516"/>
      <c r="C1810" s="44">
        <f>+Tulcea!C18</f>
        <v>340</v>
      </c>
      <c r="D1810" s="44">
        <f>+Tulcea!D18</f>
        <v>212</v>
      </c>
      <c r="E1810" s="44">
        <f>+Tulcea!E18</f>
        <v>3</v>
      </c>
      <c r="F1810" s="44">
        <f>+Tulcea!F18</f>
        <v>8</v>
      </c>
      <c r="G1810" s="44">
        <f>+Tulcea!G18</f>
        <v>1</v>
      </c>
      <c r="H1810" s="44">
        <f>+Tulcea!H18</f>
        <v>0</v>
      </c>
      <c r="I1810" s="44">
        <f>+Tulcea!I18</f>
        <v>59</v>
      </c>
      <c r="J1810" s="44">
        <f>+Tulcea!J18</f>
        <v>10</v>
      </c>
      <c r="K1810" s="44">
        <f>+Tulcea!K18</f>
        <v>21</v>
      </c>
      <c r="L1810" s="44">
        <f>+Tulcea!L18</f>
        <v>36</v>
      </c>
      <c r="M1810" s="44">
        <f>+Tulcea!M18</f>
        <v>1006</v>
      </c>
      <c r="N1810" s="44">
        <f>+Tulcea!N18</f>
        <v>545</v>
      </c>
      <c r="O1810" s="44">
        <f>+Tulcea!O18</f>
        <v>502</v>
      </c>
      <c r="P1810" s="44">
        <f>+Tulcea!P18</f>
        <v>26</v>
      </c>
      <c r="Q1810" s="44">
        <f>+Tulcea!Q18</f>
        <v>0</v>
      </c>
      <c r="R1810" s="44">
        <f>+Tulcea!R18</f>
        <v>0</v>
      </c>
      <c r="S1810" s="44">
        <f>+Tulcea!S18</f>
        <v>344</v>
      </c>
      <c r="T1810" s="44">
        <f>+Tulcea!T18</f>
        <v>117</v>
      </c>
    </row>
    <row r="1811" spans="1:20">
      <c r="A1811" s="391">
        <v>1</v>
      </c>
      <c r="B1811" s="21" t="s">
        <v>263</v>
      </c>
      <c r="C1811" s="180">
        <f>+Tulcea!C19</f>
        <v>297</v>
      </c>
      <c r="D1811" s="180">
        <f>+Tulcea!D19</f>
        <v>181</v>
      </c>
      <c r="E1811" s="180">
        <f>+Tulcea!E19</f>
        <v>3</v>
      </c>
      <c r="F1811" s="180">
        <f>+Tulcea!F19</f>
        <v>6</v>
      </c>
      <c r="G1811" s="180">
        <f>+Tulcea!G19</f>
        <v>1</v>
      </c>
      <c r="H1811" s="180">
        <f>+Tulcea!H19</f>
        <v>0</v>
      </c>
      <c r="I1811" s="180">
        <f>+Tulcea!I19</f>
        <v>58</v>
      </c>
      <c r="J1811" s="180">
        <f>+Tulcea!J19</f>
        <v>10</v>
      </c>
      <c r="K1811" s="180">
        <f>+Tulcea!K19</f>
        <v>20</v>
      </c>
      <c r="L1811" s="180">
        <f>+Tulcea!L19</f>
        <v>28</v>
      </c>
      <c r="M1811" s="180">
        <f>+Tulcea!M19</f>
        <v>907</v>
      </c>
      <c r="N1811" s="180">
        <f>+Tulcea!N19</f>
        <v>496</v>
      </c>
      <c r="O1811" s="180">
        <f>+Tulcea!O19</f>
        <v>454</v>
      </c>
      <c r="P1811" s="180">
        <f>+Tulcea!P19</f>
        <v>22</v>
      </c>
      <c r="Q1811" s="180">
        <f>+Tulcea!Q19</f>
        <v>0</v>
      </c>
      <c r="R1811" s="180">
        <f>+Tulcea!R19</f>
        <v>0</v>
      </c>
      <c r="S1811" s="180">
        <f>+Tulcea!S19</f>
        <v>310</v>
      </c>
      <c r="T1811" s="180">
        <f>+Tulcea!T19</f>
        <v>101</v>
      </c>
    </row>
    <row r="1812" spans="1:20">
      <c r="A1812" s="391">
        <v>2</v>
      </c>
      <c r="B1812" s="21" t="s">
        <v>264</v>
      </c>
      <c r="C1812" s="180">
        <f>+Tulcea!C20</f>
        <v>39</v>
      </c>
      <c r="D1812" s="180">
        <f>+Tulcea!D20</f>
        <v>30</v>
      </c>
      <c r="E1812" s="180">
        <f>+Tulcea!E20</f>
        <v>0</v>
      </c>
      <c r="F1812" s="180">
        <f>+Tulcea!F20</f>
        <v>2</v>
      </c>
      <c r="G1812" s="180">
        <f>+Tulcea!G20</f>
        <v>0</v>
      </c>
      <c r="H1812" s="180">
        <f>+Tulcea!H20</f>
        <v>0</v>
      </c>
      <c r="I1812" s="180">
        <f>+Tulcea!I20</f>
        <v>1</v>
      </c>
      <c r="J1812" s="180">
        <f>+Tulcea!J20</f>
        <v>0</v>
      </c>
      <c r="K1812" s="180">
        <f>+Tulcea!K20</f>
        <v>1</v>
      </c>
      <c r="L1812" s="180">
        <f>+Tulcea!L20</f>
        <v>5</v>
      </c>
      <c r="M1812" s="180">
        <f>+Tulcea!M20</f>
        <v>81</v>
      </c>
      <c r="N1812" s="180">
        <f>+Tulcea!N20</f>
        <v>44</v>
      </c>
      <c r="O1812" s="180">
        <f>+Tulcea!O20</f>
        <v>43</v>
      </c>
      <c r="P1812" s="180">
        <f>+Tulcea!P20</f>
        <v>4</v>
      </c>
      <c r="Q1812" s="180">
        <f>+Tulcea!Q20</f>
        <v>0</v>
      </c>
      <c r="R1812" s="180">
        <f>+Tulcea!R20</f>
        <v>0</v>
      </c>
      <c r="S1812" s="180">
        <f>+Tulcea!S20</f>
        <v>26</v>
      </c>
      <c r="T1812" s="180">
        <f>+Tulcea!T20</f>
        <v>11</v>
      </c>
    </row>
    <row r="1813" spans="1:20">
      <c r="A1813" s="391">
        <v>3</v>
      </c>
      <c r="B1813" s="21" t="s">
        <v>265</v>
      </c>
      <c r="C1813" s="180">
        <f>+Tulcea!C21</f>
        <v>4</v>
      </c>
      <c r="D1813" s="180">
        <f>+Tulcea!D21</f>
        <v>1</v>
      </c>
      <c r="E1813" s="180">
        <f>+Tulcea!E21</f>
        <v>0</v>
      </c>
      <c r="F1813" s="180">
        <f>+Tulcea!F21</f>
        <v>0</v>
      </c>
      <c r="G1813" s="180">
        <f>+Tulcea!G21</f>
        <v>0</v>
      </c>
      <c r="H1813" s="180">
        <f>+Tulcea!H21</f>
        <v>0</v>
      </c>
      <c r="I1813" s="180">
        <f>+Tulcea!I21</f>
        <v>0</v>
      </c>
      <c r="J1813" s="180">
        <f>+Tulcea!J21</f>
        <v>0</v>
      </c>
      <c r="K1813" s="180">
        <f>+Tulcea!K21</f>
        <v>0</v>
      </c>
      <c r="L1813" s="180">
        <f>+Tulcea!L21</f>
        <v>3</v>
      </c>
      <c r="M1813" s="180">
        <f>+Tulcea!M21</f>
        <v>18</v>
      </c>
      <c r="N1813" s="180">
        <f>+Tulcea!N21</f>
        <v>5</v>
      </c>
      <c r="O1813" s="180">
        <f>+Tulcea!O21</f>
        <v>5</v>
      </c>
      <c r="P1813" s="180">
        <f>+Tulcea!P21</f>
        <v>0</v>
      </c>
      <c r="Q1813" s="180">
        <f>+Tulcea!Q21</f>
        <v>0</v>
      </c>
      <c r="R1813" s="180">
        <f>+Tulcea!R21</f>
        <v>0</v>
      </c>
      <c r="S1813" s="180">
        <f>+Tulcea!S21</f>
        <v>8</v>
      </c>
      <c r="T1813" s="180">
        <f>+Tulcea!T21</f>
        <v>5</v>
      </c>
    </row>
    <row r="1814" spans="1:20">
      <c r="A1814" s="33"/>
      <c r="B1814" s="61"/>
      <c r="C1814" s="35"/>
      <c r="D1814" s="36"/>
      <c r="E1814" s="37"/>
      <c r="F1814" s="37"/>
      <c r="G1814" s="35"/>
      <c r="H1814" s="37"/>
      <c r="I1814" s="37"/>
      <c r="J1814" s="37"/>
    </row>
    <row r="1845" spans="1:18">
      <c r="A1845" s="33" t="s">
        <v>553</v>
      </c>
    </row>
    <row r="1848" spans="1:18">
      <c r="A1848" s="533" t="s">
        <v>562</v>
      </c>
      <c r="B1848" s="533"/>
      <c r="C1848" s="533"/>
      <c r="D1848" s="533"/>
      <c r="E1848" s="533"/>
      <c r="F1848" s="533"/>
      <c r="G1848" s="533"/>
      <c r="H1848" s="533"/>
      <c r="I1848" s="533"/>
      <c r="J1848" s="533"/>
    </row>
    <row r="1849" spans="1:18" ht="12.75" customHeight="1">
      <c r="A1849" s="527" t="s">
        <v>300</v>
      </c>
      <c r="B1849" s="527" t="s">
        <v>301</v>
      </c>
      <c r="C1849" s="527" t="s">
        <v>0</v>
      </c>
      <c r="D1849" s="527" t="s">
        <v>298</v>
      </c>
      <c r="E1849" s="527"/>
      <c r="F1849" s="527"/>
      <c r="G1849" s="527" t="s">
        <v>1</v>
      </c>
      <c r="H1849" s="527" t="s">
        <v>299</v>
      </c>
      <c r="I1849" s="527"/>
      <c r="J1849" s="527"/>
      <c r="K1849" s="527" t="s">
        <v>466</v>
      </c>
      <c r="L1849" s="527" t="s">
        <v>467</v>
      </c>
      <c r="M1849" s="527" t="s">
        <v>461</v>
      </c>
      <c r="N1849" s="527" t="s">
        <v>489</v>
      </c>
      <c r="O1849" s="527" t="s">
        <v>463</v>
      </c>
      <c r="P1849" s="527" t="s">
        <v>464</v>
      </c>
      <c r="Q1849" s="527" t="s">
        <v>465</v>
      </c>
      <c r="R1849" s="527" t="s">
        <v>469</v>
      </c>
    </row>
    <row r="1850" spans="1:18" ht="36">
      <c r="A1850" s="527"/>
      <c r="B1850" s="527"/>
      <c r="C1850" s="527"/>
      <c r="D1850" s="392" t="s">
        <v>2</v>
      </c>
      <c r="E1850" s="392" t="s">
        <v>3</v>
      </c>
      <c r="F1850" s="392" t="s">
        <v>4</v>
      </c>
      <c r="G1850" s="527"/>
      <c r="H1850" s="392" t="s">
        <v>2</v>
      </c>
      <c r="I1850" s="392" t="s">
        <v>3</v>
      </c>
      <c r="J1850" s="392" t="s">
        <v>4</v>
      </c>
      <c r="K1850" s="527"/>
      <c r="L1850" s="527"/>
      <c r="M1850" s="527"/>
      <c r="N1850" s="527"/>
      <c r="O1850" s="527"/>
      <c r="P1850" s="527"/>
      <c r="Q1850" s="527"/>
      <c r="R1850" s="527"/>
    </row>
    <row r="1851" spans="1:18">
      <c r="A1851" s="516" t="s">
        <v>338</v>
      </c>
      <c r="B1851" s="516"/>
      <c r="C1851" s="379">
        <f>+Vaslui!C7</f>
        <v>131513185</v>
      </c>
      <c r="D1851" s="379">
        <f>+Vaslui!D7</f>
        <v>62565.739771646098</v>
      </c>
      <c r="E1851" s="379">
        <f>+Vaslui!E7</f>
        <v>1934.8995130132901</v>
      </c>
      <c r="F1851" s="379">
        <f>+Vaslui!F7</f>
        <v>255.68513830887599</v>
      </c>
      <c r="G1851" s="379">
        <f>+Vaslui!G7</f>
        <v>14549384.16</v>
      </c>
      <c r="H1851" s="379">
        <f>+Vaslui!H7</f>
        <v>6921.68608943863</v>
      </c>
      <c r="I1851" s="379">
        <f>+Vaslui!I7</f>
        <v>214.05911753887801</v>
      </c>
      <c r="J1851" s="379">
        <f>+Vaslui!J7</f>
        <v>28.286603364206901</v>
      </c>
      <c r="K1851" s="379">
        <f>+Vaslui!K7</f>
        <v>67969</v>
      </c>
      <c r="L1851" s="379">
        <f>+Vaslui!L7</f>
        <v>67183</v>
      </c>
      <c r="M1851" s="379">
        <f>+Vaslui!M7</f>
        <v>514356</v>
      </c>
      <c r="N1851" s="379">
        <f>+Vaslui!N7</f>
        <v>244.69838249286394</v>
      </c>
      <c r="O1851" s="380">
        <f>+Vaslui!O7</f>
        <v>67.040652737770941</v>
      </c>
      <c r="P1851" s="380">
        <f>+Vaslui!P7</f>
        <v>5.8335526017329764</v>
      </c>
      <c r="Q1851" s="380">
        <f>+Vaslui!Q7</f>
        <v>1.5107988628075555</v>
      </c>
      <c r="R1851" s="380">
        <f>+Vaslui!R7</f>
        <v>41.94671741198858</v>
      </c>
    </row>
    <row r="1852" spans="1:18">
      <c r="A1852" s="391">
        <v>1</v>
      </c>
      <c r="B1852" s="21" t="s">
        <v>266</v>
      </c>
      <c r="C1852" s="123">
        <f>+Vaslui!C8</f>
        <v>57555500</v>
      </c>
      <c r="D1852" s="123">
        <f>+Vaslui!D8</f>
        <v>64887.8241262683</v>
      </c>
      <c r="E1852" s="123">
        <f>+Vaslui!E8</f>
        <v>2199.2090481831001</v>
      </c>
      <c r="F1852" s="123">
        <f>+Vaslui!F8</f>
        <v>299.22899358447802</v>
      </c>
      <c r="G1852" s="123">
        <f>+Vaslui!G8</f>
        <v>6138381</v>
      </c>
      <c r="H1852" s="123">
        <f>+Vaslui!H8</f>
        <v>6920.3844419391198</v>
      </c>
      <c r="I1852" s="123">
        <f>+Vaslui!I8</f>
        <v>234.54896641320499</v>
      </c>
      <c r="J1852" s="123">
        <f>+Vaslui!J8</f>
        <v>31.913224085762099</v>
      </c>
      <c r="K1852" s="123">
        <f>+Vaslui!K8</f>
        <v>26171</v>
      </c>
      <c r="L1852" s="123">
        <f>+Vaslui!L8</f>
        <v>25880</v>
      </c>
      <c r="M1852" s="123">
        <f>+Vaslui!M8</f>
        <v>192346</v>
      </c>
      <c r="N1852" s="123">
        <f>+Vaslui!N8</f>
        <v>215.63452914798205</v>
      </c>
      <c r="O1852" s="381">
        <f>+Vaslui!O8</f>
        <v>59.077953191227962</v>
      </c>
      <c r="P1852" s="381">
        <f>+Vaslui!P8</f>
        <v>5.3151873549242845</v>
      </c>
      <c r="Q1852" s="381">
        <f>+Vaslui!Q8</f>
        <v>2.1136012364760433</v>
      </c>
      <c r="R1852" s="381">
        <f>+Vaslui!R8</f>
        <v>40.569506726457398</v>
      </c>
    </row>
    <row r="1853" spans="1:18" ht="25.5">
      <c r="A1853" s="391">
        <v>2</v>
      </c>
      <c r="B1853" s="93" t="s">
        <v>267</v>
      </c>
      <c r="C1853" s="123">
        <f>+Vaslui!C9</f>
        <v>50904932</v>
      </c>
      <c r="D1853" s="123">
        <f>+Vaslui!D9</f>
        <v>64929.760204081635</v>
      </c>
      <c r="E1853" s="123">
        <f>+Vaslui!E9</f>
        <v>1811.8858159814913</v>
      </c>
      <c r="F1853" s="123">
        <f>+Vaslui!F9</f>
        <v>259.57336188873592</v>
      </c>
      <c r="G1853" s="123">
        <f>+Vaslui!G9</f>
        <v>6501028.1600000001</v>
      </c>
      <c r="H1853" s="123">
        <f>+Vaslui!H9</f>
        <v>8292.1277551020412</v>
      </c>
      <c r="I1853" s="123">
        <f>+Vaslui!I9</f>
        <v>231.39448869905678</v>
      </c>
      <c r="J1853" s="123">
        <f>+Vaslui!J9</f>
        <v>33.149906481056547</v>
      </c>
      <c r="K1853" s="123">
        <f>+Vaslui!K9</f>
        <v>28095</v>
      </c>
      <c r="L1853" s="123">
        <f>+Vaslui!L9</f>
        <v>27805</v>
      </c>
      <c r="M1853" s="123">
        <f>+Vaslui!M9</f>
        <v>196110</v>
      </c>
      <c r="N1853" s="123">
        <f>+Vaslui!N9</f>
        <v>250.14030612244898</v>
      </c>
      <c r="O1853" s="381">
        <f>+Vaslui!O9</f>
        <v>68.531590718479166</v>
      </c>
      <c r="P1853" s="381">
        <f>+Vaslui!P9</f>
        <v>5.5080889787664304</v>
      </c>
      <c r="Q1853" s="381">
        <f>+Vaslui!Q9</f>
        <v>1.4529760834382306</v>
      </c>
      <c r="R1853" s="381">
        <f>+Vaslui!R9</f>
        <v>45.413265306122447</v>
      </c>
    </row>
    <row r="1854" spans="1:18">
      <c r="A1854" s="391">
        <v>3</v>
      </c>
      <c r="B1854" s="21" t="s">
        <v>268</v>
      </c>
      <c r="C1854" s="123">
        <f>+Vaslui!C10</f>
        <v>5243207</v>
      </c>
      <c r="D1854" s="123">
        <f>+Vaslui!D10</f>
        <v>37185.865248226997</v>
      </c>
      <c r="E1854" s="123">
        <f>+Vaslui!E10</f>
        <v>2641.4141057934498</v>
      </c>
      <c r="F1854" s="123">
        <f>+Vaslui!F10</f>
        <v>99.7357288238763</v>
      </c>
      <c r="G1854" s="123">
        <f>+Vaslui!G10</f>
        <v>243016</v>
      </c>
      <c r="H1854" s="123">
        <f>+Vaslui!H10</f>
        <v>1723.51773049645</v>
      </c>
      <c r="I1854" s="123">
        <f>+Vaslui!I10</f>
        <v>122.426196473552</v>
      </c>
      <c r="J1854" s="123">
        <f>+Vaslui!J10</f>
        <v>4.6226246409617504</v>
      </c>
      <c r="K1854" s="123">
        <f>+Vaslui!K10</f>
        <v>1985</v>
      </c>
      <c r="L1854" s="123">
        <f>+Vaslui!L10</f>
        <v>1861</v>
      </c>
      <c r="M1854" s="123">
        <f>+Vaslui!M10</f>
        <v>52571</v>
      </c>
      <c r="N1854" s="123">
        <f>+Vaslui!N10</f>
        <v>372.84397163120565</v>
      </c>
      <c r="O1854" s="381">
        <f>+Vaslui!O10</f>
        <v>102.14903332361799</v>
      </c>
      <c r="P1854" s="381">
        <f>+Vaslui!P10</f>
        <v>26.484130982367759</v>
      </c>
      <c r="Q1854" s="381">
        <f>+Vaslui!Q10</f>
        <v>0.32240730789897903</v>
      </c>
      <c r="R1854" s="381">
        <f>+Vaslui!R10</f>
        <v>14.078014184397164</v>
      </c>
    </row>
    <row r="1855" spans="1:18">
      <c r="A1855" s="391">
        <v>4</v>
      </c>
      <c r="B1855" s="21" t="s">
        <v>269</v>
      </c>
      <c r="C1855" s="123">
        <f>+Vaslui!C11</f>
        <v>17809546</v>
      </c>
      <c r="D1855" s="123">
        <f>+Vaslui!D11</f>
        <v>62489.635087719304</v>
      </c>
      <c r="E1855" s="123">
        <f>+Vaslui!E11</f>
        <v>1519.8451954258401</v>
      </c>
      <c r="F1855" s="123">
        <f>+Vaslui!F11</f>
        <v>242.87179696982099</v>
      </c>
      <c r="G1855" s="123">
        <f>+Vaslui!G11</f>
        <v>1666959</v>
      </c>
      <c r="H1855" s="123">
        <f>+Vaslui!H11</f>
        <v>5848.9789473684204</v>
      </c>
      <c r="I1855" s="123">
        <f>+Vaslui!I11</f>
        <v>142.25627240143399</v>
      </c>
      <c r="J1855" s="123">
        <f>+Vaslui!J11</f>
        <v>22.732602381049801</v>
      </c>
      <c r="K1855" s="123">
        <f>+Vaslui!K11</f>
        <v>11718</v>
      </c>
      <c r="L1855" s="123">
        <f>+Vaslui!L11</f>
        <v>11637</v>
      </c>
      <c r="M1855" s="123">
        <f>+Vaslui!M11</f>
        <v>73329</v>
      </c>
      <c r="N1855" s="123">
        <f>+Vaslui!N11</f>
        <v>257.29473684210524</v>
      </c>
      <c r="O1855" s="381">
        <f>+Vaslui!O11</f>
        <v>70.491708723864448</v>
      </c>
      <c r="P1855" s="381">
        <f>+Vaslui!P11</f>
        <v>5.0940604376519625</v>
      </c>
      <c r="Q1855" s="381">
        <f>+Vaslui!Q11</f>
        <v>0.49841024318982557</v>
      </c>
      <c r="R1855" s="381">
        <f>+Vaslui!R11</f>
        <v>50.508771929824562</v>
      </c>
    </row>
    <row r="1856" spans="1:18">
      <c r="A1856" s="83"/>
      <c r="C1856" s="156"/>
      <c r="D1856" s="157"/>
      <c r="E1856" s="157"/>
      <c r="F1856" s="157"/>
      <c r="G1856" s="156"/>
      <c r="H1856" s="157"/>
      <c r="I1856" s="157"/>
      <c r="J1856" s="157"/>
    </row>
    <row r="1857" spans="1:20">
      <c r="A1857" s="528" t="s">
        <v>565</v>
      </c>
      <c r="B1857" s="528"/>
      <c r="C1857" s="528"/>
      <c r="D1857" s="528"/>
      <c r="E1857" s="528"/>
      <c r="F1857" s="528"/>
      <c r="G1857" s="528"/>
      <c r="H1857" s="528"/>
      <c r="I1857" s="528"/>
      <c r="J1857" s="528"/>
      <c r="K1857" s="528"/>
      <c r="L1857" s="528"/>
      <c r="M1857" s="528"/>
      <c r="N1857" s="528"/>
      <c r="O1857" s="528"/>
      <c r="P1857" s="528"/>
      <c r="Q1857" s="528"/>
      <c r="R1857" s="528"/>
      <c r="S1857" s="528"/>
      <c r="T1857" s="528"/>
    </row>
    <row r="1858" spans="1:20">
      <c r="A1858" s="527" t="s">
        <v>300</v>
      </c>
      <c r="B1858" s="527" t="s">
        <v>301</v>
      </c>
      <c r="C1858" s="527" t="s">
        <v>414</v>
      </c>
      <c r="D1858" s="527"/>
      <c r="E1858" s="527"/>
      <c r="F1858" s="527"/>
      <c r="G1858" s="527"/>
      <c r="H1858" s="527"/>
      <c r="I1858" s="527"/>
      <c r="J1858" s="527"/>
      <c r="K1858" s="527"/>
      <c r="L1858" s="527"/>
      <c r="M1858" s="527" t="s">
        <v>425</v>
      </c>
      <c r="N1858" s="527"/>
      <c r="O1858" s="527"/>
      <c r="P1858" s="527"/>
      <c r="Q1858" s="527"/>
      <c r="R1858" s="527"/>
      <c r="S1858" s="527"/>
      <c r="T1858" s="527"/>
    </row>
    <row r="1859" spans="1:20">
      <c r="A1859" s="527"/>
      <c r="B1859" s="527"/>
      <c r="C1859" s="527" t="s">
        <v>415</v>
      </c>
      <c r="D1859" s="527" t="s">
        <v>416</v>
      </c>
      <c r="E1859" s="527"/>
      <c r="F1859" s="527"/>
      <c r="G1859" s="527"/>
      <c r="H1859" s="527"/>
      <c r="I1859" s="527"/>
      <c r="J1859" s="527"/>
      <c r="K1859" s="527"/>
      <c r="L1859" s="527"/>
      <c r="M1859" s="527" t="s">
        <v>415</v>
      </c>
      <c r="N1859" s="527" t="s">
        <v>416</v>
      </c>
      <c r="O1859" s="527"/>
      <c r="P1859" s="527"/>
      <c r="Q1859" s="527"/>
      <c r="R1859" s="527"/>
      <c r="S1859" s="527"/>
      <c r="T1859" s="527"/>
    </row>
    <row r="1860" spans="1:20" ht="44.25" customHeight="1">
      <c r="A1860" s="527"/>
      <c r="B1860" s="527"/>
      <c r="C1860" s="527"/>
      <c r="D1860" s="527" t="s">
        <v>409</v>
      </c>
      <c r="E1860" s="527" t="s">
        <v>410</v>
      </c>
      <c r="F1860" s="527" t="s">
        <v>411</v>
      </c>
      <c r="G1860" s="527" t="s">
        <v>418</v>
      </c>
      <c r="H1860" s="527"/>
      <c r="I1860" s="527" t="s">
        <v>417</v>
      </c>
      <c r="J1860" s="527"/>
      <c r="K1860" s="527" t="s">
        <v>412</v>
      </c>
      <c r="L1860" s="527" t="s">
        <v>413</v>
      </c>
      <c r="M1860" s="527"/>
      <c r="N1860" s="527" t="s">
        <v>420</v>
      </c>
      <c r="O1860" s="527" t="s">
        <v>421</v>
      </c>
      <c r="P1860" s="527"/>
      <c r="Q1860" s="527"/>
      <c r="R1860" s="527"/>
      <c r="S1860" s="527" t="s">
        <v>423</v>
      </c>
      <c r="T1860" s="527" t="s">
        <v>424</v>
      </c>
    </row>
    <row r="1861" spans="1:20" ht="30.75" customHeight="1">
      <c r="A1861" s="527"/>
      <c r="B1861" s="527"/>
      <c r="C1861" s="527"/>
      <c r="D1861" s="527"/>
      <c r="E1861" s="527"/>
      <c r="F1861" s="527"/>
      <c r="G1861" s="527" t="s">
        <v>415</v>
      </c>
      <c r="H1861" s="527" t="s">
        <v>419</v>
      </c>
      <c r="I1861" s="527" t="s">
        <v>415</v>
      </c>
      <c r="J1861" s="527" t="s">
        <v>422</v>
      </c>
      <c r="K1861" s="527"/>
      <c r="L1861" s="527"/>
      <c r="M1861" s="527"/>
      <c r="N1861" s="527"/>
      <c r="O1861" s="527" t="s">
        <v>415</v>
      </c>
      <c r="P1861" s="527" t="s">
        <v>422</v>
      </c>
      <c r="Q1861" s="527" t="s">
        <v>443</v>
      </c>
      <c r="R1861" s="527"/>
      <c r="S1861" s="527"/>
      <c r="T1861" s="527"/>
    </row>
    <row r="1862" spans="1:20" ht="24">
      <c r="A1862" s="527"/>
      <c r="B1862" s="527"/>
      <c r="C1862" s="527"/>
      <c r="D1862" s="527"/>
      <c r="E1862" s="527"/>
      <c r="F1862" s="527"/>
      <c r="G1862" s="527"/>
      <c r="H1862" s="527"/>
      <c r="I1862" s="527"/>
      <c r="J1862" s="527"/>
      <c r="K1862" s="527"/>
      <c r="L1862" s="527"/>
      <c r="M1862" s="527"/>
      <c r="N1862" s="527"/>
      <c r="O1862" s="527"/>
      <c r="P1862" s="527"/>
      <c r="Q1862" s="392" t="s">
        <v>415</v>
      </c>
      <c r="R1862" s="392" t="s">
        <v>419</v>
      </c>
      <c r="S1862" s="527"/>
      <c r="T1862" s="527"/>
    </row>
    <row r="1863" spans="1:20">
      <c r="A1863" s="516" t="s">
        <v>338</v>
      </c>
      <c r="B1863" s="516"/>
      <c r="C1863" s="44">
        <f>+Vaslui!C19</f>
        <v>488</v>
      </c>
      <c r="D1863" s="44">
        <f>+Vaslui!D19</f>
        <v>293</v>
      </c>
      <c r="E1863" s="44">
        <f>+Vaslui!E19</f>
        <v>2</v>
      </c>
      <c r="F1863" s="44">
        <f>+Vaslui!F19</f>
        <v>7</v>
      </c>
      <c r="G1863" s="44">
        <f>+Vaslui!G19</f>
        <v>0</v>
      </c>
      <c r="H1863" s="44">
        <f>+Vaslui!H19</f>
        <v>0</v>
      </c>
      <c r="I1863" s="44">
        <f>+Vaslui!I19</f>
        <v>74</v>
      </c>
      <c r="J1863" s="44">
        <f>+Vaslui!J19</f>
        <v>3</v>
      </c>
      <c r="K1863" s="44">
        <f>+Vaslui!K19</f>
        <v>49</v>
      </c>
      <c r="L1863" s="44">
        <f>+Vaslui!L19</f>
        <v>63</v>
      </c>
      <c r="M1863" s="44">
        <f>+Vaslui!M19</f>
        <v>1934</v>
      </c>
      <c r="N1863" s="44">
        <f>+Vaslui!N19</f>
        <v>1066</v>
      </c>
      <c r="O1863" s="44">
        <f>+Vaslui!O19</f>
        <v>1015</v>
      </c>
      <c r="P1863" s="44">
        <f>+Vaslui!P19</f>
        <v>51</v>
      </c>
      <c r="Q1863" s="44">
        <f>+Vaslui!Q19</f>
        <v>0</v>
      </c>
      <c r="R1863" s="44">
        <f>+Vaslui!R19</f>
        <v>0</v>
      </c>
      <c r="S1863" s="44">
        <f>+Vaslui!S19</f>
        <v>641</v>
      </c>
      <c r="T1863" s="44">
        <f>+Vaslui!T19</f>
        <v>227</v>
      </c>
    </row>
    <row r="1864" spans="1:20">
      <c r="A1864" s="391">
        <v>1</v>
      </c>
      <c r="B1864" s="21" t="s">
        <v>266</v>
      </c>
      <c r="C1864" s="180">
        <f>+Vaslui!C20</f>
        <v>204</v>
      </c>
      <c r="D1864" s="180">
        <f>+Vaslui!D20</f>
        <v>124</v>
      </c>
      <c r="E1864" s="180">
        <f>+Vaslui!E20</f>
        <v>1</v>
      </c>
      <c r="F1864" s="180">
        <f>+Vaslui!F20</f>
        <v>2</v>
      </c>
      <c r="G1864" s="180">
        <f>+Vaslui!G20</f>
        <v>0</v>
      </c>
      <c r="H1864" s="180">
        <f>+Vaslui!H20</f>
        <v>0</v>
      </c>
      <c r="I1864" s="180">
        <f>+Vaslui!I20</f>
        <v>30</v>
      </c>
      <c r="J1864" s="180">
        <f>+Vaslui!J20</f>
        <v>3</v>
      </c>
      <c r="K1864" s="180">
        <f>+Vaslui!K20</f>
        <v>22</v>
      </c>
      <c r="L1864" s="180">
        <f>+Vaslui!L20</f>
        <v>25</v>
      </c>
      <c r="M1864" s="180">
        <f>+Vaslui!M20</f>
        <v>846</v>
      </c>
      <c r="N1864" s="180">
        <f>+Vaslui!N20</f>
        <v>471</v>
      </c>
      <c r="O1864" s="180">
        <f>+Vaslui!O20</f>
        <v>442</v>
      </c>
      <c r="P1864" s="180">
        <f>+Vaslui!P20</f>
        <v>19</v>
      </c>
      <c r="Q1864" s="180">
        <f>+Vaslui!Q20</f>
        <v>0</v>
      </c>
      <c r="R1864" s="180">
        <f>+Vaslui!R20</f>
        <v>0</v>
      </c>
      <c r="S1864" s="180">
        <f>+Vaslui!S20</f>
        <v>262</v>
      </c>
      <c r="T1864" s="180">
        <f>+Vaslui!T20</f>
        <v>113</v>
      </c>
    </row>
    <row r="1865" spans="1:20" ht="25.5">
      <c r="A1865" s="391">
        <v>2</v>
      </c>
      <c r="B1865" s="93" t="s">
        <v>267</v>
      </c>
      <c r="C1865" s="180">
        <f>+Vaslui!C21</f>
        <v>191</v>
      </c>
      <c r="D1865" s="180">
        <f>+Vaslui!D21</f>
        <v>119</v>
      </c>
      <c r="E1865" s="180">
        <f>+Vaslui!E21</f>
        <v>1</v>
      </c>
      <c r="F1865" s="180">
        <f>+Vaslui!F21</f>
        <v>3</v>
      </c>
      <c r="G1865" s="180">
        <f>+Vaslui!G21</f>
        <v>0</v>
      </c>
      <c r="H1865" s="180">
        <f>+Vaslui!H21</f>
        <v>0</v>
      </c>
      <c r="I1865" s="180">
        <f>+Vaslui!I21</f>
        <v>32</v>
      </c>
      <c r="J1865" s="180">
        <f>+Vaslui!J21</f>
        <v>0</v>
      </c>
      <c r="K1865" s="180">
        <f>+Vaslui!K21</f>
        <v>17</v>
      </c>
      <c r="L1865" s="180">
        <f>+Vaslui!L21</f>
        <v>19</v>
      </c>
      <c r="M1865" s="180">
        <f>+Vaslui!M21</f>
        <v>730</v>
      </c>
      <c r="N1865" s="180">
        <f>+Vaslui!N21</f>
        <v>420</v>
      </c>
      <c r="O1865" s="180">
        <f>+Vaslui!O21</f>
        <v>404</v>
      </c>
      <c r="P1865" s="180">
        <f>+Vaslui!P21</f>
        <v>16</v>
      </c>
      <c r="Q1865" s="180">
        <f>+Vaslui!Q21</f>
        <v>0</v>
      </c>
      <c r="R1865" s="180">
        <f>+Vaslui!R21</f>
        <v>0</v>
      </c>
      <c r="S1865" s="180">
        <f>+Vaslui!S21</f>
        <v>248</v>
      </c>
      <c r="T1865" s="180">
        <f>+Vaslui!T21</f>
        <v>62</v>
      </c>
    </row>
    <row r="1866" spans="1:20">
      <c r="A1866" s="391">
        <v>3</v>
      </c>
      <c r="B1866" s="21" t="s">
        <v>268</v>
      </c>
      <c r="C1866" s="180">
        <f>+Vaslui!C22</f>
        <v>13</v>
      </c>
      <c r="D1866" s="180">
        <f>+Vaslui!D22</f>
        <v>5</v>
      </c>
      <c r="E1866" s="180">
        <f>+Vaslui!E22</f>
        <v>0</v>
      </c>
      <c r="F1866" s="180">
        <f>+Vaslui!F22</f>
        <v>1</v>
      </c>
      <c r="G1866" s="180">
        <f>+Vaslui!G22</f>
        <v>0</v>
      </c>
      <c r="H1866" s="180">
        <f>+Vaslui!H22</f>
        <v>0</v>
      </c>
      <c r="I1866" s="180">
        <f>+Vaslui!I22</f>
        <v>0</v>
      </c>
      <c r="J1866" s="180">
        <f>+Vaslui!J22</f>
        <v>0</v>
      </c>
      <c r="K1866" s="180">
        <f>+Vaslui!K22</f>
        <v>1</v>
      </c>
      <c r="L1866" s="180">
        <f>+Vaslui!L22</f>
        <v>6</v>
      </c>
      <c r="M1866" s="180">
        <f>+Vaslui!M22</f>
        <v>72</v>
      </c>
      <c r="N1866" s="180">
        <f>+Vaslui!N22</f>
        <v>29</v>
      </c>
      <c r="O1866" s="180">
        <f>+Vaslui!O22</f>
        <v>28</v>
      </c>
      <c r="P1866" s="180">
        <f>+Vaslui!P22</f>
        <v>1</v>
      </c>
      <c r="Q1866" s="180">
        <f>+Vaslui!Q22</f>
        <v>0</v>
      </c>
      <c r="R1866" s="180">
        <f>+Vaslui!R22</f>
        <v>0</v>
      </c>
      <c r="S1866" s="180">
        <f>+Vaslui!S22</f>
        <v>27</v>
      </c>
      <c r="T1866" s="180">
        <f>+Vaslui!T22</f>
        <v>16</v>
      </c>
    </row>
    <row r="1867" spans="1:20">
      <c r="A1867" s="391">
        <v>4</v>
      </c>
      <c r="B1867" s="21" t="s">
        <v>269</v>
      </c>
      <c r="C1867" s="180">
        <f>+Vaslui!C23</f>
        <v>80</v>
      </c>
      <c r="D1867" s="180">
        <f>+Vaslui!D23</f>
        <v>45</v>
      </c>
      <c r="E1867" s="180">
        <f>+Vaslui!E23</f>
        <v>0</v>
      </c>
      <c r="F1867" s="180">
        <f>+Vaslui!F23</f>
        <v>1</v>
      </c>
      <c r="G1867" s="180">
        <f>+Vaslui!G23</f>
        <v>0</v>
      </c>
      <c r="H1867" s="180">
        <f>+Vaslui!H23</f>
        <v>0</v>
      </c>
      <c r="I1867" s="180">
        <f>+Vaslui!I23</f>
        <v>12</v>
      </c>
      <c r="J1867" s="180">
        <f>+Vaslui!J23</f>
        <v>0</v>
      </c>
      <c r="K1867" s="180">
        <f>+Vaslui!K23</f>
        <v>9</v>
      </c>
      <c r="L1867" s="180">
        <f>+Vaslui!L23</f>
        <v>13</v>
      </c>
      <c r="M1867" s="180">
        <f>+Vaslui!M23</f>
        <v>286</v>
      </c>
      <c r="N1867" s="180">
        <f>+Vaslui!N23</f>
        <v>146</v>
      </c>
      <c r="O1867" s="180">
        <f>+Vaslui!O23</f>
        <v>141</v>
      </c>
      <c r="P1867" s="180">
        <f>+Vaslui!P23</f>
        <v>15</v>
      </c>
      <c r="Q1867" s="180">
        <f>+Vaslui!Q23</f>
        <v>0</v>
      </c>
      <c r="R1867" s="180">
        <f>+Vaslui!R23</f>
        <v>0</v>
      </c>
      <c r="S1867" s="180">
        <f>+Vaslui!S23</f>
        <v>104</v>
      </c>
      <c r="T1867" s="180">
        <f>+Vaslui!T23</f>
        <v>36</v>
      </c>
    </row>
    <row r="1894" spans="1:18">
      <c r="A1894" s="33" t="s">
        <v>554</v>
      </c>
    </row>
    <row r="1897" spans="1:18">
      <c r="A1897" s="533" t="s">
        <v>562</v>
      </c>
      <c r="B1897" s="533"/>
      <c r="C1897" s="533"/>
      <c r="D1897" s="533"/>
      <c r="E1897" s="533"/>
      <c r="F1897" s="533"/>
      <c r="G1897" s="533"/>
      <c r="H1897" s="533"/>
      <c r="I1897" s="533"/>
      <c r="J1897" s="533"/>
    </row>
    <row r="1898" spans="1:18" ht="12.75" customHeight="1">
      <c r="A1898" s="527" t="s">
        <v>300</v>
      </c>
      <c r="B1898" s="527" t="s">
        <v>301</v>
      </c>
      <c r="C1898" s="527" t="s">
        <v>0</v>
      </c>
      <c r="D1898" s="527" t="s">
        <v>298</v>
      </c>
      <c r="E1898" s="527"/>
      <c r="F1898" s="527"/>
      <c r="G1898" s="527" t="s">
        <v>1</v>
      </c>
      <c r="H1898" s="527" t="s">
        <v>299</v>
      </c>
      <c r="I1898" s="527"/>
      <c r="J1898" s="527"/>
      <c r="K1898" s="527" t="s">
        <v>466</v>
      </c>
      <c r="L1898" s="527" t="s">
        <v>467</v>
      </c>
      <c r="M1898" s="527" t="s">
        <v>461</v>
      </c>
      <c r="N1898" s="527" t="s">
        <v>489</v>
      </c>
      <c r="O1898" s="527" t="s">
        <v>463</v>
      </c>
      <c r="P1898" s="527" t="s">
        <v>464</v>
      </c>
      <c r="Q1898" s="527" t="s">
        <v>465</v>
      </c>
      <c r="R1898" s="527" t="s">
        <v>469</v>
      </c>
    </row>
    <row r="1899" spans="1:18" ht="36">
      <c r="A1899" s="527"/>
      <c r="B1899" s="527"/>
      <c r="C1899" s="527"/>
      <c r="D1899" s="392" t="s">
        <v>2</v>
      </c>
      <c r="E1899" s="392" t="s">
        <v>3</v>
      </c>
      <c r="F1899" s="392" t="s">
        <v>4</v>
      </c>
      <c r="G1899" s="527"/>
      <c r="H1899" s="392" t="s">
        <v>2</v>
      </c>
      <c r="I1899" s="392" t="s">
        <v>3</v>
      </c>
      <c r="J1899" s="392" t="s">
        <v>4</v>
      </c>
      <c r="K1899" s="527"/>
      <c r="L1899" s="527"/>
      <c r="M1899" s="527"/>
      <c r="N1899" s="527"/>
      <c r="O1899" s="527"/>
      <c r="P1899" s="527"/>
      <c r="Q1899" s="527"/>
      <c r="R1899" s="527"/>
    </row>
    <row r="1900" spans="1:18">
      <c r="A1900" s="516" t="s">
        <v>339</v>
      </c>
      <c r="B1900" s="516"/>
      <c r="C1900" s="384">
        <f>+Valcea!C7</f>
        <v>116722387</v>
      </c>
      <c r="D1900" s="384">
        <f>+Valcea!D7</f>
        <v>55608.569318723203</v>
      </c>
      <c r="E1900" s="384">
        <f>+Valcea!E7</f>
        <v>1737.4832462525501</v>
      </c>
      <c r="F1900" s="384">
        <f>+Valcea!F7</f>
        <v>238.646796878354</v>
      </c>
      <c r="G1900" s="384">
        <f>+Valcea!G7</f>
        <v>13391896</v>
      </c>
      <c r="H1900" s="384">
        <f>+Valcea!H7</f>
        <v>6380.1314911862801</v>
      </c>
      <c r="I1900" s="384">
        <f>+Valcea!I7</f>
        <v>199.346462436178</v>
      </c>
      <c r="J1900" s="384">
        <f>+Valcea!J7</f>
        <v>27.380635083551301</v>
      </c>
      <c r="K1900" s="384">
        <f>+Valcea!K7</f>
        <v>67179</v>
      </c>
      <c r="L1900" s="384">
        <f>+Valcea!L7</f>
        <v>66498</v>
      </c>
      <c r="M1900" s="384">
        <f>+Valcea!M7</f>
        <v>489101</v>
      </c>
      <c r="N1900" s="385">
        <f>+Valcea!N7</f>
        <v>233.0161981896141</v>
      </c>
      <c r="O1900" s="385">
        <f>+Valcea!O7</f>
        <v>63.840054298524414</v>
      </c>
      <c r="P1900" s="385">
        <f>+Valcea!P7</f>
        <v>6.185514467826791</v>
      </c>
      <c r="Q1900" s="385">
        <f>+Valcea!Q7</f>
        <v>1.1143192276459442</v>
      </c>
      <c r="R1900" s="385">
        <f>+Valcea!R7</f>
        <v>37.671272034302049</v>
      </c>
    </row>
    <row r="1901" spans="1:18">
      <c r="A1901" s="391">
        <v>1</v>
      </c>
      <c r="B1901" s="21" t="s">
        <v>270</v>
      </c>
      <c r="C1901" s="161">
        <f>+Valcea!C8</f>
        <v>84382904</v>
      </c>
      <c r="D1901" s="161">
        <f>+Valcea!D8</f>
        <v>62367.260901699927</v>
      </c>
      <c r="E1901" s="161">
        <f>+Valcea!E8</f>
        <v>1761.1325291146638</v>
      </c>
      <c r="F1901" s="161">
        <f>+Valcea!F8</f>
        <v>268.48910553377794</v>
      </c>
      <c r="G1901" s="161">
        <f>+Valcea!G8</f>
        <v>11998420</v>
      </c>
      <c r="H1901" s="161">
        <f>+Valcea!H8</f>
        <v>8868.0118255728012</v>
      </c>
      <c r="I1901" s="161">
        <f>+Valcea!I8</f>
        <v>250.4157448762366</v>
      </c>
      <c r="J1901" s="161">
        <f>+Valcea!J8</f>
        <v>38.17651326172173</v>
      </c>
      <c r="K1901" s="161">
        <f>+Valcea!K8</f>
        <v>47914</v>
      </c>
      <c r="L1901" s="161">
        <f>+Valcea!L8</f>
        <v>47495</v>
      </c>
      <c r="M1901" s="161">
        <f>+Valcea!M8</f>
        <v>314288</v>
      </c>
      <c r="N1901" s="386">
        <f>+Valcea!N8</f>
        <v>232.28972653362896</v>
      </c>
      <c r="O1901" s="386">
        <f>+Valcea!O8</f>
        <v>63.641020968117523</v>
      </c>
      <c r="P1901" s="386">
        <f>+Valcea!P8</f>
        <v>5.4377908888004569</v>
      </c>
      <c r="Q1901" s="386">
        <f>+Valcea!Q8</f>
        <v>1.3643541425413201</v>
      </c>
      <c r="R1901" s="386">
        <f>+Valcea!R8</f>
        <v>42.717664449371767</v>
      </c>
    </row>
    <row r="1902" spans="1:18">
      <c r="A1902" s="391">
        <v>2</v>
      </c>
      <c r="B1902" s="21" t="s">
        <v>271</v>
      </c>
      <c r="C1902" s="161">
        <f>+Valcea!C9</f>
        <v>4157619</v>
      </c>
      <c r="D1902" s="161">
        <f>+Valcea!D9</f>
        <v>33260.951999999997</v>
      </c>
      <c r="E1902" s="161">
        <f>+Valcea!E9</f>
        <v>7815.0733082706802</v>
      </c>
      <c r="F1902" s="161">
        <f>+Valcea!F9</f>
        <v>135.754554953308</v>
      </c>
      <c r="G1902" s="161">
        <f>+Valcea!G9</f>
        <v>114794</v>
      </c>
      <c r="H1902" s="161">
        <f>+Valcea!H9</f>
        <v>918.35199999999998</v>
      </c>
      <c r="I1902" s="161">
        <f>+Valcea!I9</f>
        <v>215.77819548872199</v>
      </c>
      <c r="J1902" s="161">
        <f>+Valcea!J9</f>
        <v>3.7482531182655299</v>
      </c>
      <c r="K1902" s="161">
        <f>+Valcea!K9</f>
        <v>532</v>
      </c>
      <c r="L1902" s="161">
        <f>+Valcea!L9</f>
        <v>455</v>
      </c>
      <c r="M1902" s="161">
        <f>+Valcea!M9</f>
        <v>30626</v>
      </c>
      <c r="N1902" s="386">
        <f>+Valcea!N9</f>
        <v>245.00800000000001</v>
      </c>
      <c r="O1902" s="386">
        <f>+Valcea!O9</f>
        <v>67.12547945205479</v>
      </c>
      <c r="P1902" s="386">
        <f>+Valcea!P9</f>
        <v>57.567669172932334</v>
      </c>
      <c r="Q1902" s="386">
        <f>+Valcea!Q9</f>
        <v>0.65934065934065933</v>
      </c>
      <c r="R1902" s="386">
        <f>+Valcea!R9</f>
        <v>4.2560000000000002</v>
      </c>
    </row>
    <row r="1903" spans="1:18" ht="25.5">
      <c r="A1903" s="391">
        <v>3</v>
      </c>
      <c r="B1903" s="93" t="s">
        <v>272</v>
      </c>
      <c r="C1903" s="161">
        <f>+Valcea!C10</f>
        <v>7368865</v>
      </c>
      <c r="D1903" s="161">
        <f>+Valcea!D10</f>
        <v>49789.628378378402</v>
      </c>
      <c r="E1903" s="161">
        <f>+Valcea!E10</f>
        <v>2385.5179669796098</v>
      </c>
      <c r="F1903" s="161">
        <f>+Valcea!F10</f>
        <v>220.76350399952099</v>
      </c>
      <c r="G1903" s="161">
        <f>+Valcea!G10</f>
        <v>394072</v>
      </c>
      <c r="H1903" s="161">
        <f>+Valcea!H10</f>
        <v>2662.6486486486501</v>
      </c>
      <c r="I1903" s="161">
        <f>+Valcea!I10</f>
        <v>127.572677241826</v>
      </c>
      <c r="J1903" s="161">
        <f>+Valcea!J10</f>
        <v>11.8059857994547</v>
      </c>
      <c r="K1903" s="161">
        <f>+Valcea!K10</f>
        <v>3089</v>
      </c>
      <c r="L1903" s="161">
        <f>+Valcea!L10</f>
        <v>3031</v>
      </c>
      <c r="M1903" s="161">
        <f>+Valcea!M10</f>
        <v>33379</v>
      </c>
      <c r="N1903" s="386">
        <f>+Valcea!N10</f>
        <v>225.53378378378378</v>
      </c>
      <c r="O1903" s="386">
        <f>+Valcea!O10</f>
        <v>61.790077748981851</v>
      </c>
      <c r="P1903" s="386">
        <f>+Valcea!P10</f>
        <v>10.30534115467737</v>
      </c>
      <c r="Q1903" s="386">
        <f>+Valcea!Q10</f>
        <v>1.1877268228307489</v>
      </c>
      <c r="R1903" s="386">
        <f>+Valcea!R10</f>
        <v>21.885135135135137</v>
      </c>
    </row>
    <row r="1904" spans="1:18" ht="25.5">
      <c r="A1904" s="391">
        <v>4</v>
      </c>
      <c r="B1904" s="93" t="s">
        <v>273</v>
      </c>
      <c r="C1904" s="161">
        <f>+Valcea!C11</f>
        <v>10510468</v>
      </c>
      <c r="D1904" s="161">
        <f>+Valcea!D11</f>
        <v>44535.881355932201</v>
      </c>
      <c r="E1904" s="161">
        <f>+Valcea!E11</f>
        <v>1458.9766796224301</v>
      </c>
      <c r="F1904" s="161">
        <f>+Valcea!F11</f>
        <v>204.47983502266499</v>
      </c>
      <c r="G1904" s="161">
        <f>+Valcea!G11</f>
        <v>355748</v>
      </c>
      <c r="H1904" s="161">
        <f>+Valcea!H11</f>
        <v>1507.40677966102</v>
      </c>
      <c r="I1904" s="161">
        <f>+Valcea!I11</f>
        <v>49.3820099944475</v>
      </c>
      <c r="J1904" s="161">
        <f>+Valcea!J11</f>
        <v>6.9210326647341498</v>
      </c>
      <c r="K1904" s="161">
        <f>+Valcea!K11</f>
        <v>7204</v>
      </c>
      <c r="L1904" s="161">
        <f>+Valcea!L11</f>
        <v>7128</v>
      </c>
      <c r="M1904" s="161">
        <f>+Valcea!M11</f>
        <v>51401</v>
      </c>
      <c r="N1904" s="386">
        <f>+Valcea!N11</f>
        <v>208.94715447154471</v>
      </c>
      <c r="O1904" s="386">
        <f>+Valcea!O11</f>
        <v>57.245795745628691</v>
      </c>
      <c r="P1904" s="386">
        <f>+Valcea!P11</f>
        <v>6.0005837030119071</v>
      </c>
      <c r="Q1904" s="386">
        <f>+Valcea!Q11</f>
        <v>0.44893378226711561</v>
      </c>
      <c r="R1904" s="386">
        <f>+Valcea!R11</f>
        <v>34.821138211382113</v>
      </c>
    </row>
    <row r="1905" spans="1:20">
      <c r="A1905" s="391">
        <v>5</v>
      </c>
      <c r="B1905" s="21" t="s">
        <v>274</v>
      </c>
      <c r="C1905" s="161">
        <f>+Valcea!C12</f>
        <v>7534666</v>
      </c>
      <c r="D1905" s="161">
        <f>+Valcea!D12</f>
        <v>47091.662499999999</v>
      </c>
      <c r="E1905" s="161">
        <f>+Valcea!E12</f>
        <v>1320.0185704274702</v>
      </c>
      <c r="F1905" s="161">
        <f>+Valcea!F12</f>
        <v>183.86203025866277</v>
      </c>
      <c r="G1905" s="161">
        <f>+Valcea!G12</f>
        <v>331543</v>
      </c>
      <c r="H1905" s="161">
        <f>+Valcea!H12</f>
        <v>2072.1437500000002</v>
      </c>
      <c r="I1905" s="161">
        <f>+Valcea!I12</f>
        <v>58.083917309039947</v>
      </c>
      <c r="J1905" s="161">
        <f>+Valcea!J12</f>
        <v>8.090361151781357</v>
      </c>
      <c r="K1905" s="161">
        <f>+Valcea!K12</f>
        <v>5708</v>
      </c>
      <c r="L1905" s="161">
        <f>+Valcea!L12</f>
        <v>5673</v>
      </c>
      <c r="M1905" s="161">
        <f>+Valcea!M12</f>
        <v>40980</v>
      </c>
      <c r="N1905" s="386">
        <f>+Valcea!N12</f>
        <v>256.125</v>
      </c>
      <c r="O1905" s="386">
        <f>+Valcea!O12</f>
        <v>70.171232876712324</v>
      </c>
      <c r="P1905" s="386">
        <f>+Valcea!P12</f>
        <v>6.6032871414759908</v>
      </c>
      <c r="Q1905" s="386">
        <f>+Valcea!Q12</f>
        <v>0.33491979552265116</v>
      </c>
      <c r="R1905" s="386">
        <f>+Valcea!R12</f>
        <v>38.787500000000001</v>
      </c>
    </row>
    <row r="1906" spans="1:20">
      <c r="A1906" s="391">
        <v>6</v>
      </c>
      <c r="B1906" s="21" t="s">
        <v>275</v>
      </c>
      <c r="C1906" s="161">
        <f>+Valcea!C13</f>
        <v>2767865</v>
      </c>
      <c r="D1906" s="161">
        <f>+Valcea!D13</f>
        <v>41311.417910447803</v>
      </c>
      <c r="E1906" s="161">
        <f>+Valcea!E13</f>
        <v>1013.12774524158</v>
      </c>
      <c r="F1906" s="161">
        <f>+Valcea!F13</f>
        <v>150.20703315786599</v>
      </c>
      <c r="G1906" s="161">
        <f>+Valcea!G13</f>
        <v>197319</v>
      </c>
      <c r="H1906" s="161">
        <f>+Valcea!H13</f>
        <v>2945.0597014925402</v>
      </c>
      <c r="I1906" s="161">
        <f>+Valcea!I13</f>
        <v>72.225109809663294</v>
      </c>
      <c r="J1906" s="161">
        <f>+Valcea!J13</f>
        <v>10.7081456558311</v>
      </c>
      <c r="K1906" s="161">
        <f>+Valcea!K13</f>
        <v>2732</v>
      </c>
      <c r="L1906" s="161">
        <f>+Valcea!L13</f>
        <v>2716</v>
      </c>
      <c r="M1906" s="161">
        <f>+Valcea!M13</f>
        <v>18427</v>
      </c>
      <c r="N1906" s="386">
        <f>+Valcea!N13</f>
        <v>275.02985074626866</v>
      </c>
      <c r="O1906" s="386">
        <f>+Valcea!O13</f>
        <v>75.350644040073604</v>
      </c>
      <c r="P1906" s="386">
        <f>+Valcea!P13</f>
        <v>6.7448755490483165</v>
      </c>
      <c r="Q1906" s="386">
        <f>+Valcea!Q13</f>
        <v>0.11045655375552282</v>
      </c>
      <c r="R1906" s="386">
        <f>+Valcea!R13</f>
        <v>40.776119402985074</v>
      </c>
    </row>
    <row r="1907" spans="1:20">
      <c r="A1907" s="83"/>
      <c r="C1907" s="156"/>
      <c r="D1907" s="157"/>
      <c r="E1907" s="157"/>
      <c r="F1907" s="157"/>
      <c r="G1907" s="156"/>
      <c r="H1907" s="157"/>
      <c r="I1907" s="157"/>
      <c r="J1907" s="157"/>
      <c r="N1907" s="37"/>
      <c r="O1907" s="37"/>
      <c r="P1907" s="37"/>
      <c r="Q1907" s="37"/>
      <c r="R1907" s="37"/>
    </row>
    <row r="1908" spans="1:20">
      <c r="A1908" s="528" t="s">
        <v>565</v>
      </c>
      <c r="B1908" s="528"/>
      <c r="C1908" s="528"/>
      <c r="D1908" s="528"/>
      <c r="E1908" s="528"/>
      <c r="F1908" s="528"/>
      <c r="G1908" s="528"/>
      <c r="H1908" s="528"/>
      <c r="I1908" s="528"/>
      <c r="J1908" s="528"/>
      <c r="K1908" s="528"/>
      <c r="L1908" s="528"/>
      <c r="M1908" s="528"/>
      <c r="N1908" s="528"/>
      <c r="O1908" s="528"/>
      <c r="P1908" s="528"/>
      <c r="Q1908" s="528"/>
      <c r="R1908" s="528"/>
      <c r="S1908" s="528"/>
      <c r="T1908" s="528"/>
    </row>
    <row r="1909" spans="1:20">
      <c r="A1909" s="527" t="s">
        <v>300</v>
      </c>
      <c r="B1909" s="527" t="s">
        <v>301</v>
      </c>
      <c r="C1909" s="527" t="s">
        <v>414</v>
      </c>
      <c r="D1909" s="527"/>
      <c r="E1909" s="527"/>
      <c r="F1909" s="527"/>
      <c r="G1909" s="527"/>
      <c r="H1909" s="527"/>
      <c r="I1909" s="527"/>
      <c r="J1909" s="527"/>
      <c r="K1909" s="527"/>
      <c r="L1909" s="527"/>
      <c r="M1909" s="527" t="s">
        <v>425</v>
      </c>
      <c r="N1909" s="527"/>
      <c r="O1909" s="527"/>
      <c r="P1909" s="527"/>
      <c r="Q1909" s="527"/>
      <c r="R1909" s="527"/>
      <c r="S1909" s="527"/>
      <c r="T1909" s="527"/>
    </row>
    <row r="1910" spans="1:20">
      <c r="A1910" s="527"/>
      <c r="B1910" s="527"/>
      <c r="C1910" s="527" t="s">
        <v>415</v>
      </c>
      <c r="D1910" s="527" t="s">
        <v>416</v>
      </c>
      <c r="E1910" s="527"/>
      <c r="F1910" s="527"/>
      <c r="G1910" s="527"/>
      <c r="H1910" s="527"/>
      <c r="I1910" s="527"/>
      <c r="J1910" s="527"/>
      <c r="K1910" s="527"/>
      <c r="L1910" s="527"/>
      <c r="M1910" s="527" t="s">
        <v>415</v>
      </c>
      <c r="N1910" s="527" t="s">
        <v>416</v>
      </c>
      <c r="O1910" s="527"/>
      <c r="P1910" s="527"/>
      <c r="Q1910" s="527"/>
      <c r="R1910" s="527"/>
      <c r="S1910" s="527"/>
      <c r="T1910" s="527"/>
    </row>
    <row r="1911" spans="1:20" ht="43.5" customHeight="1">
      <c r="A1911" s="527"/>
      <c r="B1911" s="527"/>
      <c r="C1911" s="527"/>
      <c r="D1911" s="527" t="s">
        <v>409</v>
      </c>
      <c r="E1911" s="527" t="s">
        <v>410</v>
      </c>
      <c r="F1911" s="527" t="s">
        <v>411</v>
      </c>
      <c r="G1911" s="527" t="s">
        <v>418</v>
      </c>
      <c r="H1911" s="527"/>
      <c r="I1911" s="527" t="s">
        <v>417</v>
      </c>
      <c r="J1911" s="527"/>
      <c r="K1911" s="527" t="s">
        <v>412</v>
      </c>
      <c r="L1911" s="527" t="s">
        <v>413</v>
      </c>
      <c r="M1911" s="527"/>
      <c r="N1911" s="527" t="s">
        <v>420</v>
      </c>
      <c r="O1911" s="527" t="s">
        <v>421</v>
      </c>
      <c r="P1911" s="527"/>
      <c r="Q1911" s="527"/>
      <c r="R1911" s="527"/>
      <c r="S1911" s="527" t="s">
        <v>423</v>
      </c>
      <c r="T1911" s="527" t="s">
        <v>424</v>
      </c>
    </row>
    <row r="1912" spans="1:20" ht="27.75" customHeight="1">
      <c r="A1912" s="527"/>
      <c r="B1912" s="527"/>
      <c r="C1912" s="527"/>
      <c r="D1912" s="527"/>
      <c r="E1912" s="527"/>
      <c r="F1912" s="527"/>
      <c r="G1912" s="527" t="s">
        <v>415</v>
      </c>
      <c r="H1912" s="527" t="s">
        <v>419</v>
      </c>
      <c r="I1912" s="527" t="s">
        <v>415</v>
      </c>
      <c r="J1912" s="527" t="s">
        <v>422</v>
      </c>
      <c r="K1912" s="527"/>
      <c r="L1912" s="527"/>
      <c r="M1912" s="527"/>
      <c r="N1912" s="527"/>
      <c r="O1912" s="527" t="s">
        <v>415</v>
      </c>
      <c r="P1912" s="527" t="s">
        <v>422</v>
      </c>
      <c r="Q1912" s="527" t="s">
        <v>443</v>
      </c>
      <c r="R1912" s="527"/>
      <c r="S1912" s="527"/>
      <c r="T1912" s="527"/>
    </row>
    <row r="1913" spans="1:20" ht="24">
      <c r="A1913" s="527"/>
      <c r="B1913" s="527"/>
      <c r="C1913" s="527"/>
      <c r="D1913" s="527"/>
      <c r="E1913" s="527"/>
      <c r="F1913" s="527"/>
      <c r="G1913" s="527"/>
      <c r="H1913" s="527"/>
      <c r="I1913" s="527"/>
      <c r="J1913" s="527"/>
      <c r="K1913" s="527"/>
      <c r="L1913" s="527"/>
      <c r="M1913" s="527"/>
      <c r="N1913" s="527"/>
      <c r="O1913" s="527"/>
      <c r="P1913" s="527"/>
      <c r="Q1913" s="392" t="s">
        <v>415</v>
      </c>
      <c r="R1913" s="392" t="s">
        <v>419</v>
      </c>
      <c r="S1913" s="527"/>
      <c r="T1913" s="527"/>
    </row>
    <row r="1914" spans="1:20">
      <c r="A1914" s="516" t="s">
        <v>339</v>
      </c>
      <c r="B1914" s="516"/>
      <c r="C1914" s="44">
        <f>+Valcea!C21</f>
        <v>450</v>
      </c>
      <c r="D1914" s="44">
        <f>+Valcea!D21</f>
        <v>291</v>
      </c>
      <c r="E1914" s="44">
        <f>+Valcea!E21</f>
        <v>1</v>
      </c>
      <c r="F1914" s="44">
        <f>+Valcea!F21</f>
        <v>7</v>
      </c>
      <c r="G1914" s="44">
        <f>+Valcea!G21</f>
        <v>4</v>
      </c>
      <c r="H1914" s="44">
        <f>+Valcea!H21</f>
        <v>0</v>
      </c>
      <c r="I1914" s="44">
        <f>+Valcea!I21</f>
        <v>40</v>
      </c>
      <c r="J1914" s="44">
        <f>+Valcea!J21</f>
        <v>3</v>
      </c>
      <c r="K1914" s="44">
        <f>+Valcea!K21</f>
        <v>27</v>
      </c>
      <c r="L1914" s="44">
        <f>+Valcea!L21</f>
        <v>80</v>
      </c>
      <c r="M1914" s="44">
        <f>+Valcea!M21</f>
        <v>1903</v>
      </c>
      <c r="N1914" s="44">
        <f>+Valcea!N21</f>
        <v>1056</v>
      </c>
      <c r="O1914" s="44">
        <f>+Valcea!O21</f>
        <v>1010</v>
      </c>
      <c r="P1914" s="44">
        <f>+Valcea!P21</f>
        <v>43</v>
      </c>
      <c r="Q1914" s="44">
        <f>+Valcea!Q21</f>
        <v>1</v>
      </c>
      <c r="R1914" s="44">
        <f>+Valcea!R21</f>
        <v>1</v>
      </c>
      <c r="S1914" s="44">
        <f>+Valcea!S21</f>
        <v>560</v>
      </c>
      <c r="T1914" s="44">
        <f>+Valcea!T21</f>
        <v>287</v>
      </c>
    </row>
    <row r="1915" spans="1:20">
      <c r="A1915" s="391">
        <v>1</v>
      </c>
      <c r="B1915" s="21" t="s">
        <v>270</v>
      </c>
      <c r="C1915" s="180">
        <f>+Valcea!C22</f>
        <v>295</v>
      </c>
      <c r="D1915" s="180">
        <f>+Valcea!D22</f>
        <v>192</v>
      </c>
      <c r="E1915" s="180">
        <f>+Valcea!E22</f>
        <v>0</v>
      </c>
      <c r="F1915" s="180">
        <f>+Valcea!F22</f>
        <v>3</v>
      </c>
      <c r="G1915" s="180">
        <f>+Valcea!G22</f>
        <v>4</v>
      </c>
      <c r="H1915" s="180">
        <f>+Valcea!H22</f>
        <v>0</v>
      </c>
      <c r="I1915" s="180">
        <f>+Valcea!I22</f>
        <v>33</v>
      </c>
      <c r="J1915" s="180">
        <f>+Valcea!J22</f>
        <v>2</v>
      </c>
      <c r="K1915" s="180">
        <f>+Valcea!K22</f>
        <v>20</v>
      </c>
      <c r="L1915" s="180">
        <f>+Valcea!L22</f>
        <v>43</v>
      </c>
      <c r="M1915" s="180">
        <f>+Valcea!M22</f>
        <v>1291</v>
      </c>
      <c r="N1915" s="180">
        <f>+Valcea!N22</f>
        <v>745</v>
      </c>
      <c r="O1915" s="180">
        <f>+Valcea!O22</f>
        <v>711</v>
      </c>
      <c r="P1915" s="180">
        <f>+Valcea!P22</f>
        <v>29</v>
      </c>
      <c r="Q1915" s="180">
        <f>+Valcea!Q22</f>
        <v>0</v>
      </c>
      <c r="R1915" s="180">
        <f>+Valcea!R22</f>
        <v>0</v>
      </c>
      <c r="S1915" s="180">
        <f>+Valcea!S22</f>
        <v>374</v>
      </c>
      <c r="T1915" s="180">
        <f>+Valcea!T22</f>
        <v>172</v>
      </c>
    </row>
    <row r="1916" spans="1:20">
      <c r="A1916" s="391">
        <v>2</v>
      </c>
      <c r="B1916" s="21" t="s">
        <v>271</v>
      </c>
      <c r="C1916" s="180">
        <f>+Valcea!C23</f>
        <v>8</v>
      </c>
      <c r="D1916" s="180">
        <f>+Valcea!D23</f>
        <v>4</v>
      </c>
      <c r="E1916" s="180">
        <f>+Valcea!E23</f>
        <v>0</v>
      </c>
      <c r="F1916" s="180">
        <f>+Valcea!F23</f>
        <v>1</v>
      </c>
      <c r="G1916" s="180">
        <f>+Valcea!G23</f>
        <v>0</v>
      </c>
      <c r="H1916" s="180">
        <f>+Valcea!H23</f>
        <v>0</v>
      </c>
      <c r="I1916" s="180">
        <f>+Valcea!I23</f>
        <v>0</v>
      </c>
      <c r="J1916" s="180">
        <f>+Valcea!J23</f>
        <v>0</v>
      </c>
      <c r="K1916" s="180">
        <f>+Valcea!K23</f>
        <v>1</v>
      </c>
      <c r="L1916" s="180">
        <f>+Valcea!L23</f>
        <v>2</v>
      </c>
      <c r="M1916" s="180">
        <f>+Valcea!M23</f>
        <v>75</v>
      </c>
      <c r="N1916" s="180">
        <f>+Valcea!N23</f>
        <v>27</v>
      </c>
      <c r="O1916" s="180">
        <f>+Valcea!O23</f>
        <v>27</v>
      </c>
      <c r="P1916" s="180">
        <f>+Valcea!P23</f>
        <v>0</v>
      </c>
      <c r="Q1916" s="180">
        <f>+Valcea!Q23</f>
        <v>0</v>
      </c>
      <c r="R1916" s="180">
        <f>+Valcea!R23</f>
        <v>0</v>
      </c>
      <c r="S1916" s="180">
        <f>+Valcea!S23</f>
        <v>26</v>
      </c>
      <c r="T1916" s="180">
        <f>+Valcea!T23</f>
        <v>22</v>
      </c>
    </row>
    <row r="1917" spans="1:20" ht="25.5">
      <c r="A1917" s="391">
        <v>3</v>
      </c>
      <c r="B1917" s="93" t="s">
        <v>272</v>
      </c>
      <c r="C1917" s="180">
        <f>+Valcea!C24</f>
        <v>19</v>
      </c>
      <c r="D1917" s="180">
        <f>+Valcea!D24</f>
        <v>10</v>
      </c>
      <c r="E1917" s="180">
        <f>+Valcea!E24</f>
        <v>0</v>
      </c>
      <c r="F1917" s="180">
        <f>+Valcea!F24</f>
        <v>1</v>
      </c>
      <c r="G1917" s="180">
        <f>+Valcea!G24</f>
        <v>0</v>
      </c>
      <c r="H1917" s="180">
        <f>+Valcea!H24</f>
        <v>0</v>
      </c>
      <c r="I1917" s="180">
        <f>+Valcea!I24</f>
        <v>0</v>
      </c>
      <c r="J1917" s="180">
        <f>+Valcea!J24</f>
        <v>0</v>
      </c>
      <c r="K1917" s="180">
        <f>+Valcea!K24</f>
        <v>1</v>
      </c>
      <c r="L1917" s="180">
        <f>+Valcea!L24</f>
        <v>7</v>
      </c>
      <c r="M1917" s="180">
        <f>+Valcea!M24</f>
        <v>92</v>
      </c>
      <c r="N1917" s="180">
        <f>+Valcea!N24</f>
        <v>44</v>
      </c>
      <c r="O1917" s="180">
        <f>+Valcea!O24</f>
        <v>43</v>
      </c>
      <c r="P1917" s="180">
        <f>+Valcea!P24</f>
        <v>0</v>
      </c>
      <c r="Q1917" s="180">
        <f>+Valcea!Q24</f>
        <v>0</v>
      </c>
      <c r="R1917" s="180">
        <f>+Valcea!R24</f>
        <v>0</v>
      </c>
      <c r="S1917" s="180">
        <f>+Valcea!S24</f>
        <v>32</v>
      </c>
      <c r="T1917" s="180">
        <f>+Valcea!T24</f>
        <v>16</v>
      </c>
    </row>
    <row r="1918" spans="1:20" ht="25.5">
      <c r="A1918" s="391">
        <v>4</v>
      </c>
      <c r="B1918" s="93" t="s">
        <v>273</v>
      </c>
      <c r="C1918" s="180">
        <f>+Valcea!C25</f>
        <v>52</v>
      </c>
      <c r="D1918" s="180">
        <f>+Valcea!D25</f>
        <v>33</v>
      </c>
      <c r="E1918" s="180">
        <f>+Valcea!E25</f>
        <v>0</v>
      </c>
      <c r="F1918" s="180">
        <f>+Valcea!F25</f>
        <v>1</v>
      </c>
      <c r="G1918" s="180">
        <f>+Valcea!G25</f>
        <v>0</v>
      </c>
      <c r="H1918" s="180">
        <f>+Valcea!H25</f>
        <v>0</v>
      </c>
      <c r="I1918" s="180">
        <f>+Valcea!I25</f>
        <v>5</v>
      </c>
      <c r="J1918" s="180">
        <f>+Valcea!J25</f>
        <v>1</v>
      </c>
      <c r="K1918" s="180">
        <f>+Valcea!K25</f>
        <v>2</v>
      </c>
      <c r="L1918" s="180">
        <f>+Valcea!L25</f>
        <v>11</v>
      </c>
      <c r="M1918" s="180">
        <f>+Valcea!M25</f>
        <v>193</v>
      </c>
      <c r="N1918" s="180">
        <f>+Valcea!N25</f>
        <v>98</v>
      </c>
      <c r="O1918" s="180">
        <f>+Valcea!O25</f>
        <v>95</v>
      </c>
      <c r="P1918" s="180">
        <f>+Valcea!P25</f>
        <v>8</v>
      </c>
      <c r="Q1918" s="180">
        <f>+Valcea!Q25</f>
        <v>0</v>
      </c>
      <c r="R1918" s="180">
        <f>+Valcea!R25</f>
        <v>0</v>
      </c>
      <c r="S1918" s="180">
        <f>+Valcea!S25</f>
        <v>61</v>
      </c>
      <c r="T1918" s="180">
        <f>+Valcea!T25</f>
        <v>34</v>
      </c>
    </row>
    <row r="1919" spans="1:20">
      <c r="A1919" s="391">
        <v>5</v>
      </c>
      <c r="B1919" s="21" t="s">
        <v>274</v>
      </c>
      <c r="C1919" s="180">
        <f>+Valcea!C26</f>
        <v>56</v>
      </c>
      <c r="D1919" s="180">
        <f>+Valcea!D26</f>
        <v>36</v>
      </c>
      <c r="E1919" s="180">
        <f>+Valcea!E26</f>
        <v>1</v>
      </c>
      <c r="F1919" s="180">
        <f>+Valcea!F26</f>
        <v>1</v>
      </c>
      <c r="G1919" s="180">
        <f>+Valcea!G26</f>
        <v>0</v>
      </c>
      <c r="H1919" s="180">
        <f>+Valcea!H26</f>
        <v>0</v>
      </c>
      <c r="I1919" s="180">
        <f>+Valcea!I26</f>
        <v>1</v>
      </c>
      <c r="J1919" s="180">
        <f>+Valcea!J26</f>
        <v>0</v>
      </c>
      <c r="K1919" s="180">
        <f>+Valcea!K26</f>
        <v>3</v>
      </c>
      <c r="L1919" s="180">
        <f>+Valcea!L26</f>
        <v>14</v>
      </c>
      <c r="M1919" s="180">
        <f>+Valcea!M26</f>
        <v>184</v>
      </c>
      <c r="N1919" s="180">
        <f>+Valcea!N26</f>
        <v>109</v>
      </c>
      <c r="O1919" s="180">
        <f>+Valcea!O26</f>
        <v>102</v>
      </c>
      <c r="P1919" s="180">
        <f>+Valcea!P26</f>
        <v>6</v>
      </c>
      <c r="Q1919" s="180">
        <f>+Valcea!Q26</f>
        <v>0</v>
      </c>
      <c r="R1919" s="180">
        <f>+Valcea!R26</f>
        <v>0</v>
      </c>
      <c r="S1919" s="180">
        <f>+Valcea!S26</f>
        <v>51</v>
      </c>
      <c r="T1919" s="180">
        <f>+Valcea!T26</f>
        <v>24</v>
      </c>
    </row>
    <row r="1920" spans="1:20">
      <c r="A1920" s="391">
        <v>6</v>
      </c>
      <c r="B1920" s="21" t="s">
        <v>275</v>
      </c>
      <c r="C1920" s="180">
        <f>+Valcea!C27</f>
        <v>20</v>
      </c>
      <c r="D1920" s="180">
        <f>+Valcea!D27</f>
        <v>16</v>
      </c>
      <c r="E1920" s="180">
        <f>+Valcea!E27</f>
        <v>0</v>
      </c>
      <c r="F1920" s="180">
        <f>+Valcea!F27</f>
        <v>0</v>
      </c>
      <c r="G1920" s="180">
        <f>+Valcea!G27</f>
        <v>0</v>
      </c>
      <c r="H1920" s="180">
        <f>+Valcea!H27</f>
        <v>0</v>
      </c>
      <c r="I1920" s="180">
        <f>+Valcea!I27</f>
        <v>1</v>
      </c>
      <c r="J1920" s="180">
        <f>+Valcea!J27</f>
        <v>0</v>
      </c>
      <c r="K1920" s="180">
        <f>+Valcea!K27</f>
        <v>0</v>
      </c>
      <c r="L1920" s="180">
        <f>+Valcea!L27</f>
        <v>3</v>
      </c>
      <c r="M1920" s="180">
        <f>+Valcea!M27</f>
        <v>68</v>
      </c>
      <c r="N1920" s="180">
        <f>+Valcea!N27</f>
        <v>33</v>
      </c>
      <c r="O1920" s="180">
        <f>+Valcea!O27</f>
        <v>32</v>
      </c>
      <c r="P1920" s="180">
        <f>+Valcea!P27</f>
        <v>0</v>
      </c>
      <c r="Q1920" s="180">
        <f>+Valcea!Q27</f>
        <v>1</v>
      </c>
      <c r="R1920" s="180">
        <f>+Valcea!R27</f>
        <v>1</v>
      </c>
      <c r="S1920" s="180">
        <f>+Valcea!S27</f>
        <v>16</v>
      </c>
      <c r="T1920" s="180">
        <f>+Valcea!T27</f>
        <v>19</v>
      </c>
    </row>
    <row r="1941" spans="1:18">
      <c r="A1941" s="33" t="s">
        <v>555</v>
      </c>
    </row>
    <row r="1944" spans="1:18">
      <c r="A1944" s="533" t="s">
        <v>562</v>
      </c>
      <c r="B1944" s="533"/>
      <c r="C1944" s="533"/>
      <c r="D1944" s="533"/>
      <c r="E1944" s="533"/>
      <c r="F1944" s="533"/>
      <c r="G1944" s="533"/>
      <c r="H1944" s="533"/>
      <c r="I1944" s="533"/>
      <c r="J1944" s="533"/>
    </row>
    <row r="1945" spans="1:18" ht="12.75" customHeight="1">
      <c r="A1945" s="527" t="s">
        <v>300</v>
      </c>
      <c r="B1945" s="527" t="s">
        <v>301</v>
      </c>
      <c r="C1945" s="527" t="s">
        <v>0</v>
      </c>
      <c r="D1945" s="527" t="s">
        <v>298</v>
      </c>
      <c r="E1945" s="527"/>
      <c r="F1945" s="527"/>
      <c r="G1945" s="527" t="s">
        <v>1</v>
      </c>
      <c r="H1945" s="527" t="s">
        <v>299</v>
      </c>
      <c r="I1945" s="527"/>
      <c r="J1945" s="527"/>
      <c r="K1945" s="527" t="s">
        <v>466</v>
      </c>
      <c r="L1945" s="527" t="s">
        <v>467</v>
      </c>
      <c r="M1945" s="527" t="s">
        <v>461</v>
      </c>
      <c r="N1945" s="527" t="s">
        <v>489</v>
      </c>
      <c r="O1945" s="527" t="s">
        <v>463</v>
      </c>
      <c r="P1945" s="527" t="s">
        <v>464</v>
      </c>
      <c r="Q1945" s="527" t="s">
        <v>465</v>
      </c>
      <c r="R1945" s="527" t="s">
        <v>469</v>
      </c>
    </row>
    <row r="1946" spans="1:18" ht="36">
      <c r="A1946" s="527"/>
      <c r="B1946" s="527"/>
      <c r="C1946" s="527"/>
      <c r="D1946" s="392" t="s">
        <v>2</v>
      </c>
      <c r="E1946" s="392" t="s">
        <v>3</v>
      </c>
      <c r="F1946" s="392" t="s">
        <v>4</v>
      </c>
      <c r="G1946" s="527"/>
      <c r="H1946" s="392" t="s">
        <v>2</v>
      </c>
      <c r="I1946" s="392" t="s">
        <v>3</v>
      </c>
      <c r="J1946" s="392" t="s">
        <v>4</v>
      </c>
      <c r="K1946" s="527"/>
      <c r="L1946" s="527"/>
      <c r="M1946" s="527"/>
      <c r="N1946" s="527"/>
      <c r="O1946" s="527"/>
      <c r="P1946" s="527"/>
      <c r="Q1946" s="527"/>
      <c r="R1946" s="527"/>
    </row>
    <row r="1947" spans="1:18">
      <c r="A1947" s="516" t="s">
        <v>340</v>
      </c>
      <c r="B1947" s="516"/>
      <c r="C1947" s="379">
        <f>+Vrancea!C7</f>
        <v>88946016</v>
      </c>
      <c r="D1947" s="379">
        <f>+Vrancea!D7</f>
        <v>77614.324607329807</v>
      </c>
      <c r="E1947" s="379">
        <f>+Vrancea!E7</f>
        <v>1666.7794018439399</v>
      </c>
      <c r="F1947" s="379">
        <f>+Vrancea!F7</f>
        <v>266.67271091922998</v>
      </c>
      <c r="G1947" s="379">
        <f>+Vrancea!G7</f>
        <v>6435442</v>
      </c>
      <c r="H1947" s="379">
        <f>+Vrancea!H7</f>
        <v>5615.5689354275701</v>
      </c>
      <c r="I1947" s="379">
        <f>+Vrancea!I7</f>
        <v>120.595195262724</v>
      </c>
      <c r="J1947" s="379">
        <f>+Vrancea!J7</f>
        <v>19.294363494633298</v>
      </c>
      <c r="K1947" s="379">
        <f>+Vrancea!K7</f>
        <v>53364</v>
      </c>
      <c r="L1947" s="379">
        <f>+Vrancea!L7</f>
        <v>52765</v>
      </c>
      <c r="M1947" s="379">
        <f>+Vrancea!M7</f>
        <v>333540</v>
      </c>
      <c r="N1947" s="380">
        <f>+Vrancea!N7</f>
        <v>291.04712041884818</v>
      </c>
      <c r="O1947" s="380">
        <f>+Vrancea!O7</f>
        <v>79.73893710105429</v>
      </c>
      <c r="P1947" s="380">
        <f>+Vrancea!P7</f>
        <v>5.0168461584742197</v>
      </c>
      <c r="Q1947" s="380">
        <f>+Vrancea!Q7</f>
        <v>1.3417985406993271</v>
      </c>
      <c r="R1947" s="380">
        <f>+Vrancea!R7</f>
        <v>58.01396160558464</v>
      </c>
    </row>
    <row r="1948" spans="1:18">
      <c r="A1948" s="391">
        <v>1</v>
      </c>
      <c r="B1948" s="93" t="s">
        <v>561</v>
      </c>
      <c r="C1948" s="123">
        <f>+Vrancea!C8</f>
        <v>63303340</v>
      </c>
      <c r="D1948" s="123">
        <f>+Vrancea!D8</f>
        <v>87314.951724137907</v>
      </c>
      <c r="E1948" s="123">
        <f>+Vrancea!E8</f>
        <v>1727.3812317515799</v>
      </c>
      <c r="F1948" s="123">
        <f>+Vrancea!F8</f>
        <v>305.47382135791202</v>
      </c>
      <c r="G1948" s="123">
        <f>+Vrancea!G8</f>
        <v>5144086</v>
      </c>
      <c r="H1948" s="123">
        <f>+Vrancea!H8</f>
        <v>7095.2910344827596</v>
      </c>
      <c r="I1948" s="123">
        <f>+Vrancea!I8</f>
        <v>140.36854312767801</v>
      </c>
      <c r="J1948" s="123">
        <f>+Vrancea!J8</f>
        <v>24.823075809487001</v>
      </c>
      <c r="K1948" s="123">
        <f>+Vrancea!K8</f>
        <v>36647</v>
      </c>
      <c r="L1948" s="123">
        <f>+Vrancea!L8</f>
        <v>36279</v>
      </c>
      <c r="M1948" s="123">
        <f>+Vrancea!M8</f>
        <v>207230</v>
      </c>
      <c r="N1948" s="381">
        <f>+Vrancea!N8</f>
        <v>285.83448275862071</v>
      </c>
      <c r="O1948" s="381">
        <f>+Vrancea!O8</f>
        <v>78.310817194142658</v>
      </c>
      <c r="P1948" s="381">
        <f>+Vrancea!P8</f>
        <v>4.3282927440578138</v>
      </c>
      <c r="Q1948" s="381">
        <f>+Vrancea!Q8</f>
        <v>1.8275035144298355</v>
      </c>
      <c r="R1948" s="381">
        <f>+Vrancea!R8</f>
        <v>66.038620689655176</v>
      </c>
    </row>
    <row r="1949" spans="1:18">
      <c r="A1949" s="391">
        <v>2</v>
      </c>
      <c r="B1949" s="21" t="s">
        <v>277</v>
      </c>
      <c r="C1949" s="123">
        <f>+Vrancea!C9</f>
        <v>11309734</v>
      </c>
      <c r="D1949" s="123">
        <f>+Vrancea!D9</f>
        <v>65374.184971098301</v>
      </c>
      <c r="E1949" s="123">
        <f>+Vrancea!E9</f>
        <v>1188.6215449290601</v>
      </c>
      <c r="F1949" s="123">
        <f>+Vrancea!F9</f>
        <v>226.584405176904</v>
      </c>
      <c r="G1949" s="123">
        <f>+Vrancea!G9</f>
        <v>750620</v>
      </c>
      <c r="H1949" s="123">
        <f>+Vrancea!H9</f>
        <v>4338.8439306358396</v>
      </c>
      <c r="I1949" s="123">
        <f>+Vrancea!I9</f>
        <v>78.888071466106197</v>
      </c>
      <c r="J1949" s="123">
        <f>+Vrancea!J9</f>
        <v>15.0382658172056</v>
      </c>
      <c r="K1949" s="123">
        <f>+Vrancea!K9</f>
        <v>9515</v>
      </c>
      <c r="L1949" s="123">
        <f>+Vrancea!L9</f>
        <v>9431</v>
      </c>
      <c r="M1949" s="123">
        <f>+Vrancea!M9</f>
        <v>49914</v>
      </c>
      <c r="N1949" s="381">
        <f>+Vrancea!N9</f>
        <v>288.52023121387282</v>
      </c>
      <c r="O1949" s="381">
        <f>+Vrancea!O9</f>
        <v>79.046638688732287</v>
      </c>
      <c r="P1949" s="381">
        <f>+Vrancea!P9</f>
        <v>4.4478702548565314</v>
      </c>
      <c r="Q1949" s="381">
        <f>+Vrancea!Q9</f>
        <v>0.30749655391793024</v>
      </c>
      <c r="R1949" s="381">
        <f>+Vrancea!R9</f>
        <v>64.867052023121389</v>
      </c>
    </row>
    <row r="1950" spans="1:18">
      <c r="A1950" s="391">
        <v>3</v>
      </c>
      <c r="B1950" s="21" t="s">
        <v>278</v>
      </c>
      <c r="C1950" s="123">
        <f>+Vrancea!C10</f>
        <v>3728521</v>
      </c>
      <c r="D1950" s="123">
        <f>+Vrancea!D10</f>
        <v>60137.435483870999</v>
      </c>
      <c r="E1950" s="123">
        <f>+Vrancea!E10</f>
        <v>1325.46071809456</v>
      </c>
      <c r="F1950" s="123">
        <f>+Vrancea!F10</f>
        <v>221.80374776918501</v>
      </c>
      <c r="G1950" s="123">
        <f>+Vrancea!G10</f>
        <v>153497</v>
      </c>
      <c r="H1950" s="123">
        <f>+Vrancea!H10</f>
        <v>2475.7580645161302</v>
      </c>
      <c r="I1950" s="123">
        <f>+Vrancea!I10</f>
        <v>54.567010309278402</v>
      </c>
      <c r="J1950" s="123">
        <f>+Vrancea!J10</f>
        <v>9.1312908982748393</v>
      </c>
      <c r="K1950" s="123">
        <f>+Vrancea!K10</f>
        <v>2813</v>
      </c>
      <c r="L1950" s="123">
        <f>+Vrancea!L10</f>
        <v>2792</v>
      </c>
      <c r="M1950" s="123">
        <f>+Vrancea!M10</f>
        <v>16810</v>
      </c>
      <c r="N1950" s="381">
        <f>+Vrancea!N10</f>
        <v>271.12903225806451</v>
      </c>
      <c r="O1950" s="381">
        <f>+Vrancea!O10</f>
        <v>74.281926646045065</v>
      </c>
      <c r="P1950" s="381">
        <f>+Vrancea!P10</f>
        <v>5.9003159003159</v>
      </c>
      <c r="Q1950" s="381">
        <f>+Vrancea!Q10</f>
        <v>3.5816618911174783E-2</v>
      </c>
      <c r="R1950" s="381">
        <f>+Vrancea!R10</f>
        <v>45.951612903225808</v>
      </c>
    </row>
    <row r="1951" spans="1:18">
      <c r="A1951" s="391">
        <v>4</v>
      </c>
      <c r="B1951" s="21" t="s">
        <v>279</v>
      </c>
      <c r="C1951" s="123">
        <f>+Vrancea!C11</f>
        <v>7875238</v>
      </c>
      <c r="D1951" s="123">
        <f>+Vrancea!D11</f>
        <v>58335.096296296295</v>
      </c>
      <c r="E1951" s="123">
        <f>+Vrancea!E11</f>
        <v>4755.5785024154593</v>
      </c>
      <c r="F1951" s="123">
        <f>+Vrancea!F11</f>
        <v>175.82973497957087</v>
      </c>
      <c r="G1951" s="123">
        <f>+Vrancea!G11</f>
        <v>273514</v>
      </c>
      <c r="H1951" s="123">
        <f>+Vrancea!H11</f>
        <v>2026.0296296296297</v>
      </c>
      <c r="I1951" s="123">
        <f>+Vrancea!I11</f>
        <v>165.16545893719805</v>
      </c>
      <c r="J1951" s="123">
        <f>+Vrancea!J11</f>
        <v>6.1067226327893014</v>
      </c>
      <c r="K1951" s="123">
        <f>+Vrancea!K11</f>
        <v>1656</v>
      </c>
      <c r="L1951" s="123">
        <f>+Vrancea!L11</f>
        <v>1547</v>
      </c>
      <c r="M1951" s="123">
        <f>+Vrancea!M11</f>
        <v>44789</v>
      </c>
      <c r="N1951" s="381">
        <f>+Vrancea!N11</f>
        <v>331.77037037037036</v>
      </c>
      <c r="O1951" s="381">
        <f>+Vrancea!O11</f>
        <v>90.895991882293245</v>
      </c>
      <c r="P1951" s="381">
        <f>+Vrancea!P11</f>
        <v>27.046497584541061</v>
      </c>
      <c r="Q1951" s="381">
        <f>+Vrancea!Q11</f>
        <v>0.71105365223012285</v>
      </c>
      <c r="R1951" s="381">
        <f>+Vrancea!R11</f>
        <v>12.266666666666667</v>
      </c>
    </row>
    <row r="1952" spans="1:18">
      <c r="A1952" s="391">
        <v>5</v>
      </c>
      <c r="B1952" s="21" t="s">
        <v>280</v>
      </c>
      <c r="C1952" s="123">
        <f>+Vrancea!C12</f>
        <v>2729183</v>
      </c>
      <c r="D1952" s="123">
        <f>+Vrancea!D12</f>
        <v>52484.288461538497</v>
      </c>
      <c r="E1952" s="123">
        <f>+Vrancea!E12</f>
        <v>998.60336626417904</v>
      </c>
      <c r="F1952" s="123">
        <f>+Vrancea!F12</f>
        <v>184.44164357640099</v>
      </c>
      <c r="G1952" s="123">
        <f>+Vrancea!G12</f>
        <v>113725</v>
      </c>
      <c r="H1952" s="123">
        <f>+Vrancea!H12</f>
        <v>2187.01923076923</v>
      </c>
      <c r="I1952" s="123">
        <f>+Vrancea!I12</f>
        <v>41.611781924624999</v>
      </c>
      <c r="J1952" s="123">
        <f>+Vrancea!J12</f>
        <v>7.6856795296343901</v>
      </c>
      <c r="K1952" s="123">
        <f>+Vrancea!K12</f>
        <v>2733</v>
      </c>
      <c r="L1952" s="123">
        <f>+Vrancea!L12</f>
        <v>2716</v>
      </c>
      <c r="M1952" s="123">
        <f>+Vrancea!M12</f>
        <v>14797</v>
      </c>
      <c r="N1952" s="381">
        <f>+Vrancea!N12</f>
        <v>290.13725490196077</v>
      </c>
      <c r="O1952" s="381">
        <f>+Vrancea!O12</f>
        <v>79.489658877249525</v>
      </c>
      <c r="P1952" s="381">
        <f>+Vrancea!P12</f>
        <v>5.1396318166029875</v>
      </c>
      <c r="Q1952" s="381">
        <f>+Vrancea!Q12</f>
        <v>0.14727540500736377</v>
      </c>
      <c r="R1952" s="381">
        <f>+Vrancea!R12</f>
        <v>56.450980392156865</v>
      </c>
    </row>
    <row r="1953" spans="1:20">
      <c r="A1953" s="33"/>
      <c r="B1953" s="61"/>
      <c r="C1953" s="35"/>
      <c r="D1953" s="36"/>
      <c r="E1953" s="37"/>
      <c r="F1953" s="37"/>
      <c r="G1953" s="35"/>
      <c r="H1953" s="37"/>
      <c r="I1953" s="37"/>
      <c r="J1953" s="37"/>
      <c r="K1953" s="61"/>
    </row>
    <row r="1954" spans="1:20">
      <c r="A1954" s="528" t="s">
        <v>565</v>
      </c>
      <c r="B1954" s="528"/>
      <c r="C1954" s="528"/>
      <c r="D1954" s="528"/>
      <c r="E1954" s="528"/>
      <c r="F1954" s="528"/>
      <c r="G1954" s="528"/>
      <c r="H1954" s="528"/>
      <c r="I1954" s="528"/>
      <c r="J1954" s="528"/>
      <c r="K1954" s="528"/>
      <c r="L1954" s="528"/>
      <c r="M1954" s="528"/>
      <c r="N1954" s="528"/>
      <c r="O1954" s="528"/>
      <c r="P1954" s="528"/>
      <c r="Q1954" s="528"/>
      <c r="R1954" s="528"/>
      <c r="S1954" s="528"/>
      <c r="T1954" s="528"/>
    </row>
    <row r="1955" spans="1:20">
      <c r="A1955" s="527" t="s">
        <v>300</v>
      </c>
      <c r="B1955" s="527" t="s">
        <v>301</v>
      </c>
      <c r="C1955" s="527" t="s">
        <v>414</v>
      </c>
      <c r="D1955" s="527"/>
      <c r="E1955" s="527"/>
      <c r="F1955" s="527"/>
      <c r="G1955" s="527"/>
      <c r="H1955" s="527"/>
      <c r="I1955" s="527"/>
      <c r="J1955" s="527"/>
      <c r="K1955" s="527"/>
      <c r="L1955" s="527"/>
      <c r="M1955" s="527" t="s">
        <v>425</v>
      </c>
      <c r="N1955" s="527"/>
      <c r="O1955" s="527"/>
      <c r="P1955" s="527"/>
      <c r="Q1955" s="527"/>
      <c r="R1955" s="527"/>
      <c r="S1955" s="527"/>
      <c r="T1955" s="527"/>
    </row>
    <row r="1956" spans="1:20">
      <c r="A1956" s="527"/>
      <c r="B1956" s="527"/>
      <c r="C1956" s="527" t="s">
        <v>415</v>
      </c>
      <c r="D1956" s="527" t="s">
        <v>416</v>
      </c>
      <c r="E1956" s="527"/>
      <c r="F1956" s="527"/>
      <c r="G1956" s="527"/>
      <c r="H1956" s="527"/>
      <c r="I1956" s="527"/>
      <c r="J1956" s="527"/>
      <c r="K1956" s="527"/>
      <c r="L1956" s="527"/>
      <c r="M1956" s="527" t="s">
        <v>415</v>
      </c>
      <c r="N1956" s="527" t="s">
        <v>416</v>
      </c>
      <c r="O1956" s="527"/>
      <c r="P1956" s="527"/>
      <c r="Q1956" s="527"/>
      <c r="R1956" s="527"/>
      <c r="S1956" s="527"/>
      <c r="T1956" s="527"/>
    </row>
    <row r="1957" spans="1:20" ht="41.25" customHeight="1">
      <c r="A1957" s="527"/>
      <c r="B1957" s="527"/>
      <c r="C1957" s="527"/>
      <c r="D1957" s="527" t="s">
        <v>409</v>
      </c>
      <c r="E1957" s="527" t="s">
        <v>410</v>
      </c>
      <c r="F1957" s="527" t="s">
        <v>411</v>
      </c>
      <c r="G1957" s="527" t="s">
        <v>418</v>
      </c>
      <c r="H1957" s="527"/>
      <c r="I1957" s="527" t="s">
        <v>417</v>
      </c>
      <c r="J1957" s="527"/>
      <c r="K1957" s="527" t="s">
        <v>412</v>
      </c>
      <c r="L1957" s="527" t="s">
        <v>413</v>
      </c>
      <c r="M1957" s="527"/>
      <c r="N1957" s="527" t="s">
        <v>420</v>
      </c>
      <c r="O1957" s="527" t="s">
        <v>421</v>
      </c>
      <c r="P1957" s="527"/>
      <c r="Q1957" s="527"/>
      <c r="R1957" s="527"/>
      <c r="S1957" s="527" t="s">
        <v>423</v>
      </c>
      <c r="T1957" s="527" t="s">
        <v>424</v>
      </c>
    </row>
    <row r="1958" spans="1:20" ht="27" customHeight="1">
      <c r="A1958" s="527"/>
      <c r="B1958" s="527"/>
      <c r="C1958" s="527"/>
      <c r="D1958" s="527"/>
      <c r="E1958" s="527"/>
      <c r="F1958" s="527"/>
      <c r="G1958" s="527" t="s">
        <v>415</v>
      </c>
      <c r="H1958" s="527" t="s">
        <v>419</v>
      </c>
      <c r="I1958" s="527" t="s">
        <v>415</v>
      </c>
      <c r="J1958" s="527" t="s">
        <v>422</v>
      </c>
      <c r="K1958" s="527"/>
      <c r="L1958" s="527"/>
      <c r="M1958" s="527"/>
      <c r="N1958" s="527"/>
      <c r="O1958" s="527" t="s">
        <v>415</v>
      </c>
      <c r="P1958" s="527" t="s">
        <v>422</v>
      </c>
      <c r="Q1958" s="527" t="s">
        <v>443</v>
      </c>
      <c r="R1958" s="527"/>
      <c r="S1958" s="527"/>
      <c r="T1958" s="527"/>
    </row>
    <row r="1959" spans="1:20" ht="24">
      <c r="A1959" s="527"/>
      <c r="B1959" s="527"/>
      <c r="C1959" s="527"/>
      <c r="D1959" s="527"/>
      <c r="E1959" s="527"/>
      <c r="F1959" s="527"/>
      <c r="G1959" s="527"/>
      <c r="H1959" s="527"/>
      <c r="I1959" s="527"/>
      <c r="J1959" s="527"/>
      <c r="K1959" s="527"/>
      <c r="L1959" s="527"/>
      <c r="M1959" s="527"/>
      <c r="N1959" s="527"/>
      <c r="O1959" s="527"/>
      <c r="P1959" s="527"/>
      <c r="Q1959" s="390" t="s">
        <v>415</v>
      </c>
      <c r="R1959" s="390" t="s">
        <v>419</v>
      </c>
      <c r="S1959" s="527"/>
      <c r="T1959" s="527"/>
    </row>
    <row r="1960" spans="1:20">
      <c r="A1960" s="516" t="s">
        <v>340</v>
      </c>
      <c r="B1960" s="516"/>
      <c r="C1960" s="44">
        <f>+Vrancea!C20</f>
        <v>396</v>
      </c>
      <c r="D1960" s="44">
        <f>+Vrancea!D20</f>
        <v>252</v>
      </c>
      <c r="E1960" s="44">
        <f>+Vrancea!E20</f>
        <v>2</v>
      </c>
      <c r="F1960" s="44">
        <f>+Vrancea!F20</f>
        <v>6</v>
      </c>
      <c r="G1960" s="44">
        <f>+Vrancea!G20</f>
        <v>4</v>
      </c>
      <c r="H1960" s="44">
        <f>+Vrancea!H20</f>
        <v>0</v>
      </c>
      <c r="I1960" s="44">
        <f>+Vrancea!I20</f>
        <v>48</v>
      </c>
      <c r="J1960" s="44">
        <f>+Vrancea!J20</f>
        <v>0</v>
      </c>
      <c r="K1960" s="44">
        <f>+Vrancea!K20</f>
        <v>20</v>
      </c>
      <c r="L1960" s="44">
        <f>+Vrancea!L20</f>
        <v>64</v>
      </c>
      <c r="M1960" s="44">
        <f>+Vrancea!M20</f>
        <v>1521</v>
      </c>
      <c r="N1960" s="44">
        <f>+Vrancea!N20</f>
        <v>832</v>
      </c>
      <c r="O1960" s="44">
        <f>+Vrancea!O20</f>
        <v>791</v>
      </c>
      <c r="P1960" s="44">
        <f>+Vrancea!P20</f>
        <v>26</v>
      </c>
      <c r="Q1960" s="44">
        <f>+Vrancea!Q20</f>
        <v>0</v>
      </c>
      <c r="R1960" s="44">
        <f>+Vrancea!R20</f>
        <v>0</v>
      </c>
      <c r="S1960" s="44">
        <f>+Vrancea!S20</f>
        <v>492</v>
      </c>
      <c r="T1960" s="44">
        <f>+Vrancea!T20</f>
        <v>197</v>
      </c>
    </row>
    <row r="1961" spans="1:20">
      <c r="A1961" s="367">
        <v>1</v>
      </c>
      <c r="B1961" s="93" t="s">
        <v>561</v>
      </c>
      <c r="C1961" s="180">
        <f>+Vrancea!C21</f>
        <v>273</v>
      </c>
      <c r="D1961" s="180">
        <f>+Vrancea!D21</f>
        <v>179</v>
      </c>
      <c r="E1961" s="180">
        <f>+Vrancea!E21</f>
        <v>2</v>
      </c>
      <c r="F1961" s="180">
        <f>+Vrancea!F21</f>
        <v>2</v>
      </c>
      <c r="G1961" s="180">
        <f>+Vrancea!G21</f>
        <v>3</v>
      </c>
      <c r="H1961" s="180">
        <f>+Vrancea!H21</f>
        <v>0</v>
      </c>
      <c r="I1961" s="180">
        <f>+Vrancea!I21</f>
        <v>42</v>
      </c>
      <c r="J1961" s="180">
        <f>+Vrancea!J21</f>
        <v>0</v>
      </c>
      <c r="K1961" s="180">
        <f>+Vrancea!K21</f>
        <v>11</v>
      </c>
      <c r="L1961" s="180">
        <f>+Vrancea!L21</f>
        <v>34</v>
      </c>
      <c r="M1961" s="180">
        <f>+Vrancea!M21</f>
        <v>1007</v>
      </c>
      <c r="N1961" s="180">
        <f>+Vrancea!N21</f>
        <v>576</v>
      </c>
      <c r="O1961" s="180">
        <f>+Vrancea!O21</f>
        <v>544</v>
      </c>
      <c r="P1961" s="180">
        <f>+Vrancea!P21</f>
        <v>18</v>
      </c>
      <c r="Q1961" s="180">
        <f>+Vrancea!Q21</f>
        <v>0</v>
      </c>
      <c r="R1961" s="180">
        <f>+Vrancea!R21</f>
        <v>0</v>
      </c>
      <c r="S1961" s="180">
        <f>+Vrancea!S21</f>
        <v>321</v>
      </c>
      <c r="T1961" s="180">
        <f>+Vrancea!T21</f>
        <v>110</v>
      </c>
    </row>
    <row r="1962" spans="1:20">
      <c r="A1962" s="367">
        <v>2</v>
      </c>
      <c r="B1962" s="21" t="s">
        <v>277</v>
      </c>
      <c r="C1962" s="180">
        <f>+Vrancea!C22</f>
        <v>67</v>
      </c>
      <c r="D1962" s="180">
        <f>+Vrancea!D22</f>
        <v>44</v>
      </c>
      <c r="E1962" s="180">
        <f>+Vrancea!E22</f>
        <v>0</v>
      </c>
      <c r="F1962" s="180">
        <f>+Vrancea!F22</f>
        <v>1</v>
      </c>
      <c r="G1962" s="180">
        <f>+Vrancea!G22</f>
        <v>1</v>
      </c>
      <c r="H1962" s="180">
        <f>+Vrancea!H22</f>
        <v>0</v>
      </c>
      <c r="I1962" s="180">
        <f>+Vrancea!I22</f>
        <v>4</v>
      </c>
      <c r="J1962" s="180">
        <f>+Vrancea!J22</f>
        <v>0</v>
      </c>
      <c r="K1962" s="180">
        <f>+Vrancea!K22</f>
        <v>5</v>
      </c>
      <c r="L1962" s="180">
        <f>+Vrancea!L22</f>
        <v>12</v>
      </c>
      <c r="M1962" s="180">
        <f>+Vrancea!M22</f>
        <v>239</v>
      </c>
      <c r="N1962" s="180">
        <f>+Vrancea!N22</f>
        <v>124</v>
      </c>
      <c r="O1962" s="180">
        <f>+Vrancea!O22</f>
        <v>116</v>
      </c>
      <c r="P1962" s="180">
        <f>+Vrancea!P22</f>
        <v>3</v>
      </c>
      <c r="Q1962" s="180">
        <f>+Vrancea!Q22</f>
        <v>0</v>
      </c>
      <c r="R1962" s="180">
        <f>+Vrancea!R22</f>
        <v>0</v>
      </c>
      <c r="S1962" s="180">
        <f>+Vrancea!S22</f>
        <v>88</v>
      </c>
      <c r="T1962" s="180">
        <f>+Vrancea!T22</f>
        <v>27</v>
      </c>
    </row>
    <row r="1963" spans="1:20">
      <c r="A1963" s="367">
        <v>3</v>
      </c>
      <c r="B1963" s="21" t="s">
        <v>278</v>
      </c>
      <c r="C1963" s="180">
        <f>+Vrancea!C23</f>
        <v>18</v>
      </c>
      <c r="D1963" s="180">
        <f>+Vrancea!D23</f>
        <v>11</v>
      </c>
      <c r="E1963" s="180">
        <f>+Vrancea!E23</f>
        <v>0</v>
      </c>
      <c r="F1963" s="180">
        <f>+Vrancea!F23</f>
        <v>1</v>
      </c>
      <c r="G1963" s="180">
        <f>+Vrancea!G23</f>
        <v>0</v>
      </c>
      <c r="H1963" s="180">
        <f>+Vrancea!H23</f>
        <v>0</v>
      </c>
      <c r="I1963" s="180">
        <f>+Vrancea!I23</f>
        <v>2</v>
      </c>
      <c r="J1963" s="180">
        <f>+Vrancea!J23</f>
        <v>0</v>
      </c>
      <c r="K1963" s="180">
        <f>+Vrancea!K23</f>
        <v>1</v>
      </c>
      <c r="L1963" s="180">
        <f>+Vrancea!L23</f>
        <v>3</v>
      </c>
      <c r="M1963" s="180">
        <f>+Vrancea!M23</f>
        <v>85</v>
      </c>
      <c r="N1963" s="180">
        <f>+Vrancea!N23</f>
        <v>46</v>
      </c>
      <c r="O1963" s="180">
        <f>+Vrancea!O23</f>
        <v>46</v>
      </c>
      <c r="P1963" s="180">
        <f>+Vrancea!P23</f>
        <v>3</v>
      </c>
      <c r="Q1963" s="180">
        <f>+Vrancea!Q23</f>
        <v>0</v>
      </c>
      <c r="R1963" s="180">
        <f>+Vrancea!R23</f>
        <v>0</v>
      </c>
      <c r="S1963" s="180">
        <f>+Vrancea!S23</f>
        <v>27</v>
      </c>
      <c r="T1963" s="180">
        <f>+Vrancea!T23</f>
        <v>12</v>
      </c>
    </row>
    <row r="1964" spans="1:20">
      <c r="A1964" s="367">
        <v>4</v>
      </c>
      <c r="B1964" s="21" t="s">
        <v>279</v>
      </c>
      <c r="C1964" s="180">
        <f>+Vrancea!C24</f>
        <v>19</v>
      </c>
      <c r="D1964" s="180">
        <f>+Vrancea!D24</f>
        <v>4</v>
      </c>
      <c r="E1964" s="180">
        <f>+Vrancea!E24</f>
        <v>0</v>
      </c>
      <c r="F1964" s="180">
        <f>+Vrancea!F24</f>
        <v>1</v>
      </c>
      <c r="G1964" s="180">
        <f>+Vrancea!G24</f>
        <v>0</v>
      </c>
      <c r="H1964" s="180">
        <f>+Vrancea!H24</f>
        <v>0</v>
      </c>
      <c r="I1964" s="180">
        <f>+Vrancea!I24</f>
        <v>0</v>
      </c>
      <c r="J1964" s="180">
        <f>+Vrancea!J24</f>
        <v>0</v>
      </c>
      <c r="K1964" s="180">
        <f>+Vrancea!K24</f>
        <v>2</v>
      </c>
      <c r="L1964" s="180">
        <f>+Vrancea!L24</f>
        <v>12</v>
      </c>
      <c r="M1964" s="180">
        <f>+Vrancea!M24</f>
        <v>121</v>
      </c>
      <c r="N1964" s="180">
        <f>+Vrancea!N24</f>
        <v>49</v>
      </c>
      <c r="O1964" s="180">
        <f>+Vrancea!O24</f>
        <v>49</v>
      </c>
      <c r="P1964" s="180">
        <f>+Vrancea!P24</f>
        <v>0</v>
      </c>
      <c r="Q1964" s="180">
        <f>+Vrancea!Q24</f>
        <v>0</v>
      </c>
      <c r="R1964" s="180">
        <f>+Vrancea!R24</f>
        <v>0</v>
      </c>
      <c r="S1964" s="180">
        <f>+Vrancea!S24</f>
        <v>38</v>
      </c>
      <c r="T1964" s="180">
        <f>+Vrancea!T24</f>
        <v>34</v>
      </c>
    </row>
    <row r="1965" spans="1:20">
      <c r="A1965" s="367">
        <v>5</v>
      </c>
      <c r="B1965" s="21" t="s">
        <v>280</v>
      </c>
      <c r="C1965" s="180">
        <f>+Vrancea!C25</f>
        <v>19</v>
      </c>
      <c r="D1965" s="180">
        <f>+Vrancea!D25</f>
        <v>14</v>
      </c>
      <c r="E1965" s="180">
        <f>+Vrancea!E25</f>
        <v>0</v>
      </c>
      <c r="F1965" s="180">
        <f>+Vrancea!F25</f>
        <v>1</v>
      </c>
      <c r="G1965" s="180">
        <f>+Vrancea!G25</f>
        <v>0</v>
      </c>
      <c r="H1965" s="180">
        <f>+Vrancea!H25</f>
        <v>0</v>
      </c>
      <c r="I1965" s="180">
        <f>+Vrancea!I25</f>
        <v>0</v>
      </c>
      <c r="J1965" s="180">
        <f>+Vrancea!J25</f>
        <v>0</v>
      </c>
      <c r="K1965" s="180">
        <f>+Vrancea!K25</f>
        <v>1</v>
      </c>
      <c r="L1965" s="180">
        <f>+Vrancea!L25</f>
        <v>3</v>
      </c>
      <c r="M1965" s="180">
        <f>+Vrancea!M25</f>
        <v>69</v>
      </c>
      <c r="N1965" s="180">
        <f>+Vrancea!N25</f>
        <v>37</v>
      </c>
      <c r="O1965" s="180">
        <f>+Vrancea!O25</f>
        <v>36</v>
      </c>
      <c r="P1965" s="180">
        <f>+Vrancea!P25</f>
        <v>2</v>
      </c>
      <c r="Q1965" s="180">
        <f>+Vrancea!Q25</f>
        <v>0</v>
      </c>
      <c r="R1965" s="180">
        <f>+Vrancea!R25</f>
        <v>0</v>
      </c>
      <c r="S1965" s="180">
        <f>+Vrancea!S25</f>
        <v>18</v>
      </c>
      <c r="T1965" s="180">
        <f>+Vrancea!T25</f>
        <v>14</v>
      </c>
    </row>
    <row r="1993" spans="1:21">
      <c r="A1993" s="33" t="s">
        <v>556</v>
      </c>
    </row>
    <row r="1994" spans="1:21">
      <c r="A1994" s="533" t="s">
        <v>562</v>
      </c>
      <c r="B1994" s="533"/>
      <c r="C1994" s="533"/>
      <c r="D1994" s="533"/>
      <c r="E1994" s="533"/>
      <c r="F1994" s="533"/>
      <c r="G1994" s="533"/>
      <c r="H1994" s="533"/>
      <c r="I1994" s="533"/>
      <c r="J1994" s="533"/>
      <c r="K1994" s="61"/>
    </row>
    <row r="1995" spans="1:21" ht="12.75" customHeight="1">
      <c r="A1995" s="527" t="s">
        <v>300</v>
      </c>
      <c r="B1995" s="527" t="s">
        <v>301</v>
      </c>
      <c r="C1995" s="527" t="s">
        <v>0</v>
      </c>
      <c r="D1995" s="527" t="s">
        <v>298</v>
      </c>
      <c r="E1995" s="527"/>
      <c r="F1995" s="527"/>
      <c r="G1995" s="527" t="s">
        <v>1</v>
      </c>
      <c r="H1995" s="527" t="s">
        <v>299</v>
      </c>
      <c r="I1995" s="527"/>
      <c r="J1995" s="527"/>
      <c r="K1995" s="527" t="s">
        <v>466</v>
      </c>
      <c r="L1995" s="527" t="s">
        <v>467</v>
      </c>
      <c r="M1995" s="527" t="s">
        <v>461</v>
      </c>
      <c r="N1995" s="527" t="s">
        <v>489</v>
      </c>
      <c r="O1995" s="527" t="s">
        <v>463</v>
      </c>
      <c r="P1995" s="527" t="s">
        <v>464</v>
      </c>
      <c r="Q1995" s="527" t="s">
        <v>465</v>
      </c>
      <c r="R1995" s="527" t="s">
        <v>469</v>
      </c>
    </row>
    <row r="1996" spans="1:21" ht="24">
      <c r="A1996" s="527"/>
      <c r="B1996" s="527"/>
      <c r="C1996" s="527"/>
      <c r="D1996" s="390" t="s">
        <v>2</v>
      </c>
      <c r="E1996" s="390" t="s">
        <v>3</v>
      </c>
      <c r="F1996" s="390" t="s">
        <v>445</v>
      </c>
      <c r="G1996" s="527"/>
      <c r="H1996" s="390" t="s">
        <v>2</v>
      </c>
      <c r="I1996" s="390" t="s">
        <v>3</v>
      </c>
      <c r="J1996" s="390" t="s">
        <v>445</v>
      </c>
      <c r="K1996" s="527"/>
      <c r="L1996" s="527"/>
      <c r="M1996" s="527"/>
      <c r="N1996" s="527"/>
      <c r="O1996" s="527"/>
      <c r="P1996" s="527"/>
      <c r="Q1996" s="527"/>
      <c r="R1996" s="527"/>
    </row>
    <row r="1997" spans="1:21">
      <c r="A1997" s="516" t="s">
        <v>341</v>
      </c>
      <c r="B1997" s="516"/>
      <c r="C1997" s="422">
        <f>+Bucuresti!C4</f>
        <v>2459414261.9300003</v>
      </c>
      <c r="D1997" s="422">
        <f>+Bucuresti!D4</f>
        <v>146620.61892989199</v>
      </c>
      <c r="E1997" s="422">
        <f>+Bucuresti!E4</f>
        <v>3549.9987181308102</v>
      </c>
      <c r="F1997" s="422">
        <f>+Bucuresti!F4</f>
        <v>562.151445823009</v>
      </c>
      <c r="G1997" s="422">
        <f>+Bucuresti!G4</f>
        <v>382044431.58000004</v>
      </c>
      <c r="H1997" s="422">
        <f>+Bucuresti!H4</f>
        <v>22775.988528675301</v>
      </c>
      <c r="I1997" s="422">
        <f>+Bucuresti!I4</f>
        <v>551.45538650073001</v>
      </c>
      <c r="J1997" s="422">
        <f>+Bucuresti!J4</f>
        <v>87.324381624424007</v>
      </c>
      <c r="K1997" s="422">
        <f>+Bucuresti!K4</f>
        <v>692793</v>
      </c>
      <c r="L1997" s="422">
        <f>+Bucuresti!L4</f>
        <v>688112</v>
      </c>
      <c r="M1997" s="422">
        <f>+Bucuresti!M4</f>
        <v>4375003</v>
      </c>
      <c r="N1997" s="423">
        <f>+Bucuresti!N4</f>
        <v>260.82049600572316</v>
      </c>
      <c r="O1997" s="423">
        <f>+Bucuresti!O4</f>
        <v>71.457670138554292</v>
      </c>
      <c r="P1997" s="423">
        <f>+Bucuresti!P4</f>
        <v>4.7859903492621925</v>
      </c>
      <c r="Q1997" s="423">
        <f>+Bucuresti!Q4</f>
        <v>1.7029204548096821</v>
      </c>
      <c r="R1997" s="423">
        <f>+Bucuresti!R4</f>
        <v>54.496661499940387</v>
      </c>
      <c r="T1997" s="68"/>
      <c r="U1997" s="68"/>
    </row>
    <row r="1998" spans="1:21" ht="25.5">
      <c r="A1998" s="367">
        <v>1</v>
      </c>
      <c r="B1998" s="93" t="s">
        <v>345</v>
      </c>
      <c r="C1998" s="404">
        <f>+Bucuresti!C5</f>
        <v>45262760.280000001</v>
      </c>
      <c r="D1998" s="404">
        <f>+Bucuresti!D5</f>
        <v>92372.980163265296</v>
      </c>
      <c r="E1998" s="404">
        <f>+Bucuresti!E5</f>
        <v>2394.0950111075799</v>
      </c>
      <c r="F1998" s="404">
        <f>+Bucuresti!F5</f>
        <v>333.18434644347798</v>
      </c>
      <c r="G1998" s="404">
        <f>+Bucuresti!G5</f>
        <v>5049793.9000000004</v>
      </c>
      <c r="H1998" s="404">
        <f>+Bucuresti!H5</f>
        <v>10305.701836734699</v>
      </c>
      <c r="I1998" s="404">
        <f>+Bucuresti!I5</f>
        <v>267.10006876123998</v>
      </c>
      <c r="J1998" s="404">
        <f>+Bucuresti!J5</f>
        <v>37.1721094744901</v>
      </c>
      <c r="K1998" s="404">
        <f>+Bucuresti!K5</f>
        <v>18906</v>
      </c>
      <c r="L1998" s="404">
        <f>+Bucuresti!L5</f>
        <v>18710</v>
      </c>
      <c r="M1998" s="404">
        <f>+Bucuresti!M5</f>
        <v>135849</v>
      </c>
      <c r="N1998" s="405">
        <f>+Bucuresti!N5</f>
        <v>277.24285714285713</v>
      </c>
      <c r="O1998" s="405">
        <f>+Bucuresti!O5</f>
        <v>75.956947162426616</v>
      </c>
      <c r="P1998" s="405">
        <f>+Bucuresti!P5</f>
        <v>6.7248651056878375</v>
      </c>
      <c r="Q1998" s="405">
        <f>+Bucuresti!Q5</f>
        <v>1.9401389631213255</v>
      </c>
      <c r="R1998" s="405">
        <f>+Bucuresti!R5</f>
        <v>41.2265306122449</v>
      </c>
    </row>
    <row r="1999" spans="1:21">
      <c r="A1999" s="367">
        <v>2</v>
      </c>
      <c r="B1999" s="93" t="s">
        <v>281</v>
      </c>
      <c r="C1999" s="404">
        <f>+Bucuresti!C6</f>
        <v>126689465</v>
      </c>
      <c r="D1999" s="404">
        <f>+Bucuresti!D6</f>
        <v>138761.73603504899</v>
      </c>
      <c r="E1999" s="404">
        <f>+Bucuresti!E6</f>
        <v>3525.8116720471999</v>
      </c>
      <c r="F1999" s="404">
        <f>+Bucuresti!F6</f>
        <v>581.52045589119598</v>
      </c>
      <c r="G1999" s="404">
        <f>+Bucuresti!G6</f>
        <v>24470984</v>
      </c>
      <c r="H1999" s="404">
        <f>+Bucuresti!H6</f>
        <v>26802.830230011001</v>
      </c>
      <c r="I1999" s="404">
        <f>+Bucuresti!I6</f>
        <v>681.03595680730302</v>
      </c>
      <c r="J1999" s="404">
        <f>+Bucuresti!J6</f>
        <v>112.324870673234</v>
      </c>
      <c r="K1999" s="404">
        <f>+Bucuresti!K6</f>
        <v>35932</v>
      </c>
      <c r="L1999" s="404">
        <f>+Bucuresti!L6</f>
        <v>35745</v>
      </c>
      <c r="M1999" s="404">
        <f>+Bucuresti!M6</f>
        <v>217859</v>
      </c>
      <c r="N1999" s="405">
        <f>+Bucuresti!N6</f>
        <v>238.61883899233297</v>
      </c>
      <c r="O1999" s="405">
        <f>+Bucuresti!O6</f>
        <v>65.375024381461088</v>
      </c>
      <c r="P1999" s="405">
        <f>+Bucuresti!P6</f>
        <v>4.2869596017237646</v>
      </c>
      <c r="Q1999" s="405">
        <f>+Bucuresti!Q6</f>
        <v>3.0577703175269266</v>
      </c>
      <c r="R1999" s="405">
        <f>+Bucuresti!R6</f>
        <v>55.661555312157724</v>
      </c>
    </row>
    <row r="2000" spans="1:21">
      <c r="A2000" s="367">
        <v>3</v>
      </c>
      <c r="B2000" s="93" t="s">
        <v>282</v>
      </c>
      <c r="C2000" s="404">
        <f>+Bucuresti!C7</f>
        <v>2786738</v>
      </c>
      <c r="D2000" s="404">
        <f>+Bucuresti!D7</f>
        <v>44234</v>
      </c>
      <c r="E2000" s="404">
        <f>+Bucuresti!E7</f>
        <v>1617</v>
      </c>
      <c r="F2000" s="404">
        <f>+Bucuresti!F7</f>
        <v>406</v>
      </c>
      <c r="G2000" s="404">
        <f>+Bucuresti!G7</f>
        <v>94352</v>
      </c>
      <c r="H2000" s="404">
        <f>+Bucuresti!H7</f>
        <v>1498</v>
      </c>
      <c r="I2000" s="404">
        <f>+Bucuresti!I7</f>
        <v>55</v>
      </c>
      <c r="J2000" s="404">
        <f>+Bucuresti!J7</f>
        <v>14</v>
      </c>
      <c r="K2000" s="404">
        <f>+Bucuresti!K7</f>
        <v>1723</v>
      </c>
      <c r="L2000" s="404">
        <f>+Bucuresti!L7</f>
        <v>1723</v>
      </c>
      <c r="M2000" s="404">
        <f>+Bucuresti!M7</f>
        <v>6865</v>
      </c>
      <c r="N2000" s="405">
        <f>+Bucuresti!N7</f>
        <v>108.96825396825396</v>
      </c>
      <c r="O2000" s="405">
        <f>+Bucuresti!O7</f>
        <v>29.854316155686014</v>
      </c>
      <c r="P2000" s="405">
        <f>+Bucuresti!P7</f>
        <v>3.1049298959746721</v>
      </c>
      <c r="Q2000" s="405">
        <f>+Bucuresti!Q7</f>
        <v>5.8038305281485777E-2</v>
      </c>
      <c r="R2000" s="405">
        <f>+Bucuresti!R7</f>
        <v>35.095238095238095</v>
      </c>
    </row>
    <row r="2001" spans="1:18" ht="15.75" customHeight="1">
      <c r="A2001" s="367">
        <v>4</v>
      </c>
      <c r="B2001" s="93" t="s">
        <v>346</v>
      </c>
      <c r="C2001" s="404">
        <f>+Bucuresti!C8</f>
        <v>24922629</v>
      </c>
      <c r="D2001" s="404">
        <f>+Bucuresti!D8</f>
        <v>119820.331730769</v>
      </c>
      <c r="E2001" s="404">
        <f>+Bucuresti!E8</f>
        <v>2573.05688622755</v>
      </c>
      <c r="F2001" s="404">
        <f>+Bucuresti!F8</f>
        <v>405.70117693021399</v>
      </c>
      <c r="G2001" s="404">
        <f>+Bucuresti!G8</f>
        <v>1405823</v>
      </c>
      <c r="H2001" s="404">
        <f>+Bucuresti!H8</f>
        <v>6758.7644230769201</v>
      </c>
      <c r="I2001" s="404">
        <f>+Bucuresti!I8</f>
        <v>145.13968614495101</v>
      </c>
      <c r="J2001" s="404">
        <f>+Bucuresti!J8</f>
        <v>22.8845859582296</v>
      </c>
      <c r="K2001" s="404">
        <f>+Bucuresti!K8</f>
        <v>9686</v>
      </c>
      <c r="L2001" s="404">
        <f>+Bucuresti!L8</f>
        <v>9657</v>
      </c>
      <c r="M2001" s="404">
        <f>+Bucuresti!M8</f>
        <v>61431</v>
      </c>
      <c r="N2001" s="405">
        <f>+Bucuresti!N8</f>
        <v>295.34134615384613</v>
      </c>
      <c r="O2001" s="405">
        <f>+Bucuresti!O8</f>
        <v>80.915437302423598</v>
      </c>
      <c r="P2001" s="405">
        <f>+Bucuresti!P8</f>
        <v>4.9769910070485297</v>
      </c>
      <c r="Q2001" s="405">
        <f>+Bucuresti!Q8</f>
        <v>0.97338718028373206</v>
      </c>
      <c r="R2001" s="405">
        <f>+Bucuresti!R8</f>
        <v>59.341346153846153</v>
      </c>
    </row>
    <row r="2002" spans="1:18" ht="25.5">
      <c r="A2002" s="367">
        <v>5</v>
      </c>
      <c r="B2002" s="93" t="s">
        <v>347</v>
      </c>
      <c r="C2002" s="404">
        <f>+Bucuresti!C9</f>
        <v>6590984</v>
      </c>
      <c r="D2002" s="404">
        <f>+Bucuresti!D9</f>
        <v>108048.918032787</v>
      </c>
      <c r="E2002" s="404">
        <f>+Bucuresti!E9</f>
        <v>1570.4036216345</v>
      </c>
      <c r="F2002" s="404">
        <f>+Bucuresti!F9</f>
        <v>488.18487519442999</v>
      </c>
      <c r="G2002" s="404">
        <f>+Bucuresti!G9</f>
        <v>341302</v>
      </c>
      <c r="H2002" s="404">
        <f>+Bucuresti!H9</f>
        <v>5595.1147540983602</v>
      </c>
      <c r="I2002" s="404">
        <f>+Bucuresti!I9</f>
        <v>81.320467000238295</v>
      </c>
      <c r="J2002" s="404">
        <f>+Bucuresti!J9</f>
        <v>25.279757055032999</v>
      </c>
      <c r="K2002" s="404">
        <f>+Bucuresti!K9</f>
        <v>4197</v>
      </c>
      <c r="L2002" s="404">
        <f>+Bucuresti!L9</f>
        <v>4190</v>
      </c>
      <c r="M2002" s="404">
        <f>+Bucuresti!M9</f>
        <v>13501</v>
      </c>
      <c r="N2002" s="405">
        <f>+Bucuresti!N9</f>
        <v>221.32786885245901</v>
      </c>
      <c r="O2002" s="405">
        <f>+Bucuresti!O9</f>
        <v>60.637772288344934</v>
      </c>
      <c r="P2002" s="405">
        <f>+Bucuresti!P9</f>
        <v>1.7211881693013769</v>
      </c>
      <c r="Q2002" s="405">
        <f>+Bucuresti!Q9</f>
        <v>4.77326968973747E-2</v>
      </c>
      <c r="R2002" s="405">
        <f>+Bucuresti!R9</f>
        <v>128.59016393442624</v>
      </c>
    </row>
    <row r="2003" spans="1:18">
      <c r="A2003" s="367">
        <v>6</v>
      </c>
      <c r="B2003" s="93" t="s">
        <v>283</v>
      </c>
      <c r="C2003" s="404">
        <f>+Bucuresti!C10</f>
        <v>38939427</v>
      </c>
      <c r="D2003" s="404">
        <f>+Bucuresti!D10</f>
        <v>136629.568421053</v>
      </c>
      <c r="E2003" s="404">
        <f>+Bucuresti!E10</f>
        <v>3188.3588798820902</v>
      </c>
      <c r="F2003" s="404">
        <f>+Bucuresti!F10</f>
        <v>595.09470611608594</v>
      </c>
      <c r="G2003" s="404">
        <f>+Bucuresti!G10</f>
        <v>4615150</v>
      </c>
      <c r="H2003" s="404">
        <f>+Bucuresti!H10</f>
        <v>16193.508771929801</v>
      </c>
      <c r="I2003" s="404">
        <f>+Bucuresti!I10</f>
        <v>377.88831572914103</v>
      </c>
      <c r="J2003" s="404">
        <f>+Bucuresti!J10</f>
        <v>70.531375126081201</v>
      </c>
      <c r="K2003" s="404">
        <f>+Bucuresti!K10</f>
        <v>12213</v>
      </c>
      <c r="L2003" s="404">
        <f>+Bucuresti!L10</f>
        <v>12173</v>
      </c>
      <c r="M2003" s="404">
        <f>+Bucuresti!M10</f>
        <v>65434</v>
      </c>
      <c r="N2003" s="405">
        <f>+Bucuresti!N10</f>
        <v>229.59298245614036</v>
      </c>
      <c r="O2003" s="405">
        <f>+Bucuresti!O10</f>
        <v>62.902186974285037</v>
      </c>
      <c r="P2003" s="405">
        <f>+Bucuresti!P10</f>
        <v>3.6504323570432358</v>
      </c>
      <c r="Q2003" s="405">
        <f>+Bucuresti!Q10</f>
        <v>0.78863057586461838</v>
      </c>
      <c r="R2003" s="405">
        <f>+Bucuresti!R10</f>
        <v>62.89473684210526</v>
      </c>
    </row>
    <row r="2004" spans="1:18" ht="25.5">
      <c r="A2004" s="367">
        <v>7</v>
      </c>
      <c r="B2004" s="93" t="s">
        <v>348</v>
      </c>
      <c r="C2004" s="404">
        <f>+Bucuresti!C11</f>
        <v>21107952</v>
      </c>
      <c r="D2004" s="404">
        <f>+Bucuresti!D11</f>
        <v>105014.686567164</v>
      </c>
      <c r="E2004" s="404">
        <f>+Bucuresti!E11</f>
        <v>1927.4908227559099</v>
      </c>
      <c r="F2004" s="404">
        <f>+Bucuresti!F11</f>
        <v>538.79803961609196</v>
      </c>
      <c r="G2004" s="404">
        <f>+Bucuresti!G11</f>
        <v>3223069.6</v>
      </c>
      <c r="H2004" s="404">
        <f>+Bucuresti!H11</f>
        <v>16035.1721393035</v>
      </c>
      <c r="I2004" s="404">
        <f>+Bucuresti!I11</f>
        <v>294.31737740845603</v>
      </c>
      <c r="J2004" s="404">
        <f>+Bucuresti!J11</f>
        <v>82.271533591995095</v>
      </c>
      <c r="K2004" s="404">
        <f>+Bucuresti!K11</f>
        <v>10951</v>
      </c>
      <c r="L2004" s="404">
        <f>+Bucuresti!L11</f>
        <v>10867</v>
      </c>
      <c r="M2004" s="404">
        <f>+Bucuresti!M11</f>
        <v>39176</v>
      </c>
      <c r="N2004" s="405">
        <f>+Bucuresti!N11</f>
        <v>194.90547263681592</v>
      </c>
      <c r="O2004" s="405">
        <f>+Bucuresti!O11</f>
        <v>53.398759626524907</v>
      </c>
      <c r="P2004" s="405">
        <f>+Bucuresti!P11</f>
        <v>2.8073092081691149</v>
      </c>
      <c r="Q2004" s="405">
        <f>+Bucuresti!Q11</f>
        <v>0.11962823226281402</v>
      </c>
      <c r="R2004" s="405">
        <f>+Bucuresti!R11</f>
        <v>69.427860696517413</v>
      </c>
    </row>
    <row r="2005" spans="1:18" ht="25.5">
      <c r="A2005" s="367">
        <v>8</v>
      </c>
      <c r="B2005" s="93" t="s">
        <v>349</v>
      </c>
      <c r="C2005" s="404">
        <f>+Bucuresti!C12</f>
        <v>23486219.850000001</v>
      </c>
      <c r="D2005" s="404">
        <f>+Bucuresti!D12</f>
        <v>102113.999347826</v>
      </c>
      <c r="E2005" s="404">
        <f>+Bucuresti!E12</f>
        <v>1766.2796006618</v>
      </c>
      <c r="F2005" s="404">
        <f>+Bucuresti!F12</f>
        <v>456.06081498310601</v>
      </c>
      <c r="G2005" s="404">
        <f>+Bucuresti!G12</f>
        <v>1544707.8</v>
      </c>
      <c r="H2005" s="404">
        <f>+Bucuresti!H12</f>
        <v>6716.1208695652203</v>
      </c>
      <c r="I2005" s="404">
        <f>+Bucuresti!I12</f>
        <v>116.169647288862</v>
      </c>
      <c r="J2005" s="404">
        <f>+Bucuresti!J12</f>
        <v>29.995491087032502</v>
      </c>
      <c r="K2005" s="404">
        <f>+Bucuresti!K12</f>
        <v>13297</v>
      </c>
      <c r="L2005" s="404">
        <f>+Bucuresti!L12</f>
        <v>13210</v>
      </c>
      <c r="M2005" s="404">
        <f>+Bucuresti!M12</f>
        <v>51498</v>
      </c>
      <c r="N2005" s="405">
        <f>+Bucuresti!N12</f>
        <v>223.90434782608696</v>
      </c>
      <c r="O2005" s="405">
        <f>+Bucuresti!O12</f>
        <v>61.343656938653965</v>
      </c>
      <c r="P2005" s="405">
        <f>+Bucuresti!P12</f>
        <v>2.400839160839161</v>
      </c>
      <c r="Q2005" s="405">
        <f>+Bucuresti!Q12</f>
        <v>0.15140045420136261</v>
      </c>
      <c r="R2005" s="405">
        <f>+Bucuresti!R12</f>
        <v>93.260869565217391</v>
      </c>
    </row>
    <row r="2006" spans="1:18">
      <c r="A2006" s="367">
        <v>9</v>
      </c>
      <c r="B2006" s="93" t="s">
        <v>284</v>
      </c>
      <c r="C2006" s="404">
        <f>+Bucuresti!C13</f>
        <v>7627180</v>
      </c>
      <c r="D2006" s="404">
        <f>+Bucuresti!D13</f>
        <v>63559.833333333299</v>
      </c>
      <c r="E2006" s="404">
        <f>+Bucuresti!E13</f>
        <v>3359.99118942731</v>
      </c>
      <c r="F2006" s="404">
        <f>+Bucuresti!F13</f>
        <v>210.69558011049699</v>
      </c>
      <c r="G2006" s="404">
        <f>+Bucuresti!G13</f>
        <v>357198.04</v>
      </c>
      <c r="H2006" s="404">
        <f>+Bucuresti!H13</f>
        <v>2976.6503333333299</v>
      </c>
      <c r="I2006" s="404">
        <f>+Bucuresti!I13</f>
        <v>157.35596475770899</v>
      </c>
      <c r="J2006" s="404">
        <f>+Bucuresti!J13</f>
        <v>9.8673491712707193</v>
      </c>
      <c r="K2006" s="404">
        <f>+Bucuresti!K13</f>
        <v>2270</v>
      </c>
      <c r="L2006" s="404">
        <f>+Bucuresti!L13</f>
        <v>2219</v>
      </c>
      <c r="M2006" s="404">
        <f>+Bucuresti!M13</f>
        <v>36200</v>
      </c>
      <c r="N2006" s="405">
        <f>+Bucuresti!N13</f>
        <v>301.66666666666669</v>
      </c>
      <c r="O2006" s="405">
        <f>+Bucuresti!O13</f>
        <v>82.648401826484019</v>
      </c>
      <c r="P2006" s="405">
        <f>+Bucuresti!P13</f>
        <v>11.397984886649875</v>
      </c>
      <c r="Q2006" s="405">
        <f>+Bucuresti!Q13</f>
        <v>2.2082018927444795</v>
      </c>
      <c r="R2006" s="405">
        <f>+Bucuresti!R13</f>
        <v>26.466666666666665</v>
      </c>
    </row>
    <row r="2007" spans="1:18">
      <c r="A2007" s="367">
        <v>10</v>
      </c>
      <c r="B2007" s="93" t="s">
        <v>285</v>
      </c>
      <c r="C2007" s="404">
        <f>+Bucuresti!C14</f>
        <v>29324533</v>
      </c>
      <c r="D2007" s="404">
        <f>+Bucuresti!D14</f>
        <v>90229.332307692297</v>
      </c>
      <c r="E2007" s="404">
        <f>+Bucuresti!E14</f>
        <v>2738.5630369817</v>
      </c>
      <c r="F2007" s="404">
        <f>+Bucuresti!F14</f>
        <v>403.30256769952302</v>
      </c>
      <c r="G2007" s="404">
        <f>+Bucuresti!G14</f>
        <v>1726728</v>
      </c>
      <c r="H2007" s="404">
        <f>+Bucuresti!H14</f>
        <v>5313.0092307692303</v>
      </c>
      <c r="I2007" s="404">
        <f>+Bucuresti!I14</f>
        <v>161.25588345162501</v>
      </c>
      <c r="J2007" s="404">
        <f>+Bucuresti!J14</f>
        <v>23.747823575525</v>
      </c>
      <c r="K2007" s="404">
        <f>+Bucuresti!K14</f>
        <v>10708</v>
      </c>
      <c r="L2007" s="404">
        <f>+Bucuresti!L14</f>
        <v>10693</v>
      </c>
      <c r="M2007" s="404">
        <f>+Bucuresti!M14</f>
        <v>72711</v>
      </c>
      <c r="N2007" s="405">
        <f>+Bucuresti!N14</f>
        <v>223.72615384615384</v>
      </c>
      <c r="O2007" s="405">
        <f>+Bucuresti!O14</f>
        <v>61.29483667017913</v>
      </c>
      <c r="P2007" s="405">
        <f>+Bucuresti!P14</f>
        <v>4.4000605143721634</v>
      </c>
      <c r="Q2007" s="405">
        <f>+Bucuresti!Q14</f>
        <v>0.50500327316936311</v>
      </c>
      <c r="R2007" s="405">
        <f>+Bucuresti!R14</f>
        <v>50.846153846153847</v>
      </c>
    </row>
    <row r="2008" spans="1:18">
      <c r="A2008" s="367">
        <v>11</v>
      </c>
      <c r="B2008" s="93" t="s">
        <v>286</v>
      </c>
      <c r="C2008" s="404">
        <f>+Bucuresti!C15</f>
        <v>92998974</v>
      </c>
      <c r="D2008" s="404">
        <f>+Bucuresti!D15</f>
        <v>118470.030573248</v>
      </c>
      <c r="E2008" s="404">
        <f>+Bucuresti!E15</f>
        <v>3061.4930374954702</v>
      </c>
      <c r="F2008" s="404">
        <f>+Bucuresti!F15</f>
        <v>491.14593532645699</v>
      </c>
      <c r="G2008" s="404">
        <f>+Bucuresti!G15</f>
        <v>17343453</v>
      </c>
      <c r="H2008" s="404">
        <f>+Bucuresti!H15</f>
        <v>22093.570700636901</v>
      </c>
      <c r="I2008" s="404">
        <f>+Bucuresti!I15</f>
        <v>570.94028376732399</v>
      </c>
      <c r="J2008" s="404">
        <f>+Bucuresti!J15</f>
        <v>91.594198076587901</v>
      </c>
      <c r="K2008" s="404">
        <f>+Bucuresti!K15</f>
        <v>30377</v>
      </c>
      <c r="L2008" s="404">
        <f>+Bucuresti!L15</f>
        <v>30277</v>
      </c>
      <c r="M2008" s="404">
        <f>+Bucuresti!M15</f>
        <v>189351</v>
      </c>
      <c r="N2008" s="405">
        <f>+Bucuresti!N15</f>
        <v>241.21146496815285</v>
      </c>
      <c r="O2008" s="405">
        <f>+Bucuresti!O15</f>
        <v>66.085332867987091</v>
      </c>
      <c r="P2008" s="405">
        <f>+Bucuresti!P15</f>
        <v>4.1560798946444253</v>
      </c>
      <c r="Q2008" s="405">
        <f>+Bucuresti!Q15</f>
        <v>1.2550781120982923</v>
      </c>
      <c r="R2008" s="405">
        <f>+Bucuresti!R15</f>
        <v>58.038216560509554</v>
      </c>
    </row>
    <row r="2009" spans="1:18" ht="25.5">
      <c r="A2009" s="367">
        <v>12</v>
      </c>
      <c r="B2009" s="93" t="s">
        <v>287</v>
      </c>
      <c r="C2009" s="404">
        <f>+Bucuresti!C16</f>
        <v>26913804.100000001</v>
      </c>
      <c r="D2009" s="404">
        <f>+Bucuresti!D16</f>
        <v>226166.42100840301</v>
      </c>
      <c r="E2009" s="404">
        <f>+Bucuresti!E16</f>
        <v>5275.1478047824403</v>
      </c>
      <c r="F2009" s="404">
        <f>+Bucuresti!F16</f>
        <v>1302.7641270148599</v>
      </c>
      <c r="G2009" s="404">
        <f>+Bucuresti!G16</f>
        <v>1118280.01</v>
      </c>
      <c r="H2009" s="404">
        <f>+Bucuresti!H16</f>
        <v>9397.3110084033597</v>
      </c>
      <c r="I2009" s="404">
        <f>+Bucuresti!I16</f>
        <v>219.18463543708401</v>
      </c>
      <c r="J2009" s="404">
        <f>+Bucuresti!J16</f>
        <v>54.130403698146097</v>
      </c>
      <c r="K2009" s="404">
        <f>+Bucuresti!K16</f>
        <v>5102</v>
      </c>
      <c r="L2009" s="404">
        <f>+Bucuresti!L16</f>
        <v>5094</v>
      </c>
      <c r="M2009" s="404">
        <f>+Bucuresti!M16</f>
        <v>20659</v>
      </c>
      <c r="N2009" s="405">
        <f>+Bucuresti!N16</f>
        <v>173.60504201680672</v>
      </c>
      <c r="O2009" s="405">
        <f>+Bucuresti!O16</f>
        <v>47.563025210084035</v>
      </c>
      <c r="P2009" s="405">
        <f>+Bucuresti!P16</f>
        <v>1.9316503038803179</v>
      </c>
      <c r="Q2009" s="405">
        <f>+Bucuresti!Q16</f>
        <v>0.13741656851197487</v>
      </c>
      <c r="R2009" s="405">
        <f>+Bucuresti!R16</f>
        <v>89.87394957983193</v>
      </c>
    </row>
    <row r="2010" spans="1:18">
      <c r="A2010" s="367">
        <v>13</v>
      </c>
      <c r="B2010" s="93" t="s">
        <v>350</v>
      </c>
      <c r="C2010" s="404">
        <f>+Bucuresti!C17</f>
        <v>6559872</v>
      </c>
      <c r="D2010" s="404">
        <f>+Bucuresti!D17</f>
        <v>61885.584905660398</v>
      </c>
      <c r="E2010" s="404">
        <f>+Bucuresti!E17</f>
        <v>1708.7449856733499</v>
      </c>
      <c r="F2010" s="404">
        <f>+Bucuresti!F17</f>
        <v>276.88131014688503</v>
      </c>
      <c r="G2010" s="404">
        <f>+Bucuresti!G17</f>
        <v>366911</v>
      </c>
      <c r="H2010" s="404">
        <f>+Bucuresti!H17</f>
        <v>3461.4245283018899</v>
      </c>
      <c r="I2010" s="404">
        <f>+Bucuresti!I17</f>
        <v>95.574628809585803</v>
      </c>
      <c r="J2010" s="404">
        <f>+Bucuresti!J17</f>
        <v>15.4867043727841</v>
      </c>
      <c r="K2010" s="404">
        <f>+Bucuresti!K17</f>
        <v>3839</v>
      </c>
      <c r="L2010" s="404">
        <f>+Bucuresti!L17</f>
        <v>3839</v>
      </c>
      <c r="M2010" s="404">
        <f>+Bucuresti!M17</f>
        <v>23692</v>
      </c>
      <c r="N2010" s="405">
        <f>+Bucuresti!N17</f>
        <v>223.50943396226415</v>
      </c>
      <c r="O2010" s="405">
        <f>+Bucuresti!O17</f>
        <v>61.235461359524429</v>
      </c>
      <c r="P2010" s="405">
        <f>+Bucuresti!P17</f>
        <v>6.1681853683936474</v>
      </c>
      <c r="Q2010" s="405">
        <f>+Bucuresti!Q17</f>
        <v>0</v>
      </c>
      <c r="R2010" s="405">
        <f>+Bucuresti!R17</f>
        <v>36.235849056603776</v>
      </c>
    </row>
    <row r="2011" spans="1:18">
      <c r="A2011" s="367">
        <v>14</v>
      </c>
      <c r="B2011" s="93" t="s">
        <v>351</v>
      </c>
      <c r="C2011" s="404">
        <f>+Bucuresti!C18</f>
        <v>20529948</v>
      </c>
      <c r="D2011" s="404">
        <f>+Bucuresti!D18</f>
        <v>70549.649484536101</v>
      </c>
      <c r="E2011" s="404">
        <f>+Bucuresti!E18</f>
        <v>2044.40828520215</v>
      </c>
      <c r="F2011" s="404">
        <f>+Bucuresti!F18</f>
        <v>268.298697055633</v>
      </c>
      <c r="G2011" s="404">
        <f>+Bucuresti!G18</f>
        <v>5479423</v>
      </c>
      <c r="H2011" s="404">
        <f>+Bucuresti!H18</f>
        <v>18829.632302405498</v>
      </c>
      <c r="I2011" s="404">
        <f>+Bucuresti!I18</f>
        <v>545.65056761601295</v>
      </c>
      <c r="J2011" s="404">
        <f>+Bucuresti!J18</f>
        <v>71.608659287235895</v>
      </c>
      <c r="K2011" s="404">
        <f>+Bucuresti!K18</f>
        <v>10042</v>
      </c>
      <c r="L2011" s="404">
        <f>+Bucuresti!L18</f>
        <v>9993</v>
      </c>
      <c r="M2011" s="404">
        <f>+Bucuresti!M18</f>
        <v>76519</v>
      </c>
      <c r="N2011" s="405">
        <f>+Bucuresti!N18</f>
        <v>262.95189003436428</v>
      </c>
      <c r="O2011" s="405">
        <f>+Bucuresti!O18</f>
        <v>72.041613708045006</v>
      </c>
      <c r="P2011" s="405">
        <f>+Bucuresti!P18</f>
        <v>7.6168624328090786</v>
      </c>
      <c r="Q2011" s="405">
        <f>+Bucuresti!Q18</f>
        <v>4.3130191133793652</v>
      </c>
      <c r="R2011" s="405">
        <f>+Bucuresti!R18</f>
        <v>34.522336769759448</v>
      </c>
    </row>
    <row r="2012" spans="1:18">
      <c r="A2012" s="367">
        <v>15</v>
      </c>
      <c r="B2012" s="93" t="s">
        <v>344</v>
      </c>
      <c r="C2012" s="404">
        <f>+Bucuresti!C19</f>
        <v>12666365</v>
      </c>
      <c r="D2012" s="404">
        <f>+Bucuresti!D19</f>
        <v>80677.484076433102</v>
      </c>
      <c r="E2012" s="404">
        <f>+Bucuresti!E19</f>
        <v>1829.6063845153799</v>
      </c>
      <c r="F2012" s="404">
        <f>+Bucuresti!F19</f>
        <v>384.29505461165002</v>
      </c>
      <c r="G2012" s="404">
        <f>+Bucuresti!G19</f>
        <v>671963.06</v>
      </c>
      <c r="H2012" s="404">
        <f>+Bucuresti!H19</f>
        <v>4280.0194904458604</v>
      </c>
      <c r="I2012" s="404">
        <f>+Bucuresti!I19</f>
        <v>97.062409360103999</v>
      </c>
      <c r="J2012" s="404">
        <f>+Bucuresti!J19</f>
        <v>20.387228762135901</v>
      </c>
      <c r="K2012" s="404">
        <f>+Bucuresti!K19</f>
        <v>6923</v>
      </c>
      <c r="L2012" s="404">
        <f>+Bucuresti!L19</f>
        <v>6899</v>
      </c>
      <c r="M2012" s="404">
        <f>+Bucuresti!M19</f>
        <v>32960</v>
      </c>
      <c r="N2012" s="405">
        <f>+Bucuresti!N19</f>
        <v>209.93630573248407</v>
      </c>
      <c r="O2012" s="405">
        <f>+Bucuresti!O19</f>
        <v>57.516796091091528</v>
      </c>
      <c r="P2012" s="405">
        <f>+Bucuresti!P19</f>
        <v>4.2518059855521155</v>
      </c>
      <c r="Q2012" s="405">
        <f>+Bucuresti!Q19</f>
        <v>2.8989708653428033E-2</v>
      </c>
      <c r="R2012" s="405">
        <f>+Bucuresti!R19</f>
        <v>49.375796178343947</v>
      </c>
    </row>
    <row r="2013" spans="1:18">
      <c r="A2013" s="367">
        <v>16</v>
      </c>
      <c r="B2013" s="93" t="s">
        <v>288</v>
      </c>
      <c r="C2013" s="404">
        <f>+Bucuresti!C20</f>
        <v>66751529</v>
      </c>
      <c r="D2013" s="404">
        <f>+Bucuresti!D20</f>
        <v>211909.61587301601</v>
      </c>
      <c r="E2013" s="404">
        <f>+Bucuresti!E20</f>
        <v>5735.1601512157404</v>
      </c>
      <c r="F2013" s="404">
        <f>+Bucuresti!F20</f>
        <v>830.09835352053096</v>
      </c>
      <c r="G2013" s="404">
        <f>+Bucuresti!G20</f>
        <v>29652702</v>
      </c>
      <c r="H2013" s="404">
        <f>+Bucuresti!H20</f>
        <v>94135.561904761897</v>
      </c>
      <c r="I2013" s="404">
        <f>+Bucuresti!I20</f>
        <v>2547.7018644213399</v>
      </c>
      <c r="J2013" s="404">
        <f>+Bucuresti!J20</f>
        <v>368.750491207999</v>
      </c>
      <c r="K2013" s="404">
        <f>+Bucuresti!K20</f>
        <v>11639</v>
      </c>
      <c r="L2013" s="404">
        <f>+Bucuresti!L20</f>
        <v>11584</v>
      </c>
      <c r="M2013" s="404">
        <f>+Bucuresti!M20</f>
        <v>80414</v>
      </c>
      <c r="N2013" s="405">
        <f>+Bucuresti!N20</f>
        <v>255.28253968253969</v>
      </c>
      <c r="O2013" s="405">
        <f>+Bucuresti!O20</f>
        <v>69.94042183083279</v>
      </c>
      <c r="P2013" s="405">
        <f>+Bucuresti!P20</f>
        <v>5.2970160068506686</v>
      </c>
      <c r="Q2013" s="405">
        <f>+Bucuresti!Q20</f>
        <v>2.0804558011049723</v>
      </c>
      <c r="R2013" s="405">
        <f>+Bucuresti!R20</f>
        <v>48.193650793650797</v>
      </c>
    </row>
    <row r="2014" spans="1:18" ht="15" customHeight="1">
      <c r="A2014" s="367">
        <v>17</v>
      </c>
      <c r="B2014" s="93" t="s">
        <v>343</v>
      </c>
      <c r="C2014" s="404">
        <f>+Bucuresti!C21</f>
        <v>69405590</v>
      </c>
      <c r="D2014" s="404">
        <f>+Bucuresti!D21</f>
        <v>56473.222131814502</v>
      </c>
      <c r="E2014" s="404">
        <f>+Bucuresti!E21</f>
        <v>2648.5628696813601</v>
      </c>
      <c r="F2014" s="404">
        <f>+Bucuresti!F21</f>
        <v>246.83423251049999</v>
      </c>
      <c r="G2014" s="404">
        <f>+Bucuresti!G21</f>
        <v>2135159</v>
      </c>
      <c r="H2014" s="404">
        <f>+Bucuresti!H21</f>
        <v>1737.31407648495</v>
      </c>
      <c r="I2014" s="404">
        <f>+Bucuresti!I21</f>
        <v>81.479068879984695</v>
      </c>
      <c r="J2014" s="404">
        <f>+Bucuresti!J21</f>
        <v>7.5934853814064196</v>
      </c>
      <c r="K2014" s="404">
        <f>+Bucuresti!K21</f>
        <v>26205</v>
      </c>
      <c r="L2014" s="404">
        <f>+Bucuresti!L21</f>
        <v>25865</v>
      </c>
      <c r="M2014" s="404">
        <f>+Bucuresti!M21</f>
        <v>281183</v>
      </c>
      <c r="N2014" s="405">
        <f>+Bucuresti!N21</f>
        <v>228.79007323026852</v>
      </c>
      <c r="O2014" s="405">
        <f>+Bucuresti!O21</f>
        <v>62.682211843909187</v>
      </c>
      <c r="P2014" s="405">
        <f>+Bucuresti!P21</f>
        <v>8.1377304430874311</v>
      </c>
      <c r="Q2014" s="405">
        <f>+Bucuresti!Q21</f>
        <v>0.10052194084670404</v>
      </c>
      <c r="R2014" s="405">
        <f>+Bucuresti!R21</f>
        <v>28.114727420667208</v>
      </c>
    </row>
    <row r="2015" spans="1:18">
      <c r="A2015" s="367">
        <v>18</v>
      </c>
      <c r="B2015" s="93" t="s">
        <v>289</v>
      </c>
      <c r="C2015" s="404">
        <f>+Bucuresti!C22</f>
        <v>35329972</v>
      </c>
      <c r="D2015" s="404">
        <f>+Bucuresti!D22</f>
        <v>103606.95601173</v>
      </c>
      <c r="E2015" s="404">
        <f>+Bucuresti!E22</f>
        <v>2173.3496555118099</v>
      </c>
      <c r="F2015" s="404">
        <f>+Bucuresti!F22</f>
        <v>420.74517089436699</v>
      </c>
      <c r="G2015" s="404">
        <f>+Bucuresti!G22</f>
        <v>3194679</v>
      </c>
      <c r="H2015" s="404">
        <f>+Bucuresti!H22</f>
        <v>9368.5601173020495</v>
      </c>
      <c r="I2015" s="404">
        <f>+Bucuresti!I22</f>
        <v>196.52306840551199</v>
      </c>
      <c r="J2015" s="404">
        <f>+Bucuresti!J22</f>
        <v>38.045480528760301</v>
      </c>
      <c r="K2015" s="404">
        <f>+Bucuresti!K22</f>
        <v>16256</v>
      </c>
      <c r="L2015" s="404">
        <f>+Bucuresti!L22</f>
        <v>16165</v>
      </c>
      <c r="M2015" s="404">
        <f>+Bucuresti!M22</f>
        <v>83970</v>
      </c>
      <c r="N2015" s="405">
        <f>+Bucuresti!N22</f>
        <v>246.24633431085044</v>
      </c>
      <c r="O2015" s="405">
        <f>+Bucuresti!O22</f>
        <v>67.464749126260386</v>
      </c>
      <c r="P2015" s="405">
        <f>+Bucuresti!P22</f>
        <v>3.7605804111245464</v>
      </c>
      <c r="Q2015" s="405">
        <f>+Bucuresti!Q22</f>
        <v>0.68666872873492113</v>
      </c>
      <c r="R2015" s="405">
        <f>+Bucuresti!R22</f>
        <v>65.480938416422291</v>
      </c>
    </row>
    <row r="2016" spans="1:18" ht="15" customHeight="1">
      <c r="A2016" s="367">
        <v>19</v>
      </c>
      <c r="B2016" s="93" t="s">
        <v>480</v>
      </c>
      <c r="C2016" s="404">
        <f>+Bucuresti!C23</f>
        <v>4986164</v>
      </c>
      <c r="D2016" s="404">
        <f>+Bucuresti!D23</f>
        <v>62327.05</v>
      </c>
      <c r="E2016" s="404">
        <f>+Bucuresti!E23</f>
        <v>2091.5117449664399</v>
      </c>
      <c r="F2016" s="404">
        <f>+Bucuresti!F23</f>
        <v>233.66437040161199</v>
      </c>
      <c r="G2016" s="404">
        <f>+Bucuresti!G23</f>
        <v>171917.96</v>
      </c>
      <c r="H2016" s="404">
        <f>+Bucuresti!H23</f>
        <v>2148.9744999999998</v>
      </c>
      <c r="I2016" s="404">
        <f>+Bucuresti!I23</f>
        <v>72.113238255033593</v>
      </c>
      <c r="J2016" s="404">
        <f>+Bucuresti!J23</f>
        <v>8.05651436337223</v>
      </c>
      <c r="K2016" s="404">
        <f>+Bucuresti!K23</f>
        <v>2384</v>
      </c>
      <c r="L2016" s="404">
        <f>+Bucuresti!L23</f>
        <v>2374</v>
      </c>
      <c r="M2016" s="404">
        <f>+Bucuresti!M23</f>
        <v>21339</v>
      </c>
      <c r="N2016" s="405">
        <f>+Bucuresti!N23</f>
        <v>266.73750000000001</v>
      </c>
      <c r="O2016" s="405">
        <f>+Bucuresti!O23</f>
        <v>73.078767123287676</v>
      </c>
      <c r="P2016" s="405">
        <f>+Bucuresti!P23</f>
        <v>8.9509228187919465</v>
      </c>
      <c r="Q2016" s="405">
        <f>+Bucuresti!Q23</f>
        <v>0</v>
      </c>
      <c r="R2016" s="405">
        <f>+Bucuresti!R23</f>
        <v>29.8</v>
      </c>
    </row>
    <row r="2017" spans="1:18" ht="25.5">
      <c r="A2017" s="367">
        <v>20</v>
      </c>
      <c r="B2017" s="93" t="s">
        <v>352</v>
      </c>
      <c r="C2017" s="404">
        <f>+Bucuresti!C24</f>
        <v>3398055.64</v>
      </c>
      <c r="D2017" s="404">
        <f>+Bucuresti!D24</f>
        <v>75512.347555555607</v>
      </c>
      <c r="E2017" s="404">
        <f>+Bucuresti!E24</f>
        <v>2505.9407374631301</v>
      </c>
      <c r="F2017" s="404">
        <f>+Bucuresti!F24</f>
        <v>245.986364557695</v>
      </c>
      <c r="G2017" s="404">
        <f>+Bucuresti!G24</f>
        <v>253648.06</v>
      </c>
      <c r="H2017" s="404">
        <f>+Bucuresti!H24</f>
        <v>5636.6235555555604</v>
      </c>
      <c r="I2017" s="404">
        <f>+Bucuresti!I24</f>
        <v>187.056091445428</v>
      </c>
      <c r="J2017" s="404">
        <f>+Bucuresti!J24</f>
        <v>18.361666425365598</v>
      </c>
      <c r="K2017" s="404">
        <f>+Bucuresti!K24</f>
        <v>1356</v>
      </c>
      <c r="L2017" s="404">
        <f>+Bucuresti!L24</f>
        <v>1338</v>
      </c>
      <c r="M2017" s="404">
        <f>+Bucuresti!M24</f>
        <v>13814</v>
      </c>
      <c r="N2017" s="405">
        <f>+Bucuresti!N24</f>
        <v>306.97777777777776</v>
      </c>
      <c r="O2017" s="405">
        <f>+Bucuresti!O24</f>
        <v>84.103500761035008</v>
      </c>
      <c r="P2017" s="405">
        <f>+Bucuresti!P24</f>
        <v>10.187315634218288</v>
      </c>
      <c r="Q2017" s="405">
        <f>+Bucuresti!Q24</f>
        <v>7.4738415545590436E-2</v>
      </c>
      <c r="R2017" s="405">
        <f>+Bucuresti!R24</f>
        <v>30.133333333333333</v>
      </c>
    </row>
    <row r="2018" spans="1:18">
      <c r="A2018" s="367">
        <v>21</v>
      </c>
      <c r="B2018" s="93" t="s">
        <v>353</v>
      </c>
      <c r="C2018" s="404">
        <f>+Bucuresti!C25</f>
        <v>21546262</v>
      </c>
      <c r="D2018" s="404">
        <f>+Bucuresti!D25</f>
        <v>81924.950570342204</v>
      </c>
      <c r="E2018" s="404">
        <f>+Bucuresti!E25</f>
        <v>2061.2515067444801</v>
      </c>
      <c r="F2018" s="404">
        <f>+Bucuresti!F25</f>
        <v>364.63465899475398</v>
      </c>
      <c r="G2018" s="404">
        <f>+Bucuresti!G25</f>
        <v>1435565</v>
      </c>
      <c r="H2018" s="404">
        <f>+Bucuresti!H25</f>
        <v>5458.4220532319396</v>
      </c>
      <c r="I2018" s="404">
        <f>+Bucuresti!I25</f>
        <v>137.33521477087899</v>
      </c>
      <c r="J2018" s="404">
        <f>+Bucuresti!J25</f>
        <v>24.294550685395201</v>
      </c>
      <c r="K2018" s="404">
        <f>+Bucuresti!K25</f>
        <v>10453</v>
      </c>
      <c r="L2018" s="404">
        <f>+Bucuresti!L25</f>
        <v>10426</v>
      </c>
      <c r="M2018" s="404">
        <f>+Bucuresti!M25</f>
        <v>59090</v>
      </c>
      <c r="N2018" s="405">
        <f>+Bucuresti!N25</f>
        <v>224.67680608365018</v>
      </c>
      <c r="O2018" s="405">
        <f>+Bucuresti!O25</f>
        <v>61.555289337986352</v>
      </c>
      <c r="P2018" s="405">
        <f>+Bucuresti!P25</f>
        <v>3.9338259769655815</v>
      </c>
      <c r="Q2018" s="405">
        <f>+Bucuresti!Q25</f>
        <v>0.23019374640322271</v>
      </c>
      <c r="R2018" s="405">
        <f>+Bucuresti!R25</f>
        <v>57.114068441064639</v>
      </c>
    </row>
    <row r="2019" spans="1:18">
      <c r="A2019" s="367">
        <v>22</v>
      </c>
      <c r="B2019" s="93" t="s">
        <v>290</v>
      </c>
      <c r="C2019" s="404">
        <f>+Bucuresti!C26</f>
        <v>18554026</v>
      </c>
      <c r="D2019" s="404">
        <f>+Bucuresti!D26</f>
        <v>130662.15492957699</v>
      </c>
      <c r="E2019" s="404">
        <f>+Bucuresti!E26</f>
        <v>1387.5281184564799</v>
      </c>
      <c r="F2019" s="404">
        <f>+Bucuresti!F26</f>
        <v>614.14802555360598</v>
      </c>
      <c r="G2019" s="404">
        <f>+Bucuresti!G26</f>
        <v>957069</v>
      </c>
      <c r="H2019" s="404">
        <f>+Bucuresti!H26</f>
        <v>6739.9225352112699</v>
      </c>
      <c r="I2019" s="404">
        <f>+Bucuresti!I26</f>
        <v>71.5726144181873</v>
      </c>
      <c r="J2019" s="404">
        <f>+Bucuresti!J26</f>
        <v>31.679487603852898</v>
      </c>
      <c r="K2019" s="404">
        <f>+Bucuresti!K26</f>
        <v>13372</v>
      </c>
      <c r="L2019" s="404">
        <f>+Bucuresti!L26</f>
        <v>13364</v>
      </c>
      <c r="M2019" s="404">
        <f>+Bucuresti!M26</f>
        <v>30211</v>
      </c>
      <c r="N2019" s="405">
        <f>+Bucuresti!N26</f>
        <v>212.75352112676057</v>
      </c>
      <c r="O2019" s="405">
        <f>+Bucuresti!O26</f>
        <v>58.288635925139879</v>
      </c>
      <c r="P2019" s="405">
        <f>+Bucuresti!P26</f>
        <v>2.1610157367668097</v>
      </c>
      <c r="Q2019" s="405">
        <f>+Bucuresti!Q26</f>
        <v>0</v>
      </c>
      <c r="R2019" s="405">
        <f>+Bucuresti!R26</f>
        <v>98.450704225352112</v>
      </c>
    </row>
    <row r="2020" spans="1:18" ht="25.5">
      <c r="A2020" s="367">
        <v>23</v>
      </c>
      <c r="B2020" s="93" t="s">
        <v>434</v>
      </c>
      <c r="C2020" s="404">
        <f>+Bucuresti!C27</f>
        <v>56575581</v>
      </c>
      <c r="D2020" s="404">
        <f>+Bucuresti!D27</f>
        <v>144325.46173469399</v>
      </c>
      <c r="E2020" s="404">
        <f>+Bucuresti!E27</f>
        <v>2410.8569906677499</v>
      </c>
      <c r="F2020" s="404">
        <f>+Bucuresti!F27</f>
        <v>601.82946833180904</v>
      </c>
      <c r="G2020" s="404">
        <f>+Bucuresti!G27</f>
        <v>4316649</v>
      </c>
      <c r="H2020" s="404">
        <f>+Bucuresti!H27</f>
        <v>11011.859693877601</v>
      </c>
      <c r="I2020" s="404">
        <f>+Bucuresti!I27</f>
        <v>183.945497933268</v>
      </c>
      <c r="J2020" s="404">
        <f>+Bucuresti!J27</f>
        <v>45.918866880837399</v>
      </c>
      <c r="K2020" s="404">
        <f>+Bucuresti!K27</f>
        <v>23467</v>
      </c>
      <c r="L2020" s="404">
        <f>+Bucuresti!L27</f>
        <v>23331</v>
      </c>
      <c r="M2020" s="404">
        <f>+Bucuresti!M27</f>
        <v>94006</v>
      </c>
      <c r="N2020" s="405">
        <f>+Bucuresti!N27</f>
        <v>239.8112244897959</v>
      </c>
      <c r="O2020" s="405">
        <f>+Bucuresti!O27</f>
        <v>65.701705339670113</v>
      </c>
      <c r="P2020" s="405">
        <f>+Bucuresti!P27</f>
        <v>3.2818740399385562</v>
      </c>
      <c r="Q2020" s="405">
        <f>+Bucuresti!Q27</f>
        <v>0.23573785950023574</v>
      </c>
      <c r="R2020" s="405">
        <f>+Bucuresti!R27</f>
        <v>73.071428571428569</v>
      </c>
    </row>
    <row r="2021" spans="1:18">
      <c r="A2021" s="367">
        <v>24</v>
      </c>
      <c r="B2021" s="93" t="s">
        <v>291</v>
      </c>
      <c r="C2021" s="404">
        <f>+Bucuresti!C28</f>
        <v>252390266</v>
      </c>
      <c r="D2021" s="404">
        <f>+Bucuresti!D28</f>
        <v>345267.12175102602</v>
      </c>
      <c r="E2021" s="404">
        <f>+Bucuresti!E28</f>
        <v>7118.2070113094696</v>
      </c>
      <c r="F2021" s="404">
        <f>+Bucuresti!F28</f>
        <v>1140.85009266374</v>
      </c>
      <c r="G2021" s="404">
        <f>+Bucuresti!G28</f>
        <v>29118299</v>
      </c>
      <c r="H2021" s="404">
        <f>+Bucuresti!H28</f>
        <v>39833.5143638851</v>
      </c>
      <c r="I2021" s="404">
        <f>+Bucuresti!I28</f>
        <v>821.22850212933997</v>
      </c>
      <c r="J2021" s="404">
        <f>+Bucuresti!J28</f>
        <v>131.620028929169</v>
      </c>
      <c r="K2021" s="404">
        <f>+Bucuresti!K28</f>
        <v>35457</v>
      </c>
      <c r="L2021" s="404">
        <f>+Bucuresti!L28</f>
        <v>34976</v>
      </c>
      <c r="M2021" s="404">
        <f>+Bucuresti!M28</f>
        <v>221230</v>
      </c>
      <c r="N2021" s="405">
        <f>+Bucuresti!N28</f>
        <v>302.64021887824896</v>
      </c>
      <c r="O2021" s="405">
        <f>+Bucuresti!O28</f>
        <v>82.915128459794232</v>
      </c>
      <c r="P2021" s="405">
        <f>+Bucuresti!P28</f>
        <v>5.3353430604123959</v>
      </c>
      <c r="Q2021" s="405">
        <f>+Bucuresti!Q28</f>
        <v>4.2972323879231471</v>
      </c>
      <c r="R2021" s="405">
        <f>+Bucuresti!R28</f>
        <v>56.723666210670316</v>
      </c>
    </row>
    <row r="2022" spans="1:18" ht="25.5">
      <c r="A2022" s="367">
        <v>25</v>
      </c>
      <c r="B2022" s="93" t="s">
        <v>354</v>
      </c>
      <c r="C2022" s="404">
        <f>+Bucuresti!C29</f>
        <v>18702843</v>
      </c>
      <c r="D2022" s="404">
        <f>+Bucuresti!D29</f>
        <v>76027.817073170707</v>
      </c>
      <c r="E2022" s="404">
        <f>+Bucuresti!E29</f>
        <v>3186.1742759795602</v>
      </c>
      <c r="F2022" s="404">
        <f>+Bucuresti!F29</f>
        <v>253.924960966669</v>
      </c>
      <c r="G2022" s="404">
        <f>+Bucuresti!G29</f>
        <v>909297</v>
      </c>
      <c r="H2022" s="404">
        <f>+Bucuresti!H29</f>
        <v>3696.3292682926799</v>
      </c>
      <c r="I2022" s="404">
        <f>+Bucuresti!I29</f>
        <v>154.905792163543</v>
      </c>
      <c r="J2022" s="404">
        <f>+Bucuresti!J29</f>
        <v>12.345353336501301</v>
      </c>
      <c r="K2022" s="404">
        <f>+Bucuresti!K29</f>
        <v>5870</v>
      </c>
      <c r="L2022" s="404">
        <f>+Bucuresti!L29</f>
        <v>5870</v>
      </c>
      <c r="M2022" s="404">
        <f>+Bucuresti!M29</f>
        <v>73655</v>
      </c>
      <c r="N2022" s="405">
        <f>+Bucuresti!N29</f>
        <v>299.41056910569108</v>
      </c>
      <c r="O2022" s="405">
        <f>+Bucuresti!O29</f>
        <v>82.030292905668787</v>
      </c>
      <c r="P2022" s="405">
        <f>+Bucuresti!P29</f>
        <v>12.547700170357752</v>
      </c>
      <c r="Q2022" s="405">
        <f>+Bucuresti!Q29</f>
        <v>5.1107325383304938E-2</v>
      </c>
      <c r="R2022" s="405">
        <f>+Bucuresti!R29</f>
        <v>23.86178861788618</v>
      </c>
    </row>
    <row r="2023" spans="1:18" ht="25.5">
      <c r="A2023" s="367">
        <v>26</v>
      </c>
      <c r="B2023" s="93" t="s">
        <v>292</v>
      </c>
      <c r="C2023" s="404">
        <f>+Bucuresti!C30</f>
        <v>17113595.57</v>
      </c>
      <c r="D2023" s="404">
        <f>+Bucuresti!D30</f>
        <v>251670.523088235</v>
      </c>
      <c r="E2023" s="404">
        <f>+Bucuresti!E30</f>
        <v>7740.20604703754</v>
      </c>
      <c r="F2023" s="404">
        <f>+Bucuresti!F30</f>
        <v>1107.53271874191</v>
      </c>
      <c r="G2023" s="404">
        <f>+Bucuresti!G30</f>
        <v>2822028.59</v>
      </c>
      <c r="H2023" s="404">
        <f>+Bucuresti!H30</f>
        <v>41500.420441176502</v>
      </c>
      <c r="I2023" s="404">
        <f>+Bucuresti!I30</f>
        <v>1276.3584758028001</v>
      </c>
      <c r="J2023" s="404">
        <f>+Bucuresti!J30</f>
        <v>182.63193049443399</v>
      </c>
      <c r="K2023" s="404">
        <f>+Bucuresti!K30</f>
        <v>2211</v>
      </c>
      <c r="L2023" s="404">
        <f>+Bucuresti!L30</f>
        <v>2189</v>
      </c>
      <c r="M2023" s="404">
        <f>+Bucuresti!M30</f>
        <v>15452</v>
      </c>
      <c r="N2023" s="405">
        <f>+Bucuresti!N30</f>
        <v>227.23529411764707</v>
      </c>
      <c r="O2023" s="405">
        <f>+Bucuresti!O30</f>
        <v>62.256244963738922</v>
      </c>
      <c r="P2023" s="405">
        <f>+Bucuresti!P30</f>
        <v>5.6373586282378696</v>
      </c>
      <c r="Q2023" s="405">
        <f>+Bucuresti!Q30</f>
        <v>8.2686158063042487</v>
      </c>
      <c r="R2023" s="405">
        <f>+Bucuresti!R30</f>
        <v>40.308823529411768</v>
      </c>
    </row>
    <row r="2024" spans="1:18" ht="25.5">
      <c r="A2024" s="367">
        <v>27</v>
      </c>
      <c r="B2024" s="93" t="s">
        <v>293</v>
      </c>
      <c r="C2024" s="404">
        <f>+Bucuresti!C31</f>
        <v>19874000</v>
      </c>
      <c r="D2024" s="404">
        <f>+Bucuresti!D31</f>
        <v>74996.226415094294</v>
      </c>
      <c r="E2024" s="404">
        <f>+Bucuresti!E31</f>
        <v>2823.8135834043801</v>
      </c>
      <c r="F2024" s="404">
        <f>+Bucuresti!F31</f>
        <v>236.63467720810601</v>
      </c>
      <c r="G2024" s="404">
        <f>+Bucuresti!G31</f>
        <v>179274</v>
      </c>
      <c r="H2024" s="404">
        <f>+Bucuresti!H31</f>
        <v>676.50566037735803</v>
      </c>
      <c r="I2024" s="404">
        <f>+Bucuresti!I31</f>
        <v>25.472293265132102</v>
      </c>
      <c r="J2024" s="404">
        <f>+Bucuresti!J31</f>
        <v>2.1345700473888498</v>
      </c>
      <c r="K2024" s="404">
        <f>+Bucuresti!K31</f>
        <v>7038</v>
      </c>
      <c r="L2024" s="404">
        <f>+Bucuresti!L31</f>
        <v>7038</v>
      </c>
      <c r="M2024" s="404">
        <f>+Bucuresti!M31</f>
        <v>83986</v>
      </c>
      <c r="N2024" s="405">
        <f>+Bucuresti!N31</f>
        <v>316.92830188679244</v>
      </c>
      <c r="O2024" s="405">
        <f>+Bucuresti!O31</f>
        <v>86.829671749806153</v>
      </c>
      <c r="P2024" s="405">
        <f>+Bucuresti!P31</f>
        <v>11.933219664677464</v>
      </c>
      <c r="Q2024" s="405">
        <f>+Bucuresti!Q31</f>
        <v>1.4208581983518044E-2</v>
      </c>
      <c r="R2024" s="405">
        <f>+Bucuresti!R31</f>
        <v>26.558490566037737</v>
      </c>
    </row>
    <row r="2025" spans="1:18" ht="25.5">
      <c r="A2025" s="367">
        <v>28</v>
      </c>
      <c r="B2025" s="93" t="s">
        <v>355</v>
      </c>
      <c r="C2025" s="404">
        <f>+Bucuresti!C32</f>
        <v>78897910.930000007</v>
      </c>
      <c r="D2025" s="404">
        <f>+Bucuresti!D32</f>
        <v>135796.74858864001</v>
      </c>
      <c r="E2025" s="404">
        <f>+Bucuresti!E32</f>
        <v>3481.0461473637802</v>
      </c>
      <c r="F2025" s="404">
        <f>+Bucuresti!F32</f>
        <v>529.74727854433104</v>
      </c>
      <c r="G2025" s="404">
        <f>+Bucuresti!G32</f>
        <v>18396028.390000001</v>
      </c>
      <c r="H2025" s="404">
        <f>+Bucuresti!H32</f>
        <v>31662.6994664372</v>
      </c>
      <c r="I2025" s="404">
        <f>+Bucuresti!I32</f>
        <v>811.64916787999096</v>
      </c>
      <c r="J2025" s="404">
        <f>+Bucuresti!J32</f>
        <v>123.517161110552</v>
      </c>
      <c r="K2025" s="404">
        <f>+Bucuresti!K32</f>
        <v>22665</v>
      </c>
      <c r="L2025" s="404">
        <f>+Bucuresti!L32</f>
        <v>22615</v>
      </c>
      <c r="M2025" s="404">
        <f>+Bucuresti!M32</f>
        <v>148935</v>
      </c>
      <c r="N2025" s="405">
        <f>+Bucuresti!N32</f>
        <v>256.34251290877796</v>
      </c>
      <c r="O2025" s="405">
        <f>+Bucuresti!O32</f>
        <v>70.230825454459719</v>
      </c>
      <c r="P2025" s="405">
        <f>+Bucuresti!P32</f>
        <v>4.1613579212070411</v>
      </c>
      <c r="Q2025" s="405">
        <f>+Bucuresti!Q32</f>
        <v>1.0037585673225735</v>
      </c>
      <c r="R2025" s="405">
        <f>+Bucuresti!R32</f>
        <v>61.600688468158346</v>
      </c>
    </row>
    <row r="2026" spans="1:18">
      <c r="A2026" s="367">
        <v>29</v>
      </c>
      <c r="B2026" s="93" t="s">
        <v>356</v>
      </c>
      <c r="C2026" s="404">
        <f>+Bucuresti!C33</f>
        <v>58785516</v>
      </c>
      <c r="D2026" s="404">
        <f>+Bucuresti!D33</f>
        <v>111972.41142857099</v>
      </c>
      <c r="E2026" s="404">
        <f>+Bucuresti!E33</f>
        <v>2340.74683443498</v>
      </c>
      <c r="F2026" s="404">
        <f>+Bucuresti!F33</f>
        <v>377.55630057803501</v>
      </c>
      <c r="G2026" s="404">
        <f>+Bucuresti!G33</f>
        <v>4789813</v>
      </c>
      <c r="H2026" s="404">
        <f>+Bucuresti!H33</f>
        <v>9123.4533333333293</v>
      </c>
      <c r="I2026" s="404">
        <f>+Bucuresti!I33</f>
        <v>190.722823922912</v>
      </c>
      <c r="J2026" s="404">
        <f>+Bucuresti!J33</f>
        <v>30.763089274245299</v>
      </c>
      <c r="K2026" s="404">
        <f>+Bucuresti!K33</f>
        <v>25114</v>
      </c>
      <c r="L2026" s="404">
        <f>+Bucuresti!L33</f>
        <v>24900</v>
      </c>
      <c r="M2026" s="404">
        <f>+Bucuresti!M33</f>
        <v>155700</v>
      </c>
      <c r="N2026" s="405">
        <f>+Bucuresti!N33</f>
        <v>296.57142857142856</v>
      </c>
      <c r="O2026" s="405">
        <f>+Bucuresti!O33</f>
        <v>81.252446183953026</v>
      </c>
      <c r="P2026" s="405">
        <f>+Bucuresti!P33</f>
        <v>4.4839304227623549</v>
      </c>
      <c r="Q2026" s="405">
        <f>+Bucuresti!Q33</f>
        <v>3.8634538152610443</v>
      </c>
      <c r="R2026" s="405">
        <f>+Bucuresti!R33</f>
        <v>66.140952380952385</v>
      </c>
    </row>
    <row r="2027" spans="1:18" ht="25.5">
      <c r="A2027" s="367">
        <v>30</v>
      </c>
      <c r="B2027" s="93" t="s">
        <v>342</v>
      </c>
      <c r="C2027" s="404">
        <f>+Bucuresti!C34</f>
        <v>18963338.329999998</v>
      </c>
      <c r="D2027" s="404">
        <f>+Bucuresti!D34</f>
        <v>155437.199426229</v>
      </c>
      <c r="E2027" s="404">
        <f>+Bucuresti!E34</f>
        <v>3303.7174790940799</v>
      </c>
      <c r="F2027" s="404">
        <f>+Bucuresti!F34</f>
        <v>639.07721935766494</v>
      </c>
      <c r="G2027" s="404">
        <f>+Bucuresti!G34</f>
        <v>1214564.6499999999</v>
      </c>
      <c r="H2027" s="404">
        <f>+Bucuresti!H34</f>
        <v>9955.4479508196691</v>
      </c>
      <c r="I2027" s="404">
        <f>+Bucuresti!I34</f>
        <v>211.59662891986099</v>
      </c>
      <c r="J2027" s="404">
        <f>+Bucuresti!J34</f>
        <v>40.931643244700602</v>
      </c>
      <c r="K2027" s="404">
        <f>+Bucuresti!K34</f>
        <v>18606</v>
      </c>
      <c r="L2027" s="404">
        <f>+Bucuresti!L34</f>
        <v>18606</v>
      </c>
      <c r="M2027" s="404">
        <f>+Bucuresti!M34</f>
        <v>81447</v>
      </c>
      <c r="N2027" s="405">
        <f>+Bucuresti!N34</f>
        <v>214.89973614775727</v>
      </c>
      <c r="O2027" s="405">
        <f>+Bucuresti!O34</f>
        <v>58.876640040481448</v>
      </c>
      <c r="P2027" s="405">
        <f>+Bucuresti!P34</f>
        <v>4.3494072412688238</v>
      </c>
      <c r="Q2027" s="405">
        <f>+Bucuresti!Q34</f>
        <v>0</v>
      </c>
      <c r="R2027" s="405">
        <f>+Bucuresti!R34</f>
        <v>49.4089709762533</v>
      </c>
    </row>
    <row r="2028" spans="1:18">
      <c r="A2028" s="367">
        <v>31</v>
      </c>
      <c r="B2028" s="93" t="s">
        <v>294</v>
      </c>
      <c r="C2028" s="404">
        <f>+Bucuresti!C35</f>
        <v>64828425</v>
      </c>
      <c r="D2028" s="404">
        <f>+Bucuresti!D35</f>
        <v>118951.23853211</v>
      </c>
      <c r="E2028" s="404">
        <f>+Bucuresti!E35</f>
        <v>3339.77770336407</v>
      </c>
      <c r="F2028" s="404">
        <f>+Bucuresti!F35</f>
        <v>563.36292298868602</v>
      </c>
      <c r="G2028" s="404">
        <f>+Bucuresti!G35</f>
        <v>1875086.81</v>
      </c>
      <c r="H2028" s="404">
        <f>+Bucuresti!H35</f>
        <v>3440.5262568807302</v>
      </c>
      <c r="I2028" s="404">
        <f>+Bucuresti!I35</f>
        <v>96.599186543712307</v>
      </c>
      <c r="J2028" s="404">
        <f>+Bucuresti!J35</f>
        <v>16.294617463545201</v>
      </c>
      <c r="K2028" s="404">
        <f>+Bucuresti!K35</f>
        <v>19411</v>
      </c>
      <c r="L2028" s="404">
        <f>+Bucuresti!L35</f>
        <v>19253</v>
      </c>
      <c r="M2028" s="404">
        <f>+Bucuresti!M35</f>
        <v>115074</v>
      </c>
      <c r="N2028" s="405">
        <f>+Bucuresti!N35</f>
        <v>211.14495412844036</v>
      </c>
      <c r="O2028" s="405">
        <f>+Bucuresti!O35</f>
        <v>57.847932637928871</v>
      </c>
      <c r="P2028" s="405">
        <f>+Bucuresti!P35</f>
        <v>3.5603477615172796</v>
      </c>
      <c r="Q2028" s="405">
        <f>+Bucuresti!Q35</f>
        <v>0.24411779982340415</v>
      </c>
      <c r="R2028" s="405">
        <f>+Bucuresti!R35</f>
        <v>59.304587155963304</v>
      </c>
    </row>
    <row r="2029" spans="1:18">
      <c r="A2029" s="367">
        <v>32</v>
      </c>
      <c r="B2029" s="93" t="s">
        <v>357</v>
      </c>
      <c r="C2029" s="404">
        <f>+Bucuresti!C36</f>
        <v>112525990</v>
      </c>
      <c r="D2029" s="404">
        <f>+Bucuresti!D36</f>
        <v>178329.61965134699</v>
      </c>
      <c r="E2029" s="404">
        <f>+Bucuresti!E36</f>
        <v>3379.8693419036999</v>
      </c>
      <c r="F2029" s="404">
        <f>+Bucuresti!F36</f>
        <v>651.72386032584495</v>
      </c>
      <c r="G2029" s="404">
        <f>+Bucuresti!G36</f>
        <v>5342041.82</v>
      </c>
      <c r="H2029" s="404">
        <f>+Bucuresti!H36</f>
        <v>8465.9933755942893</v>
      </c>
      <c r="I2029" s="404">
        <f>+Bucuresti!I36</f>
        <v>160.45540564082501</v>
      </c>
      <c r="J2029" s="404">
        <f>+Bucuresti!J36</f>
        <v>30.9398399156719</v>
      </c>
      <c r="K2029" s="404">
        <f>+Bucuresti!K36</f>
        <v>33293</v>
      </c>
      <c r="L2029" s="404">
        <f>+Bucuresti!L36</f>
        <v>33107</v>
      </c>
      <c r="M2029" s="404">
        <f>+Bucuresti!M36</f>
        <v>172659</v>
      </c>
      <c r="N2029" s="405">
        <f>+Bucuresti!N36</f>
        <v>273.62757527733754</v>
      </c>
      <c r="O2029" s="405">
        <f>+Bucuresti!O36</f>
        <v>74.966458980092469</v>
      </c>
      <c r="P2029" s="405">
        <f>+Bucuresti!P36</f>
        <v>3.612264111469099</v>
      </c>
      <c r="Q2029" s="405">
        <f>+Bucuresti!Q36</f>
        <v>2.3378741655843176</v>
      </c>
      <c r="R2029" s="405">
        <f>+Bucuresti!R36</f>
        <v>75.749603803486522</v>
      </c>
    </row>
    <row r="2030" spans="1:18" ht="25.5">
      <c r="A2030" s="367">
        <v>33</v>
      </c>
      <c r="B2030" s="79" t="s">
        <v>358</v>
      </c>
      <c r="C2030" s="404">
        <f>+Bucuresti!C37</f>
        <v>117432951.23999999</v>
      </c>
      <c r="D2030" s="404">
        <f>+Bucuresti!D37</f>
        <v>210453.317634409</v>
      </c>
      <c r="E2030" s="404">
        <f>+Bucuresti!E37</f>
        <v>4755.1405587949503</v>
      </c>
      <c r="F2030" s="404">
        <f>+Bucuresti!F37</f>
        <v>728.28894688207401</v>
      </c>
      <c r="G2030" s="404">
        <f>+Bucuresti!G37</f>
        <v>5137226</v>
      </c>
      <c r="H2030" s="404">
        <f>+Bucuresti!H37</f>
        <v>9206.4982078853009</v>
      </c>
      <c r="I2030" s="404">
        <f>+Bucuresti!I37</f>
        <v>208.018545513443</v>
      </c>
      <c r="J2030" s="404">
        <f>+Bucuresti!J37</f>
        <v>31.859753790815201</v>
      </c>
      <c r="K2030" s="404">
        <f>+Bucuresti!K37</f>
        <v>24696</v>
      </c>
      <c r="L2030" s="404">
        <f>+Bucuresti!L37</f>
        <v>24491</v>
      </c>
      <c r="M2030" s="404">
        <f>+Bucuresti!M37</f>
        <v>161245</v>
      </c>
      <c r="N2030" s="405">
        <f>+Bucuresti!N37</f>
        <v>288.96953405017922</v>
      </c>
      <c r="O2030" s="405">
        <f>+Bucuresti!O37</f>
        <v>79.169735356213479</v>
      </c>
      <c r="P2030" s="405">
        <f>+Bucuresti!P37</f>
        <v>5.5143462945863684</v>
      </c>
      <c r="Q2030" s="405">
        <f>+Bucuresti!Q37</f>
        <v>2.2008084602507045</v>
      </c>
      <c r="R2030" s="405">
        <f>+Bucuresti!R37</f>
        <v>52.403225806451616</v>
      </c>
    </row>
    <row r="2031" spans="1:18">
      <c r="A2031" s="367">
        <v>34</v>
      </c>
      <c r="B2031" s="93" t="s">
        <v>295</v>
      </c>
      <c r="C2031" s="404">
        <f>+Bucuresti!C38</f>
        <v>245253906</v>
      </c>
      <c r="D2031" s="404">
        <f>+Bucuresti!D38</f>
        <v>226457.90027700801</v>
      </c>
      <c r="E2031" s="404">
        <f>+Bucuresti!E38</f>
        <v>4649.8920445927497</v>
      </c>
      <c r="F2031" s="404">
        <f>+Bucuresti!F38</f>
        <v>797.06822015307398</v>
      </c>
      <c r="G2031" s="404">
        <f>+Bucuresti!G38</f>
        <v>12487547</v>
      </c>
      <c r="H2031" s="404">
        <f>+Bucuresti!H38</f>
        <v>11530.514312096</v>
      </c>
      <c r="I2031" s="404">
        <f>+Bucuresti!I38</f>
        <v>236.75767859851399</v>
      </c>
      <c r="J2031" s="404">
        <f>+Bucuresti!J38</f>
        <v>40.584172638489399</v>
      </c>
      <c r="K2031" s="404">
        <f>+Bucuresti!K38</f>
        <v>52744</v>
      </c>
      <c r="L2031" s="404">
        <f>+Bucuresti!L38</f>
        <v>52267</v>
      </c>
      <c r="M2031" s="404">
        <f>+Bucuresti!M38</f>
        <v>307695</v>
      </c>
      <c r="N2031" s="405">
        <f>+Bucuresti!N38</f>
        <v>284.11357340720224</v>
      </c>
      <c r="O2031" s="405">
        <f>+Bucuresti!O38</f>
        <v>77.839335180055414</v>
      </c>
      <c r="P2031" s="405">
        <f>+Bucuresti!P38</f>
        <v>4.9558683782434327</v>
      </c>
      <c r="Q2031" s="405">
        <f>+Bucuresti!Q38</f>
        <v>4.1345399582910822</v>
      </c>
      <c r="R2031" s="405">
        <f>+Bucuresti!R38</f>
        <v>57.328716528162509</v>
      </c>
    </row>
    <row r="2032" spans="1:18" ht="25.5">
      <c r="A2032" s="367">
        <v>35</v>
      </c>
      <c r="B2032" s="93" t="s">
        <v>359</v>
      </c>
      <c r="C2032" s="404">
        <f>+Bucuresti!C39</f>
        <v>83884950</v>
      </c>
      <c r="D2032" s="404">
        <f>+Bucuresti!D39</f>
        <v>123360.220588235</v>
      </c>
      <c r="E2032" s="404">
        <f>+Bucuresti!E39</f>
        <v>2868.44993844891</v>
      </c>
      <c r="F2032" s="404">
        <f>+Bucuresti!F39</f>
        <v>448.79621852111399</v>
      </c>
      <c r="G2032" s="404">
        <f>+Bucuresti!G39</f>
        <v>89584229</v>
      </c>
      <c r="H2032" s="404">
        <f>+Bucuresti!H39</f>
        <v>131741.513235294</v>
      </c>
      <c r="I2032" s="404">
        <f>+Bucuresti!I39</f>
        <v>3063.3370605936302</v>
      </c>
      <c r="J2032" s="404">
        <f>+Bucuresti!J39</f>
        <v>479.28815853534599</v>
      </c>
      <c r="K2032" s="404">
        <f>+Bucuresti!K39</f>
        <v>29244</v>
      </c>
      <c r="L2032" s="404">
        <f>+Bucuresti!L39</f>
        <v>29037</v>
      </c>
      <c r="M2032" s="404">
        <f>+Bucuresti!M39</f>
        <v>186911</v>
      </c>
      <c r="N2032" s="405">
        <f>+Bucuresti!N39</f>
        <v>274.86911764705883</v>
      </c>
      <c r="O2032" s="405">
        <f>+Bucuresti!O39</f>
        <v>75.306607574536656</v>
      </c>
      <c r="P2032" s="405">
        <f>+Bucuresti!P39</f>
        <v>5.690872000974303</v>
      </c>
      <c r="Q2032" s="405">
        <f>+Bucuresti!Q39</f>
        <v>0.66811309708303201</v>
      </c>
      <c r="R2032" s="405">
        <f>+Bucuresti!R39</f>
        <v>48.3</v>
      </c>
    </row>
    <row r="2033" spans="1:20">
      <c r="A2033" s="83"/>
      <c r="B2033" s="212"/>
      <c r="C2033" s="156"/>
      <c r="D2033" s="157"/>
      <c r="E2033" s="157"/>
      <c r="F2033" s="157"/>
      <c r="G2033" s="156"/>
      <c r="H2033" s="157"/>
      <c r="I2033" s="157"/>
      <c r="J2033" s="157"/>
      <c r="K2033" s="156"/>
      <c r="L2033" s="156"/>
      <c r="M2033" s="156"/>
      <c r="N2033" s="157"/>
      <c r="O2033" s="157"/>
      <c r="P2033" s="157"/>
      <c r="Q2033" s="157"/>
      <c r="R2033" s="157"/>
    </row>
    <row r="2034" spans="1:20">
      <c r="A2034" s="83"/>
      <c r="B2034" s="212"/>
      <c r="C2034" s="156"/>
      <c r="D2034" s="157"/>
      <c r="E2034" s="157"/>
      <c r="F2034" s="157"/>
      <c r="G2034" s="156"/>
      <c r="H2034" s="157"/>
      <c r="I2034" s="157"/>
      <c r="J2034" s="157"/>
      <c r="K2034" s="156"/>
      <c r="L2034" s="156"/>
      <c r="M2034" s="156"/>
      <c r="N2034" s="157"/>
      <c r="O2034" s="157"/>
      <c r="P2034" s="157"/>
      <c r="Q2034" s="157"/>
      <c r="R2034" s="157"/>
    </row>
    <row r="2035" spans="1:20" ht="12.75" customHeight="1">
      <c r="A2035" s="527" t="s">
        <v>300</v>
      </c>
      <c r="B2035" s="527" t="s">
        <v>301</v>
      </c>
      <c r="C2035" s="527" t="s">
        <v>0</v>
      </c>
      <c r="D2035" s="527" t="s">
        <v>298</v>
      </c>
      <c r="E2035" s="527"/>
      <c r="F2035" s="527"/>
      <c r="G2035" s="527" t="s">
        <v>1</v>
      </c>
      <c r="H2035" s="527" t="s">
        <v>299</v>
      </c>
      <c r="I2035" s="527"/>
      <c r="J2035" s="527"/>
      <c r="K2035" s="527" t="s">
        <v>466</v>
      </c>
      <c r="L2035" s="527" t="s">
        <v>467</v>
      </c>
      <c r="M2035" s="527" t="s">
        <v>461</v>
      </c>
      <c r="N2035" s="527" t="s">
        <v>489</v>
      </c>
      <c r="O2035" s="527" t="s">
        <v>463</v>
      </c>
      <c r="P2035" s="527" t="s">
        <v>464</v>
      </c>
      <c r="Q2035" s="527" t="s">
        <v>465</v>
      </c>
      <c r="R2035" s="527" t="s">
        <v>469</v>
      </c>
    </row>
    <row r="2036" spans="1:20" ht="24">
      <c r="A2036" s="527"/>
      <c r="B2036" s="527"/>
      <c r="C2036" s="527"/>
      <c r="D2036" s="390" t="s">
        <v>2</v>
      </c>
      <c r="E2036" s="390" t="s">
        <v>3</v>
      </c>
      <c r="F2036" s="390" t="s">
        <v>445</v>
      </c>
      <c r="G2036" s="527"/>
      <c r="H2036" s="390" t="s">
        <v>2</v>
      </c>
      <c r="I2036" s="390" t="s">
        <v>3</v>
      </c>
      <c r="J2036" s="390" t="s">
        <v>445</v>
      </c>
      <c r="K2036" s="527"/>
      <c r="L2036" s="527"/>
      <c r="M2036" s="527"/>
      <c r="N2036" s="527"/>
      <c r="O2036" s="527"/>
      <c r="P2036" s="527"/>
      <c r="Q2036" s="527"/>
      <c r="R2036" s="527"/>
    </row>
    <row r="2037" spans="1:20" ht="25.5">
      <c r="A2037" s="367">
        <v>36</v>
      </c>
      <c r="B2037" s="93" t="s">
        <v>360</v>
      </c>
      <c r="C2037" s="123">
        <f>+Bucuresti!C40</f>
        <v>46299015</v>
      </c>
      <c r="D2037" s="123">
        <f>+Bucuresti!D40</f>
        <v>122160.98944591</v>
      </c>
      <c r="E2037" s="123">
        <f>+Bucuresti!E40</f>
        <v>2488.3916478555302</v>
      </c>
      <c r="F2037" s="123">
        <f>+Bucuresti!F40</f>
        <v>568.45574422630705</v>
      </c>
      <c r="G2037" s="123">
        <f>+Bucuresti!G40</f>
        <v>2891623</v>
      </c>
      <c r="H2037" s="123">
        <f>+Bucuresti!H40</f>
        <v>7629.6121372031703</v>
      </c>
      <c r="I2037" s="123">
        <f>+Bucuresti!I40</f>
        <v>155.41346877351401</v>
      </c>
      <c r="J2037" s="123">
        <f>+Bucuresti!J40</f>
        <v>35.503124731420399</v>
      </c>
      <c r="K2037" s="123">
        <f>+Bucuresti!K40</f>
        <v>5740</v>
      </c>
      <c r="L2037" s="123">
        <f>+Bucuresti!L40</f>
        <v>5732</v>
      </c>
      <c r="M2037" s="123">
        <f>+Bucuresti!M40</f>
        <v>29673</v>
      </c>
      <c r="N2037" s="381">
        <f>+Bucuresti!N40</f>
        <v>243.22131147540983</v>
      </c>
      <c r="O2037" s="381">
        <f>+Bucuresti!O40</f>
        <v>66.63597574668762</v>
      </c>
      <c r="P2037" s="381">
        <f>+Bucuresti!P40</f>
        <v>3.8347118118376842</v>
      </c>
      <c r="Q2037" s="381">
        <f>+Bucuresti!Q40</f>
        <v>0.54082344731332865</v>
      </c>
      <c r="R2037" s="381">
        <f>+Bucuresti!R40</f>
        <v>63.42622950819672</v>
      </c>
    </row>
    <row r="2038" spans="1:20">
      <c r="A2038" s="367">
        <v>37</v>
      </c>
      <c r="B2038" s="93" t="s">
        <v>296</v>
      </c>
      <c r="C2038" s="123">
        <f>+Bucuresti!C41</f>
        <v>301171784</v>
      </c>
      <c r="D2038" s="123">
        <f>+Bucuresti!D41</f>
        <v>272061.23215898802</v>
      </c>
      <c r="E2038" s="123">
        <f>+Bucuresti!E41</f>
        <v>5284.6426390594797</v>
      </c>
      <c r="F2038" s="123">
        <f>+Bucuresti!F41</f>
        <v>883.96902883441305</v>
      </c>
      <c r="G2038" s="123">
        <f>+Bucuresti!G41</f>
        <v>72188394</v>
      </c>
      <c r="H2038" s="123">
        <f>+Bucuresti!H41</f>
        <v>65210.834688346898</v>
      </c>
      <c r="I2038" s="123">
        <f>+Bucuresti!I41</f>
        <v>1266.68527811897</v>
      </c>
      <c r="J2038" s="123">
        <f>+Bucuresti!J41</f>
        <v>211.88008946182001</v>
      </c>
      <c r="K2038" s="123">
        <f>+Bucuresti!K41</f>
        <v>56990</v>
      </c>
      <c r="L2038" s="123">
        <f>+Bucuresti!L41</f>
        <v>56727</v>
      </c>
      <c r="M2038" s="123">
        <f>+Bucuresti!M41</f>
        <v>340704</v>
      </c>
      <c r="N2038" s="381">
        <f>+Bucuresti!N41</f>
        <v>307.77235772357722</v>
      </c>
      <c r="O2038" s="381">
        <f>+Bucuresti!O41</f>
        <v>84.321193896870469</v>
      </c>
      <c r="P2038" s="381">
        <f>+Bucuresti!P41</f>
        <v>4.3731019522776569</v>
      </c>
      <c r="Q2038" s="381">
        <f>+Bucuresti!Q41</f>
        <v>1.4067375323919826</v>
      </c>
      <c r="R2038" s="381">
        <f>+Bucuresti!R41</f>
        <v>70.378500451671187</v>
      </c>
    </row>
    <row r="2039" spans="1:20" ht="25.5">
      <c r="A2039" s="367">
        <v>38</v>
      </c>
      <c r="B2039" s="93" t="s">
        <v>361</v>
      </c>
      <c r="C2039" s="123">
        <f>+Bucuresti!C42</f>
        <v>95856697.629999995</v>
      </c>
      <c r="D2039" s="123">
        <f>+Bucuresti!D42</f>
        <v>294943.68501538498</v>
      </c>
      <c r="E2039" s="123">
        <f>+Bucuresti!E42</f>
        <v>6355.2806225551903</v>
      </c>
      <c r="F2039" s="123">
        <f>+Bucuresti!F42</f>
        <v>1227.0756756445401</v>
      </c>
      <c r="G2039" s="123">
        <f>+Bucuresti!G42</f>
        <v>12109649.380000001</v>
      </c>
      <c r="H2039" s="123">
        <f>+Bucuresti!H42</f>
        <v>37260.459630769197</v>
      </c>
      <c r="I2039" s="123">
        <f>+Bucuresti!I42</f>
        <v>802.86742557846605</v>
      </c>
      <c r="J2039" s="123">
        <f>+Bucuresti!J42</f>
        <v>155.01740162318501</v>
      </c>
      <c r="K2039" s="123">
        <f>+Bucuresti!K42</f>
        <v>15083</v>
      </c>
      <c r="L2039" s="123">
        <f>+Bucuresti!L42</f>
        <v>15034</v>
      </c>
      <c r="M2039" s="123">
        <f>+Bucuresti!M42</f>
        <v>78118</v>
      </c>
      <c r="N2039" s="381">
        <f>+Bucuresti!N42</f>
        <v>240.36307692307693</v>
      </c>
      <c r="O2039" s="381">
        <f>+Bucuresti!O42</f>
        <v>65.852897787144357</v>
      </c>
      <c r="P2039" s="381">
        <f>+Bucuresti!P42</f>
        <v>3.2652566460458119</v>
      </c>
      <c r="Q2039" s="381">
        <f>+Bucuresti!Q42</f>
        <v>2.0021285087135827</v>
      </c>
      <c r="R2039" s="381">
        <f>+Bucuresti!R42</f>
        <v>73.612307692307695</v>
      </c>
    </row>
    <row r="2040" spans="1:20" ht="26.25" customHeight="1">
      <c r="A2040" s="367">
        <v>39</v>
      </c>
      <c r="B2040" s="93" t="s">
        <v>362</v>
      </c>
      <c r="C2040" s="123">
        <f>+Bucuresti!C43</f>
        <v>9772201.0700000003</v>
      </c>
      <c r="D2040" s="123">
        <f>+Bucuresti!D43</f>
        <v>88838.191545454494</v>
      </c>
      <c r="E2040" s="123">
        <f>+Bucuresti!E43</f>
        <v>3381.3844532871999</v>
      </c>
      <c r="F2040" s="123">
        <f>+Bucuresti!F43</f>
        <v>281.912101027002</v>
      </c>
      <c r="G2040" s="123">
        <f>+Bucuresti!G43</f>
        <v>924052.33</v>
      </c>
      <c r="H2040" s="123">
        <f>+Bucuresti!H43</f>
        <v>8400.4757272727293</v>
      </c>
      <c r="I2040" s="123">
        <f>+Bucuresti!I43</f>
        <v>319.74129065743898</v>
      </c>
      <c r="J2040" s="123">
        <f>+Bucuresti!J43</f>
        <v>26.6574062427879</v>
      </c>
      <c r="K2040" s="123">
        <f>+Bucuresti!K43</f>
        <v>2890</v>
      </c>
      <c r="L2040" s="123">
        <f>+Bucuresti!L43</f>
        <v>2890</v>
      </c>
      <c r="M2040" s="123">
        <f>+Bucuresti!M43</f>
        <v>34664</v>
      </c>
      <c r="N2040" s="381">
        <f>+Bucuresti!N43</f>
        <v>315.12727272727273</v>
      </c>
      <c r="O2040" s="381">
        <f>+Bucuresti!O43</f>
        <v>86.336239103362388</v>
      </c>
      <c r="P2040" s="381">
        <f>+Bucuresti!P43</f>
        <v>11.153153153153154</v>
      </c>
      <c r="Q2040" s="381">
        <f>+Bucuresti!Q43</f>
        <v>0</v>
      </c>
      <c r="R2040" s="381">
        <f>+Bucuresti!R43</f>
        <v>28.254545454545454</v>
      </c>
    </row>
    <row r="2041" spans="1:20" ht="25.5">
      <c r="A2041" s="367">
        <v>40</v>
      </c>
      <c r="B2041" s="93" t="s">
        <v>431</v>
      </c>
      <c r="C2041" s="123">
        <f>+Bucuresti!C44</f>
        <v>55916732.289999999</v>
      </c>
      <c r="D2041" s="123">
        <f>+Bucuresti!D44</f>
        <v>100932.729765343</v>
      </c>
      <c r="E2041" s="123">
        <f>+Bucuresti!E44</f>
        <v>4326.9157540818696</v>
      </c>
      <c r="F2041" s="123">
        <f>+Bucuresti!F44</f>
        <v>303.92336406081</v>
      </c>
      <c r="G2041" s="123">
        <f>+Bucuresti!G44</f>
        <v>5284490.18</v>
      </c>
      <c r="H2041" s="123">
        <f>+Bucuresti!H44</f>
        <v>9538.7909386281608</v>
      </c>
      <c r="I2041" s="123">
        <f>+Bucuresti!I44</f>
        <v>408.92131703164898</v>
      </c>
      <c r="J2041" s="123">
        <f>+Bucuresti!J44</f>
        <v>28.722709054640902</v>
      </c>
      <c r="K2041" s="123">
        <f>+Bucuresti!K44</f>
        <v>12923</v>
      </c>
      <c r="L2041" s="123">
        <f>+Bucuresti!L44</f>
        <v>12579</v>
      </c>
      <c r="M2041" s="123">
        <f>+Bucuresti!M44</f>
        <v>183983</v>
      </c>
      <c r="N2041" s="381">
        <f>+Bucuresti!N44</f>
        <v>332.09927797833933</v>
      </c>
      <c r="O2041" s="381">
        <f>+Bucuresti!O44</f>
        <v>90.986103555709406</v>
      </c>
      <c r="P2041" s="381">
        <f>+Bucuresti!P44</f>
        <v>10.564628194085559</v>
      </c>
      <c r="Q2041" s="381">
        <f>+Bucuresti!Q44</f>
        <v>2.003338898163606</v>
      </c>
      <c r="R2041" s="381">
        <f>+Bucuresti!R44</f>
        <v>31.435018050541515</v>
      </c>
    </row>
    <row r="2042" spans="1:20" ht="25.5">
      <c r="A2042" s="367">
        <v>41</v>
      </c>
      <c r="B2042" s="93" t="s">
        <v>432</v>
      </c>
      <c r="C2042" s="123">
        <f>+Bucuresti!C45</f>
        <v>49937524</v>
      </c>
      <c r="D2042" s="123">
        <f>+Bucuresti!D45</f>
        <v>105576.16067653301</v>
      </c>
      <c r="E2042" s="123">
        <f>+Bucuresti!E45</f>
        <v>2302.3293683725201</v>
      </c>
      <c r="F2042" s="123">
        <f>+Bucuresti!F45</f>
        <v>415.87225076824399</v>
      </c>
      <c r="G2042" s="123">
        <f>+Bucuresti!G45</f>
        <v>3072716</v>
      </c>
      <c r="H2042" s="123">
        <f>+Bucuresti!H45</f>
        <v>6496.22832980973</v>
      </c>
      <c r="I2042" s="123">
        <f>+Bucuresti!I45</f>
        <v>141.66509912402</v>
      </c>
      <c r="J2042" s="123">
        <f>+Bucuresti!J45</f>
        <v>25.589120495673701</v>
      </c>
      <c r="K2042" s="123">
        <f>+Bucuresti!K45</f>
        <v>21690</v>
      </c>
      <c r="L2042" s="123">
        <f>+Bucuresti!L45</f>
        <v>21519</v>
      </c>
      <c r="M2042" s="123">
        <f>+Bucuresti!M45</f>
        <v>120079</v>
      </c>
      <c r="N2042" s="381">
        <f>+Bucuresti!N45</f>
        <v>253.86680761099365</v>
      </c>
      <c r="O2042" s="381">
        <f>+Bucuresti!O45</f>
        <v>69.552550030409222</v>
      </c>
      <c r="P2042" s="381">
        <f>+Bucuresti!P45</f>
        <v>4.542596655822047</v>
      </c>
      <c r="Q2042" s="381">
        <f>+Bucuresti!Q45</f>
        <v>0.34388215065755845</v>
      </c>
      <c r="R2042" s="381">
        <f>+Bucuresti!R45</f>
        <v>55.885835095137423</v>
      </c>
    </row>
    <row r="2043" spans="1:20" ht="25.5">
      <c r="A2043" s="367">
        <v>42</v>
      </c>
      <c r="B2043" s="93" t="s">
        <v>433</v>
      </c>
      <c r="C2043" s="123">
        <f>+Bucuresti!C46</f>
        <v>27526126</v>
      </c>
      <c r="D2043" s="123">
        <f>+Bucuresti!D46</f>
        <v>94917.675862068994</v>
      </c>
      <c r="E2043" s="123">
        <f>+Bucuresti!E46</f>
        <v>2506.24838386597</v>
      </c>
      <c r="F2043" s="123">
        <f>+Bucuresti!F46</f>
        <v>315.662962580704</v>
      </c>
      <c r="G2043" s="123">
        <f>+Bucuresti!G46</f>
        <v>2226550</v>
      </c>
      <c r="H2043" s="123">
        <f>+Bucuresti!H46</f>
        <v>7677.7586206896503</v>
      </c>
      <c r="I2043" s="123">
        <f>+Bucuresti!I46</f>
        <v>202.72694163707499</v>
      </c>
      <c r="J2043" s="123">
        <f>+Bucuresti!J46</f>
        <v>25.5335374594328</v>
      </c>
      <c r="K2043" s="123">
        <f>+Bucuresti!K46</f>
        <v>10983</v>
      </c>
      <c r="L2043" s="123">
        <f>+Bucuresti!L46</f>
        <v>10816</v>
      </c>
      <c r="M2043" s="123">
        <f>+Bucuresti!M46</f>
        <v>87201</v>
      </c>
      <c r="N2043" s="381">
        <f>+Bucuresti!N46</f>
        <v>300.69310344827585</v>
      </c>
      <c r="O2043" s="381">
        <f>+Bucuresti!O46</f>
        <v>82.381672177609815</v>
      </c>
      <c r="P2043" s="381">
        <f>+Bucuresti!P46</f>
        <v>5.9147391982635824</v>
      </c>
      <c r="Q2043" s="381">
        <f>+Bucuresti!Q46</f>
        <v>5.5288461538461542</v>
      </c>
      <c r="R2043" s="381">
        <f>+Bucuresti!R46</f>
        <v>50.837931034482757</v>
      </c>
    </row>
    <row r="2044" spans="1:20" ht="25.5">
      <c r="A2044" s="367">
        <v>43</v>
      </c>
      <c r="B2044" s="93" t="s">
        <v>297</v>
      </c>
      <c r="C2044" s="123">
        <f>+Bucuresti!C47</f>
        <v>21326459</v>
      </c>
      <c r="D2044" s="123">
        <f>+Bucuresti!D47</f>
        <v>62724.879411764698</v>
      </c>
      <c r="E2044" s="123">
        <f>+Bucuresti!E47</f>
        <v>2410.5865265061602</v>
      </c>
      <c r="F2044" s="123">
        <f>+Bucuresti!F47</f>
        <v>309.70750798722003</v>
      </c>
      <c r="G2044" s="123">
        <f>+Bucuresti!G47</f>
        <v>1564994</v>
      </c>
      <c r="H2044" s="123">
        <f>+Bucuresti!H47</f>
        <v>4602.9235294117598</v>
      </c>
      <c r="I2044" s="123">
        <f>+Bucuresti!I47</f>
        <v>176.89544478354199</v>
      </c>
      <c r="J2044" s="123">
        <f>+Bucuresti!J47</f>
        <v>22.727185593958801</v>
      </c>
      <c r="K2044" s="123">
        <f>+Bucuresti!K47</f>
        <v>8847</v>
      </c>
      <c r="L2044" s="123">
        <f>+Bucuresti!L47</f>
        <v>8730</v>
      </c>
      <c r="M2044" s="123">
        <f>+Bucuresti!M47</f>
        <v>68860</v>
      </c>
      <c r="N2044" s="381">
        <f>+Bucuresti!N47</f>
        <v>202.52941176470588</v>
      </c>
      <c r="O2044" s="381">
        <f>+Bucuresti!O47</f>
        <v>55.487510072522156</v>
      </c>
      <c r="P2044" s="381">
        <f>+Bucuresti!P47</f>
        <v>4.7753120665742026</v>
      </c>
      <c r="Q2044" s="381">
        <f>+Bucuresti!Q47</f>
        <v>0.10309278350515463</v>
      </c>
      <c r="R2044" s="381">
        <f>+Bucuresti!R47</f>
        <v>42.411764705882355</v>
      </c>
    </row>
    <row r="2045" spans="1:20">
      <c r="A2045" s="83"/>
      <c r="B2045" s="212"/>
      <c r="C2045" s="156"/>
      <c r="D2045" s="157"/>
      <c r="E2045" s="157"/>
      <c r="F2045" s="157"/>
      <c r="G2045" s="156"/>
      <c r="H2045" s="157"/>
      <c r="I2045" s="157"/>
      <c r="J2045" s="157"/>
      <c r="K2045" s="156"/>
      <c r="L2045" s="156"/>
      <c r="M2045" s="156"/>
      <c r="N2045" s="157"/>
      <c r="O2045" s="157"/>
      <c r="P2045" s="157"/>
      <c r="Q2045" s="157"/>
      <c r="R2045" s="157"/>
    </row>
    <row r="2046" spans="1:20">
      <c r="A2046" s="83"/>
      <c r="B2046" s="212"/>
      <c r="C2046" s="156"/>
      <c r="D2046" s="157"/>
      <c r="E2046" s="157"/>
      <c r="F2046" s="157"/>
      <c r="G2046" s="156"/>
      <c r="H2046" s="157"/>
      <c r="I2046" s="157"/>
      <c r="J2046" s="157"/>
      <c r="K2046" s="156"/>
      <c r="L2046" s="156"/>
      <c r="M2046" s="156"/>
      <c r="N2046" s="157"/>
      <c r="O2046" s="157"/>
      <c r="P2046" s="157"/>
      <c r="Q2046" s="157"/>
      <c r="R2046" s="157"/>
    </row>
    <row r="2047" spans="1:20">
      <c r="A2047" s="528" t="s">
        <v>565</v>
      </c>
      <c r="B2047" s="528"/>
      <c r="C2047" s="528"/>
      <c r="D2047" s="528"/>
      <c r="E2047" s="528"/>
      <c r="F2047" s="528"/>
      <c r="G2047" s="528"/>
      <c r="H2047" s="528"/>
      <c r="I2047" s="528"/>
      <c r="J2047" s="528"/>
      <c r="K2047" s="528"/>
      <c r="L2047" s="528"/>
      <c r="M2047" s="528"/>
      <c r="N2047" s="528"/>
      <c r="O2047" s="528"/>
      <c r="P2047" s="528"/>
      <c r="Q2047" s="528"/>
      <c r="R2047" s="528"/>
      <c r="S2047" s="528"/>
      <c r="T2047" s="528"/>
    </row>
    <row r="2048" spans="1:20">
      <c r="A2048" s="527" t="s">
        <v>300</v>
      </c>
      <c r="B2048" s="527" t="s">
        <v>301</v>
      </c>
      <c r="C2048" s="527" t="s">
        <v>414</v>
      </c>
      <c r="D2048" s="527"/>
      <c r="E2048" s="527"/>
      <c r="F2048" s="527"/>
      <c r="G2048" s="527"/>
      <c r="H2048" s="527"/>
      <c r="I2048" s="527"/>
      <c r="J2048" s="527"/>
      <c r="K2048" s="527"/>
      <c r="L2048" s="527"/>
      <c r="M2048" s="527" t="s">
        <v>425</v>
      </c>
      <c r="N2048" s="527"/>
      <c r="O2048" s="527"/>
      <c r="P2048" s="527"/>
      <c r="Q2048" s="527"/>
      <c r="R2048" s="527"/>
      <c r="S2048" s="527"/>
      <c r="T2048" s="527"/>
    </row>
    <row r="2049" spans="1:23">
      <c r="A2049" s="527"/>
      <c r="B2049" s="527"/>
      <c r="C2049" s="527" t="s">
        <v>415</v>
      </c>
      <c r="D2049" s="527" t="s">
        <v>416</v>
      </c>
      <c r="E2049" s="527"/>
      <c r="F2049" s="527"/>
      <c r="G2049" s="527"/>
      <c r="H2049" s="527"/>
      <c r="I2049" s="527"/>
      <c r="J2049" s="527"/>
      <c r="K2049" s="527"/>
      <c r="L2049" s="527"/>
      <c r="M2049" s="527" t="s">
        <v>415</v>
      </c>
      <c r="N2049" s="527" t="s">
        <v>416</v>
      </c>
      <c r="O2049" s="527"/>
      <c r="P2049" s="527"/>
      <c r="Q2049" s="527"/>
      <c r="R2049" s="527"/>
      <c r="S2049" s="527"/>
      <c r="T2049" s="527"/>
    </row>
    <row r="2050" spans="1:23" ht="38.25" customHeight="1">
      <c r="A2050" s="527"/>
      <c r="B2050" s="527"/>
      <c r="C2050" s="527"/>
      <c r="D2050" s="527" t="s">
        <v>409</v>
      </c>
      <c r="E2050" s="527" t="s">
        <v>410</v>
      </c>
      <c r="F2050" s="527" t="s">
        <v>446</v>
      </c>
      <c r="G2050" s="527" t="s">
        <v>418</v>
      </c>
      <c r="H2050" s="527"/>
      <c r="I2050" s="527" t="s">
        <v>417</v>
      </c>
      <c r="J2050" s="527"/>
      <c r="K2050" s="527" t="s">
        <v>491</v>
      </c>
      <c r="L2050" s="527" t="s">
        <v>413</v>
      </c>
      <c r="M2050" s="527"/>
      <c r="N2050" s="527" t="s">
        <v>420</v>
      </c>
      <c r="O2050" s="527" t="s">
        <v>421</v>
      </c>
      <c r="P2050" s="527"/>
      <c r="Q2050" s="527"/>
      <c r="R2050" s="527"/>
      <c r="S2050" s="527" t="s">
        <v>423</v>
      </c>
      <c r="T2050" s="527" t="s">
        <v>424</v>
      </c>
    </row>
    <row r="2051" spans="1:23" ht="26.25" customHeight="1">
      <c r="A2051" s="527"/>
      <c r="B2051" s="527"/>
      <c r="C2051" s="527"/>
      <c r="D2051" s="527"/>
      <c r="E2051" s="527"/>
      <c r="F2051" s="527"/>
      <c r="G2051" s="527" t="s">
        <v>415</v>
      </c>
      <c r="H2051" s="527" t="s">
        <v>419</v>
      </c>
      <c r="I2051" s="527" t="s">
        <v>415</v>
      </c>
      <c r="J2051" s="527" t="s">
        <v>422</v>
      </c>
      <c r="K2051" s="527"/>
      <c r="L2051" s="527"/>
      <c r="M2051" s="527"/>
      <c r="N2051" s="527"/>
      <c r="O2051" s="527" t="s">
        <v>415</v>
      </c>
      <c r="P2051" s="527" t="s">
        <v>422</v>
      </c>
      <c r="Q2051" s="527" t="s">
        <v>443</v>
      </c>
      <c r="R2051" s="527"/>
      <c r="S2051" s="527"/>
      <c r="T2051" s="527"/>
    </row>
    <row r="2052" spans="1:23" ht="24.75" customHeight="1">
      <c r="A2052" s="527"/>
      <c r="B2052" s="527"/>
      <c r="C2052" s="527"/>
      <c r="D2052" s="527"/>
      <c r="E2052" s="527"/>
      <c r="F2052" s="527"/>
      <c r="G2052" s="527"/>
      <c r="H2052" s="527"/>
      <c r="I2052" s="527"/>
      <c r="J2052" s="527"/>
      <c r="K2052" s="527"/>
      <c r="L2052" s="527"/>
      <c r="M2052" s="527"/>
      <c r="N2052" s="527"/>
      <c r="O2052" s="527"/>
      <c r="P2052" s="527"/>
      <c r="Q2052" s="390" t="s">
        <v>415</v>
      </c>
      <c r="R2052" s="390" t="s">
        <v>419</v>
      </c>
      <c r="S2052" s="527"/>
      <c r="T2052" s="527"/>
    </row>
    <row r="2053" spans="1:23">
      <c r="A2053" s="516" t="s">
        <v>341</v>
      </c>
      <c r="B2053" s="516"/>
      <c r="C2053" s="44">
        <f>+Bucuresti!C56</f>
        <v>9753</v>
      </c>
      <c r="D2053" s="44">
        <f>+Bucuresti!D56</f>
        <v>6197</v>
      </c>
      <c r="E2053" s="44">
        <f>+Bucuresti!E56</f>
        <v>221</v>
      </c>
      <c r="F2053" s="44">
        <f>+Bucuresti!F56</f>
        <v>111</v>
      </c>
      <c r="G2053" s="44">
        <f>+Bucuresti!G56</f>
        <v>73</v>
      </c>
      <c r="H2053" s="44">
        <f>+Bucuresti!H56</f>
        <v>40</v>
      </c>
      <c r="I2053" s="44">
        <f>+Bucuresti!I56</f>
        <v>1896</v>
      </c>
      <c r="J2053" s="44">
        <f>+Bucuresti!J56</f>
        <v>119</v>
      </c>
      <c r="K2053" s="44">
        <f>+Bucuresti!K56</f>
        <v>473</v>
      </c>
      <c r="L2053" s="44">
        <f>+Bucuresti!L56</f>
        <v>782</v>
      </c>
      <c r="M2053" s="44">
        <f>+Bucuresti!M56</f>
        <v>18121</v>
      </c>
      <c r="N2053" s="44">
        <f>+Bucuresti!N56</f>
        <v>10201</v>
      </c>
      <c r="O2053" s="44">
        <f>+Bucuresti!O56</f>
        <v>9345</v>
      </c>
      <c r="P2053" s="44">
        <f>+Bucuresti!P56</f>
        <v>205</v>
      </c>
      <c r="Q2053" s="44">
        <f>+Bucuresti!Q56</f>
        <v>15</v>
      </c>
      <c r="R2053" s="44">
        <f>+Bucuresti!R56</f>
        <v>14</v>
      </c>
      <c r="S2053" s="44">
        <f>+Bucuresti!S56</f>
        <v>5532</v>
      </c>
      <c r="T2053" s="44">
        <f>+Bucuresti!T56</f>
        <v>2388</v>
      </c>
    </row>
    <row r="2054" spans="1:23" ht="18.75" customHeight="1">
      <c r="A2054" s="367">
        <v>1</v>
      </c>
      <c r="B2054" s="93" t="s">
        <v>494</v>
      </c>
      <c r="C2054" s="180">
        <f>+Bucuresti!C57</f>
        <v>119</v>
      </c>
      <c r="D2054" s="180">
        <f>+Bucuresti!D57</f>
        <v>67</v>
      </c>
      <c r="E2054" s="180">
        <f>+Bucuresti!E57</f>
        <v>0</v>
      </c>
      <c r="F2054" s="180">
        <f>+Bucuresti!F57</f>
        <v>2</v>
      </c>
      <c r="G2054" s="180">
        <f>+Bucuresti!G57</f>
        <v>0</v>
      </c>
      <c r="H2054" s="180">
        <f>+Bucuresti!H57</f>
        <v>0</v>
      </c>
      <c r="I2054" s="180">
        <f>+Bucuresti!I57</f>
        <v>25</v>
      </c>
      <c r="J2054" s="180">
        <f>+Bucuresti!J57</f>
        <v>0</v>
      </c>
      <c r="K2054" s="180">
        <f>+Bucuresti!K57</f>
        <v>10</v>
      </c>
      <c r="L2054" s="180">
        <f>+Bucuresti!L57</f>
        <v>15</v>
      </c>
      <c r="M2054" s="180">
        <f>+Bucuresti!M57</f>
        <v>397</v>
      </c>
      <c r="N2054" s="180">
        <f>+Bucuresti!N57</f>
        <v>228</v>
      </c>
      <c r="O2054" s="180">
        <f>+Bucuresti!O57</f>
        <v>213</v>
      </c>
      <c r="P2054" s="180">
        <f>+Bucuresti!P57</f>
        <v>0</v>
      </c>
      <c r="Q2054" s="180">
        <f>+Bucuresti!Q57</f>
        <v>0</v>
      </c>
      <c r="R2054" s="180">
        <f>+Bucuresti!R57</f>
        <v>0</v>
      </c>
      <c r="S2054" s="180">
        <f>+Bucuresti!S57</f>
        <v>122</v>
      </c>
      <c r="T2054" s="180">
        <f>+Bucuresti!T57</f>
        <v>47</v>
      </c>
      <c r="U2054" s="343"/>
      <c r="V2054" s="343"/>
      <c r="W2054" s="344"/>
    </row>
    <row r="2055" spans="1:23" ht="15">
      <c r="A2055" s="367">
        <v>2</v>
      </c>
      <c r="B2055" s="93" t="s">
        <v>281</v>
      </c>
      <c r="C2055" s="180">
        <f>+Bucuresti!C58</f>
        <v>306</v>
      </c>
      <c r="D2055" s="180">
        <f>+Bucuresti!D58</f>
        <v>132</v>
      </c>
      <c r="E2055" s="180">
        <f>+Bucuresti!E58</f>
        <v>2</v>
      </c>
      <c r="F2055" s="180">
        <f>+Bucuresti!F58</f>
        <v>5</v>
      </c>
      <c r="G2055" s="180">
        <f>+Bucuresti!G58</f>
        <v>10</v>
      </c>
      <c r="H2055" s="180">
        <f>+Bucuresti!H58</f>
        <v>0</v>
      </c>
      <c r="I2055" s="180">
        <f>+Bucuresti!I58</f>
        <v>97</v>
      </c>
      <c r="J2055" s="180">
        <f>+Bucuresti!J58</f>
        <v>7</v>
      </c>
      <c r="K2055" s="180">
        <f>+Bucuresti!K58</f>
        <v>15</v>
      </c>
      <c r="L2055" s="180">
        <f>+Bucuresti!L58</f>
        <v>45</v>
      </c>
      <c r="M2055" s="180">
        <f>+Bucuresti!M58</f>
        <v>1164</v>
      </c>
      <c r="N2055" s="180">
        <f>+Bucuresti!N58</f>
        <v>575</v>
      </c>
      <c r="O2055" s="180">
        <f>+Bucuresti!O58</f>
        <v>511</v>
      </c>
      <c r="P2055" s="180">
        <f>+Bucuresti!P58</f>
        <v>2</v>
      </c>
      <c r="Q2055" s="180">
        <f>+Bucuresti!Q58</f>
        <v>0</v>
      </c>
      <c r="R2055" s="180">
        <f>+Bucuresti!R58</f>
        <v>0</v>
      </c>
      <c r="S2055" s="180">
        <f>+Bucuresti!S58</f>
        <v>358</v>
      </c>
      <c r="T2055" s="180">
        <f>+Bucuresti!T58</f>
        <v>231</v>
      </c>
      <c r="U2055" s="343"/>
      <c r="V2055" s="343"/>
      <c r="W2055" s="344"/>
    </row>
    <row r="2056" spans="1:23" ht="15">
      <c r="A2056" s="367">
        <v>3</v>
      </c>
      <c r="B2056" s="93" t="s">
        <v>282</v>
      </c>
      <c r="C2056" s="180">
        <f>+Bucuresti!C59</f>
        <v>33</v>
      </c>
      <c r="D2056" s="180">
        <f>+Bucuresti!D59</f>
        <v>20</v>
      </c>
      <c r="E2056" s="180">
        <f>+Bucuresti!E59</f>
        <v>0</v>
      </c>
      <c r="F2056" s="180">
        <f>+Bucuresti!F59</f>
        <v>1</v>
      </c>
      <c r="G2056" s="180">
        <f>+Bucuresti!G59</f>
        <v>1</v>
      </c>
      <c r="H2056" s="180">
        <f>+Bucuresti!H59</f>
        <v>1</v>
      </c>
      <c r="I2056" s="180">
        <f>+Bucuresti!I59</f>
        <v>2</v>
      </c>
      <c r="J2056" s="180">
        <f>+Bucuresti!J59</f>
        <v>0</v>
      </c>
      <c r="K2056" s="180">
        <f>+Bucuresti!K59</f>
        <v>4</v>
      </c>
      <c r="L2056" s="180">
        <f>+Bucuresti!L59</f>
        <v>5</v>
      </c>
      <c r="M2056" s="180">
        <f>+Bucuresti!M59</f>
        <v>86</v>
      </c>
      <c r="N2056" s="180">
        <f>+Bucuresti!N59</f>
        <v>45</v>
      </c>
      <c r="O2056" s="180">
        <f>+Bucuresti!O59</f>
        <v>42</v>
      </c>
      <c r="P2056" s="180">
        <f>+Bucuresti!P59</f>
        <v>0</v>
      </c>
      <c r="Q2056" s="180">
        <f>+Bucuresti!Q59</f>
        <v>0</v>
      </c>
      <c r="R2056" s="180">
        <f>+Bucuresti!R59</f>
        <v>0</v>
      </c>
      <c r="S2056" s="180">
        <f>+Bucuresti!S59</f>
        <v>9</v>
      </c>
      <c r="T2056" s="180">
        <f>+Bucuresti!T59</f>
        <v>32</v>
      </c>
      <c r="U2056" s="343"/>
      <c r="V2056" s="343"/>
      <c r="W2056" s="344"/>
    </row>
    <row r="2057" spans="1:23" ht="14.25" customHeight="1">
      <c r="A2057" s="367">
        <v>4</v>
      </c>
      <c r="B2057" s="152" t="s">
        <v>485</v>
      </c>
      <c r="C2057" s="180">
        <f>+Bucuresti!C60</f>
        <v>65</v>
      </c>
      <c r="D2057" s="180">
        <f>+Bucuresti!D60</f>
        <v>26</v>
      </c>
      <c r="E2057" s="180">
        <f>+Bucuresti!E60</f>
        <v>0</v>
      </c>
      <c r="F2057" s="180">
        <f>+Bucuresti!F60</f>
        <v>1</v>
      </c>
      <c r="G2057" s="180">
        <f>+Bucuresti!G60</f>
        <v>0</v>
      </c>
      <c r="H2057" s="180">
        <f>+Bucuresti!H60</f>
        <v>0</v>
      </c>
      <c r="I2057" s="180">
        <f>+Bucuresti!I60</f>
        <v>20</v>
      </c>
      <c r="J2057" s="180">
        <f>+Bucuresti!J60</f>
        <v>0</v>
      </c>
      <c r="K2057" s="180">
        <f>+Bucuresti!K60</f>
        <v>6</v>
      </c>
      <c r="L2057" s="180">
        <f>+Bucuresti!L60</f>
        <v>12</v>
      </c>
      <c r="M2057" s="180">
        <f>+Bucuresti!M60</f>
        <v>245</v>
      </c>
      <c r="N2057" s="180">
        <f>+Bucuresti!N60</f>
        <v>132</v>
      </c>
      <c r="O2057" s="180">
        <f>+Bucuresti!O60</f>
        <v>115</v>
      </c>
      <c r="P2057" s="180">
        <f>+Bucuresti!P60</f>
        <v>0</v>
      </c>
      <c r="Q2057" s="180">
        <f>+Bucuresti!Q60</f>
        <v>1</v>
      </c>
      <c r="R2057" s="180">
        <f>+Bucuresti!R60</f>
        <v>1</v>
      </c>
      <c r="S2057" s="180">
        <f>+Bucuresti!S60</f>
        <v>83</v>
      </c>
      <c r="T2057" s="180">
        <f>+Bucuresti!T60</f>
        <v>30</v>
      </c>
      <c r="U2057" s="343"/>
      <c r="V2057" s="343"/>
      <c r="W2057" s="344"/>
    </row>
    <row r="2058" spans="1:23" ht="26.25">
      <c r="A2058" s="367">
        <v>5</v>
      </c>
      <c r="B2058" s="93" t="s">
        <v>347</v>
      </c>
      <c r="C2058" s="180">
        <f>+Bucuresti!C61</f>
        <v>27</v>
      </c>
      <c r="D2058" s="180">
        <f>+Bucuresti!D61</f>
        <v>12</v>
      </c>
      <c r="E2058" s="180">
        <f>+Bucuresti!E61</f>
        <v>6</v>
      </c>
      <c r="F2058" s="180">
        <f>+Bucuresti!F61</f>
        <v>1</v>
      </c>
      <c r="G2058" s="180">
        <f>+Bucuresti!G61</f>
        <v>0</v>
      </c>
      <c r="H2058" s="180">
        <f>+Bucuresti!H61</f>
        <v>0</v>
      </c>
      <c r="I2058" s="180">
        <f>+Bucuresti!I61</f>
        <v>0</v>
      </c>
      <c r="J2058" s="180">
        <f>+Bucuresti!J61</f>
        <v>0</v>
      </c>
      <c r="K2058" s="180">
        <f>+Bucuresti!K61</f>
        <v>2</v>
      </c>
      <c r="L2058" s="180">
        <f>+Bucuresti!L61</f>
        <v>6</v>
      </c>
      <c r="M2058" s="180">
        <f>+Bucuresti!M61</f>
        <v>104</v>
      </c>
      <c r="N2058" s="180">
        <f>+Bucuresti!N61</f>
        <v>71</v>
      </c>
      <c r="O2058" s="180">
        <f>+Bucuresti!O61</f>
        <v>50</v>
      </c>
      <c r="P2058" s="180">
        <f>+Bucuresti!P61</f>
        <v>0</v>
      </c>
      <c r="Q2058" s="180">
        <f>+Bucuresti!Q61</f>
        <v>0</v>
      </c>
      <c r="R2058" s="180">
        <f>+Bucuresti!R61</f>
        <v>0</v>
      </c>
      <c r="S2058" s="180">
        <f>+Bucuresti!S61</f>
        <v>15</v>
      </c>
      <c r="T2058" s="180">
        <f>+Bucuresti!T61</f>
        <v>18</v>
      </c>
      <c r="U2058" s="343"/>
      <c r="V2058" s="343"/>
      <c r="W2058" s="344"/>
    </row>
    <row r="2059" spans="1:23" ht="15">
      <c r="A2059" s="367">
        <v>6</v>
      </c>
      <c r="B2059" s="93" t="s">
        <v>283</v>
      </c>
      <c r="C2059" s="180">
        <f>+Bucuresti!C62</f>
        <v>104</v>
      </c>
      <c r="D2059" s="180">
        <f>+Bucuresti!D62</f>
        <v>46</v>
      </c>
      <c r="E2059" s="180">
        <f>+Bucuresti!E62</f>
        <v>0</v>
      </c>
      <c r="F2059" s="180">
        <f>+Bucuresti!F62</f>
        <v>1</v>
      </c>
      <c r="G2059" s="180">
        <f>+Bucuresti!G62</f>
        <v>1</v>
      </c>
      <c r="H2059" s="180">
        <f>+Bucuresti!H62</f>
        <v>0</v>
      </c>
      <c r="I2059" s="180">
        <f>+Bucuresti!I62</f>
        <v>41</v>
      </c>
      <c r="J2059" s="180">
        <f>+Bucuresti!J62</f>
        <v>0</v>
      </c>
      <c r="K2059" s="180">
        <f>+Bucuresti!K62</f>
        <v>1</v>
      </c>
      <c r="L2059" s="180">
        <f>+Bucuresti!L62</f>
        <v>14</v>
      </c>
      <c r="M2059" s="180">
        <f>+Bucuresti!M62</f>
        <v>220</v>
      </c>
      <c r="N2059" s="180">
        <f>+Bucuresti!N62</f>
        <v>131</v>
      </c>
      <c r="O2059" s="180">
        <f>+Bucuresti!O62</f>
        <v>124</v>
      </c>
      <c r="P2059" s="180">
        <f>+Bucuresti!P62</f>
        <v>0</v>
      </c>
      <c r="Q2059" s="180">
        <f>+Bucuresti!Q62</f>
        <v>0</v>
      </c>
      <c r="R2059" s="180">
        <f>+Bucuresti!R62</f>
        <v>0</v>
      </c>
      <c r="S2059" s="180">
        <f>+Bucuresti!S62</f>
        <v>62</v>
      </c>
      <c r="T2059" s="180">
        <f>+Bucuresti!T62</f>
        <v>27</v>
      </c>
      <c r="U2059" s="343"/>
      <c r="V2059" s="343"/>
      <c r="W2059" s="344"/>
    </row>
    <row r="2060" spans="1:23" ht="12.75" customHeight="1">
      <c r="A2060" s="367">
        <v>7</v>
      </c>
      <c r="B2060" s="93" t="s">
        <v>488</v>
      </c>
      <c r="C2060" s="180">
        <f>+Bucuresti!C63</f>
        <v>74</v>
      </c>
      <c r="D2060" s="180">
        <f>+Bucuresti!D63</f>
        <v>36</v>
      </c>
      <c r="E2060" s="180">
        <f>+Bucuresti!E63</f>
        <v>0</v>
      </c>
      <c r="F2060" s="180">
        <f>+Bucuresti!F63</f>
        <v>1</v>
      </c>
      <c r="G2060" s="180">
        <f>+Bucuresti!G63</f>
        <v>0</v>
      </c>
      <c r="H2060" s="180">
        <f>+Bucuresti!H63</f>
        <v>0</v>
      </c>
      <c r="I2060" s="180">
        <f>+Bucuresti!I63</f>
        <v>30</v>
      </c>
      <c r="J2060" s="180">
        <f>+Bucuresti!J63</f>
        <v>13</v>
      </c>
      <c r="K2060" s="180">
        <f>+Bucuresti!K63</f>
        <v>4</v>
      </c>
      <c r="L2060" s="180">
        <f>+Bucuresti!L63</f>
        <v>3</v>
      </c>
      <c r="M2060" s="180">
        <f>+Bucuresti!M63</f>
        <v>182</v>
      </c>
      <c r="N2060" s="180">
        <f>+Bucuresti!N63</f>
        <v>91</v>
      </c>
      <c r="O2060" s="180">
        <f>+Bucuresti!O63</f>
        <v>86</v>
      </c>
      <c r="P2060" s="180">
        <f>+Bucuresti!P63</f>
        <v>17</v>
      </c>
      <c r="Q2060" s="180">
        <f>+Bucuresti!Q63</f>
        <v>0</v>
      </c>
      <c r="R2060" s="180">
        <f>+Bucuresti!R63</f>
        <v>0</v>
      </c>
      <c r="S2060" s="180">
        <f>+Bucuresti!S63</f>
        <v>65</v>
      </c>
      <c r="T2060" s="180">
        <f>+Bucuresti!T63</f>
        <v>26</v>
      </c>
      <c r="U2060" s="343"/>
      <c r="V2060" s="343"/>
      <c r="W2060" s="344"/>
    </row>
    <row r="2061" spans="1:23" ht="15">
      <c r="A2061" s="367">
        <v>8</v>
      </c>
      <c r="B2061" s="93" t="s">
        <v>490</v>
      </c>
      <c r="C2061" s="180">
        <f>+Bucuresti!C64</f>
        <v>115</v>
      </c>
      <c r="D2061" s="180">
        <f>+Bucuresti!D64</f>
        <v>35</v>
      </c>
      <c r="E2061" s="180">
        <f>+Bucuresti!E64</f>
        <v>0</v>
      </c>
      <c r="F2061" s="180">
        <f>+Bucuresti!F64</f>
        <v>1</v>
      </c>
      <c r="G2061" s="180">
        <f>+Bucuresti!G64</f>
        <v>1</v>
      </c>
      <c r="H2061" s="180">
        <f>+Bucuresti!H64</f>
        <v>1</v>
      </c>
      <c r="I2061" s="180">
        <f>+Bucuresti!I64</f>
        <v>62</v>
      </c>
      <c r="J2061" s="180">
        <f>+Bucuresti!J64</f>
        <v>26</v>
      </c>
      <c r="K2061" s="180">
        <f>+Bucuresti!K64</f>
        <v>5</v>
      </c>
      <c r="L2061" s="180">
        <f>+Bucuresti!L64</f>
        <v>11</v>
      </c>
      <c r="M2061" s="180">
        <f>+Bucuresti!M64</f>
        <v>164</v>
      </c>
      <c r="N2061" s="180">
        <f>+Bucuresti!N64</f>
        <v>72</v>
      </c>
      <c r="O2061" s="180">
        <f>+Bucuresti!O64</f>
        <v>67</v>
      </c>
      <c r="P2061" s="180">
        <f>+Bucuresti!P64</f>
        <v>15</v>
      </c>
      <c r="Q2061" s="180">
        <f>+Bucuresti!Q64</f>
        <v>0</v>
      </c>
      <c r="R2061" s="180">
        <f>+Bucuresti!R64</f>
        <v>0</v>
      </c>
      <c r="S2061" s="180">
        <f>+Bucuresti!S64</f>
        <v>57</v>
      </c>
      <c r="T2061" s="180">
        <f>+Bucuresti!T64</f>
        <v>35</v>
      </c>
      <c r="U2061" s="343"/>
      <c r="V2061" s="343"/>
      <c r="W2061" s="344"/>
    </row>
    <row r="2062" spans="1:23" ht="15">
      <c r="A2062" s="367">
        <v>9</v>
      </c>
      <c r="B2062" s="93" t="s">
        <v>284</v>
      </c>
      <c r="C2062" s="180">
        <f>+Bucuresti!C65</f>
        <v>39</v>
      </c>
      <c r="D2062" s="180">
        <f>+Bucuresti!D65</f>
        <v>24</v>
      </c>
      <c r="E2062" s="180">
        <f>+Bucuresti!E65</f>
        <v>0</v>
      </c>
      <c r="F2062" s="180">
        <f>+Bucuresti!F65</f>
        <v>1</v>
      </c>
      <c r="G2062" s="180">
        <f>+Bucuresti!G65</f>
        <v>0</v>
      </c>
      <c r="H2062" s="180">
        <f>+Bucuresti!H65</f>
        <v>0</v>
      </c>
      <c r="I2062" s="180">
        <f>+Bucuresti!I65</f>
        <v>1</v>
      </c>
      <c r="J2062" s="180">
        <f>+Bucuresti!J65</f>
        <v>0</v>
      </c>
      <c r="K2062" s="180">
        <f>+Bucuresti!K65</f>
        <v>5</v>
      </c>
      <c r="L2062" s="180">
        <f>+Bucuresti!L65</f>
        <v>8</v>
      </c>
      <c r="M2062" s="180">
        <f>+Bucuresti!M65</f>
        <v>141</v>
      </c>
      <c r="N2062" s="180">
        <f>+Bucuresti!N65</f>
        <v>70</v>
      </c>
      <c r="O2062" s="180">
        <f>+Bucuresti!O65</f>
        <v>65</v>
      </c>
      <c r="P2062" s="180">
        <f>+Bucuresti!P65</f>
        <v>0</v>
      </c>
      <c r="Q2062" s="180">
        <f>+Bucuresti!Q65</f>
        <v>0</v>
      </c>
      <c r="R2062" s="180">
        <f>+Bucuresti!R65</f>
        <v>0</v>
      </c>
      <c r="S2062" s="180">
        <f>+Bucuresti!S65</f>
        <v>35</v>
      </c>
      <c r="T2062" s="180">
        <f>+Bucuresti!T65</f>
        <v>36</v>
      </c>
      <c r="U2062" s="343"/>
      <c r="V2062" s="343"/>
      <c r="W2062" s="344"/>
    </row>
    <row r="2063" spans="1:23" ht="15">
      <c r="A2063" s="367">
        <v>10</v>
      </c>
      <c r="B2063" s="93" t="s">
        <v>285</v>
      </c>
      <c r="C2063" s="180">
        <f>+Bucuresti!C66</f>
        <v>106</v>
      </c>
      <c r="D2063" s="180">
        <f>+Bucuresti!D66</f>
        <v>44</v>
      </c>
      <c r="E2063" s="180">
        <f>+Bucuresti!E66</f>
        <v>0</v>
      </c>
      <c r="F2063" s="180">
        <f>+Bucuresti!F66</f>
        <v>1</v>
      </c>
      <c r="G2063" s="180">
        <f>+Bucuresti!G66</f>
        <v>0</v>
      </c>
      <c r="H2063" s="180">
        <f>+Bucuresti!H66</f>
        <v>0</v>
      </c>
      <c r="I2063" s="180">
        <f>+Bucuresti!I66</f>
        <v>35</v>
      </c>
      <c r="J2063" s="180">
        <f>+Bucuresti!J66</f>
        <v>0</v>
      </c>
      <c r="K2063" s="180">
        <f>+Bucuresti!K66</f>
        <v>5</v>
      </c>
      <c r="L2063" s="180">
        <f>+Bucuresti!L66</f>
        <v>21</v>
      </c>
      <c r="M2063" s="180">
        <f>+Bucuresti!M66</f>
        <v>258</v>
      </c>
      <c r="N2063" s="180">
        <f>+Bucuresti!N66</f>
        <v>125</v>
      </c>
      <c r="O2063" s="180">
        <f>+Bucuresti!O66</f>
        <v>119</v>
      </c>
      <c r="P2063" s="180">
        <f>+Bucuresti!P66</f>
        <v>0</v>
      </c>
      <c r="Q2063" s="180">
        <f>+Bucuresti!Q66</f>
        <v>0</v>
      </c>
      <c r="R2063" s="180">
        <f>+Bucuresti!R66</f>
        <v>0</v>
      </c>
      <c r="S2063" s="180">
        <f>+Bucuresti!S66</f>
        <v>105</v>
      </c>
      <c r="T2063" s="180">
        <f>+Bucuresti!T66</f>
        <v>28</v>
      </c>
      <c r="U2063" s="343"/>
      <c r="V2063" s="343"/>
      <c r="W2063" s="344"/>
    </row>
    <row r="2064" spans="1:23" ht="15">
      <c r="A2064" s="367">
        <v>11</v>
      </c>
      <c r="B2064" s="93" t="s">
        <v>286</v>
      </c>
      <c r="C2064" s="180">
        <f>+Bucuresti!C67</f>
        <v>323</v>
      </c>
      <c r="D2064" s="180">
        <f>+Bucuresti!D67</f>
        <v>178</v>
      </c>
      <c r="E2064" s="180">
        <f>+Bucuresti!E67</f>
        <v>0</v>
      </c>
      <c r="F2064" s="180">
        <f>+Bucuresti!F67</f>
        <v>3</v>
      </c>
      <c r="G2064" s="180">
        <f>+Bucuresti!G67</f>
        <v>1</v>
      </c>
      <c r="H2064" s="180">
        <f>+Bucuresti!H67</f>
        <v>0</v>
      </c>
      <c r="I2064" s="180">
        <f>+Bucuresti!I67</f>
        <v>87</v>
      </c>
      <c r="J2064" s="180">
        <f>+Bucuresti!J67</f>
        <v>0</v>
      </c>
      <c r="K2064" s="180">
        <f>+Bucuresti!K67</f>
        <v>22</v>
      </c>
      <c r="L2064" s="180">
        <f>+Bucuresti!L67</f>
        <v>32</v>
      </c>
      <c r="M2064" s="180">
        <f>+Bucuresti!M67</f>
        <v>763</v>
      </c>
      <c r="N2064" s="180">
        <f>+Bucuresti!N67</f>
        <v>493</v>
      </c>
      <c r="O2064" s="180">
        <f>+Bucuresti!O67</f>
        <v>446</v>
      </c>
      <c r="P2064" s="180">
        <f>+Bucuresti!P67</f>
        <v>0</v>
      </c>
      <c r="Q2064" s="180">
        <f>+Bucuresti!Q67</f>
        <v>0</v>
      </c>
      <c r="R2064" s="180">
        <f>+Bucuresti!R67</f>
        <v>0</v>
      </c>
      <c r="S2064" s="180">
        <f>+Bucuresti!S67</f>
        <v>219</v>
      </c>
      <c r="T2064" s="180">
        <f>+Bucuresti!T67</f>
        <v>51</v>
      </c>
      <c r="U2064" s="343"/>
      <c r="V2064" s="343"/>
      <c r="W2064" s="344"/>
    </row>
    <row r="2065" spans="1:23" ht="26.25">
      <c r="A2065" s="367">
        <v>12</v>
      </c>
      <c r="B2065" s="93" t="s">
        <v>287</v>
      </c>
      <c r="C2065" s="180">
        <f>+Bucuresti!C68</f>
        <v>49</v>
      </c>
      <c r="D2065" s="180">
        <f>+Bucuresti!D68</f>
        <v>24</v>
      </c>
      <c r="E2065" s="180">
        <f>+Bucuresti!E68</f>
        <v>0</v>
      </c>
      <c r="F2065" s="180">
        <f>+Bucuresti!F68</f>
        <v>1</v>
      </c>
      <c r="G2065" s="180">
        <f>+Bucuresti!G68</f>
        <v>0</v>
      </c>
      <c r="H2065" s="180">
        <f>+Bucuresti!H68</f>
        <v>0</v>
      </c>
      <c r="I2065" s="180">
        <f>+Bucuresti!I68</f>
        <v>15</v>
      </c>
      <c r="J2065" s="180">
        <f>+Bucuresti!J68</f>
        <v>0</v>
      </c>
      <c r="K2065" s="180">
        <f>+Bucuresti!K68</f>
        <v>3</v>
      </c>
      <c r="L2065" s="180">
        <f>+Bucuresti!L68</f>
        <v>6</v>
      </c>
      <c r="M2065" s="180">
        <f>+Bucuresti!M68</f>
        <v>139</v>
      </c>
      <c r="N2065" s="180">
        <f>+Bucuresti!N68</f>
        <v>78</v>
      </c>
      <c r="O2065" s="180">
        <f>+Bucuresti!O68</f>
        <v>71</v>
      </c>
      <c r="P2065" s="180">
        <f>+Bucuresti!P68</f>
        <v>0</v>
      </c>
      <c r="Q2065" s="180">
        <f>+Bucuresti!Q68</f>
        <v>0</v>
      </c>
      <c r="R2065" s="180">
        <f>+Bucuresti!R68</f>
        <v>0</v>
      </c>
      <c r="S2065" s="180">
        <f>+Bucuresti!S68</f>
        <v>41</v>
      </c>
      <c r="T2065" s="180">
        <f>+Bucuresti!T68</f>
        <v>20</v>
      </c>
      <c r="U2065" s="343"/>
      <c r="V2065" s="343"/>
      <c r="W2065" s="344"/>
    </row>
    <row r="2066" spans="1:23" ht="15">
      <c r="A2066" s="367">
        <v>13</v>
      </c>
      <c r="B2066" s="93" t="s">
        <v>350</v>
      </c>
      <c r="C2066" s="180">
        <f>+Bucuresti!C69</f>
        <v>40</v>
      </c>
      <c r="D2066" s="180">
        <f>+Bucuresti!D69</f>
        <v>15</v>
      </c>
      <c r="E2066" s="180">
        <f>+Bucuresti!E69</f>
        <v>0</v>
      </c>
      <c r="F2066" s="180">
        <f>+Bucuresti!F69</f>
        <v>1</v>
      </c>
      <c r="G2066" s="180">
        <f>+Bucuresti!G69</f>
        <v>3</v>
      </c>
      <c r="H2066" s="180">
        <f>+Bucuresti!H69</f>
        <v>0</v>
      </c>
      <c r="I2066" s="180">
        <f>+Bucuresti!I69</f>
        <v>9</v>
      </c>
      <c r="J2066" s="180">
        <f>+Bucuresti!J69</f>
        <v>0</v>
      </c>
      <c r="K2066" s="180">
        <f>+Bucuresti!K69</f>
        <v>1</v>
      </c>
      <c r="L2066" s="180">
        <f>+Bucuresti!L69</f>
        <v>11</v>
      </c>
      <c r="M2066" s="180">
        <f>+Bucuresti!M69</f>
        <v>68</v>
      </c>
      <c r="N2066" s="180">
        <f>+Bucuresti!N69</f>
        <v>37</v>
      </c>
      <c r="O2066" s="180">
        <f>+Bucuresti!O69</f>
        <v>35</v>
      </c>
      <c r="P2066" s="180">
        <f>+Bucuresti!P69</f>
        <v>0</v>
      </c>
      <c r="Q2066" s="180">
        <f>+Bucuresti!Q69</f>
        <v>0</v>
      </c>
      <c r="R2066" s="180">
        <f>+Bucuresti!R69</f>
        <v>0</v>
      </c>
      <c r="S2066" s="180">
        <f>+Bucuresti!S69</f>
        <v>21</v>
      </c>
      <c r="T2066" s="180">
        <f>+Bucuresti!T69</f>
        <v>10</v>
      </c>
      <c r="U2066" s="343"/>
      <c r="V2066" s="343"/>
      <c r="W2066" s="344"/>
    </row>
    <row r="2067" spans="1:23" ht="15">
      <c r="A2067" s="367">
        <v>14</v>
      </c>
      <c r="B2067" s="93" t="s">
        <v>351</v>
      </c>
      <c r="C2067" s="180">
        <f>+Bucuresti!C70</f>
        <v>43</v>
      </c>
      <c r="D2067" s="180">
        <f>+Bucuresti!D70</f>
        <v>14</v>
      </c>
      <c r="E2067" s="180">
        <f>+Bucuresti!E70</f>
        <v>0</v>
      </c>
      <c r="F2067" s="180">
        <f>+Bucuresti!F70</f>
        <v>1</v>
      </c>
      <c r="G2067" s="180">
        <f>+Bucuresti!G70</f>
        <v>0</v>
      </c>
      <c r="H2067" s="180">
        <f>+Bucuresti!H70</f>
        <v>0</v>
      </c>
      <c r="I2067" s="180">
        <f>+Bucuresti!I70</f>
        <v>10</v>
      </c>
      <c r="J2067" s="180">
        <f>+Bucuresti!J70</f>
        <v>0</v>
      </c>
      <c r="K2067" s="180">
        <f>+Bucuresti!K70</f>
        <v>5</v>
      </c>
      <c r="L2067" s="180">
        <f>+Bucuresti!L70</f>
        <v>13</v>
      </c>
      <c r="M2067" s="180">
        <f>+Bucuresti!M70</f>
        <v>208</v>
      </c>
      <c r="N2067" s="180">
        <f>+Bucuresti!N70</f>
        <v>77</v>
      </c>
      <c r="O2067" s="180">
        <f>+Bucuresti!O70</f>
        <v>72</v>
      </c>
      <c r="P2067" s="180">
        <f>+Bucuresti!P70</f>
        <v>0</v>
      </c>
      <c r="Q2067" s="180">
        <f>+Bucuresti!Q70</f>
        <v>8</v>
      </c>
      <c r="R2067" s="180">
        <f>+Bucuresti!R70</f>
        <v>8</v>
      </c>
      <c r="S2067" s="180">
        <f>+Bucuresti!S70</f>
        <v>97</v>
      </c>
      <c r="T2067" s="180">
        <f>+Bucuresti!T70</f>
        <v>34</v>
      </c>
      <c r="U2067" s="343"/>
      <c r="V2067" s="343"/>
      <c r="W2067" s="344"/>
    </row>
    <row r="2068" spans="1:23" ht="15">
      <c r="A2068" s="367">
        <v>15</v>
      </c>
      <c r="B2068" s="93" t="s">
        <v>344</v>
      </c>
      <c r="C2068" s="180">
        <f>+Bucuresti!C71</f>
        <v>49</v>
      </c>
      <c r="D2068" s="180">
        <f>+Bucuresti!D71</f>
        <v>26</v>
      </c>
      <c r="E2068" s="180">
        <f>+Bucuresti!E71</f>
        <v>0</v>
      </c>
      <c r="F2068" s="180">
        <f>+Bucuresti!F71</f>
        <v>1</v>
      </c>
      <c r="G2068" s="180">
        <f>+Bucuresti!G71</f>
        <v>1</v>
      </c>
      <c r="H2068" s="180">
        <f>+Bucuresti!H71</f>
        <v>0</v>
      </c>
      <c r="I2068" s="180">
        <f>+Bucuresti!I71</f>
        <v>4</v>
      </c>
      <c r="J2068" s="180">
        <f>+Bucuresti!J71</f>
        <v>0</v>
      </c>
      <c r="K2068" s="180">
        <f>+Bucuresti!K71</f>
        <v>8</v>
      </c>
      <c r="L2068" s="180">
        <f>+Bucuresti!L71</f>
        <v>9</v>
      </c>
      <c r="M2068" s="180">
        <f>+Bucuresti!M71</f>
        <v>153</v>
      </c>
      <c r="N2068" s="180">
        <f>+Bucuresti!N71</f>
        <v>84</v>
      </c>
      <c r="O2068" s="180">
        <f>+Bucuresti!O71</f>
        <v>78</v>
      </c>
      <c r="P2068" s="180">
        <f>+Bucuresti!P71</f>
        <v>0</v>
      </c>
      <c r="Q2068" s="180">
        <f>+Bucuresti!Q71</f>
        <v>0</v>
      </c>
      <c r="R2068" s="180">
        <f>+Bucuresti!R71</f>
        <v>0</v>
      </c>
      <c r="S2068" s="180">
        <f>+Bucuresti!S71</f>
        <v>45</v>
      </c>
      <c r="T2068" s="180">
        <f>+Bucuresti!T71</f>
        <v>24</v>
      </c>
      <c r="U2068" s="343"/>
      <c r="V2068" s="343"/>
      <c r="W2068" s="344"/>
    </row>
    <row r="2069" spans="1:23" ht="15">
      <c r="A2069" s="367">
        <v>16</v>
      </c>
      <c r="B2069" s="93" t="s">
        <v>288</v>
      </c>
      <c r="C2069" s="180">
        <f>+Bucuresti!C72</f>
        <v>132</v>
      </c>
      <c r="D2069" s="180">
        <f>+Bucuresti!D72</f>
        <v>69</v>
      </c>
      <c r="E2069" s="180">
        <f>+Bucuresti!E72</f>
        <v>2</v>
      </c>
      <c r="F2069" s="180">
        <f>+Bucuresti!F72</f>
        <v>1</v>
      </c>
      <c r="G2069" s="180">
        <f>+Bucuresti!G72</f>
        <v>1</v>
      </c>
      <c r="H2069" s="180">
        <f>+Bucuresti!H72</f>
        <v>0</v>
      </c>
      <c r="I2069" s="180">
        <f>+Bucuresti!I72</f>
        <v>42</v>
      </c>
      <c r="J2069" s="180">
        <f>+Bucuresti!J72</f>
        <v>0</v>
      </c>
      <c r="K2069" s="180">
        <f>+Bucuresti!K72</f>
        <v>6</v>
      </c>
      <c r="L2069" s="180">
        <f>+Bucuresti!L72</f>
        <v>11</v>
      </c>
      <c r="M2069" s="180">
        <f>+Bucuresti!M72</f>
        <v>401</v>
      </c>
      <c r="N2069" s="180">
        <f>+Bucuresti!N72</f>
        <v>259</v>
      </c>
      <c r="O2069" s="180">
        <f>+Bucuresti!O72</f>
        <v>231</v>
      </c>
      <c r="P2069" s="180">
        <f>+Bucuresti!P72</f>
        <v>0</v>
      </c>
      <c r="Q2069" s="180">
        <f>+Bucuresti!Q72</f>
        <v>5</v>
      </c>
      <c r="R2069" s="180">
        <f>+Bucuresti!R72</f>
        <v>5</v>
      </c>
      <c r="S2069" s="180">
        <f>+Bucuresti!S72</f>
        <v>106</v>
      </c>
      <c r="T2069" s="180">
        <f>+Bucuresti!T72</f>
        <v>36</v>
      </c>
      <c r="U2069" s="343"/>
      <c r="V2069" s="343"/>
      <c r="W2069" s="344"/>
    </row>
    <row r="2070" spans="1:23" ht="14.25" customHeight="1">
      <c r="A2070" s="367">
        <v>17</v>
      </c>
      <c r="B2070" s="93" t="s">
        <v>343</v>
      </c>
      <c r="C2070" s="180">
        <f>+Bucuresti!C73</f>
        <v>248</v>
      </c>
      <c r="D2070" s="180">
        <f>+Bucuresti!D73</f>
        <v>110</v>
      </c>
      <c r="E2070" s="180">
        <f>+Bucuresti!E73</f>
        <v>1</v>
      </c>
      <c r="F2070" s="180">
        <f>+Bucuresti!F73</f>
        <v>3</v>
      </c>
      <c r="G2070" s="180">
        <f>+Bucuresti!G73</f>
        <v>0</v>
      </c>
      <c r="H2070" s="180">
        <f>+Bucuresti!H73</f>
        <v>0</v>
      </c>
      <c r="I2070" s="180">
        <f>+Bucuresti!I73</f>
        <v>79</v>
      </c>
      <c r="J2070" s="180">
        <f>+Bucuresti!J73</f>
        <v>0</v>
      </c>
      <c r="K2070" s="180">
        <f>+Bucuresti!K73</f>
        <v>29</v>
      </c>
      <c r="L2070" s="180">
        <f>+Bucuresti!L73</f>
        <v>26</v>
      </c>
      <c r="M2070" s="180">
        <f>+Bucuresti!M73</f>
        <v>693</v>
      </c>
      <c r="N2070" s="180">
        <f>+Bucuresti!N73</f>
        <v>425</v>
      </c>
      <c r="O2070" s="180">
        <f>+Bucuresti!O73</f>
        <v>388</v>
      </c>
      <c r="P2070" s="180">
        <f>+Bucuresti!P73</f>
        <v>0</v>
      </c>
      <c r="Q2070" s="180">
        <f>+Bucuresti!Q73</f>
        <v>0</v>
      </c>
      <c r="R2070" s="180">
        <f>+Bucuresti!R73</f>
        <v>0</v>
      </c>
      <c r="S2070" s="180">
        <f>+Bucuresti!S73</f>
        <v>224</v>
      </c>
      <c r="T2070" s="180">
        <f>+Bucuresti!T73</f>
        <v>44</v>
      </c>
      <c r="U2070" s="343"/>
      <c r="V2070" s="343"/>
      <c r="W2070" s="344"/>
    </row>
    <row r="2071" spans="1:23" ht="15">
      <c r="A2071" s="367">
        <v>18</v>
      </c>
      <c r="B2071" s="93" t="s">
        <v>289</v>
      </c>
      <c r="C2071" s="180">
        <f>+Bucuresti!C74</f>
        <v>107</v>
      </c>
      <c r="D2071" s="180">
        <f>+Bucuresti!D74</f>
        <v>48</v>
      </c>
      <c r="E2071" s="180">
        <f>+Bucuresti!E74</f>
        <v>0</v>
      </c>
      <c r="F2071" s="180">
        <f>+Bucuresti!F74</f>
        <v>1</v>
      </c>
      <c r="G2071" s="180">
        <f>+Bucuresti!G74</f>
        <v>0</v>
      </c>
      <c r="H2071" s="180">
        <f>+Bucuresti!H74</f>
        <v>0</v>
      </c>
      <c r="I2071" s="180">
        <f>+Bucuresti!I74</f>
        <v>40</v>
      </c>
      <c r="J2071" s="180">
        <f>+Bucuresti!J74</f>
        <v>8</v>
      </c>
      <c r="K2071" s="180">
        <f>+Bucuresti!K74</f>
        <v>1</v>
      </c>
      <c r="L2071" s="180">
        <f>+Bucuresti!L74</f>
        <v>17</v>
      </c>
      <c r="M2071" s="180">
        <f>+Bucuresti!M74</f>
        <v>405</v>
      </c>
      <c r="N2071" s="180">
        <f>+Bucuresti!N74</f>
        <v>238</v>
      </c>
      <c r="O2071" s="180">
        <f>+Bucuresti!O74</f>
        <v>215</v>
      </c>
      <c r="P2071" s="180">
        <f>+Bucuresti!P74</f>
        <v>37</v>
      </c>
      <c r="Q2071" s="180">
        <f>+Bucuresti!Q74</f>
        <v>0</v>
      </c>
      <c r="R2071" s="180">
        <f>+Bucuresti!R74</f>
        <v>0</v>
      </c>
      <c r="S2071" s="180">
        <f>+Bucuresti!S74</f>
        <v>117</v>
      </c>
      <c r="T2071" s="180">
        <f>+Bucuresti!T74</f>
        <v>50</v>
      </c>
      <c r="U2071" s="343"/>
      <c r="V2071" s="343"/>
      <c r="W2071" s="344"/>
    </row>
    <row r="2072" spans="1:23" ht="15">
      <c r="A2072" s="83"/>
      <c r="B2072" s="212"/>
      <c r="C2072" s="166"/>
      <c r="D2072" s="166"/>
      <c r="E2072" s="166"/>
      <c r="F2072" s="166"/>
      <c r="G2072" s="166"/>
      <c r="H2072" s="166"/>
      <c r="I2072" s="166"/>
      <c r="J2072" s="166"/>
      <c r="K2072" s="166"/>
      <c r="L2072" s="166"/>
      <c r="M2072" s="167"/>
      <c r="N2072" s="357"/>
      <c r="O2072" s="358"/>
      <c r="P2072" s="166"/>
      <c r="Q2072" s="166"/>
      <c r="R2072" s="166"/>
      <c r="S2072" s="166"/>
      <c r="T2072" s="166"/>
      <c r="U2072" s="343"/>
      <c r="V2072" s="343"/>
      <c r="W2072" s="344"/>
    </row>
    <row r="2073" spans="1:23" ht="15">
      <c r="A2073" s="83"/>
      <c r="B2073" s="212"/>
      <c r="C2073" s="166"/>
      <c r="D2073" s="166"/>
      <c r="E2073" s="166"/>
      <c r="F2073" s="166"/>
      <c r="G2073" s="166"/>
      <c r="H2073" s="166"/>
      <c r="I2073" s="166"/>
      <c r="J2073" s="166"/>
      <c r="K2073" s="166"/>
      <c r="L2073" s="166"/>
      <c r="M2073" s="167"/>
      <c r="N2073" s="357"/>
      <c r="O2073" s="358"/>
      <c r="P2073" s="166"/>
      <c r="Q2073" s="166"/>
      <c r="R2073" s="166"/>
      <c r="S2073" s="166"/>
      <c r="T2073" s="166"/>
      <c r="U2073" s="359"/>
      <c r="V2073" s="359"/>
      <c r="W2073" s="344"/>
    </row>
    <row r="2074" spans="1:23" ht="13.5" customHeight="1">
      <c r="A2074" s="527" t="s">
        <v>300</v>
      </c>
      <c r="B2074" s="527" t="s">
        <v>301</v>
      </c>
      <c r="C2074" s="527" t="s">
        <v>414</v>
      </c>
      <c r="D2074" s="527"/>
      <c r="E2074" s="527"/>
      <c r="F2074" s="527"/>
      <c r="G2074" s="527"/>
      <c r="H2074" s="527"/>
      <c r="I2074" s="527"/>
      <c r="J2074" s="527"/>
      <c r="K2074" s="527"/>
      <c r="L2074" s="527"/>
      <c r="M2074" s="527" t="s">
        <v>425</v>
      </c>
      <c r="N2074" s="527"/>
      <c r="O2074" s="527"/>
      <c r="P2074" s="527"/>
      <c r="Q2074" s="527"/>
      <c r="R2074" s="527"/>
      <c r="S2074" s="527"/>
      <c r="T2074" s="527"/>
    </row>
    <row r="2075" spans="1:23">
      <c r="A2075" s="527"/>
      <c r="B2075" s="527"/>
      <c r="C2075" s="527" t="s">
        <v>415</v>
      </c>
      <c r="D2075" s="527" t="s">
        <v>416</v>
      </c>
      <c r="E2075" s="527"/>
      <c r="F2075" s="527"/>
      <c r="G2075" s="527"/>
      <c r="H2075" s="527"/>
      <c r="I2075" s="527"/>
      <c r="J2075" s="527"/>
      <c r="K2075" s="527"/>
      <c r="L2075" s="527"/>
      <c r="M2075" s="527" t="s">
        <v>415</v>
      </c>
      <c r="N2075" s="527" t="s">
        <v>416</v>
      </c>
      <c r="O2075" s="527"/>
      <c r="P2075" s="527"/>
      <c r="Q2075" s="527"/>
      <c r="R2075" s="527"/>
      <c r="S2075" s="527"/>
      <c r="T2075" s="527"/>
    </row>
    <row r="2076" spans="1:23" ht="38.25" customHeight="1">
      <c r="A2076" s="527"/>
      <c r="B2076" s="527"/>
      <c r="C2076" s="527"/>
      <c r="D2076" s="527" t="s">
        <v>409</v>
      </c>
      <c r="E2076" s="527" t="s">
        <v>410</v>
      </c>
      <c r="F2076" s="527" t="s">
        <v>446</v>
      </c>
      <c r="G2076" s="527" t="s">
        <v>418</v>
      </c>
      <c r="H2076" s="527"/>
      <c r="I2076" s="527" t="s">
        <v>417</v>
      </c>
      <c r="J2076" s="527"/>
      <c r="K2076" s="527" t="s">
        <v>491</v>
      </c>
      <c r="L2076" s="527" t="s">
        <v>413</v>
      </c>
      <c r="M2076" s="527"/>
      <c r="N2076" s="527" t="s">
        <v>420</v>
      </c>
      <c r="O2076" s="527" t="s">
        <v>421</v>
      </c>
      <c r="P2076" s="527"/>
      <c r="Q2076" s="527"/>
      <c r="R2076" s="527"/>
      <c r="S2076" s="527" t="s">
        <v>423</v>
      </c>
      <c r="T2076" s="527" t="s">
        <v>424</v>
      </c>
    </row>
    <row r="2077" spans="1:23" ht="26.25" customHeight="1">
      <c r="A2077" s="527"/>
      <c r="B2077" s="527"/>
      <c r="C2077" s="527"/>
      <c r="D2077" s="527"/>
      <c r="E2077" s="527"/>
      <c r="F2077" s="527"/>
      <c r="G2077" s="527" t="s">
        <v>415</v>
      </c>
      <c r="H2077" s="527" t="s">
        <v>419</v>
      </c>
      <c r="I2077" s="527" t="s">
        <v>415</v>
      </c>
      <c r="J2077" s="527" t="s">
        <v>422</v>
      </c>
      <c r="K2077" s="527"/>
      <c r="L2077" s="527"/>
      <c r="M2077" s="527"/>
      <c r="N2077" s="527"/>
      <c r="O2077" s="527" t="s">
        <v>415</v>
      </c>
      <c r="P2077" s="527" t="s">
        <v>422</v>
      </c>
      <c r="Q2077" s="527" t="s">
        <v>443</v>
      </c>
      <c r="R2077" s="527"/>
      <c r="S2077" s="527"/>
      <c r="T2077" s="527"/>
    </row>
    <row r="2078" spans="1:23" ht="24.75" customHeight="1">
      <c r="A2078" s="527"/>
      <c r="B2078" s="527"/>
      <c r="C2078" s="527"/>
      <c r="D2078" s="527"/>
      <c r="E2078" s="527"/>
      <c r="F2078" s="527"/>
      <c r="G2078" s="527"/>
      <c r="H2078" s="527"/>
      <c r="I2078" s="527"/>
      <c r="J2078" s="527"/>
      <c r="K2078" s="527"/>
      <c r="L2078" s="527"/>
      <c r="M2078" s="527"/>
      <c r="N2078" s="527"/>
      <c r="O2078" s="527"/>
      <c r="P2078" s="527"/>
      <c r="Q2078" s="390" t="s">
        <v>415</v>
      </c>
      <c r="R2078" s="390" t="s">
        <v>419</v>
      </c>
      <c r="S2078" s="527"/>
      <c r="T2078" s="527"/>
    </row>
    <row r="2079" spans="1:23" ht="16.5" customHeight="1">
      <c r="A2079" s="367">
        <v>19</v>
      </c>
      <c r="B2079" s="93" t="s">
        <v>482</v>
      </c>
      <c r="C2079" s="71">
        <f>+Bucuresti!C75</f>
        <v>42</v>
      </c>
      <c r="D2079" s="71">
        <f>+Bucuresti!D75</f>
        <v>21</v>
      </c>
      <c r="E2079" s="71">
        <f>+Bucuresti!E75</f>
        <v>0</v>
      </c>
      <c r="F2079" s="71">
        <f>+Bucuresti!F75</f>
        <v>0</v>
      </c>
      <c r="G2079" s="71">
        <f>+Bucuresti!G75</f>
        <v>1</v>
      </c>
      <c r="H2079" s="71">
        <f>+Bucuresti!H75</f>
        <v>0</v>
      </c>
      <c r="I2079" s="71">
        <f>+Bucuresti!I75</f>
        <v>0</v>
      </c>
      <c r="J2079" s="71">
        <f>+Bucuresti!J75</f>
        <v>0</v>
      </c>
      <c r="K2079" s="71">
        <f>+Bucuresti!K75</f>
        <v>13</v>
      </c>
      <c r="L2079" s="71">
        <f>+Bucuresti!L75</f>
        <v>7</v>
      </c>
      <c r="M2079" s="71">
        <f>+Bucuresti!M75</f>
        <v>59</v>
      </c>
      <c r="N2079" s="71">
        <f>+Bucuresti!N75</f>
        <v>33</v>
      </c>
      <c r="O2079" s="71">
        <f>+Bucuresti!O75</f>
        <v>31</v>
      </c>
      <c r="P2079" s="71">
        <f>+Bucuresti!P75</f>
        <v>0</v>
      </c>
      <c r="Q2079" s="71">
        <f>+Bucuresti!Q75</f>
        <v>0</v>
      </c>
      <c r="R2079" s="71">
        <f>+Bucuresti!R75</f>
        <v>0</v>
      </c>
      <c r="S2079" s="71">
        <f>+Bucuresti!S75</f>
        <v>17</v>
      </c>
      <c r="T2079" s="71">
        <f>+Bucuresti!T75</f>
        <v>9</v>
      </c>
    </row>
    <row r="2080" spans="1:23" ht="24.75" customHeight="1">
      <c r="A2080" s="367">
        <v>20</v>
      </c>
      <c r="B2080" s="93" t="s">
        <v>486</v>
      </c>
      <c r="C2080" s="71">
        <f>+Bucuresti!C76</f>
        <v>27</v>
      </c>
      <c r="D2080" s="71">
        <f>+Bucuresti!D76</f>
        <v>10</v>
      </c>
      <c r="E2080" s="71">
        <f>+Bucuresti!E76</f>
        <v>1</v>
      </c>
      <c r="F2080" s="71">
        <f>+Bucuresti!F76</f>
        <v>1</v>
      </c>
      <c r="G2080" s="71">
        <f>+Bucuresti!G76</f>
        <v>0</v>
      </c>
      <c r="H2080" s="71">
        <f>+Bucuresti!H76</f>
        <v>0</v>
      </c>
      <c r="I2080" s="71">
        <f>+Bucuresti!I76</f>
        <v>0</v>
      </c>
      <c r="J2080" s="71">
        <f>+Bucuresti!J76</f>
        <v>0</v>
      </c>
      <c r="K2080" s="71">
        <f>+Bucuresti!K76</f>
        <v>8</v>
      </c>
      <c r="L2080" s="71">
        <f>+Bucuresti!L76</f>
        <v>7</v>
      </c>
      <c r="M2080" s="71">
        <f>+Bucuresti!M76</f>
        <v>44</v>
      </c>
      <c r="N2080" s="71">
        <f>+Bucuresti!N76</f>
        <v>22</v>
      </c>
      <c r="O2080" s="71">
        <f>+Bucuresti!O76</f>
        <v>20</v>
      </c>
      <c r="P2080" s="71">
        <f>+Bucuresti!P76</f>
        <v>0</v>
      </c>
      <c r="Q2080" s="71">
        <f>+Bucuresti!Q76</f>
        <v>0</v>
      </c>
      <c r="R2080" s="71">
        <f>+Bucuresti!R76</f>
        <v>0</v>
      </c>
      <c r="S2080" s="71">
        <f>+Bucuresti!S76</f>
        <v>15</v>
      </c>
      <c r="T2080" s="71">
        <f>+Bucuresti!T76</f>
        <v>7</v>
      </c>
    </row>
    <row r="2081" spans="1:23" ht="16.5" customHeight="1">
      <c r="A2081" s="367">
        <v>21</v>
      </c>
      <c r="B2081" s="93" t="s">
        <v>353</v>
      </c>
      <c r="C2081" s="71">
        <f>+Bucuresti!C77</f>
        <v>89</v>
      </c>
      <c r="D2081" s="71">
        <f>+Bucuresti!D77</f>
        <v>57</v>
      </c>
      <c r="E2081" s="71">
        <f>+Bucuresti!E77</f>
        <v>1</v>
      </c>
      <c r="F2081" s="71">
        <f>+Bucuresti!F77</f>
        <v>1</v>
      </c>
      <c r="G2081" s="71">
        <f>+Bucuresti!G77</f>
        <v>1</v>
      </c>
      <c r="H2081" s="71">
        <f>+Bucuresti!H77</f>
        <v>0</v>
      </c>
      <c r="I2081" s="71">
        <f>+Bucuresti!I77</f>
        <v>18</v>
      </c>
      <c r="J2081" s="71">
        <f>+Bucuresti!J77</f>
        <v>3</v>
      </c>
      <c r="K2081" s="71">
        <f>+Bucuresti!K77</f>
        <v>3</v>
      </c>
      <c r="L2081" s="71">
        <f>+Bucuresti!L77</f>
        <v>8</v>
      </c>
      <c r="M2081" s="71">
        <f>+Bucuresti!M77</f>
        <v>260</v>
      </c>
      <c r="N2081" s="71">
        <f>+Bucuresti!N77</f>
        <v>153</v>
      </c>
      <c r="O2081" s="71">
        <f>+Bucuresti!O77</f>
        <v>142</v>
      </c>
      <c r="P2081" s="71">
        <f>+Bucuresti!P77</f>
        <v>5</v>
      </c>
      <c r="Q2081" s="71">
        <f>+Bucuresti!Q77</f>
        <v>0</v>
      </c>
      <c r="R2081" s="71">
        <f>+Bucuresti!R77</f>
        <v>0</v>
      </c>
      <c r="S2081" s="71">
        <f>+Bucuresti!S77</f>
        <v>84</v>
      </c>
      <c r="T2081" s="71">
        <f>+Bucuresti!T77</f>
        <v>23</v>
      </c>
    </row>
    <row r="2082" spans="1:23" ht="15.75" customHeight="1">
      <c r="A2082" s="367">
        <v>22</v>
      </c>
      <c r="B2082" s="93" t="s">
        <v>290</v>
      </c>
      <c r="C2082" s="71">
        <f>+Bucuresti!C78</f>
        <v>52</v>
      </c>
      <c r="D2082" s="71">
        <f>+Bucuresti!D78</f>
        <v>21</v>
      </c>
      <c r="E2082" s="71">
        <f>+Bucuresti!E78</f>
        <v>0</v>
      </c>
      <c r="F2082" s="71">
        <f>+Bucuresti!F78</f>
        <v>1</v>
      </c>
      <c r="G2082" s="71">
        <f>+Bucuresti!G78</f>
        <v>0</v>
      </c>
      <c r="H2082" s="71">
        <f>+Bucuresti!H78</f>
        <v>0</v>
      </c>
      <c r="I2082" s="71">
        <f>+Bucuresti!I78</f>
        <v>27</v>
      </c>
      <c r="J2082" s="71">
        <f>+Bucuresti!J78</f>
        <v>0</v>
      </c>
      <c r="K2082" s="71">
        <f>+Bucuresti!K78</f>
        <v>0</v>
      </c>
      <c r="L2082" s="71">
        <f>+Bucuresti!L78</f>
        <v>3</v>
      </c>
      <c r="M2082" s="71">
        <f>+Bucuresti!M78</f>
        <v>125</v>
      </c>
      <c r="N2082" s="71">
        <f>+Bucuresti!N78</f>
        <v>53</v>
      </c>
      <c r="O2082" s="71">
        <f>+Bucuresti!O78</f>
        <v>49</v>
      </c>
      <c r="P2082" s="71">
        <f>+Bucuresti!P78</f>
        <v>0</v>
      </c>
      <c r="Q2082" s="71">
        <f>+Bucuresti!Q78</f>
        <v>0</v>
      </c>
      <c r="R2082" s="71">
        <f>+Bucuresti!R78</f>
        <v>0</v>
      </c>
      <c r="S2082" s="71">
        <f>+Bucuresti!S78</f>
        <v>48</v>
      </c>
      <c r="T2082" s="71">
        <f>+Bucuresti!T78</f>
        <v>24</v>
      </c>
    </row>
    <row r="2083" spans="1:23" ht="24.75" customHeight="1">
      <c r="A2083" s="367">
        <v>23</v>
      </c>
      <c r="B2083" s="93" t="s">
        <v>493</v>
      </c>
      <c r="C2083" s="71">
        <f>+Bucuresti!C79</f>
        <v>220</v>
      </c>
      <c r="D2083" s="71">
        <f>+Bucuresti!D79</f>
        <v>138</v>
      </c>
      <c r="E2083" s="71">
        <f>+Bucuresti!E79</f>
        <v>3</v>
      </c>
      <c r="F2083" s="71">
        <f>+Bucuresti!F79</f>
        <v>2</v>
      </c>
      <c r="G2083" s="71">
        <f>+Bucuresti!G79</f>
        <v>9</v>
      </c>
      <c r="H2083" s="71">
        <f>+Bucuresti!H79</f>
        <v>9</v>
      </c>
      <c r="I2083" s="71">
        <f>+Bucuresti!I79</f>
        <v>42</v>
      </c>
      <c r="J2083" s="71">
        <f>+Bucuresti!J79</f>
        <v>0</v>
      </c>
      <c r="K2083" s="71">
        <f>+Bucuresti!K79</f>
        <v>13</v>
      </c>
      <c r="L2083" s="71">
        <f>+Bucuresti!L79</f>
        <v>13</v>
      </c>
      <c r="M2083" s="71">
        <f>+Bucuresti!M79</f>
        <v>580</v>
      </c>
      <c r="N2083" s="71">
        <f>+Bucuresti!N79</f>
        <v>339</v>
      </c>
      <c r="O2083" s="71">
        <f>+Bucuresti!O79</f>
        <v>312</v>
      </c>
      <c r="P2083" s="71">
        <f>+Bucuresti!P79</f>
        <v>0</v>
      </c>
      <c r="Q2083" s="71">
        <f>+Bucuresti!Q79</f>
        <v>0</v>
      </c>
      <c r="R2083" s="71">
        <f>+Bucuresti!R79</f>
        <v>0</v>
      </c>
      <c r="S2083" s="71">
        <f>+Bucuresti!S79</f>
        <v>153</v>
      </c>
      <c r="T2083" s="71">
        <f>+Bucuresti!T79</f>
        <v>88</v>
      </c>
    </row>
    <row r="2084" spans="1:23">
      <c r="A2084" s="367">
        <v>24</v>
      </c>
      <c r="B2084" s="93" t="s">
        <v>291</v>
      </c>
      <c r="C2084" s="71">
        <f>+Bucuresti!C80</f>
        <v>1606</v>
      </c>
      <c r="D2084" s="71">
        <f>+Bucuresti!D80</f>
        <v>1315</v>
      </c>
      <c r="E2084" s="71">
        <f>+Bucuresti!E80</f>
        <v>1</v>
      </c>
      <c r="F2084" s="71">
        <f>+Bucuresti!F80</f>
        <v>22</v>
      </c>
      <c r="G2084" s="71">
        <f>+Bucuresti!G80</f>
        <v>6</v>
      </c>
      <c r="H2084" s="71">
        <f>+Bucuresti!H80</f>
        <v>4</v>
      </c>
      <c r="I2084" s="71">
        <f>+Bucuresti!I80</f>
        <v>227</v>
      </c>
      <c r="J2084" s="71">
        <f>+Bucuresti!J80</f>
        <v>0</v>
      </c>
      <c r="K2084" s="71">
        <f>+Bucuresti!K80</f>
        <v>11</v>
      </c>
      <c r="L2084" s="71">
        <f>+Bucuresti!L80</f>
        <v>24</v>
      </c>
      <c r="M2084" s="71">
        <f>+Bucuresti!M80</f>
        <v>1112</v>
      </c>
      <c r="N2084" s="71">
        <f>+Bucuresti!N80</f>
        <v>632</v>
      </c>
      <c r="O2084" s="71">
        <f>+Bucuresti!O80</f>
        <v>621</v>
      </c>
      <c r="P2084" s="71">
        <f>+Bucuresti!P80</f>
        <v>0</v>
      </c>
      <c r="Q2084" s="71">
        <f>+Bucuresti!Q80</f>
        <v>0</v>
      </c>
      <c r="R2084" s="71">
        <f>+Bucuresti!R80</f>
        <v>0</v>
      </c>
      <c r="S2084" s="71">
        <f>+Bucuresti!S80</f>
        <v>388</v>
      </c>
      <c r="T2084" s="71">
        <f>+Bucuresti!T80</f>
        <v>92</v>
      </c>
    </row>
    <row r="2085" spans="1:23" ht="18" customHeight="1">
      <c r="A2085" s="367">
        <v>25</v>
      </c>
      <c r="B2085" s="93" t="s">
        <v>497</v>
      </c>
      <c r="C2085" s="71">
        <f>+Bucuresti!C81</f>
        <v>100</v>
      </c>
      <c r="D2085" s="71">
        <f>+Bucuresti!D81</f>
        <v>39</v>
      </c>
      <c r="E2085" s="71">
        <f>+Bucuresti!E81</f>
        <v>0</v>
      </c>
      <c r="F2085" s="71">
        <f>+Bucuresti!F81</f>
        <v>1</v>
      </c>
      <c r="G2085" s="71">
        <f>+Bucuresti!G81</f>
        <v>2</v>
      </c>
      <c r="H2085" s="71">
        <f>+Bucuresti!H81</f>
        <v>0</v>
      </c>
      <c r="I2085" s="71">
        <f>+Bucuresti!I81</f>
        <v>7</v>
      </c>
      <c r="J2085" s="71">
        <f>+Bucuresti!J81</f>
        <v>0</v>
      </c>
      <c r="K2085" s="71">
        <f>+Bucuresti!K81</f>
        <v>23</v>
      </c>
      <c r="L2085" s="71">
        <f>+Bucuresti!L81</f>
        <v>28</v>
      </c>
      <c r="M2085" s="71">
        <f>+Bucuresti!M81</f>
        <v>213</v>
      </c>
      <c r="N2085" s="71">
        <f>+Bucuresti!N81</f>
        <v>121</v>
      </c>
      <c r="O2085" s="71">
        <f>+Bucuresti!O81</f>
        <v>106</v>
      </c>
      <c r="P2085" s="71">
        <f>+Bucuresti!P81</f>
        <v>0</v>
      </c>
      <c r="Q2085" s="71">
        <f>+Bucuresti!Q81</f>
        <v>0</v>
      </c>
      <c r="R2085" s="71">
        <f>+Bucuresti!R81</f>
        <v>0</v>
      </c>
      <c r="S2085" s="71">
        <f>+Bucuresti!S81</f>
        <v>50</v>
      </c>
      <c r="T2085" s="71">
        <f>+Bucuresti!T81</f>
        <v>42</v>
      </c>
      <c r="U2085" s="345"/>
      <c r="V2085" s="345"/>
      <c r="W2085" s="344"/>
    </row>
    <row r="2086" spans="1:23" ht="26.25">
      <c r="A2086" s="367">
        <v>26</v>
      </c>
      <c r="B2086" s="93" t="s">
        <v>292</v>
      </c>
      <c r="C2086" s="71">
        <f>+Bucuresti!C82</f>
        <v>58</v>
      </c>
      <c r="D2086" s="71">
        <f>+Bucuresti!D82</f>
        <v>30</v>
      </c>
      <c r="E2086" s="71">
        <f>+Bucuresti!E82</f>
        <v>0</v>
      </c>
      <c r="F2086" s="71">
        <f>+Bucuresti!F82</f>
        <v>1</v>
      </c>
      <c r="G2086" s="71">
        <f>+Bucuresti!G82</f>
        <v>1</v>
      </c>
      <c r="H2086" s="71">
        <f>+Bucuresti!H82</f>
        <v>0</v>
      </c>
      <c r="I2086" s="71">
        <f>+Bucuresti!I82</f>
        <v>14</v>
      </c>
      <c r="J2086" s="71">
        <f>+Bucuresti!J82</f>
        <v>0</v>
      </c>
      <c r="K2086" s="71">
        <f>+Bucuresti!K82</f>
        <v>2</v>
      </c>
      <c r="L2086" s="71">
        <f>+Bucuresti!L82</f>
        <v>10</v>
      </c>
      <c r="M2086" s="71">
        <f>+Bucuresti!M82</f>
        <v>116</v>
      </c>
      <c r="N2086" s="71">
        <f>+Bucuresti!N82</f>
        <v>63</v>
      </c>
      <c r="O2086" s="71">
        <f>+Bucuresti!O82</f>
        <v>61</v>
      </c>
      <c r="P2086" s="71">
        <f>+Bucuresti!P82</f>
        <v>0</v>
      </c>
      <c r="Q2086" s="71">
        <f>+Bucuresti!Q82</f>
        <v>0</v>
      </c>
      <c r="R2086" s="71">
        <f>+Bucuresti!R82</f>
        <v>0</v>
      </c>
      <c r="S2086" s="71">
        <f>+Bucuresti!S82</f>
        <v>32</v>
      </c>
      <c r="T2086" s="71">
        <f>+Bucuresti!T82</f>
        <v>21</v>
      </c>
      <c r="U2086" s="343"/>
      <c r="V2086" s="343"/>
      <c r="W2086" s="344"/>
    </row>
    <row r="2087" spans="1:23" ht="26.25">
      <c r="A2087" s="367">
        <v>27</v>
      </c>
      <c r="B2087" s="93" t="s">
        <v>570</v>
      </c>
      <c r="C2087" s="71">
        <f>+Bucuresti!C83</f>
        <v>149</v>
      </c>
      <c r="D2087" s="71">
        <f>+Bucuresti!D83</f>
        <v>48</v>
      </c>
      <c r="E2087" s="71">
        <f>+Bucuresti!E83</f>
        <v>0</v>
      </c>
      <c r="F2087" s="71">
        <f>+Bucuresti!F83</f>
        <v>2</v>
      </c>
      <c r="G2087" s="71">
        <f>+Bucuresti!G83</f>
        <v>23</v>
      </c>
      <c r="H2087" s="71">
        <f>+Bucuresti!H83</f>
        <v>23</v>
      </c>
      <c r="I2087" s="71">
        <f>+Bucuresti!I83</f>
        <v>24</v>
      </c>
      <c r="J2087" s="71">
        <f>+Bucuresti!J83</f>
        <v>0</v>
      </c>
      <c r="K2087" s="71">
        <f>+Bucuresti!K83</f>
        <v>18</v>
      </c>
      <c r="L2087" s="71">
        <f>+Bucuresti!L83</f>
        <v>34</v>
      </c>
      <c r="M2087" s="71">
        <f>+Bucuresti!M83</f>
        <v>292</v>
      </c>
      <c r="N2087" s="71">
        <f>+Bucuresti!N83</f>
        <v>163</v>
      </c>
      <c r="O2087" s="71">
        <f>+Bucuresti!O83</f>
        <v>151</v>
      </c>
      <c r="P2087" s="71">
        <f>+Bucuresti!P83</f>
        <v>0</v>
      </c>
      <c r="Q2087" s="71">
        <f>+Bucuresti!Q83</f>
        <v>0</v>
      </c>
      <c r="R2087" s="71">
        <f>+Bucuresti!R83</f>
        <v>0</v>
      </c>
      <c r="S2087" s="71">
        <f>+Bucuresti!S83</f>
        <v>77</v>
      </c>
      <c r="T2087" s="71">
        <f>+Bucuresti!T83</f>
        <v>52</v>
      </c>
      <c r="U2087" s="343"/>
      <c r="V2087" s="343"/>
      <c r="W2087" s="344"/>
    </row>
    <row r="2088" spans="1:23" ht="15">
      <c r="A2088" s="367">
        <v>28</v>
      </c>
      <c r="B2088" s="93" t="s">
        <v>487</v>
      </c>
      <c r="C2088" s="71">
        <f>+Bucuresti!C84</f>
        <v>256</v>
      </c>
      <c r="D2088" s="71">
        <f>+Bucuresti!D84</f>
        <v>102</v>
      </c>
      <c r="E2088" s="71">
        <f>+Bucuresti!E84</f>
        <v>0</v>
      </c>
      <c r="F2088" s="71">
        <f>+Bucuresti!F84</f>
        <v>1</v>
      </c>
      <c r="G2088" s="71">
        <f>+Bucuresti!G84</f>
        <v>0</v>
      </c>
      <c r="H2088" s="71">
        <f>+Bucuresti!H84</f>
        <v>0</v>
      </c>
      <c r="I2088" s="71">
        <f>+Bucuresti!I84</f>
        <v>94</v>
      </c>
      <c r="J2088" s="71">
        <f>+Bucuresti!J84</f>
        <v>0</v>
      </c>
      <c r="K2088" s="71">
        <f>+Bucuresti!K84</f>
        <v>37</v>
      </c>
      <c r="L2088" s="71">
        <f>+Bucuresti!L84</f>
        <v>22</v>
      </c>
      <c r="M2088" s="71">
        <f>+Bucuresti!M84</f>
        <v>514</v>
      </c>
      <c r="N2088" s="71">
        <f>+Bucuresti!N84</f>
        <v>265</v>
      </c>
      <c r="O2088" s="71">
        <f>+Bucuresti!O84</f>
        <v>231</v>
      </c>
      <c r="P2088" s="71">
        <f>+Bucuresti!P84</f>
        <v>0</v>
      </c>
      <c r="Q2088" s="71">
        <f>+Bucuresti!Q84</f>
        <v>0</v>
      </c>
      <c r="R2088" s="71">
        <f>+Bucuresti!R84</f>
        <v>0</v>
      </c>
      <c r="S2088" s="71">
        <f>+Bucuresti!S84</f>
        <v>143</v>
      </c>
      <c r="T2088" s="71">
        <f>+Bucuresti!T84</f>
        <v>106</v>
      </c>
      <c r="U2088" s="343"/>
      <c r="V2088" s="343"/>
      <c r="W2088" s="344"/>
    </row>
    <row r="2089" spans="1:23" ht="15">
      <c r="A2089" s="367">
        <v>29</v>
      </c>
      <c r="B2089" s="93" t="s">
        <v>356</v>
      </c>
      <c r="C2089" s="71">
        <f>+Bucuresti!C85</f>
        <v>808</v>
      </c>
      <c r="D2089" s="71">
        <f>+Bucuresti!D85</f>
        <v>689</v>
      </c>
      <c r="E2089" s="71">
        <f>+Bucuresti!E85</f>
        <v>20</v>
      </c>
      <c r="F2089" s="71">
        <f>+Bucuresti!F85</f>
        <v>23</v>
      </c>
      <c r="G2089" s="71">
        <f>+Bucuresti!G85</f>
        <v>1</v>
      </c>
      <c r="H2089" s="71">
        <f>+Bucuresti!H85</f>
        <v>0</v>
      </c>
      <c r="I2089" s="71">
        <f>+Bucuresti!I85</f>
        <v>47</v>
      </c>
      <c r="J2089" s="71">
        <f>+Bucuresti!J85</f>
        <v>2</v>
      </c>
      <c r="K2089" s="71">
        <f>+Bucuresti!K85</f>
        <v>4</v>
      </c>
      <c r="L2089" s="71">
        <f>+Bucuresti!L85</f>
        <v>24</v>
      </c>
      <c r="M2089" s="71">
        <f>+Bucuresti!M85</f>
        <v>677</v>
      </c>
      <c r="N2089" s="71">
        <f>+Bucuresti!N85</f>
        <v>417</v>
      </c>
      <c r="O2089" s="71">
        <f>+Bucuresti!O85</f>
        <v>379</v>
      </c>
      <c r="P2089" s="71">
        <f>+Bucuresti!P85</f>
        <v>14</v>
      </c>
      <c r="Q2089" s="71">
        <f>+Bucuresti!Q85</f>
        <v>0</v>
      </c>
      <c r="R2089" s="71">
        <f>+Bucuresti!R85</f>
        <v>0</v>
      </c>
      <c r="S2089" s="71">
        <f>+Bucuresti!S85</f>
        <v>192</v>
      </c>
      <c r="T2089" s="71">
        <f>+Bucuresti!T85</f>
        <v>68</v>
      </c>
      <c r="U2089" s="343"/>
      <c r="V2089" s="343"/>
      <c r="W2089" s="344"/>
    </row>
    <row r="2090" spans="1:23" ht="26.25">
      <c r="A2090" s="367">
        <v>30</v>
      </c>
      <c r="B2090" s="93" t="s">
        <v>342</v>
      </c>
      <c r="C2090" s="71">
        <f>+Bucuresti!C86</f>
        <v>84</v>
      </c>
      <c r="D2090" s="71">
        <f>+Bucuresti!D86</f>
        <v>55</v>
      </c>
      <c r="E2090" s="71">
        <f>+Bucuresti!E86</f>
        <v>0</v>
      </c>
      <c r="F2090" s="71">
        <f>+Bucuresti!F86</f>
        <v>2</v>
      </c>
      <c r="G2090" s="71">
        <f>+Bucuresti!G86</f>
        <v>0</v>
      </c>
      <c r="H2090" s="71">
        <f>+Bucuresti!H86</f>
        <v>0</v>
      </c>
      <c r="I2090" s="71">
        <f>+Bucuresti!I86</f>
        <v>4</v>
      </c>
      <c r="J2090" s="71">
        <f>+Bucuresti!J86</f>
        <v>0</v>
      </c>
      <c r="K2090" s="71">
        <f>+Bucuresti!K86</f>
        <v>5</v>
      </c>
      <c r="L2090" s="71">
        <f>+Bucuresti!L86</f>
        <v>18</v>
      </c>
      <c r="M2090" s="71">
        <f>+Bucuresti!M86</f>
        <v>202</v>
      </c>
      <c r="N2090" s="71">
        <f>+Bucuresti!N86</f>
        <v>127</v>
      </c>
      <c r="O2090" s="71">
        <f>+Bucuresti!O86</f>
        <v>119</v>
      </c>
      <c r="P2090" s="71">
        <f>+Bucuresti!P86</f>
        <v>0</v>
      </c>
      <c r="Q2090" s="71">
        <f>+Bucuresti!Q86</f>
        <v>0</v>
      </c>
      <c r="R2090" s="71">
        <f>+Bucuresti!R86</f>
        <v>0</v>
      </c>
      <c r="S2090" s="71">
        <f>+Bucuresti!S86</f>
        <v>56</v>
      </c>
      <c r="T2090" s="71">
        <f>+Bucuresti!T86</f>
        <v>19</v>
      </c>
      <c r="U2090" s="343"/>
      <c r="V2090" s="343"/>
      <c r="W2090" s="344"/>
    </row>
    <row r="2091" spans="1:23" ht="15">
      <c r="A2091" s="367">
        <v>31</v>
      </c>
      <c r="B2091" s="93" t="s">
        <v>294</v>
      </c>
      <c r="C2091" s="71">
        <f>+Bucuresti!C87</f>
        <v>214</v>
      </c>
      <c r="D2091" s="71">
        <f>+Bucuresti!D87</f>
        <v>122</v>
      </c>
      <c r="E2091" s="71">
        <f>+Bucuresti!E87</f>
        <v>1</v>
      </c>
      <c r="F2091" s="71">
        <f>+Bucuresti!F87</f>
        <v>3</v>
      </c>
      <c r="G2091" s="71">
        <f>+Bucuresti!G87</f>
        <v>0</v>
      </c>
      <c r="H2091" s="71">
        <f>+Bucuresti!H87</f>
        <v>0</v>
      </c>
      <c r="I2091" s="71">
        <f>+Bucuresti!I87</f>
        <v>47</v>
      </c>
      <c r="J2091" s="71">
        <f>+Bucuresti!J87</f>
        <v>16</v>
      </c>
      <c r="K2091" s="71">
        <f>+Bucuresti!K87</f>
        <v>21</v>
      </c>
      <c r="L2091" s="71">
        <f>+Bucuresti!L87</f>
        <v>20</v>
      </c>
      <c r="M2091" s="71">
        <f>+Bucuresti!M87</f>
        <v>553</v>
      </c>
      <c r="N2091" s="71">
        <f>+Bucuresti!N87</f>
        <v>325</v>
      </c>
      <c r="O2091" s="71">
        <f>+Bucuresti!O87</f>
        <v>299</v>
      </c>
      <c r="P2091" s="71">
        <f>+Bucuresti!P87</f>
        <v>57</v>
      </c>
      <c r="Q2091" s="71">
        <f>+Bucuresti!Q87</f>
        <v>0</v>
      </c>
      <c r="R2091" s="71">
        <f>+Bucuresti!R87</f>
        <v>0</v>
      </c>
      <c r="S2091" s="71">
        <f>+Bucuresti!S87</f>
        <v>157</v>
      </c>
      <c r="T2091" s="71">
        <f>+Bucuresti!T87</f>
        <v>71</v>
      </c>
      <c r="U2091" s="343"/>
      <c r="V2091" s="343"/>
      <c r="W2091" s="344"/>
    </row>
    <row r="2092" spans="1:23" ht="15">
      <c r="A2092" s="367">
        <v>32</v>
      </c>
      <c r="B2092" s="93" t="s">
        <v>357</v>
      </c>
      <c r="C2092" s="71">
        <f>+Bucuresti!C88</f>
        <v>1177</v>
      </c>
      <c r="D2092" s="71">
        <f>+Bucuresti!D88</f>
        <v>967</v>
      </c>
      <c r="E2092" s="71">
        <f>+Bucuresti!E88</f>
        <v>41</v>
      </c>
      <c r="F2092" s="71">
        <f>+Bucuresti!F88</f>
        <v>4</v>
      </c>
      <c r="G2092" s="71">
        <f>+Bucuresti!G88</f>
        <v>1</v>
      </c>
      <c r="H2092" s="71">
        <f>+Bucuresti!H88</f>
        <v>1</v>
      </c>
      <c r="I2092" s="71">
        <f>+Bucuresti!I88</f>
        <v>120</v>
      </c>
      <c r="J2092" s="71">
        <f>+Bucuresti!J88</f>
        <v>20</v>
      </c>
      <c r="K2092" s="71">
        <f>+Bucuresti!K88</f>
        <v>9</v>
      </c>
      <c r="L2092" s="71">
        <f>+Bucuresti!L88</f>
        <v>35</v>
      </c>
      <c r="M2092" s="71">
        <f>+Bucuresti!M88</f>
        <v>920</v>
      </c>
      <c r="N2092" s="71">
        <f>+Bucuresti!N88</f>
        <v>536</v>
      </c>
      <c r="O2092" s="71">
        <f>+Bucuresti!O88</f>
        <v>480</v>
      </c>
      <c r="P2092" s="71">
        <f>+Bucuresti!P88</f>
        <v>24</v>
      </c>
      <c r="Q2092" s="71">
        <f>+Bucuresti!Q88</f>
        <v>0</v>
      </c>
      <c r="R2092" s="71">
        <f>+Bucuresti!R88</f>
        <v>0</v>
      </c>
      <c r="S2092" s="71">
        <f>+Bucuresti!S88</f>
        <v>302</v>
      </c>
      <c r="T2092" s="71">
        <f>+Bucuresti!T88</f>
        <v>82</v>
      </c>
      <c r="U2092" s="343"/>
      <c r="V2092" s="343"/>
      <c r="W2092" s="344"/>
    </row>
    <row r="2093" spans="1:23" ht="15">
      <c r="A2093" s="367">
        <v>33</v>
      </c>
      <c r="B2093" s="79" t="s">
        <v>481</v>
      </c>
      <c r="C2093" s="71">
        <f>+Bucuresti!C89</f>
        <v>298</v>
      </c>
      <c r="D2093" s="71">
        <f>+Bucuresti!D89</f>
        <v>156</v>
      </c>
      <c r="E2093" s="71">
        <f>+Bucuresti!E89</f>
        <v>0</v>
      </c>
      <c r="F2093" s="71">
        <f>+Bucuresti!F89</f>
        <v>2</v>
      </c>
      <c r="G2093" s="71">
        <f>+Bucuresti!G89</f>
        <v>3</v>
      </c>
      <c r="H2093" s="71">
        <f>+Bucuresti!H89</f>
        <v>0</v>
      </c>
      <c r="I2093" s="71">
        <f>+Bucuresti!I89</f>
        <v>72</v>
      </c>
      <c r="J2093" s="71">
        <f>+Bucuresti!J89</f>
        <v>0</v>
      </c>
      <c r="K2093" s="71">
        <f>+Bucuresti!K89</f>
        <v>32</v>
      </c>
      <c r="L2093" s="71">
        <f>+Bucuresti!L89</f>
        <v>33</v>
      </c>
      <c r="M2093" s="71">
        <f>+Bucuresti!M89</f>
        <v>894</v>
      </c>
      <c r="N2093" s="71">
        <f>+Bucuresti!N89</f>
        <v>535</v>
      </c>
      <c r="O2093" s="71">
        <f>+Bucuresti!O89</f>
        <v>470</v>
      </c>
      <c r="P2093" s="71">
        <f>+Bucuresti!P89</f>
        <v>0</v>
      </c>
      <c r="Q2093" s="71">
        <f>+Bucuresti!Q89</f>
        <v>0</v>
      </c>
      <c r="R2093" s="71">
        <f>+Bucuresti!R89</f>
        <v>0</v>
      </c>
      <c r="S2093" s="71">
        <f>+Bucuresti!S89</f>
        <v>278</v>
      </c>
      <c r="T2093" s="71">
        <f>+Bucuresti!T89</f>
        <v>81</v>
      </c>
      <c r="U2093" s="343"/>
      <c r="V2093" s="343"/>
      <c r="W2093" s="344"/>
    </row>
    <row r="2094" spans="1:23" ht="15">
      <c r="A2094" s="367">
        <v>34</v>
      </c>
      <c r="B2094" s="93" t="s">
        <v>295</v>
      </c>
      <c r="C2094" s="71">
        <f>+Bucuresti!C90</f>
        <v>1291</v>
      </c>
      <c r="D2094" s="71">
        <f>+Bucuresti!D90</f>
        <v>855</v>
      </c>
      <c r="E2094" s="71">
        <f>+Bucuresti!E90</f>
        <v>141</v>
      </c>
      <c r="F2094" s="71">
        <f>+Bucuresti!F90</f>
        <v>4</v>
      </c>
      <c r="G2094" s="71">
        <f>+Bucuresti!G90</f>
        <v>0</v>
      </c>
      <c r="H2094" s="71">
        <f>+Bucuresti!H90</f>
        <v>0</v>
      </c>
      <c r="I2094" s="71">
        <f>+Bucuresti!I90</f>
        <v>228</v>
      </c>
      <c r="J2094" s="71">
        <f>+Bucuresti!J90</f>
        <v>24</v>
      </c>
      <c r="K2094" s="71">
        <f>+Bucuresti!K90</f>
        <v>31</v>
      </c>
      <c r="L2094" s="71">
        <f>+Bucuresti!L90</f>
        <v>32</v>
      </c>
      <c r="M2094" s="71">
        <f>+Bucuresti!M90</f>
        <v>1795</v>
      </c>
      <c r="N2094" s="71">
        <f>+Bucuresti!N90</f>
        <v>992</v>
      </c>
      <c r="O2094" s="71">
        <f>+Bucuresti!O90</f>
        <v>936</v>
      </c>
      <c r="P2094" s="71">
        <f>+Bucuresti!P90</f>
        <v>34</v>
      </c>
      <c r="Q2094" s="71">
        <f>+Bucuresti!Q90</f>
        <v>0</v>
      </c>
      <c r="R2094" s="71">
        <f>+Bucuresti!R90</f>
        <v>0</v>
      </c>
      <c r="S2094" s="71">
        <f>+Bucuresti!S90</f>
        <v>523</v>
      </c>
      <c r="T2094" s="71">
        <f>+Bucuresti!T90</f>
        <v>280</v>
      </c>
      <c r="U2094" s="343"/>
      <c r="V2094" s="343"/>
      <c r="W2094" s="344"/>
    </row>
    <row r="2095" spans="1:23" ht="26.25">
      <c r="A2095" s="367">
        <v>35</v>
      </c>
      <c r="B2095" s="93" t="s">
        <v>359</v>
      </c>
      <c r="C2095" s="71">
        <f>+Bucuresti!C91</f>
        <v>241</v>
      </c>
      <c r="D2095" s="71">
        <f>+Bucuresti!D91</f>
        <v>101</v>
      </c>
      <c r="E2095" s="71">
        <f>+Bucuresti!E91</f>
        <v>0</v>
      </c>
      <c r="F2095" s="71">
        <f>+Bucuresti!F91</f>
        <v>3</v>
      </c>
      <c r="G2095" s="71">
        <f>+Bucuresti!G91</f>
        <v>1</v>
      </c>
      <c r="H2095" s="71">
        <f>+Bucuresti!H91</f>
        <v>0</v>
      </c>
      <c r="I2095" s="71">
        <f>+Bucuresti!I91</f>
        <v>80</v>
      </c>
      <c r="J2095" s="71">
        <f>+Bucuresti!J91</f>
        <v>0</v>
      </c>
      <c r="K2095" s="71">
        <f>+Bucuresti!K91</f>
        <v>20</v>
      </c>
      <c r="L2095" s="71">
        <f>+Bucuresti!L91</f>
        <v>36</v>
      </c>
      <c r="M2095" s="71">
        <f>+Bucuresti!M91</f>
        <v>569</v>
      </c>
      <c r="N2095" s="71">
        <f>+Bucuresti!N91</f>
        <v>305</v>
      </c>
      <c r="O2095" s="71">
        <f>+Bucuresti!O91</f>
        <v>261</v>
      </c>
      <c r="P2095" s="71">
        <f>+Bucuresti!P91</f>
        <v>0</v>
      </c>
      <c r="Q2095" s="71">
        <f>+Bucuresti!Q91</f>
        <v>1</v>
      </c>
      <c r="R2095" s="71">
        <f>+Bucuresti!R91</f>
        <v>0</v>
      </c>
      <c r="S2095" s="71">
        <f>+Bucuresti!S91</f>
        <v>132</v>
      </c>
      <c r="T2095" s="71">
        <f>+Bucuresti!T91</f>
        <v>132</v>
      </c>
      <c r="U2095" s="343"/>
      <c r="V2095" s="343"/>
      <c r="W2095" s="344"/>
    </row>
    <row r="2096" spans="1:23" ht="15.75" customHeight="1">
      <c r="A2096" s="367">
        <v>36</v>
      </c>
      <c r="B2096" s="93" t="s">
        <v>483</v>
      </c>
      <c r="C2096" s="71">
        <f>+Bucuresti!C92</f>
        <v>102</v>
      </c>
      <c r="D2096" s="71">
        <f>+Bucuresti!D92</f>
        <v>33</v>
      </c>
      <c r="E2096" s="71">
        <f>+Bucuresti!E92</f>
        <v>0</v>
      </c>
      <c r="F2096" s="71">
        <f>+Bucuresti!F92</f>
        <v>1</v>
      </c>
      <c r="G2096" s="71">
        <f>+Bucuresti!G92</f>
        <v>0</v>
      </c>
      <c r="H2096" s="71">
        <f>+Bucuresti!H92</f>
        <v>0</v>
      </c>
      <c r="I2096" s="71">
        <f>+Bucuresti!I92</f>
        <v>30</v>
      </c>
      <c r="J2096" s="71">
        <f>+Bucuresti!J92</f>
        <v>0</v>
      </c>
      <c r="K2096" s="71">
        <f>+Bucuresti!K92</f>
        <v>20</v>
      </c>
      <c r="L2096" s="71">
        <f>+Bucuresti!L92</f>
        <v>18</v>
      </c>
      <c r="M2096" s="71">
        <f>+Bucuresti!M92</f>
        <v>192</v>
      </c>
      <c r="N2096" s="71">
        <f>+Bucuresti!N92</f>
        <v>97</v>
      </c>
      <c r="O2096" s="71">
        <f>+Bucuresti!O92</f>
        <v>90</v>
      </c>
      <c r="P2096" s="71">
        <f>+Bucuresti!P92</f>
        <v>0</v>
      </c>
      <c r="Q2096" s="71">
        <f>+Bucuresti!Q92</f>
        <v>0</v>
      </c>
      <c r="R2096" s="71">
        <f>+Bucuresti!R92</f>
        <v>0</v>
      </c>
      <c r="S2096" s="71">
        <f>+Bucuresti!S92</f>
        <v>63</v>
      </c>
      <c r="T2096" s="71">
        <f>+Bucuresti!T92</f>
        <v>32</v>
      </c>
      <c r="U2096" s="343"/>
      <c r="V2096" s="343"/>
      <c r="W2096" s="344"/>
    </row>
    <row r="2097" spans="1:23" ht="15">
      <c r="A2097" s="367">
        <v>37</v>
      </c>
      <c r="B2097" s="93" t="s">
        <v>296</v>
      </c>
      <c r="C2097" s="71">
        <f>+Bucuresti!C93</f>
        <v>342</v>
      </c>
      <c r="D2097" s="71">
        <f>+Bucuresti!D93</f>
        <v>212</v>
      </c>
      <c r="E2097" s="71">
        <f>+Bucuresti!E93</f>
        <v>0</v>
      </c>
      <c r="F2097" s="71">
        <f>+Bucuresti!F93</f>
        <v>2</v>
      </c>
      <c r="G2097" s="71">
        <f>+Bucuresti!G93</f>
        <v>1</v>
      </c>
      <c r="H2097" s="71">
        <f>+Bucuresti!H93</f>
        <v>0</v>
      </c>
      <c r="I2097" s="71">
        <f>+Bucuresti!I93</f>
        <v>68</v>
      </c>
      <c r="J2097" s="71">
        <f>+Bucuresti!J93</f>
        <v>0</v>
      </c>
      <c r="K2097" s="71">
        <f>+Bucuresti!K93</f>
        <v>16</v>
      </c>
      <c r="L2097" s="71">
        <f>+Bucuresti!L93</f>
        <v>43</v>
      </c>
      <c r="M2097" s="71">
        <f>+Bucuresti!M93</f>
        <v>1160</v>
      </c>
      <c r="N2097" s="71">
        <f>+Bucuresti!N93</f>
        <v>672</v>
      </c>
      <c r="O2097" s="71">
        <f>+Bucuresti!O93</f>
        <v>631</v>
      </c>
      <c r="P2097" s="71">
        <f>+Bucuresti!P93</f>
        <v>0</v>
      </c>
      <c r="Q2097" s="71">
        <f>+Bucuresti!Q93</f>
        <v>0</v>
      </c>
      <c r="R2097" s="71">
        <f>+Bucuresti!R93</f>
        <v>0</v>
      </c>
      <c r="S2097" s="71">
        <f>+Bucuresti!S93</f>
        <v>340</v>
      </c>
      <c r="T2097" s="71">
        <f>+Bucuresti!T93</f>
        <v>148</v>
      </c>
      <c r="U2097" s="343"/>
      <c r="V2097" s="343"/>
      <c r="W2097" s="344"/>
    </row>
    <row r="2098" spans="1:23" ht="26.25">
      <c r="A2098" s="367">
        <v>38</v>
      </c>
      <c r="B2098" s="93" t="s">
        <v>361</v>
      </c>
      <c r="C2098" s="71">
        <f>+Bucuresti!C94</f>
        <v>133</v>
      </c>
      <c r="D2098" s="71">
        <f>+Bucuresti!D94</f>
        <v>70</v>
      </c>
      <c r="E2098" s="71">
        <f>+Bucuresti!E94</f>
        <v>0</v>
      </c>
      <c r="F2098" s="71">
        <f>+Bucuresti!F94</f>
        <v>1</v>
      </c>
      <c r="G2098" s="71">
        <f>+Bucuresti!G94</f>
        <v>1</v>
      </c>
      <c r="H2098" s="71">
        <f>+Bucuresti!H94</f>
        <v>0</v>
      </c>
      <c r="I2098" s="71">
        <f>+Bucuresti!I94</f>
        <v>36</v>
      </c>
      <c r="J2098" s="71">
        <f>+Bucuresti!J94</f>
        <v>0</v>
      </c>
      <c r="K2098" s="71">
        <f>+Bucuresti!K94</f>
        <v>1</v>
      </c>
      <c r="L2098" s="71">
        <f>+Bucuresti!L94</f>
        <v>24</v>
      </c>
      <c r="M2098" s="71">
        <f>+Bucuresti!M94</f>
        <v>421</v>
      </c>
      <c r="N2098" s="71">
        <f>+Bucuresti!N94</f>
        <v>267</v>
      </c>
      <c r="O2098" s="71">
        <f>+Bucuresti!O94</f>
        <v>253</v>
      </c>
      <c r="P2098" s="71">
        <f>+Bucuresti!P94</f>
        <v>0</v>
      </c>
      <c r="Q2098" s="71">
        <f>+Bucuresti!Q94</f>
        <v>0</v>
      </c>
      <c r="R2098" s="71">
        <f>+Bucuresti!R94</f>
        <v>0</v>
      </c>
      <c r="S2098" s="71">
        <f>+Bucuresti!S94</f>
        <v>128</v>
      </c>
      <c r="T2098" s="71">
        <f>+Bucuresti!T94</f>
        <v>26</v>
      </c>
      <c r="U2098" s="343"/>
      <c r="V2098" s="343"/>
      <c r="W2098" s="344"/>
    </row>
    <row r="2099" spans="1:23" ht="25.5" customHeight="1">
      <c r="A2099" s="367">
        <v>39</v>
      </c>
      <c r="B2099" s="93" t="s">
        <v>484</v>
      </c>
      <c r="C2099" s="71">
        <f>+Bucuresti!C95</f>
        <v>59</v>
      </c>
      <c r="D2099" s="71">
        <f>+Bucuresti!D95</f>
        <v>8</v>
      </c>
      <c r="E2099" s="71">
        <f>+Bucuresti!E95</f>
        <v>0</v>
      </c>
      <c r="F2099" s="71">
        <f>+Bucuresti!F95</f>
        <v>1</v>
      </c>
      <c r="G2099" s="71">
        <f>+Bucuresti!G95</f>
        <v>1</v>
      </c>
      <c r="H2099" s="71">
        <f>+Bucuresti!H95</f>
        <v>0</v>
      </c>
      <c r="I2099" s="71">
        <f>+Bucuresti!I95</f>
        <v>4</v>
      </c>
      <c r="J2099" s="71">
        <f>+Bucuresti!J95</f>
        <v>0</v>
      </c>
      <c r="K2099" s="71">
        <f>+Bucuresti!K95</f>
        <v>36</v>
      </c>
      <c r="L2099" s="71">
        <f>+Bucuresti!L95</f>
        <v>9</v>
      </c>
      <c r="M2099" s="71">
        <f>+Bucuresti!M95</f>
        <v>78</v>
      </c>
      <c r="N2099" s="71">
        <f>+Bucuresti!N95</f>
        <v>30</v>
      </c>
      <c r="O2099" s="71">
        <f>+Bucuresti!O95</f>
        <v>28</v>
      </c>
      <c r="P2099" s="71">
        <f>+Bucuresti!P95</f>
        <v>0</v>
      </c>
      <c r="Q2099" s="71">
        <f>+Bucuresti!Q95</f>
        <v>0</v>
      </c>
      <c r="R2099" s="71">
        <f>+Bucuresti!R95</f>
        <v>0</v>
      </c>
      <c r="S2099" s="71">
        <f>+Bucuresti!S95</f>
        <v>31</v>
      </c>
      <c r="T2099" s="71">
        <f>+Bucuresti!T95</f>
        <v>17</v>
      </c>
      <c r="U2099" s="343"/>
      <c r="V2099" s="343"/>
      <c r="W2099" s="344"/>
    </row>
    <row r="2100" spans="1:23" ht="14.25" customHeight="1">
      <c r="A2100" s="367">
        <v>40</v>
      </c>
      <c r="B2100" s="93" t="s">
        <v>492</v>
      </c>
      <c r="C2100" s="71">
        <f>+Bucuresti!C96</f>
        <v>168</v>
      </c>
      <c r="D2100" s="71">
        <f>+Bucuresti!D96</f>
        <v>86</v>
      </c>
      <c r="E2100" s="71">
        <f>+Bucuresti!E96</f>
        <v>0</v>
      </c>
      <c r="F2100" s="71">
        <f>+Bucuresti!F96</f>
        <v>2</v>
      </c>
      <c r="G2100" s="71">
        <f>+Bucuresti!G96</f>
        <v>2</v>
      </c>
      <c r="H2100" s="71">
        <f>+Bucuresti!H96</f>
        <v>1</v>
      </c>
      <c r="I2100" s="71">
        <f>+Bucuresti!I96</f>
        <v>44</v>
      </c>
      <c r="J2100" s="71">
        <f>+Bucuresti!J96</f>
        <v>0</v>
      </c>
      <c r="K2100" s="71">
        <f>+Bucuresti!K96</f>
        <v>8</v>
      </c>
      <c r="L2100" s="71">
        <f>+Bucuresti!L96</f>
        <v>26</v>
      </c>
      <c r="M2100" s="71">
        <f>+Bucuresti!M96</f>
        <v>492</v>
      </c>
      <c r="N2100" s="71">
        <f>+Bucuresti!N96</f>
        <v>262</v>
      </c>
      <c r="O2100" s="71">
        <f>+Bucuresti!O96</f>
        <v>232</v>
      </c>
      <c r="P2100" s="71">
        <f>+Bucuresti!P96</f>
        <v>0</v>
      </c>
      <c r="Q2100" s="71">
        <f>+Bucuresti!Q96</f>
        <v>0</v>
      </c>
      <c r="R2100" s="71">
        <f>+Bucuresti!R96</f>
        <v>0</v>
      </c>
      <c r="S2100" s="71">
        <f>+Bucuresti!S96</f>
        <v>159</v>
      </c>
      <c r="T2100" s="71">
        <f>+Bucuresti!T96</f>
        <v>71</v>
      </c>
      <c r="U2100" s="343"/>
      <c r="V2100" s="343"/>
      <c r="W2100" s="344"/>
    </row>
    <row r="2101" spans="1:23" ht="15.75" customHeight="1">
      <c r="A2101" s="367">
        <v>41</v>
      </c>
      <c r="B2101" s="93" t="s">
        <v>495</v>
      </c>
      <c r="C2101" s="71">
        <f>+Bucuresti!C97</f>
        <v>157</v>
      </c>
      <c r="D2101" s="71">
        <f>+Bucuresti!D97</f>
        <v>86</v>
      </c>
      <c r="E2101" s="71">
        <f>+Bucuresti!E97</f>
        <v>1</v>
      </c>
      <c r="F2101" s="71">
        <f>+Bucuresti!F97</f>
        <v>2</v>
      </c>
      <c r="G2101" s="71">
        <f>+Bucuresti!G97</f>
        <v>0</v>
      </c>
      <c r="H2101" s="71">
        <f>+Bucuresti!H97</f>
        <v>0</v>
      </c>
      <c r="I2101" s="71">
        <f>+Bucuresti!I97</f>
        <v>46</v>
      </c>
      <c r="J2101" s="71">
        <f>+Bucuresti!J97</f>
        <v>0</v>
      </c>
      <c r="K2101" s="71">
        <f>+Bucuresti!K97</f>
        <v>6</v>
      </c>
      <c r="L2101" s="71">
        <f>+Bucuresti!L97</f>
        <v>16</v>
      </c>
      <c r="M2101" s="71">
        <f>+Bucuresti!M97</f>
        <v>552</v>
      </c>
      <c r="N2101" s="71">
        <f>+Bucuresti!N97</f>
        <v>294</v>
      </c>
      <c r="O2101" s="71">
        <f>+Bucuresti!O97</f>
        <v>268</v>
      </c>
      <c r="P2101" s="71">
        <f>+Bucuresti!P97</f>
        <v>0</v>
      </c>
      <c r="Q2101" s="71">
        <f>+Bucuresti!Q97</f>
        <v>0</v>
      </c>
      <c r="R2101" s="71">
        <f>+Bucuresti!R97</f>
        <v>0</v>
      </c>
      <c r="S2101" s="71">
        <f>+Bucuresti!S97</f>
        <v>193</v>
      </c>
      <c r="T2101" s="71">
        <f>+Bucuresti!T97</f>
        <v>65</v>
      </c>
      <c r="U2101" s="343"/>
      <c r="V2101" s="343"/>
      <c r="W2101" s="344"/>
    </row>
    <row r="2102" spans="1:23" ht="26.25">
      <c r="A2102" s="367">
        <v>42</v>
      </c>
      <c r="B2102" s="93" t="s">
        <v>433</v>
      </c>
      <c r="C2102" s="71">
        <f>+Bucuresti!C98</f>
        <v>54</v>
      </c>
      <c r="D2102" s="71">
        <f>+Bucuresti!D98</f>
        <v>23</v>
      </c>
      <c r="E2102" s="71">
        <f>+Bucuresti!E98</f>
        <v>0</v>
      </c>
      <c r="F2102" s="71">
        <f>+Bucuresti!F98</f>
        <v>1</v>
      </c>
      <c r="G2102" s="71">
        <f>+Bucuresti!G98</f>
        <v>0</v>
      </c>
      <c r="H2102" s="71">
        <f>+Bucuresti!H98</f>
        <v>0</v>
      </c>
      <c r="I2102" s="71">
        <f>+Bucuresti!I98</f>
        <v>15</v>
      </c>
      <c r="J2102" s="71">
        <f>+Bucuresti!J98</f>
        <v>0</v>
      </c>
      <c r="K2102" s="71">
        <f>+Bucuresti!K98</f>
        <v>0</v>
      </c>
      <c r="L2102" s="71">
        <f>+Bucuresti!L98</f>
        <v>15</v>
      </c>
      <c r="M2102" s="71">
        <f>+Bucuresti!M98</f>
        <v>246</v>
      </c>
      <c r="N2102" s="71">
        <f>+Bucuresti!N98</f>
        <v>127</v>
      </c>
      <c r="O2102" s="71">
        <f>+Bucuresti!O98</f>
        <v>120</v>
      </c>
      <c r="P2102" s="71">
        <f>+Bucuresti!P98</f>
        <v>0</v>
      </c>
      <c r="Q2102" s="71">
        <f>+Bucuresti!Q98</f>
        <v>0</v>
      </c>
      <c r="R2102" s="71">
        <f>+Bucuresti!R98</f>
        <v>0</v>
      </c>
      <c r="S2102" s="71">
        <f>+Bucuresti!S98</f>
        <v>104</v>
      </c>
      <c r="T2102" s="71">
        <f>+Bucuresti!T98</f>
        <v>15</v>
      </c>
      <c r="U2102" s="343"/>
      <c r="V2102" s="343"/>
      <c r="W2102" s="344"/>
    </row>
    <row r="2103" spans="1:23" ht="26.25">
      <c r="A2103" s="367">
        <v>43</v>
      </c>
      <c r="B2103" s="93" t="s">
        <v>297</v>
      </c>
      <c r="C2103" s="71">
        <f>+Bucuresti!C99</f>
        <v>47</v>
      </c>
      <c r="D2103" s="71">
        <f>+Bucuresti!D99</f>
        <v>27</v>
      </c>
      <c r="E2103" s="71">
        <f>+Bucuresti!E99</f>
        <v>0</v>
      </c>
      <c r="F2103" s="71">
        <f>+Bucuresti!F99</f>
        <v>1</v>
      </c>
      <c r="G2103" s="71">
        <f>+Bucuresti!G99</f>
        <v>0</v>
      </c>
      <c r="H2103" s="71">
        <f>+Bucuresti!H99</f>
        <v>0</v>
      </c>
      <c r="I2103" s="71">
        <f>+Bucuresti!I99</f>
        <v>3</v>
      </c>
      <c r="J2103" s="71">
        <f>+Bucuresti!J99</f>
        <v>0</v>
      </c>
      <c r="K2103" s="71">
        <f>+Bucuresti!K99</f>
        <v>4</v>
      </c>
      <c r="L2103" s="71">
        <f>+Bucuresti!L99</f>
        <v>12</v>
      </c>
      <c r="M2103" s="71">
        <f>+Bucuresti!M99</f>
        <v>264</v>
      </c>
      <c r="N2103" s="71">
        <f>+Bucuresti!N99</f>
        <v>140</v>
      </c>
      <c r="O2103" s="71">
        <f>+Bucuresti!O99</f>
        <v>127</v>
      </c>
      <c r="P2103" s="71">
        <f>+Bucuresti!P99</f>
        <v>0</v>
      </c>
      <c r="Q2103" s="71">
        <f>+Bucuresti!Q99</f>
        <v>0</v>
      </c>
      <c r="R2103" s="71">
        <f>+Bucuresti!R99</f>
        <v>0</v>
      </c>
      <c r="S2103" s="71">
        <f>+Bucuresti!S99</f>
        <v>86</v>
      </c>
      <c r="T2103" s="71">
        <f>+Bucuresti!T99</f>
        <v>38</v>
      </c>
      <c r="U2103" s="343"/>
      <c r="V2103" s="343"/>
      <c r="W2103" s="344"/>
    </row>
  </sheetData>
  <mergeCells count="1886">
    <mergeCell ref="P2035:P2036"/>
    <mergeCell ref="Q2035:Q2036"/>
    <mergeCell ref="R2035:R2036"/>
    <mergeCell ref="A2074:A2078"/>
    <mergeCell ref="B2074:B2078"/>
    <mergeCell ref="C2074:L2074"/>
    <mergeCell ref="M2074:T2074"/>
    <mergeCell ref="C2075:C2078"/>
    <mergeCell ref="D2075:L2075"/>
    <mergeCell ref="M2075:M2078"/>
    <mergeCell ref="N2075:T2075"/>
    <mergeCell ref="D2076:D2078"/>
    <mergeCell ref="E2076:E2078"/>
    <mergeCell ref="F2076:F2078"/>
    <mergeCell ref="G2076:H2076"/>
    <mergeCell ref="I2076:J2076"/>
    <mergeCell ref="K2076:K2078"/>
    <mergeCell ref="L2076:L2078"/>
    <mergeCell ref="N2076:N2078"/>
    <mergeCell ref="O2076:R2076"/>
    <mergeCell ref="S2076:S2078"/>
    <mergeCell ref="T2076:T2078"/>
    <mergeCell ref="G2077:G2078"/>
    <mergeCell ref="H2077:H2078"/>
    <mergeCell ref="I2077:I2078"/>
    <mergeCell ref="J2077:J2078"/>
    <mergeCell ref="O2077:O2078"/>
    <mergeCell ref="P2077:P2078"/>
    <mergeCell ref="Q2077:R2077"/>
    <mergeCell ref="A2053:B2053"/>
    <mergeCell ref="A2047:T2047"/>
    <mergeCell ref="A2048:A2052"/>
    <mergeCell ref="B2048:B2052"/>
    <mergeCell ref="C2048:L2048"/>
    <mergeCell ref="M2048:T2048"/>
    <mergeCell ref="C2049:C2052"/>
    <mergeCell ref="D2049:L2049"/>
    <mergeCell ref="M2049:M2052"/>
    <mergeCell ref="N2049:T2049"/>
    <mergeCell ref="D2050:D2052"/>
    <mergeCell ref="E2050:E2052"/>
    <mergeCell ref="F2050:F2052"/>
    <mergeCell ref="G2050:H2050"/>
    <mergeCell ref="I2050:J2050"/>
    <mergeCell ref="K2050:K2052"/>
    <mergeCell ref="L2050:L2052"/>
    <mergeCell ref="N2050:N2052"/>
    <mergeCell ref="O2050:R2050"/>
    <mergeCell ref="S2050:S2052"/>
    <mergeCell ref="T2050:T2052"/>
    <mergeCell ref="G2051:G2052"/>
    <mergeCell ref="H2051:H2052"/>
    <mergeCell ref="I2051:I2052"/>
    <mergeCell ref="J2051:J2052"/>
    <mergeCell ref="O2051:O2052"/>
    <mergeCell ref="P2051:P2052"/>
    <mergeCell ref="Q2051:R2051"/>
    <mergeCell ref="A1960:B1960"/>
    <mergeCell ref="A1994:J1994"/>
    <mergeCell ref="A1995:A1996"/>
    <mergeCell ref="B1995:B1996"/>
    <mergeCell ref="C1995:C1996"/>
    <mergeCell ref="D1995:F1995"/>
    <mergeCell ref="G1995:G1996"/>
    <mergeCell ref="H1995:J1995"/>
    <mergeCell ref="K1995:K1996"/>
    <mergeCell ref="L1995:L1996"/>
    <mergeCell ref="M1995:M1996"/>
    <mergeCell ref="N1995:N1996"/>
    <mergeCell ref="O1995:O1996"/>
    <mergeCell ref="P1995:P1996"/>
    <mergeCell ref="Q1995:Q1996"/>
    <mergeCell ref="R1995:R1996"/>
    <mergeCell ref="A1997:B1997"/>
    <mergeCell ref="A2035:A2036"/>
    <mergeCell ref="B2035:B2036"/>
    <mergeCell ref="C2035:C2036"/>
    <mergeCell ref="D2035:F2035"/>
    <mergeCell ref="G2035:G2036"/>
    <mergeCell ref="H2035:J2035"/>
    <mergeCell ref="K2035:K2036"/>
    <mergeCell ref="L2035:L2036"/>
    <mergeCell ref="M2035:M2036"/>
    <mergeCell ref="N2035:N2036"/>
    <mergeCell ref="O2035:O2036"/>
    <mergeCell ref="A1954:T1954"/>
    <mergeCell ref="A1955:A1959"/>
    <mergeCell ref="B1955:B1959"/>
    <mergeCell ref="C1955:L1955"/>
    <mergeCell ref="M1955:T1955"/>
    <mergeCell ref="C1956:C1959"/>
    <mergeCell ref="D1956:L1956"/>
    <mergeCell ref="M1956:M1959"/>
    <mergeCell ref="N1956:T1956"/>
    <mergeCell ref="D1957:D1959"/>
    <mergeCell ref="E1957:E1959"/>
    <mergeCell ref="F1957:F1959"/>
    <mergeCell ref="G1957:H1957"/>
    <mergeCell ref="I1957:J1957"/>
    <mergeCell ref="K1957:K1959"/>
    <mergeCell ref="L1957:L1959"/>
    <mergeCell ref="N1957:N1959"/>
    <mergeCell ref="O1957:R1957"/>
    <mergeCell ref="S1957:S1959"/>
    <mergeCell ref="T1957:T1959"/>
    <mergeCell ref="G1958:G1959"/>
    <mergeCell ref="H1958:H1959"/>
    <mergeCell ref="I1958:I1959"/>
    <mergeCell ref="J1958:J1959"/>
    <mergeCell ref="O1958:O1959"/>
    <mergeCell ref="P1958:P1959"/>
    <mergeCell ref="Q1958:R1958"/>
    <mergeCell ref="A1914:B1914"/>
    <mergeCell ref="A1944:J1944"/>
    <mergeCell ref="A1945:A1946"/>
    <mergeCell ref="B1945:B1946"/>
    <mergeCell ref="C1945:C1946"/>
    <mergeCell ref="D1945:F1945"/>
    <mergeCell ref="G1945:G1946"/>
    <mergeCell ref="H1945:J1945"/>
    <mergeCell ref="K1945:K1946"/>
    <mergeCell ref="L1945:L1946"/>
    <mergeCell ref="M1945:M1946"/>
    <mergeCell ref="N1945:N1946"/>
    <mergeCell ref="O1945:O1946"/>
    <mergeCell ref="P1945:P1946"/>
    <mergeCell ref="Q1945:Q1946"/>
    <mergeCell ref="R1945:R1946"/>
    <mergeCell ref="A1947:B1947"/>
    <mergeCell ref="A1908:T1908"/>
    <mergeCell ref="A1909:A1913"/>
    <mergeCell ref="B1909:B1913"/>
    <mergeCell ref="C1909:L1909"/>
    <mergeCell ref="M1909:T1909"/>
    <mergeCell ref="C1910:C1913"/>
    <mergeCell ref="D1910:L1910"/>
    <mergeCell ref="M1910:M1913"/>
    <mergeCell ref="N1910:T1910"/>
    <mergeCell ref="D1911:D1913"/>
    <mergeCell ref="E1911:E1913"/>
    <mergeCell ref="F1911:F1913"/>
    <mergeCell ref="G1911:H1911"/>
    <mergeCell ref="I1911:J1911"/>
    <mergeCell ref="K1911:K1913"/>
    <mergeCell ref="L1911:L1913"/>
    <mergeCell ref="N1911:N1913"/>
    <mergeCell ref="O1911:R1911"/>
    <mergeCell ref="S1911:S1913"/>
    <mergeCell ref="T1911:T1913"/>
    <mergeCell ref="G1912:G1913"/>
    <mergeCell ref="H1912:H1913"/>
    <mergeCell ref="I1912:I1913"/>
    <mergeCell ref="J1912:J1913"/>
    <mergeCell ref="O1912:O1913"/>
    <mergeCell ref="P1912:P1913"/>
    <mergeCell ref="Q1912:R1912"/>
    <mergeCell ref="A1863:B1863"/>
    <mergeCell ref="A1897:J1897"/>
    <mergeCell ref="A1898:A1899"/>
    <mergeCell ref="B1898:B1899"/>
    <mergeCell ref="C1898:C1899"/>
    <mergeCell ref="D1898:F1898"/>
    <mergeCell ref="G1898:G1899"/>
    <mergeCell ref="H1898:J1898"/>
    <mergeCell ref="K1898:K1899"/>
    <mergeCell ref="L1898:L1899"/>
    <mergeCell ref="M1898:M1899"/>
    <mergeCell ref="N1898:N1899"/>
    <mergeCell ref="O1898:O1899"/>
    <mergeCell ref="P1898:P1899"/>
    <mergeCell ref="Q1898:Q1899"/>
    <mergeCell ref="R1898:R1899"/>
    <mergeCell ref="A1900:B1900"/>
    <mergeCell ref="A1857:T1857"/>
    <mergeCell ref="A1858:A1862"/>
    <mergeCell ref="B1858:B1862"/>
    <mergeCell ref="C1858:L1858"/>
    <mergeCell ref="M1858:T1858"/>
    <mergeCell ref="C1859:C1862"/>
    <mergeCell ref="D1859:L1859"/>
    <mergeCell ref="M1859:M1862"/>
    <mergeCell ref="N1859:T1859"/>
    <mergeCell ref="D1860:D1862"/>
    <mergeCell ref="E1860:E1862"/>
    <mergeCell ref="F1860:F1862"/>
    <mergeCell ref="G1860:H1860"/>
    <mergeCell ref="I1860:J1860"/>
    <mergeCell ref="K1860:K1862"/>
    <mergeCell ref="L1860:L1862"/>
    <mergeCell ref="N1860:N1862"/>
    <mergeCell ref="O1860:R1860"/>
    <mergeCell ref="S1860:S1862"/>
    <mergeCell ref="T1860:T1862"/>
    <mergeCell ref="G1861:G1862"/>
    <mergeCell ref="H1861:H1862"/>
    <mergeCell ref="I1861:I1862"/>
    <mergeCell ref="J1861:J1862"/>
    <mergeCell ref="O1861:O1862"/>
    <mergeCell ref="P1861:P1862"/>
    <mergeCell ref="Q1861:R1861"/>
    <mergeCell ref="A1810:B1810"/>
    <mergeCell ref="A1848:J1848"/>
    <mergeCell ref="A1849:A1850"/>
    <mergeCell ref="B1849:B1850"/>
    <mergeCell ref="C1849:C1850"/>
    <mergeCell ref="D1849:F1849"/>
    <mergeCell ref="G1849:G1850"/>
    <mergeCell ref="H1849:J1849"/>
    <mergeCell ref="K1849:K1850"/>
    <mergeCell ref="L1849:L1850"/>
    <mergeCell ref="M1849:M1850"/>
    <mergeCell ref="N1849:N1850"/>
    <mergeCell ref="O1849:O1850"/>
    <mergeCell ref="P1849:P1850"/>
    <mergeCell ref="Q1849:Q1850"/>
    <mergeCell ref="R1849:R1850"/>
    <mergeCell ref="A1851:B1851"/>
    <mergeCell ref="A1804:T1804"/>
    <mergeCell ref="A1805:A1809"/>
    <mergeCell ref="B1805:B1809"/>
    <mergeCell ref="C1805:L1805"/>
    <mergeCell ref="M1805:T1805"/>
    <mergeCell ref="C1806:C1809"/>
    <mergeCell ref="D1806:L1806"/>
    <mergeCell ref="M1806:M1809"/>
    <mergeCell ref="N1806:T1806"/>
    <mergeCell ref="D1807:D1809"/>
    <mergeCell ref="E1807:E1809"/>
    <mergeCell ref="F1807:F1809"/>
    <mergeCell ref="G1807:H1807"/>
    <mergeCell ref="I1807:J1807"/>
    <mergeCell ref="K1807:K1809"/>
    <mergeCell ref="L1807:L1809"/>
    <mergeCell ref="N1807:N1809"/>
    <mergeCell ref="O1807:R1807"/>
    <mergeCell ref="S1807:S1809"/>
    <mergeCell ref="T1807:T1809"/>
    <mergeCell ref="G1808:G1809"/>
    <mergeCell ref="H1808:H1809"/>
    <mergeCell ref="I1808:I1809"/>
    <mergeCell ref="J1808:J1809"/>
    <mergeCell ref="O1808:O1809"/>
    <mergeCell ref="P1808:P1809"/>
    <mergeCell ref="Q1808:R1808"/>
    <mergeCell ref="A1777:B1777"/>
    <mergeCell ref="A1796:J1796"/>
    <mergeCell ref="A1797:A1798"/>
    <mergeCell ref="B1797:B1798"/>
    <mergeCell ref="C1797:C1798"/>
    <mergeCell ref="D1797:F1797"/>
    <mergeCell ref="G1797:G1798"/>
    <mergeCell ref="H1797:J1797"/>
    <mergeCell ref="K1797:K1798"/>
    <mergeCell ref="L1797:L1798"/>
    <mergeCell ref="M1797:M1798"/>
    <mergeCell ref="N1797:N1798"/>
    <mergeCell ref="O1797:O1798"/>
    <mergeCell ref="P1797:P1798"/>
    <mergeCell ref="Q1797:Q1798"/>
    <mergeCell ref="R1797:R1798"/>
    <mergeCell ref="A1799:B1799"/>
    <mergeCell ref="A1771:T1771"/>
    <mergeCell ref="A1772:A1776"/>
    <mergeCell ref="B1772:B1776"/>
    <mergeCell ref="C1772:L1772"/>
    <mergeCell ref="M1772:T1772"/>
    <mergeCell ref="C1773:C1776"/>
    <mergeCell ref="D1773:L1773"/>
    <mergeCell ref="M1773:M1776"/>
    <mergeCell ref="N1773:T1773"/>
    <mergeCell ref="D1774:D1776"/>
    <mergeCell ref="E1774:E1776"/>
    <mergeCell ref="F1774:F1776"/>
    <mergeCell ref="G1774:H1774"/>
    <mergeCell ref="I1774:J1774"/>
    <mergeCell ref="K1774:K1776"/>
    <mergeCell ref="L1774:L1776"/>
    <mergeCell ref="N1774:N1776"/>
    <mergeCell ref="O1774:R1774"/>
    <mergeCell ref="S1774:S1776"/>
    <mergeCell ref="T1774:T1776"/>
    <mergeCell ref="G1775:G1776"/>
    <mergeCell ref="H1775:H1776"/>
    <mergeCell ref="I1775:I1776"/>
    <mergeCell ref="J1775:J1776"/>
    <mergeCell ref="O1775:O1776"/>
    <mergeCell ref="P1775:P1776"/>
    <mergeCell ref="Q1775:R1775"/>
    <mergeCell ref="A1720:B1720"/>
    <mergeCell ref="A1753:J1753"/>
    <mergeCell ref="A1754:A1755"/>
    <mergeCell ref="B1754:B1755"/>
    <mergeCell ref="C1754:C1755"/>
    <mergeCell ref="D1754:F1754"/>
    <mergeCell ref="G1754:G1755"/>
    <mergeCell ref="H1754:J1754"/>
    <mergeCell ref="K1754:K1755"/>
    <mergeCell ref="L1754:L1755"/>
    <mergeCell ref="M1754:M1755"/>
    <mergeCell ref="N1754:N1755"/>
    <mergeCell ref="O1754:O1755"/>
    <mergeCell ref="P1754:P1755"/>
    <mergeCell ref="Q1754:Q1755"/>
    <mergeCell ref="R1754:R1755"/>
    <mergeCell ref="A1756:B1756"/>
    <mergeCell ref="A1714:T1714"/>
    <mergeCell ref="A1715:A1719"/>
    <mergeCell ref="B1715:B1719"/>
    <mergeCell ref="C1715:L1715"/>
    <mergeCell ref="M1715:T1715"/>
    <mergeCell ref="C1716:C1719"/>
    <mergeCell ref="D1716:L1716"/>
    <mergeCell ref="M1716:M1719"/>
    <mergeCell ref="N1716:T1716"/>
    <mergeCell ref="D1717:D1719"/>
    <mergeCell ref="E1717:E1719"/>
    <mergeCell ref="F1717:F1719"/>
    <mergeCell ref="G1717:H1717"/>
    <mergeCell ref="I1717:J1717"/>
    <mergeCell ref="K1717:K1719"/>
    <mergeCell ref="L1717:L1719"/>
    <mergeCell ref="N1717:N1719"/>
    <mergeCell ref="O1717:R1717"/>
    <mergeCell ref="S1717:S1719"/>
    <mergeCell ref="T1717:T1719"/>
    <mergeCell ref="G1718:G1719"/>
    <mergeCell ref="H1718:H1719"/>
    <mergeCell ref="I1718:I1719"/>
    <mergeCell ref="J1718:J1719"/>
    <mergeCell ref="O1718:O1719"/>
    <mergeCell ref="P1718:P1719"/>
    <mergeCell ref="Q1718:R1718"/>
    <mergeCell ref="A1674:B1674"/>
    <mergeCell ref="A1702:J1702"/>
    <mergeCell ref="A1703:A1704"/>
    <mergeCell ref="B1703:B1704"/>
    <mergeCell ref="C1703:C1704"/>
    <mergeCell ref="D1703:F1703"/>
    <mergeCell ref="G1703:G1704"/>
    <mergeCell ref="H1703:J1703"/>
    <mergeCell ref="K1703:K1704"/>
    <mergeCell ref="L1703:L1704"/>
    <mergeCell ref="M1703:M1704"/>
    <mergeCell ref="N1703:N1704"/>
    <mergeCell ref="O1703:O1704"/>
    <mergeCell ref="P1703:P1704"/>
    <mergeCell ref="Q1703:Q1704"/>
    <mergeCell ref="R1703:R1704"/>
    <mergeCell ref="A1705:B1705"/>
    <mergeCell ref="A1668:T1668"/>
    <mergeCell ref="A1669:A1673"/>
    <mergeCell ref="B1669:B1673"/>
    <mergeCell ref="C1669:L1669"/>
    <mergeCell ref="M1669:T1669"/>
    <mergeCell ref="C1670:C1673"/>
    <mergeCell ref="D1670:L1670"/>
    <mergeCell ref="M1670:M1673"/>
    <mergeCell ref="N1670:T1670"/>
    <mergeCell ref="D1671:D1673"/>
    <mergeCell ref="E1671:E1673"/>
    <mergeCell ref="F1671:F1673"/>
    <mergeCell ref="G1671:H1671"/>
    <mergeCell ref="I1671:J1671"/>
    <mergeCell ref="K1671:K1673"/>
    <mergeCell ref="L1671:L1673"/>
    <mergeCell ref="N1671:N1673"/>
    <mergeCell ref="O1671:R1671"/>
    <mergeCell ref="S1671:S1673"/>
    <mergeCell ref="T1671:T1673"/>
    <mergeCell ref="G1672:G1673"/>
    <mergeCell ref="H1672:H1673"/>
    <mergeCell ref="I1672:I1673"/>
    <mergeCell ref="J1672:J1673"/>
    <mergeCell ref="O1672:O1673"/>
    <mergeCell ref="P1672:P1673"/>
    <mergeCell ref="Q1672:R1672"/>
    <mergeCell ref="A1621:B1621"/>
    <mergeCell ref="A1654:J1654"/>
    <mergeCell ref="A1655:A1656"/>
    <mergeCell ref="B1655:B1656"/>
    <mergeCell ref="C1655:C1656"/>
    <mergeCell ref="D1655:F1655"/>
    <mergeCell ref="G1655:G1656"/>
    <mergeCell ref="H1655:J1655"/>
    <mergeCell ref="K1655:K1656"/>
    <mergeCell ref="L1655:L1656"/>
    <mergeCell ref="M1655:M1656"/>
    <mergeCell ref="N1655:N1656"/>
    <mergeCell ref="O1655:O1656"/>
    <mergeCell ref="P1655:P1656"/>
    <mergeCell ref="Q1655:Q1656"/>
    <mergeCell ref="R1655:R1656"/>
    <mergeCell ref="A1657:B1657"/>
    <mergeCell ref="A1615:T1615"/>
    <mergeCell ref="A1616:A1620"/>
    <mergeCell ref="B1616:B1620"/>
    <mergeCell ref="C1616:L1616"/>
    <mergeCell ref="M1616:T1616"/>
    <mergeCell ref="C1617:C1620"/>
    <mergeCell ref="D1617:L1617"/>
    <mergeCell ref="M1617:M1620"/>
    <mergeCell ref="N1617:T1617"/>
    <mergeCell ref="D1618:D1620"/>
    <mergeCell ref="E1618:E1620"/>
    <mergeCell ref="F1618:F1620"/>
    <mergeCell ref="G1618:H1618"/>
    <mergeCell ref="I1618:J1618"/>
    <mergeCell ref="K1618:K1620"/>
    <mergeCell ref="L1618:L1620"/>
    <mergeCell ref="N1618:N1620"/>
    <mergeCell ref="O1618:R1618"/>
    <mergeCell ref="S1618:S1620"/>
    <mergeCell ref="T1618:T1620"/>
    <mergeCell ref="G1619:G1620"/>
    <mergeCell ref="H1619:H1620"/>
    <mergeCell ref="I1619:I1620"/>
    <mergeCell ref="J1619:J1620"/>
    <mergeCell ref="O1619:O1620"/>
    <mergeCell ref="P1619:P1620"/>
    <mergeCell ref="Q1619:R1619"/>
    <mergeCell ref="A1577:B1577"/>
    <mergeCell ref="A1603:J1603"/>
    <mergeCell ref="A1604:A1605"/>
    <mergeCell ref="B1604:B1605"/>
    <mergeCell ref="C1604:C1605"/>
    <mergeCell ref="D1604:F1604"/>
    <mergeCell ref="G1604:G1605"/>
    <mergeCell ref="H1604:J1604"/>
    <mergeCell ref="K1604:K1605"/>
    <mergeCell ref="L1604:L1605"/>
    <mergeCell ref="M1604:M1605"/>
    <mergeCell ref="N1604:N1605"/>
    <mergeCell ref="O1604:O1605"/>
    <mergeCell ref="P1604:P1605"/>
    <mergeCell ref="Q1604:Q1605"/>
    <mergeCell ref="R1604:R1605"/>
    <mergeCell ref="A1606:B1606"/>
    <mergeCell ref="A1571:T1571"/>
    <mergeCell ref="A1572:A1576"/>
    <mergeCell ref="B1572:B1576"/>
    <mergeCell ref="C1572:L1572"/>
    <mergeCell ref="M1572:T1572"/>
    <mergeCell ref="C1573:C1576"/>
    <mergeCell ref="D1573:L1573"/>
    <mergeCell ref="M1573:M1576"/>
    <mergeCell ref="N1573:T1573"/>
    <mergeCell ref="D1574:D1576"/>
    <mergeCell ref="E1574:E1576"/>
    <mergeCell ref="F1574:F1576"/>
    <mergeCell ref="G1574:H1574"/>
    <mergeCell ref="I1574:J1574"/>
    <mergeCell ref="K1574:K1576"/>
    <mergeCell ref="L1574:L1576"/>
    <mergeCell ref="N1574:N1576"/>
    <mergeCell ref="O1574:R1574"/>
    <mergeCell ref="S1574:S1576"/>
    <mergeCell ref="T1574:T1576"/>
    <mergeCell ref="G1575:G1576"/>
    <mergeCell ref="H1575:H1576"/>
    <mergeCell ref="I1575:I1576"/>
    <mergeCell ref="J1575:J1576"/>
    <mergeCell ref="O1575:O1576"/>
    <mergeCell ref="P1575:P1576"/>
    <mergeCell ref="Q1575:R1575"/>
    <mergeCell ref="A1527:B1527"/>
    <mergeCell ref="A1562:J1562"/>
    <mergeCell ref="A1563:A1564"/>
    <mergeCell ref="B1563:B1564"/>
    <mergeCell ref="C1563:C1564"/>
    <mergeCell ref="D1563:F1563"/>
    <mergeCell ref="G1563:G1564"/>
    <mergeCell ref="H1563:J1563"/>
    <mergeCell ref="K1563:K1564"/>
    <mergeCell ref="L1563:L1564"/>
    <mergeCell ref="M1563:M1564"/>
    <mergeCell ref="N1563:N1564"/>
    <mergeCell ref="O1563:O1564"/>
    <mergeCell ref="P1563:P1564"/>
    <mergeCell ref="Q1563:Q1564"/>
    <mergeCell ref="R1563:R1564"/>
    <mergeCell ref="A1565:B1565"/>
    <mergeCell ref="A1521:T1521"/>
    <mergeCell ref="A1522:A1526"/>
    <mergeCell ref="B1522:B1526"/>
    <mergeCell ref="C1522:L1522"/>
    <mergeCell ref="M1522:T1522"/>
    <mergeCell ref="C1523:C1526"/>
    <mergeCell ref="D1523:L1523"/>
    <mergeCell ref="M1523:M1526"/>
    <mergeCell ref="N1523:T1523"/>
    <mergeCell ref="D1524:D1526"/>
    <mergeCell ref="E1524:E1526"/>
    <mergeCell ref="F1524:F1526"/>
    <mergeCell ref="G1524:H1524"/>
    <mergeCell ref="I1524:J1524"/>
    <mergeCell ref="K1524:K1526"/>
    <mergeCell ref="L1524:L1526"/>
    <mergeCell ref="N1524:N1526"/>
    <mergeCell ref="O1524:R1524"/>
    <mergeCell ref="S1524:S1526"/>
    <mergeCell ref="T1524:T1526"/>
    <mergeCell ref="G1525:G1526"/>
    <mergeCell ref="H1525:H1526"/>
    <mergeCell ref="I1525:I1526"/>
    <mergeCell ref="J1525:J1526"/>
    <mergeCell ref="O1525:O1526"/>
    <mergeCell ref="P1525:P1526"/>
    <mergeCell ref="Q1525:R1525"/>
    <mergeCell ref="A1490:B1490"/>
    <mergeCell ref="A1512:J1512"/>
    <mergeCell ref="A1513:A1514"/>
    <mergeCell ref="B1513:B1514"/>
    <mergeCell ref="C1513:C1514"/>
    <mergeCell ref="D1513:F1513"/>
    <mergeCell ref="G1513:G1514"/>
    <mergeCell ref="H1513:J1513"/>
    <mergeCell ref="K1513:K1514"/>
    <mergeCell ref="L1513:L1514"/>
    <mergeCell ref="M1513:M1514"/>
    <mergeCell ref="N1513:N1514"/>
    <mergeCell ref="O1513:O1514"/>
    <mergeCell ref="P1513:P1514"/>
    <mergeCell ref="Q1513:Q1514"/>
    <mergeCell ref="R1513:R1514"/>
    <mergeCell ref="A1515:B1515"/>
    <mergeCell ref="A1484:T1484"/>
    <mergeCell ref="A1485:A1489"/>
    <mergeCell ref="B1485:B1489"/>
    <mergeCell ref="C1485:L1485"/>
    <mergeCell ref="M1485:T1485"/>
    <mergeCell ref="C1486:C1489"/>
    <mergeCell ref="D1486:L1486"/>
    <mergeCell ref="M1486:M1489"/>
    <mergeCell ref="N1486:T1486"/>
    <mergeCell ref="D1487:D1489"/>
    <mergeCell ref="E1487:E1489"/>
    <mergeCell ref="F1487:F1489"/>
    <mergeCell ref="G1487:H1487"/>
    <mergeCell ref="I1487:J1487"/>
    <mergeCell ref="K1487:K1489"/>
    <mergeCell ref="L1487:L1489"/>
    <mergeCell ref="N1487:N1489"/>
    <mergeCell ref="O1487:R1487"/>
    <mergeCell ref="S1487:S1489"/>
    <mergeCell ref="T1487:T1489"/>
    <mergeCell ref="G1488:G1489"/>
    <mergeCell ref="H1488:H1489"/>
    <mergeCell ref="I1488:I1489"/>
    <mergeCell ref="J1488:J1489"/>
    <mergeCell ref="O1488:O1489"/>
    <mergeCell ref="P1488:P1489"/>
    <mergeCell ref="Q1488:R1488"/>
    <mergeCell ref="A1427:B1427"/>
    <mergeCell ref="A1461:J1461"/>
    <mergeCell ref="A1462:A1463"/>
    <mergeCell ref="B1462:B1463"/>
    <mergeCell ref="C1462:C1463"/>
    <mergeCell ref="D1462:F1462"/>
    <mergeCell ref="G1462:G1463"/>
    <mergeCell ref="H1462:J1462"/>
    <mergeCell ref="K1462:K1463"/>
    <mergeCell ref="L1462:L1463"/>
    <mergeCell ref="M1462:M1463"/>
    <mergeCell ref="N1462:N1463"/>
    <mergeCell ref="O1462:O1463"/>
    <mergeCell ref="P1462:P1463"/>
    <mergeCell ref="Q1462:Q1463"/>
    <mergeCell ref="R1462:R1463"/>
    <mergeCell ref="A1464:B1464"/>
    <mergeCell ref="A1421:T1421"/>
    <mergeCell ref="A1422:A1426"/>
    <mergeCell ref="B1422:B1426"/>
    <mergeCell ref="C1422:L1422"/>
    <mergeCell ref="M1422:T1422"/>
    <mergeCell ref="C1423:C1426"/>
    <mergeCell ref="D1423:L1423"/>
    <mergeCell ref="M1423:M1426"/>
    <mergeCell ref="N1423:T1423"/>
    <mergeCell ref="D1424:D1426"/>
    <mergeCell ref="E1424:E1426"/>
    <mergeCell ref="F1424:F1426"/>
    <mergeCell ref="G1424:H1424"/>
    <mergeCell ref="I1424:J1424"/>
    <mergeCell ref="K1424:K1426"/>
    <mergeCell ref="L1424:L1426"/>
    <mergeCell ref="N1424:N1426"/>
    <mergeCell ref="O1424:R1424"/>
    <mergeCell ref="S1424:S1426"/>
    <mergeCell ref="T1424:T1426"/>
    <mergeCell ref="G1425:G1426"/>
    <mergeCell ref="H1425:H1426"/>
    <mergeCell ref="I1425:I1426"/>
    <mergeCell ref="J1425:J1426"/>
    <mergeCell ref="O1425:O1426"/>
    <mergeCell ref="P1425:P1426"/>
    <mergeCell ref="Q1425:R1425"/>
    <mergeCell ref="A1377:B1377"/>
    <mergeCell ref="A1411:J1411"/>
    <mergeCell ref="A1412:A1413"/>
    <mergeCell ref="B1412:B1413"/>
    <mergeCell ref="C1412:C1413"/>
    <mergeCell ref="D1412:F1412"/>
    <mergeCell ref="G1412:G1413"/>
    <mergeCell ref="H1412:J1412"/>
    <mergeCell ref="K1412:K1413"/>
    <mergeCell ref="L1412:L1413"/>
    <mergeCell ref="M1412:M1413"/>
    <mergeCell ref="N1412:N1413"/>
    <mergeCell ref="O1412:O1413"/>
    <mergeCell ref="P1412:P1413"/>
    <mergeCell ref="Q1412:Q1413"/>
    <mergeCell ref="R1412:R1413"/>
    <mergeCell ref="A1414:B1414"/>
    <mergeCell ref="A1371:T1371"/>
    <mergeCell ref="A1372:A1376"/>
    <mergeCell ref="B1372:B1376"/>
    <mergeCell ref="C1372:L1372"/>
    <mergeCell ref="M1372:T1372"/>
    <mergeCell ref="C1373:C1376"/>
    <mergeCell ref="D1373:L1373"/>
    <mergeCell ref="M1373:M1376"/>
    <mergeCell ref="N1373:T1373"/>
    <mergeCell ref="D1374:D1376"/>
    <mergeCell ref="E1374:E1376"/>
    <mergeCell ref="F1374:F1376"/>
    <mergeCell ref="G1374:H1374"/>
    <mergeCell ref="I1374:J1374"/>
    <mergeCell ref="K1374:K1376"/>
    <mergeCell ref="L1374:L1376"/>
    <mergeCell ref="N1374:N1376"/>
    <mergeCell ref="O1374:R1374"/>
    <mergeCell ref="S1374:S1376"/>
    <mergeCell ref="T1374:T1376"/>
    <mergeCell ref="G1375:G1376"/>
    <mergeCell ref="H1375:H1376"/>
    <mergeCell ref="I1375:I1376"/>
    <mergeCell ref="J1375:J1376"/>
    <mergeCell ref="O1375:O1376"/>
    <mergeCell ref="P1375:P1376"/>
    <mergeCell ref="Q1375:R1375"/>
    <mergeCell ref="A1336:B1336"/>
    <mergeCell ref="A1359:J1359"/>
    <mergeCell ref="A1360:A1361"/>
    <mergeCell ref="B1360:B1361"/>
    <mergeCell ref="C1360:C1361"/>
    <mergeCell ref="D1360:F1360"/>
    <mergeCell ref="G1360:G1361"/>
    <mergeCell ref="H1360:J1360"/>
    <mergeCell ref="K1360:K1361"/>
    <mergeCell ref="L1360:L1361"/>
    <mergeCell ref="M1360:M1361"/>
    <mergeCell ref="N1360:N1361"/>
    <mergeCell ref="O1360:O1361"/>
    <mergeCell ref="P1360:P1361"/>
    <mergeCell ref="Q1360:Q1361"/>
    <mergeCell ref="R1360:R1361"/>
    <mergeCell ref="A1362:B1362"/>
    <mergeCell ref="A1330:T1330"/>
    <mergeCell ref="A1331:A1335"/>
    <mergeCell ref="B1331:B1335"/>
    <mergeCell ref="C1331:L1331"/>
    <mergeCell ref="M1331:T1331"/>
    <mergeCell ref="C1332:C1335"/>
    <mergeCell ref="D1332:L1332"/>
    <mergeCell ref="M1332:M1335"/>
    <mergeCell ref="N1332:T1332"/>
    <mergeCell ref="D1333:D1335"/>
    <mergeCell ref="E1333:E1335"/>
    <mergeCell ref="F1333:F1335"/>
    <mergeCell ref="G1333:H1333"/>
    <mergeCell ref="I1333:J1333"/>
    <mergeCell ref="K1333:K1335"/>
    <mergeCell ref="L1333:L1335"/>
    <mergeCell ref="N1333:N1335"/>
    <mergeCell ref="O1333:R1333"/>
    <mergeCell ref="S1333:S1335"/>
    <mergeCell ref="T1333:T1335"/>
    <mergeCell ref="G1334:G1335"/>
    <mergeCell ref="H1334:H1335"/>
    <mergeCell ref="I1334:I1335"/>
    <mergeCell ref="J1334:J1335"/>
    <mergeCell ref="O1334:O1335"/>
    <mergeCell ref="P1334:P1335"/>
    <mergeCell ref="Q1334:R1334"/>
    <mergeCell ref="A1281:B1281"/>
    <mergeCell ref="A1316:J1316"/>
    <mergeCell ref="A1317:A1318"/>
    <mergeCell ref="B1317:B1318"/>
    <mergeCell ref="C1317:C1318"/>
    <mergeCell ref="D1317:F1317"/>
    <mergeCell ref="G1317:G1318"/>
    <mergeCell ref="H1317:J1317"/>
    <mergeCell ref="K1317:K1318"/>
    <mergeCell ref="L1317:L1318"/>
    <mergeCell ref="M1317:M1318"/>
    <mergeCell ref="N1317:N1318"/>
    <mergeCell ref="O1317:O1318"/>
    <mergeCell ref="P1317:P1318"/>
    <mergeCell ref="Q1317:Q1318"/>
    <mergeCell ref="R1317:R1318"/>
    <mergeCell ref="A1319:B1319"/>
    <mergeCell ref="A1275:T1275"/>
    <mergeCell ref="A1276:A1280"/>
    <mergeCell ref="B1276:B1280"/>
    <mergeCell ref="C1276:L1276"/>
    <mergeCell ref="M1276:T1276"/>
    <mergeCell ref="C1277:C1280"/>
    <mergeCell ref="D1277:L1277"/>
    <mergeCell ref="M1277:M1280"/>
    <mergeCell ref="N1277:T1277"/>
    <mergeCell ref="D1278:D1280"/>
    <mergeCell ref="E1278:E1280"/>
    <mergeCell ref="F1278:F1280"/>
    <mergeCell ref="G1278:H1278"/>
    <mergeCell ref="I1278:J1278"/>
    <mergeCell ref="K1278:K1280"/>
    <mergeCell ref="L1278:L1280"/>
    <mergeCell ref="N1278:N1280"/>
    <mergeCell ref="O1278:R1278"/>
    <mergeCell ref="S1278:S1280"/>
    <mergeCell ref="T1278:T1280"/>
    <mergeCell ref="G1279:G1280"/>
    <mergeCell ref="H1279:H1280"/>
    <mergeCell ref="I1279:I1280"/>
    <mergeCell ref="J1279:J1280"/>
    <mergeCell ref="O1279:O1280"/>
    <mergeCell ref="P1279:P1280"/>
    <mergeCell ref="Q1279:R1279"/>
    <mergeCell ref="A1244:B1244"/>
    <mergeCell ref="A1267:J1267"/>
    <mergeCell ref="A1268:A1269"/>
    <mergeCell ref="B1268:B1269"/>
    <mergeCell ref="C1268:C1269"/>
    <mergeCell ref="D1268:F1268"/>
    <mergeCell ref="G1268:G1269"/>
    <mergeCell ref="H1268:J1268"/>
    <mergeCell ref="K1268:K1269"/>
    <mergeCell ref="L1268:L1269"/>
    <mergeCell ref="M1268:M1269"/>
    <mergeCell ref="N1268:N1269"/>
    <mergeCell ref="O1268:O1269"/>
    <mergeCell ref="P1268:P1269"/>
    <mergeCell ref="Q1268:Q1269"/>
    <mergeCell ref="R1268:R1269"/>
    <mergeCell ref="A1270:B1270"/>
    <mergeCell ref="A1238:T1238"/>
    <mergeCell ref="A1239:A1243"/>
    <mergeCell ref="B1239:B1243"/>
    <mergeCell ref="C1239:L1239"/>
    <mergeCell ref="M1239:T1239"/>
    <mergeCell ref="C1240:C1243"/>
    <mergeCell ref="D1240:L1240"/>
    <mergeCell ref="M1240:M1243"/>
    <mergeCell ref="N1240:T1240"/>
    <mergeCell ref="D1241:D1243"/>
    <mergeCell ref="E1241:E1243"/>
    <mergeCell ref="F1241:F1243"/>
    <mergeCell ref="G1241:H1241"/>
    <mergeCell ref="I1241:J1241"/>
    <mergeCell ref="K1241:K1243"/>
    <mergeCell ref="L1241:L1243"/>
    <mergeCell ref="N1241:N1243"/>
    <mergeCell ref="O1241:R1241"/>
    <mergeCell ref="S1241:S1243"/>
    <mergeCell ref="T1241:T1243"/>
    <mergeCell ref="G1242:G1243"/>
    <mergeCell ref="H1242:H1243"/>
    <mergeCell ref="I1242:I1243"/>
    <mergeCell ref="J1242:J1243"/>
    <mergeCell ref="O1242:O1243"/>
    <mergeCell ref="P1242:P1243"/>
    <mergeCell ref="Q1242:R1242"/>
    <mergeCell ref="A1198:B1198"/>
    <mergeCell ref="A1225:J1225"/>
    <mergeCell ref="A1226:A1227"/>
    <mergeCell ref="B1226:B1227"/>
    <mergeCell ref="C1226:C1227"/>
    <mergeCell ref="D1226:F1226"/>
    <mergeCell ref="G1226:G1227"/>
    <mergeCell ref="H1226:J1226"/>
    <mergeCell ref="K1226:K1227"/>
    <mergeCell ref="L1226:L1227"/>
    <mergeCell ref="M1226:M1227"/>
    <mergeCell ref="N1226:N1227"/>
    <mergeCell ref="O1226:O1227"/>
    <mergeCell ref="P1226:P1227"/>
    <mergeCell ref="Q1226:Q1227"/>
    <mergeCell ref="R1226:R1227"/>
    <mergeCell ref="A1228:B1228"/>
    <mergeCell ref="A1192:T1192"/>
    <mergeCell ref="A1193:A1197"/>
    <mergeCell ref="B1193:B1197"/>
    <mergeCell ref="C1193:L1193"/>
    <mergeCell ref="M1193:T1193"/>
    <mergeCell ref="C1194:C1197"/>
    <mergeCell ref="D1194:L1194"/>
    <mergeCell ref="M1194:M1197"/>
    <mergeCell ref="N1194:T1194"/>
    <mergeCell ref="D1195:D1197"/>
    <mergeCell ref="E1195:E1197"/>
    <mergeCell ref="F1195:F1197"/>
    <mergeCell ref="G1195:H1195"/>
    <mergeCell ref="I1195:J1195"/>
    <mergeCell ref="K1195:K1197"/>
    <mergeCell ref="L1195:L1197"/>
    <mergeCell ref="N1195:N1197"/>
    <mergeCell ref="O1195:R1195"/>
    <mergeCell ref="S1195:S1197"/>
    <mergeCell ref="T1195:T1197"/>
    <mergeCell ref="G1196:G1197"/>
    <mergeCell ref="H1196:H1197"/>
    <mergeCell ref="I1196:I1197"/>
    <mergeCell ref="J1196:J1197"/>
    <mergeCell ref="O1196:O1197"/>
    <mergeCell ref="P1196:P1197"/>
    <mergeCell ref="Q1196:R1196"/>
    <mergeCell ref="A1160:B1160"/>
    <mergeCell ref="A1183:J1183"/>
    <mergeCell ref="A1184:A1185"/>
    <mergeCell ref="B1184:B1185"/>
    <mergeCell ref="C1184:C1185"/>
    <mergeCell ref="D1184:F1184"/>
    <mergeCell ref="G1184:G1185"/>
    <mergeCell ref="H1184:J1184"/>
    <mergeCell ref="K1184:K1185"/>
    <mergeCell ref="L1184:L1185"/>
    <mergeCell ref="M1184:M1185"/>
    <mergeCell ref="N1184:N1185"/>
    <mergeCell ref="O1184:O1185"/>
    <mergeCell ref="P1184:P1185"/>
    <mergeCell ref="Q1184:Q1185"/>
    <mergeCell ref="R1184:R1185"/>
    <mergeCell ref="A1186:B1186"/>
    <mergeCell ref="A1154:T1154"/>
    <mergeCell ref="A1155:A1159"/>
    <mergeCell ref="B1155:B1159"/>
    <mergeCell ref="C1155:L1155"/>
    <mergeCell ref="M1155:T1155"/>
    <mergeCell ref="C1156:C1159"/>
    <mergeCell ref="D1156:L1156"/>
    <mergeCell ref="M1156:M1159"/>
    <mergeCell ref="N1156:T1156"/>
    <mergeCell ref="D1157:D1159"/>
    <mergeCell ref="E1157:E1159"/>
    <mergeCell ref="F1157:F1159"/>
    <mergeCell ref="G1157:H1157"/>
    <mergeCell ref="I1157:J1157"/>
    <mergeCell ref="K1157:K1159"/>
    <mergeCell ref="L1157:L1159"/>
    <mergeCell ref="N1157:N1159"/>
    <mergeCell ref="O1157:R1157"/>
    <mergeCell ref="S1157:S1159"/>
    <mergeCell ref="T1157:T1159"/>
    <mergeCell ref="G1158:G1159"/>
    <mergeCell ref="H1158:H1159"/>
    <mergeCell ref="I1158:I1159"/>
    <mergeCell ref="J1158:J1159"/>
    <mergeCell ref="O1158:O1159"/>
    <mergeCell ref="P1158:P1159"/>
    <mergeCell ref="Q1158:R1158"/>
    <mergeCell ref="A1097:B1097"/>
    <mergeCell ref="A1132:J1132"/>
    <mergeCell ref="A1133:A1134"/>
    <mergeCell ref="B1133:B1134"/>
    <mergeCell ref="C1133:C1134"/>
    <mergeCell ref="D1133:F1133"/>
    <mergeCell ref="G1133:G1134"/>
    <mergeCell ref="H1133:J1133"/>
    <mergeCell ref="K1133:K1134"/>
    <mergeCell ref="L1133:L1134"/>
    <mergeCell ref="M1133:M1134"/>
    <mergeCell ref="N1133:N1134"/>
    <mergeCell ref="O1133:O1134"/>
    <mergeCell ref="P1133:P1134"/>
    <mergeCell ref="Q1133:Q1134"/>
    <mergeCell ref="R1133:R1134"/>
    <mergeCell ref="A1135:B1135"/>
    <mergeCell ref="A1085:B1085"/>
    <mergeCell ref="A1091:T1091"/>
    <mergeCell ref="A1092:A1096"/>
    <mergeCell ref="B1092:B1096"/>
    <mergeCell ref="C1092:L1092"/>
    <mergeCell ref="M1092:T1092"/>
    <mergeCell ref="C1093:C1096"/>
    <mergeCell ref="D1093:L1093"/>
    <mergeCell ref="M1093:M1096"/>
    <mergeCell ref="N1093:T1093"/>
    <mergeCell ref="D1094:D1096"/>
    <mergeCell ref="E1094:E1096"/>
    <mergeCell ref="F1094:F1096"/>
    <mergeCell ref="G1094:H1094"/>
    <mergeCell ref="I1094:J1094"/>
    <mergeCell ref="K1094:K1096"/>
    <mergeCell ref="L1094:L1096"/>
    <mergeCell ref="N1094:N1096"/>
    <mergeCell ref="O1094:R1094"/>
    <mergeCell ref="S1094:S1096"/>
    <mergeCell ref="T1094:T1096"/>
    <mergeCell ref="G1095:G1096"/>
    <mergeCell ref="H1095:H1096"/>
    <mergeCell ref="I1095:I1096"/>
    <mergeCell ref="J1095:J1096"/>
    <mergeCell ref="O1095:O1096"/>
    <mergeCell ref="P1095:P1096"/>
    <mergeCell ref="Q1095:R1095"/>
    <mergeCell ref="T1051:T1053"/>
    <mergeCell ref="G1052:G1053"/>
    <mergeCell ref="H1052:H1053"/>
    <mergeCell ref="I1052:I1053"/>
    <mergeCell ref="J1052:J1053"/>
    <mergeCell ref="O1052:O1053"/>
    <mergeCell ref="P1052:P1053"/>
    <mergeCell ref="Q1052:R1052"/>
    <mergeCell ref="A1054:B1054"/>
    <mergeCell ref="A1082:J1082"/>
    <mergeCell ref="A1083:A1084"/>
    <mergeCell ref="B1083:B1084"/>
    <mergeCell ref="C1083:C1084"/>
    <mergeCell ref="D1083:F1083"/>
    <mergeCell ref="G1083:G1084"/>
    <mergeCell ref="H1083:J1083"/>
    <mergeCell ref="K1083:K1084"/>
    <mergeCell ref="L1083:L1084"/>
    <mergeCell ref="M1083:M1084"/>
    <mergeCell ref="N1083:N1084"/>
    <mergeCell ref="O1083:O1084"/>
    <mergeCell ref="P1083:P1084"/>
    <mergeCell ref="Q1083:Q1084"/>
    <mergeCell ref="R1083:R1084"/>
    <mergeCell ref="A996:B996"/>
    <mergeCell ref="A1031:J1031"/>
    <mergeCell ref="A1032:A1033"/>
    <mergeCell ref="B1032:B1033"/>
    <mergeCell ref="C1032:C1033"/>
    <mergeCell ref="D1032:F1032"/>
    <mergeCell ref="H1032:J1032"/>
    <mergeCell ref="K1032:K1033"/>
    <mergeCell ref="L1032:L1033"/>
    <mergeCell ref="M1032:M1033"/>
    <mergeCell ref="N1032:N1033"/>
    <mergeCell ref="Q1032:Q1033"/>
    <mergeCell ref="R1032:R1033"/>
    <mergeCell ref="A1048:T1048"/>
    <mergeCell ref="A1049:A1053"/>
    <mergeCell ref="B1049:B1053"/>
    <mergeCell ref="C1049:L1049"/>
    <mergeCell ref="M1049:T1049"/>
    <mergeCell ref="C1050:C1053"/>
    <mergeCell ref="D1050:L1050"/>
    <mergeCell ref="M1050:M1053"/>
    <mergeCell ref="N1050:T1050"/>
    <mergeCell ref="D1051:D1053"/>
    <mergeCell ref="E1051:E1053"/>
    <mergeCell ref="F1051:F1053"/>
    <mergeCell ref="G1051:H1051"/>
    <mergeCell ref="I1051:J1051"/>
    <mergeCell ref="K1051:K1053"/>
    <mergeCell ref="L1051:L1053"/>
    <mergeCell ref="N1051:N1053"/>
    <mergeCell ref="O1051:R1051"/>
    <mergeCell ref="S1051:S1053"/>
    <mergeCell ref="A983:B983"/>
    <mergeCell ref="A990:T990"/>
    <mergeCell ref="A991:A995"/>
    <mergeCell ref="B991:B995"/>
    <mergeCell ref="C991:L991"/>
    <mergeCell ref="M991:T991"/>
    <mergeCell ref="C992:C995"/>
    <mergeCell ref="D992:L992"/>
    <mergeCell ref="M992:M995"/>
    <mergeCell ref="N992:T992"/>
    <mergeCell ref="D993:D995"/>
    <mergeCell ref="E993:E995"/>
    <mergeCell ref="F993:F995"/>
    <mergeCell ref="G993:H993"/>
    <mergeCell ref="I993:J993"/>
    <mergeCell ref="K993:K995"/>
    <mergeCell ref="L993:L995"/>
    <mergeCell ref="N993:N995"/>
    <mergeCell ref="O993:R993"/>
    <mergeCell ref="S993:S995"/>
    <mergeCell ref="T993:T995"/>
    <mergeCell ref="G994:G995"/>
    <mergeCell ref="H994:H995"/>
    <mergeCell ref="I994:I995"/>
    <mergeCell ref="J994:J995"/>
    <mergeCell ref="O994:O995"/>
    <mergeCell ref="P994:P995"/>
    <mergeCell ref="Q994:R994"/>
    <mergeCell ref="G949:G950"/>
    <mergeCell ref="H949:H950"/>
    <mergeCell ref="I949:I950"/>
    <mergeCell ref="J949:J950"/>
    <mergeCell ref="O949:O950"/>
    <mergeCell ref="P949:P950"/>
    <mergeCell ref="Q949:R949"/>
    <mergeCell ref="A980:J980"/>
    <mergeCell ref="A981:A982"/>
    <mergeCell ref="B981:B982"/>
    <mergeCell ref="C981:C982"/>
    <mergeCell ref="D981:F981"/>
    <mergeCell ref="G981:G982"/>
    <mergeCell ref="H981:J981"/>
    <mergeCell ref="K981:K982"/>
    <mergeCell ref="L981:L982"/>
    <mergeCell ref="M981:M982"/>
    <mergeCell ref="N981:N982"/>
    <mergeCell ref="O981:O982"/>
    <mergeCell ref="P981:P982"/>
    <mergeCell ref="Q981:Q982"/>
    <mergeCell ref="R981:R982"/>
    <mergeCell ref="A932:J932"/>
    <mergeCell ref="A933:A934"/>
    <mergeCell ref="B933:B934"/>
    <mergeCell ref="C933:C934"/>
    <mergeCell ref="D933:F933"/>
    <mergeCell ref="G933:G934"/>
    <mergeCell ref="H933:J933"/>
    <mergeCell ref="K933:K934"/>
    <mergeCell ref="L933:L934"/>
    <mergeCell ref="M933:M934"/>
    <mergeCell ref="N933:N934"/>
    <mergeCell ref="O933:O934"/>
    <mergeCell ref="P933:P934"/>
    <mergeCell ref="Q933:Q934"/>
    <mergeCell ref="R933:R934"/>
    <mergeCell ref="A945:T945"/>
    <mergeCell ref="A946:A950"/>
    <mergeCell ref="B946:B950"/>
    <mergeCell ref="C946:L946"/>
    <mergeCell ref="M946:T946"/>
    <mergeCell ref="C947:C950"/>
    <mergeCell ref="D947:L947"/>
    <mergeCell ref="M947:M950"/>
    <mergeCell ref="N947:T947"/>
    <mergeCell ref="D948:D950"/>
    <mergeCell ref="E948:E950"/>
    <mergeCell ref="F948:F950"/>
    <mergeCell ref="G948:H948"/>
    <mergeCell ref="I948:J948"/>
    <mergeCell ref="K948:K950"/>
    <mergeCell ref="L948:L950"/>
    <mergeCell ref="N948:N950"/>
    <mergeCell ref="F893:F895"/>
    <mergeCell ref="G893:H893"/>
    <mergeCell ref="I893:J893"/>
    <mergeCell ref="K893:K895"/>
    <mergeCell ref="L893:L895"/>
    <mergeCell ref="N893:N895"/>
    <mergeCell ref="O893:R893"/>
    <mergeCell ref="S893:S895"/>
    <mergeCell ref="T893:T895"/>
    <mergeCell ref="G894:G895"/>
    <mergeCell ref="H894:H895"/>
    <mergeCell ref="I894:I895"/>
    <mergeCell ref="J894:J895"/>
    <mergeCell ref="O894:O895"/>
    <mergeCell ref="P894:P895"/>
    <mergeCell ref="Q894:R894"/>
    <mergeCell ref="A896:B896"/>
    <mergeCell ref="A861:B861"/>
    <mergeCell ref="A882:J882"/>
    <mergeCell ref="A883:A884"/>
    <mergeCell ref="B883:B884"/>
    <mergeCell ref="C883:C884"/>
    <mergeCell ref="D883:F883"/>
    <mergeCell ref="G883:G884"/>
    <mergeCell ref="H883:J883"/>
    <mergeCell ref="K883:K884"/>
    <mergeCell ref="L883:L884"/>
    <mergeCell ref="M883:M884"/>
    <mergeCell ref="N883:N884"/>
    <mergeCell ref="O883:O884"/>
    <mergeCell ref="P883:P884"/>
    <mergeCell ref="Q883:Q884"/>
    <mergeCell ref="R883:R884"/>
    <mergeCell ref="A885:B885"/>
    <mergeCell ref="N857:T857"/>
    <mergeCell ref="D858:D860"/>
    <mergeCell ref="E858:E860"/>
    <mergeCell ref="F858:F860"/>
    <mergeCell ref="G858:H858"/>
    <mergeCell ref="I858:J858"/>
    <mergeCell ref="K858:K860"/>
    <mergeCell ref="L858:L860"/>
    <mergeCell ref="N858:N860"/>
    <mergeCell ref="O858:R858"/>
    <mergeCell ref="S858:S860"/>
    <mergeCell ref="T858:T860"/>
    <mergeCell ref="G859:G860"/>
    <mergeCell ref="H859:H860"/>
    <mergeCell ref="I859:I860"/>
    <mergeCell ref="J859:J860"/>
    <mergeCell ref="O859:O860"/>
    <mergeCell ref="P859:P860"/>
    <mergeCell ref="Q859:R859"/>
    <mergeCell ref="A818:B818"/>
    <mergeCell ref="A842:J842"/>
    <mergeCell ref="A843:A844"/>
    <mergeCell ref="B843:B844"/>
    <mergeCell ref="C843:C844"/>
    <mergeCell ref="D843:F843"/>
    <mergeCell ref="G843:G844"/>
    <mergeCell ref="H843:J843"/>
    <mergeCell ref="K843:K844"/>
    <mergeCell ref="L843:L844"/>
    <mergeCell ref="M843:M844"/>
    <mergeCell ref="N843:N844"/>
    <mergeCell ref="O843:O844"/>
    <mergeCell ref="P843:P844"/>
    <mergeCell ref="Q843:Q844"/>
    <mergeCell ref="R843:R844"/>
    <mergeCell ref="A845:B845"/>
    <mergeCell ref="A812:T812"/>
    <mergeCell ref="A813:A817"/>
    <mergeCell ref="B813:B817"/>
    <mergeCell ref="C813:L813"/>
    <mergeCell ref="M813:T813"/>
    <mergeCell ref="C814:C817"/>
    <mergeCell ref="D814:L814"/>
    <mergeCell ref="M814:M817"/>
    <mergeCell ref="N814:T814"/>
    <mergeCell ref="D815:D817"/>
    <mergeCell ref="E815:E817"/>
    <mergeCell ref="F815:F817"/>
    <mergeCell ref="G815:H815"/>
    <mergeCell ref="I815:J815"/>
    <mergeCell ref="K815:K817"/>
    <mergeCell ref="L815:L817"/>
    <mergeCell ref="N815:N817"/>
    <mergeCell ref="O815:R815"/>
    <mergeCell ref="S815:S817"/>
    <mergeCell ref="T815:T817"/>
    <mergeCell ref="G816:G817"/>
    <mergeCell ref="H816:H817"/>
    <mergeCell ref="I816:I817"/>
    <mergeCell ref="J816:J817"/>
    <mergeCell ref="O816:O817"/>
    <mergeCell ref="P816:P817"/>
    <mergeCell ref="Q816:R816"/>
    <mergeCell ref="A759:B759"/>
    <mergeCell ref="A796:J796"/>
    <mergeCell ref="A797:A798"/>
    <mergeCell ref="B797:B798"/>
    <mergeCell ref="C797:C798"/>
    <mergeCell ref="D797:F797"/>
    <mergeCell ref="G797:G798"/>
    <mergeCell ref="H797:J797"/>
    <mergeCell ref="K797:K798"/>
    <mergeCell ref="L797:L798"/>
    <mergeCell ref="M797:M798"/>
    <mergeCell ref="N797:N798"/>
    <mergeCell ref="O797:O798"/>
    <mergeCell ref="P797:P798"/>
    <mergeCell ref="Q797:Q798"/>
    <mergeCell ref="R797:R798"/>
    <mergeCell ref="A799:B799"/>
    <mergeCell ref="A753:T753"/>
    <mergeCell ref="A754:A758"/>
    <mergeCell ref="B754:B758"/>
    <mergeCell ref="C754:L754"/>
    <mergeCell ref="M754:T754"/>
    <mergeCell ref="C755:C758"/>
    <mergeCell ref="D755:L755"/>
    <mergeCell ref="M755:M758"/>
    <mergeCell ref="N755:T755"/>
    <mergeCell ref="D756:D758"/>
    <mergeCell ref="E756:E758"/>
    <mergeCell ref="F756:F758"/>
    <mergeCell ref="G756:H756"/>
    <mergeCell ref="I756:J756"/>
    <mergeCell ref="K756:K758"/>
    <mergeCell ref="L756:L758"/>
    <mergeCell ref="N756:N758"/>
    <mergeCell ref="O756:R756"/>
    <mergeCell ref="S756:S758"/>
    <mergeCell ref="T756:T758"/>
    <mergeCell ref="G757:G758"/>
    <mergeCell ref="H757:H758"/>
    <mergeCell ref="I757:I758"/>
    <mergeCell ref="J757:J758"/>
    <mergeCell ref="O757:O758"/>
    <mergeCell ref="P757:P758"/>
    <mergeCell ref="Q757:R757"/>
    <mergeCell ref="A711:B711"/>
    <mergeCell ref="A744:J744"/>
    <mergeCell ref="A745:A746"/>
    <mergeCell ref="B745:B746"/>
    <mergeCell ref="C745:C746"/>
    <mergeCell ref="D745:F745"/>
    <mergeCell ref="G745:G746"/>
    <mergeCell ref="H745:J745"/>
    <mergeCell ref="K745:K746"/>
    <mergeCell ref="L745:L746"/>
    <mergeCell ref="M745:M746"/>
    <mergeCell ref="N745:N746"/>
    <mergeCell ref="O745:O746"/>
    <mergeCell ref="P745:P746"/>
    <mergeCell ref="Q745:Q746"/>
    <mergeCell ref="R745:R746"/>
    <mergeCell ref="A747:B747"/>
    <mergeCell ref="A705:T705"/>
    <mergeCell ref="A706:A710"/>
    <mergeCell ref="B706:B710"/>
    <mergeCell ref="C706:L706"/>
    <mergeCell ref="M706:T706"/>
    <mergeCell ref="C707:C710"/>
    <mergeCell ref="D707:L707"/>
    <mergeCell ref="M707:M710"/>
    <mergeCell ref="N707:T707"/>
    <mergeCell ref="D708:D710"/>
    <mergeCell ref="E708:E710"/>
    <mergeCell ref="F708:F710"/>
    <mergeCell ref="G708:H708"/>
    <mergeCell ref="I708:J708"/>
    <mergeCell ref="K708:K710"/>
    <mergeCell ref="L708:L710"/>
    <mergeCell ref="N708:N710"/>
    <mergeCell ref="O708:R708"/>
    <mergeCell ref="S708:S710"/>
    <mergeCell ref="T708:T710"/>
    <mergeCell ref="G709:G710"/>
    <mergeCell ref="H709:H710"/>
    <mergeCell ref="I709:I710"/>
    <mergeCell ref="J709:J710"/>
    <mergeCell ref="O709:O710"/>
    <mergeCell ref="P709:P710"/>
    <mergeCell ref="Q709:R709"/>
    <mergeCell ref="A670:B670"/>
    <mergeCell ref="A696:J696"/>
    <mergeCell ref="A697:A698"/>
    <mergeCell ref="B697:B698"/>
    <mergeCell ref="C697:C698"/>
    <mergeCell ref="D697:F697"/>
    <mergeCell ref="G697:G698"/>
    <mergeCell ref="H697:J697"/>
    <mergeCell ref="K697:K698"/>
    <mergeCell ref="L697:L698"/>
    <mergeCell ref="M697:M698"/>
    <mergeCell ref="N697:N698"/>
    <mergeCell ref="O697:O698"/>
    <mergeCell ref="P697:P698"/>
    <mergeCell ref="Q697:Q698"/>
    <mergeCell ref="R697:R698"/>
    <mergeCell ref="A699:B699"/>
    <mergeCell ref="A664:T664"/>
    <mergeCell ref="A665:A669"/>
    <mergeCell ref="B665:B669"/>
    <mergeCell ref="C665:L665"/>
    <mergeCell ref="M665:T665"/>
    <mergeCell ref="C666:C669"/>
    <mergeCell ref="D666:L666"/>
    <mergeCell ref="M666:M669"/>
    <mergeCell ref="N666:T666"/>
    <mergeCell ref="D667:D669"/>
    <mergeCell ref="E667:E669"/>
    <mergeCell ref="F667:F669"/>
    <mergeCell ref="G667:H667"/>
    <mergeCell ref="I667:J667"/>
    <mergeCell ref="K667:K669"/>
    <mergeCell ref="L667:L669"/>
    <mergeCell ref="N667:N669"/>
    <mergeCell ref="O667:R667"/>
    <mergeCell ref="S667:S669"/>
    <mergeCell ref="T667:T669"/>
    <mergeCell ref="G668:G669"/>
    <mergeCell ref="H668:H669"/>
    <mergeCell ref="I668:I669"/>
    <mergeCell ref="J668:J669"/>
    <mergeCell ref="O668:O669"/>
    <mergeCell ref="P668:P669"/>
    <mergeCell ref="Q668:R668"/>
    <mergeCell ref="A627:B627"/>
    <mergeCell ref="A649:J649"/>
    <mergeCell ref="A650:A651"/>
    <mergeCell ref="B650:B651"/>
    <mergeCell ref="C650:C651"/>
    <mergeCell ref="D650:F650"/>
    <mergeCell ref="G650:G651"/>
    <mergeCell ref="H650:J650"/>
    <mergeCell ref="K650:K651"/>
    <mergeCell ref="L650:L651"/>
    <mergeCell ref="M650:M651"/>
    <mergeCell ref="N650:N651"/>
    <mergeCell ref="O650:O651"/>
    <mergeCell ref="P650:P651"/>
    <mergeCell ref="Q650:Q651"/>
    <mergeCell ref="R650:R651"/>
    <mergeCell ref="A652:B652"/>
    <mergeCell ref="D623:L623"/>
    <mergeCell ref="M623:M626"/>
    <mergeCell ref="N623:T623"/>
    <mergeCell ref="D624:D626"/>
    <mergeCell ref="E624:E626"/>
    <mergeCell ref="F624:F626"/>
    <mergeCell ref="G624:H624"/>
    <mergeCell ref="I624:J624"/>
    <mergeCell ref="K624:K626"/>
    <mergeCell ref="L624:L626"/>
    <mergeCell ref="N624:N626"/>
    <mergeCell ref="O624:R624"/>
    <mergeCell ref="S624:S626"/>
    <mergeCell ref="T624:T626"/>
    <mergeCell ref="G625:G626"/>
    <mergeCell ref="H625:H626"/>
    <mergeCell ref="I625:I626"/>
    <mergeCell ref="J625:J626"/>
    <mergeCell ref="O625:O626"/>
    <mergeCell ref="P625:P626"/>
    <mergeCell ref="Q625:R625"/>
    <mergeCell ref="A570:B570"/>
    <mergeCell ref="A600:J600"/>
    <mergeCell ref="A601:A602"/>
    <mergeCell ref="B601:B602"/>
    <mergeCell ref="C601:C602"/>
    <mergeCell ref="D601:F601"/>
    <mergeCell ref="G601:G602"/>
    <mergeCell ref="H601:J601"/>
    <mergeCell ref="K601:K602"/>
    <mergeCell ref="L601:L602"/>
    <mergeCell ref="M601:M602"/>
    <mergeCell ref="N601:N602"/>
    <mergeCell ref="O601:O602"/>
    <mergeCell ref="P601:P602"/>
    <mergeCell ref="Q601:Q602"/>
    <mergeCell ref="R601:R602"/>
    <mergeCell ref="A603:B603"/>
    <mergeCell ref="A557:B557"/>
    <mergeCell ref="M565:T565"/>
    <mergeCell ref="C566:C569"/>
    <mergeCell ref="D566:L566"/>
    <mergeCell ref="M566:M569"/>
    <mergeCell ref="N566:T566"/>
    <mergeCell ref="D567:D569"/>
    <mergeCell ref="E567:E569"/>
    <mergeCell ref="F567:F569"/>
    <mergeCell ref="G567:H567"/>
    <mergeCell ref="I567:J567"/>
    <mergeCell ref="K567:K569"/>
    <mergeCell ref="L567:L569"/>
    <mergeCell ref="N567:N569"/>
    <mergeCell ref="O567:R567"/>
    <mergeCell ref="S567:S569"/>
    <mergeCell ref="T567:T569"/>
    <mergeCell ref="G568:G569"/>
    <mergeCell ref="H568:H569"/>
    <mergeCell ref="I568:I569"/>
    <mergeCell ref="J568:J569"/>
    <mergeCell ref="O568:O569"/>
    <mergeCell ref="P568:P569"/>
    <mergeCell ref="Q568:R568"/>
    <mergeCell ref="O515:R515"/>
    <mergeCell ref="S515:S517"/>
    <mergeCell ref="T515:T517"/>
    <mergeCell ref="G516:G517"/>
    <mergeCell ref="H516:H517"/>
    <mergeCell ref="I516:I517"/>
    <mergeCell ref="J516:J517"/>
    <mergeCell ref="O516:O517"/>
    <mergeCell ref="P516:P517"/>
    <mergeCell ref="Q516:R516"/>
    <mergeCell ref="A518:B518"/>
    <mergeCell ref="A554:J554"/>
    <mergeCell ref="A555:A556"/>
    <mergeCell ref="B555:B556"/>
    <mergeCell ref="C555:C556"/>
    <mergeCell ref="D555:F555"/>
    <mergeCell ref="G555:G556"/>
    <mergeCell ref="H555:J555"/>
    <mergeCell ref="K555:K556"/>
    <mergeCell ref="L555:L556"/>
    <mergeCell ref="M555:M556"/>
    <mergeCell ref="N555:N556"/>
    <mergeCell ref="O555:O556"/>
    <mergeCell ref="P555:P556"/>
    <mergeCell ref="Q555:Q556"/>
    <mergeCell ref="R555:R556"/>
    <mergeCell ref="A468:B468"/>
    <mergeCell ref="A502:J502"/>
    <mergeCell ref="A503:A504"/>
    <mergeCell ref="B503:B504"/>
    <mergeCell ref="C503:C504"/>
    <mergeCell ref="D503:F503"/>
    <mergeCell ref="G503:G504"/>
    <mergeCell ref="H503:J503"/>
    <mergeCell ref="K503:K504"/>
    <mergeCell ref="L503:L504"/>
    <mergeCell ref="M503:M504"/>
    <mergeCell ref="N503:N504"/>
    <mergeCell ref="O503:O504"/>
    <mergeCell ref="P503:P504"/>
    <mergeCell ref="Q503:Q504"/>
    <mergeCell ref="R503:R504"/>
    <mergeCell ref="A505:B505"/>
    <mergeCell ref="N464:T464"/>
    <mergeCell ref="D465:D467"/>
    <mergeCell ref="E465:E467"/>
    <mergeCell ref="F465:F467"/>
    <mergeCell ref="G465:H465"/>
    <mergeCell ref="I465:J465"/>
    <mergeCell ref="K465:K467"/>
    <mergeCell ref="L465:L467"/>
    <mergeCell ref="N465:N467"/>
    <mergeCell ref="O465:R465"/>
    <mergeCell ref="S465:S467"/>
    <mergeCell ref="T465:T467"/>
    <mergeCell ref="G466:G467"/>
    <mergeCell ref="H466:H467"/>
    <mergeCell ref="I466:I467"/>
    <mergeCell ref="J466:J467"/>
    <mergeCell ref="O466:O467"/>
    <mergeCell ref="P466:P467"/>
    <mergeCell ref="Q466:R466"/>
    <mergeCell ref="A415:B415"/>
    <mergeCell ref="A452:J452"/>
    <mergeCell ref="A453:A454"/>
    <mergeCell ref="B453:B454"/>
    <mergeCell ref="C453:C454"/>
    <mergeCell ref="D453:F453"/>
    <mergeCell ref="G453:G454"/>
    <mergeCell ref="H453:J453"/>
    <mergeCell ref="K453:K454"/>
    <mergeCell ref="L453:L454"/>
    <mergeCell ref="M453:M454"/>
    <mergeCell ref="N453:N454"/>
    <mergeCell ref="O453:O454"/>
    <mergeCell ref="P453:P454"/>
    <mergeCell ref="Q453:Q454"/>
    <mergeCell ref="R453:R454"/>
    <mergeCell ref="A455:B455"/>
    <mergeCell ref="A409:T409"/>
    <mergeCell ref="A410:A414"/>
    <mergeCell ref="B410:B414"/>
    <mergeCell ref="C410:L410"/>
    <mergeCell ref="M410:T410"/>
    <mergeCell ref="C411:C414"/>
    <mergeCell ref="D411:L411"/>
    <mergeCell ref="M411:M414"/>
    <mergeCell ref="N411:T411"/>
    <mergeCell ref="D412:D414"/>
    <mergeCell ref="E412:E414"/>
    <mergeCell ref="F412:F414"/>
    <mergeCell ref="G412:H412"/>
    <mergeCell ref="I412:J412"/>
    <mergeCell ref="K412:K414"/>
    <mergeCell ref="L412:L414"/>
    <mergeCell ref="N412:N414"/>
    <mergeCell ref="O412:R412"/>
    <mergeCell ref="S412:S414"/>
    <mergeCell ref="T412:T414"/>
    <mergeCell ref="G413:G414"/>
    <mergeCell ref="H413:H414"/>
    <mergeCell ref="I413:I414"/>
    <mergeCell ref="J413:J414"/>
    <mergeCell ref="O413:O414"/>
    <mergeCell ref="P413:P414"/>
    <mergeCell ref="Q413:R413"/>
    <mergeCell ref="A375:B375"/>
    <mergeCell ref="A400:J400"/>
    <mergeCell ref="A401:A402"/>
    <mergeCell ref="B401:B402"/>
    <mergeCell ref="C401:C402"/>
    <mergeCell ref="D401:F401"/>
    <mergeCell ref="G401:G402"/>
    <mergeCell ref="H401:J401"/>
    <mergeCell ref="K401:K402"/>
    <mergeCell ref="L401:L402"/>
    <mergeCell ref="M401:M402"/>
    <mergeCell ref="N401:N402"/>
    <mergeCell ref="O401:O402"/>
    <mergeCell ref="P401:P402"/>
    <mergeCell ref="Q401:Q402"/>
    <mergeCell ref="R401:R402"/>
    <mergeCell ref="A403:B403"/>
    <mergeCell ref="A369:T369"/>
    <mergeCell ref="A370:A374"/>
    <mergeCell ref="B370:B374"/>
    <mergeCell ref="C370:L370"/>
    <mergeCell ref="M370:T370"/>
    <mergeCell ref="C371:C374"/>
    <mergeCell ref="D371:L371"/>
    <mergeCell ref="M371:M374"/>
    <mergeCell ref="N371:T371"/>
    <mergeCell ref="D372:D374"/>
    <mergeCell ref="E372:E374"/>
    <mergeCell ref="F372:F374"/>
    <mergeCell ref="G372:H372"/>
    <mergeCell ref="I372:J372"/>
    <mergeCell ref="K372:K374"/>
    <mergeCell ref="L372:L374"/>
    <mergeCell ref="N372:N374"/>
    <mergeCell ref="O372:R372"/>
    <mergeCell ref="S372:S374"/>
    <mergeCell ref="T372:T374"/>
    <mergeCell ref="G373:G374"/>
    <mergeCell ref="H373:H374"/>
    <mergeCell ref="I373:I374"/>
    <mergeCell ref="J373:J374"/>
    <mergeCell ref="O373:O374"/>
    <mergeCell ref="P373:P374"/>
    <mergeCell ref="Q373:R373"/>
    <mergeCell ref="A319:B319"/>
    <mergeCell ref="A352:J352"/>
    <mergeCell ref="A353:A354"/>
    <mergeCell ref="B353:B354"/>
    <mergeCell ref="C353:C354"/>
    <mergeCell ref="D353:F353"/>
    <mergeCell ref="G353:G354"/>
    <mergeCell ref="H353:J353"/>
    <mergeCell ref="K353:K354"/>
    <mergeCell ref="L353:L354"/>
    <mergeCell ref="M353:M354"/>
    <mergeCell ref="N353:N354"/>
    <mergeCell ref="O353:O354"/>
    <mergeCell ref="P353:P354"/>
    <mergeCell ref="Q353:Q354"/>
    <mergeCell ref="R353:R354"/>
    <mergeCell ref="A355:B355"/>
    <mergeCell ref="A313:T313"/>
    <mergeCell ref="A314:A318"/>
    <mergeCell ref="B314:B318"/>
    <mergeCell ref="C314:L314"/>
    <mergeCell ref="M314:T314"/>
    <mergeCell ref="C315:C318"/>
    <mergeCell ref="D315:L315"/>
    <mergeCell ref="M315:M318"/>
    <mergeCell ref="N315:T315"/>
    <mergeCell ref="D316:D318"/>
    <mergeCell ref="E316:E318"/>
    <mergeCell ref="F316:F318"/>
    <mergeCell ref="G316:H316"/>
    <mergeCell ref="I316:J316"/>
    <mergeCell ref="K316:K318"/>
    <mergeCell ref="L316:L318"/>
    <mergeCell ref="N316:N318"/>
    <mergeCell ref="O316:R316"/>
    <mergeCell ref="S316:S318"/>
    <mergeCell ref="T316:T318"/>
    <mergeCell ref="G317:G318"/>
    <mergeCell ref="H317:H318"/>
    <mergeCell ref="I317:I318"/>
    <mergeCell ref="J317:J318"/>
    <mergeCell ref="O317:O318"/>
    <mergeCell ref="P317:P318"/>
    <mergeCell ref="Q317:R317"/>
    <mergeCell ref="A266:B266"/>
    <mergeCell ref="A302:J302"/>
    <mergeCell ref="A303:A304"/>
    <mergeCell ref="B303:B304"/>
    <mergeCell ref="C303:C304"/>
    <mergeCell ref="D303:F303"/>
    <mergeCell ref="G303:G304"/>
    <mergeCell ref="H303:J303"/>
    <mergeCell ref="K303:K304"/>
    <mergeCell ref="L303:L304"/>
    <mergeCell ref="M303:M304"/>
    <mergeCell ref="N303:N304"/>
    <mergeCell ref="O303:O304"/>
    <mergeCell ref="P303:P304"/>
    <mergeCell ref="Q303:Q304"/>
    <mergeCell ref="R303:R304"/>
    <mergeCell ref="A305:B305"/>
    <mergeCell ref="C261:L261"/>
    <mergeCell ref="M261:T261"/>
    <mergeCell ref="C262:C265"/>
    <mergeCell ref="D262:L262"/>
    <mergeCell ref="M262:M265"/>
    <mergeCell ref="N262:T262"/>
    <mergeCell ref="D263:D265"/>
    <mergeCell ref="E263:E265"/>
    <mergeCell ref="F263:F265"/>
    <mergeCell ref="G263:H263"/>
    <mergeCell ref="I263:J263"/>
    <mergeCell ref="K263:K265"/>
    <mergeCell ref="L263:L265"/>
    <mergeCell ref="N263:N265"/>
    <mergeCell ref="O263:R263"/>
    <mergeCell ref="S263:S265"/>
    <mergeCell ref="T263:T265"/>
    <mergeCell ref="G264:G265"/>
    <mergeCell ref="H264:H265"/>
    <mergeCell ref="I264:I265"/>
    <mergeCell ref="J264:J265"/>
    <mergeCell ref="O264:O265"/>
    <mergeCell ref="P264:P265"/>
    <mergeCell ref="Q264:R264"/>
    <mergeCell ref="A225:B225"/>
    <mergeCell ref="A250:J250"/>
    <mergeCell ref="A251:A252"/>
    <mergeCell ref="B251:B252"/>
    <mergeCell ref="C251:C252"/>
    <mergeCell ref="D251:F251"/>
    <mergeCell ref="G251:G252"/>
    <mergeCell ref="H251:J251"/>
    <mergeCell ref="K251:K252"/>
    <mergeCell ref="L251:L252"/>
    <mergeCell ref="M251:M252"/>
    <mergeCell ref="N251:N252"/>
    <mergeCell ref="O251:O252"/>
    <mergeCell ref="P251:P252"/>
    <mergeCell ref="Q251:Q252"/>
    <mergeCell ref="R251:R252"/>
    <mergeCell ref="A253:B253"/>
    <mergeCell ref="A220:A224"/>
    <mergeCell ref="B220:B224"/>
    <mergeCell ref="C220:L220"/>
    <mergeCell ref="M220:T220"/>
    <mergeCell ref="C221:C224"/>
    <mergeCell ref="D221:L221"/>
    <mergeCell ref="M221:M224"/>
    <mergeCell ref="N221:T221"/>
    <mergeCell ref="D222:D224"/>
    <mergeCell ref="E222:E224"/>
    <mergeCell ref="F222:F224"/>
    <mergeCell ref="G222:H222"/>
    <mergeCell ref="I222:J222"/>
    <mergeCell ref="K222:K224"/>
    <mergeCell ref="L222:L224"/>
    <mergeCell ref="N222:N224"/>
    <mergeCell ref="O222:R222"/>
    <mergeCell ref="S222:S224"/>
    <mergeCell ref="T222:T224"/>
    <mergeCell ref="G223:G224"/>
    <mergeCell ref="H223:H224"/>
    <mergeCell ref="I223:I224"/>
    <mergeCell ref="J223:J224"/>
    <mergeCell ref="O223:O224"/>
    <mergeCell ref="P223:P224"/>
    <mergeCell ref="Q223:R223"/>
    <mergeCell ref="A204:J204"/>
    <mergeCell ref="A205:A206"/>
    <mergeCell ref="B205:B206"/>
    <mergeCell ref="C205:C206"/>
    <mergeCell ref="D205:F205"/>
    <mergeCell ref="G205:G206"/>
    <mergeCell ref="H205:J205"/>
    <mergeCell ref="K205:K206"/>
    <mergeCell ref="L205:L206"/>
    <mergeCell ref="M205:M206"/>
    <mergeCell ref="N205:N206"/>
    <mergeCell ref="O205:O206"/>
    <mergeCell ref="P205:P206"/>
    <mergeCell ref="Q205:Q206"/>
    <mergeCell ref="R205:R206"/>
    <mergeCell ref="A207:B207"/>
    <mergeCell ref="A219:T219"/>
    <mergeCell ref="A155:A156"/>
    <mergeCell ref="B155:B156"/>
    <mergeCell ref="C155:C156"/>
    <mergeCell ref="D155:F155"/>
    <mergeCell ref="H155:J155"/>
    <mergeCell ref="K155:K156"/>
    <mergeCell ref="L155:L156"/>
    <mergeCell ref="M155:M156"/>
    <mergeCell ref="N155:N156"/>
    <mergeCell ref="Q155:Q156"/>
    <mergeCell ref="R155:R156"/>
    <mergeCell ref="A167:T167"/>
    <mergeCell ref="A168:A172"/>
    <mergeCell ref="B168:B172"/>
    <mergeCell ref="C168:L168"/>
    <mergeCell ref="M168:T168"/>
    <mergeCell ref="C169:C172"/>
    <mergeCell ref="D169:L169"/>
    <mergeCell ref="M169:M172"/>
    <mergeCell ref="N169:T169"/>
    <mergeCell ref="D170:D172"/>
    <mergeCell ref="E170:E172"/>
    <mergeCell ref="F170:F172"/>
    <mergeCell ref="G170:H170"/>
    <mergeCell ref="I170:J170"/>
    <mergeCell ref="K170:K172"/>
    <mergeCell ref="L170:L172"/>
    <mergeCell ref="N170:N172"/>
    <mergeCell ref="O170:R170"/>
    <mergeCell ref="S170:S172"/>
    <mergeCell ref="T170:T172"/>
    <mergeCell ref="H171:H172"/>
    <mergeCell ref="A108:B108"/>
    <mergeCell ref="A123:T123"/>
    <mergeCell ref="A124:A128"/>
    <mergeCell ref="B124:B128"/>
    <mergeCell ref="C124:L124"/>
    <mergeCell ref="M124:T124"/>
    <mergeCell ref="C125:C128"/>
    <mergeCell ref="D125:L125"/>
    <mergeCell ref="M125:M128"/>
    <mergeCell ref="N125:T125"/>
    <mergeCell ref="D126:D128"/>
    <mergeCell ref="E126:E128"/>
    <mergeCell ref="F126:F128"/>
    <mergeCell ref="G126:H126"/>
    <mergeCell ref="I126:J126"/>
    <mergeCell ref="K126:K128"/>
    <mergeCell ref="L126:L128"/>
    <mergeCell ref="N126:N128"/>
    <mergeCell ref="O126:R126"/>
    <mergeCell ref="S126:S128"/>
    <mergeCell ref="T126:T128"/>
    <mergeCell ref="G127:G128"/>
    <mergeCell ref="H127:H128"/>
    <mergeCell ref="I127:I128"/>
    <mergeCell ref="J127:J128"/>
    <mergeCell ref="O127:O128"/>
    <mergeCell ref="P127:P128"/>
    <mergeCell ref="Q127:R127"/>
    <mergeCell ref="T70:T72"/>
    <mergeCell ref="G71:G72"/>
    <mergeCell ref="H71:H72"/>
    <mergeCell ref="I71:I72"/>
    <mergeCell ref="J71:J72"/>
    <mergeCell ref="O71:O72"/>
    <mergeCell ref="P71:P72"/>
    <mergeCell ref="Q71:R71"/>
    <mergeCell ref="A73:B73"/>
    <mergeCell ref="A105:J105"/>
    <mergeCell ref="A106:A107"/>
    <mergeCell ref="B106:B107"/>
    <mergeCell ref="C106:C107"/>
    <mergeCell ref="D106:F106"/>
    <mergeCell ref="G106:G107"/>
    <mergeCell ref="H106:J106"/>
    <mergeCell ref="K106:K107"/>
    <mergeCell ref="L106:L107"/>
    <mergeCell ref="M106:M107"/>
    <mergeCell ref="N106:N107"/>
    <mergeCell ref="O106:O107"/>
    <mergeCell ref="P106:P107"/>
    <mergeCell ref="Q106:Q107"/>
    <mergeCell ref="R106:R107"/>
    <mergeCell ref="A24:B24"/>
    <mergeCell ref="A55:J55"/>
    <mergeCell ref="A56:A57"/>
    <mergeCell ref="B56:B57"/>
    <mergeCell ref="C56:C57"/>
    <mergeCell ref="D56:F56"/>
    <mergeCell ref="G56:G57"/>
    <mergeCell ref="H56:J56"/>
    <mergeCell ref="K56:K57"/>
    <mergeCell ref="L56:L57"/>
    <mergeCell ref="M56:M57"/>
    <mergeCell ref="N56:N57"/>
    <mergeCell ref="O56:O57"/>
    <mergeCell ref="P56:P57"/>
    <mergeCell ref="Q56:Q57"/>
    <mergeCell ref="R56:R57"/>
    <mergeCell ref="A58:B58"/>
    <mergeCell ref="A19:A23"/>
    <mergeCell ref="B19:B23"/>
    <mergeCell ref="C19:L19"/>
    <mergeCell ref="M19:T19"/>
    <mergeCell ref="C20:C23"/>
    <mergeCell ref="D20:L20"/>
    <mergeCell ref="M20:M23"/>
    <mergeCell ref="N20:T20"/>
    <mergeCell ref="D21:D23"/>
    <mergeCell ref="E21:E23"/>
    <mergeCell ref="F21:F23"/>
    <mergeCell ref="G21:H21"/>
    <mergeCell ref="I21:J21"/>
    <mergeCell ref="K21:K23"/>
    <mergeCell ref="L21:L23"/>
    <mergeCell ref="N21:N23"/>
    <mergeCell ref="O21:R21"/>
    <mergeCell ref="S21:S23"/>
    <mergeCell ref="T21:T23"/>
    <mergeCell ref="G22:G23"/>
    <mergeCell ref="H22:H23"/>
    <mergeCell ref="I22:I23"/>
    <mergeCell ref="J22:J23"/>
    <mergeCell ref="O22:O23"/>
    <mergeCell ref="P22:P23"/>
    <mergeCell ref="Q22:R22"/>
    <mergeCell ref="A4:J4"/>
    <mergeCell ref="A5:A6"/>
    <mergeCell ref="B5:B6"/>
    <mergeCell ref="C5:C6"/>
    <mergeCell ref="D5:F5"/>
    <mergeCell ref="G5:G6"/>
    <mergeCell ref="H5:J5"/>
    <mergeCell ref="K5:K6"/>
    <mergeCell ref="L5:L6"/>
    <mergeCell ref="M5:M6"/>
    <mergeCell ref="N5:N6"/>
    <mergeCell ref="O5:O6"/>
    <mergeCell ref="P5:P6"/>
    <mergeCell ref="Q5:Q6"/>
    <mergeCell ref="R5:R6"/>
    <mergeCell ref="A7:B7"/>
    <mergeCell ref="A18:T18"/>
    <mergeCell ref="A67:T67"/>
    <mergeCell ref="A68:A72"/>
    <mergeCell ref="B68:B72"/>
    <mergeCell ref="C68:L68"/>
    <mergeCell ref="M68:T68"/>
    <mergeCell ref="C69:C72"/>
    <mergeCell ref="D69:L69"/>
    <mergeCell ref="M69:M72"/>
    <mergeCell ref="N69:T69"/>
    <mergeCell ref="D70:D72"/>
    <mergeCell ref="E70:E72"/>
    <mergeCell ref="F70:F72"/>
    <mergeCell ref="A462:T462"/>
    <mergeCell ref="A463:A467"/>
    <mergeCell ref="B463:B467"/>
    <mergeCell ref="C463:L463"/>
    <mergeCell ref="M463:T463"/>
    <mergeCell ref="C464:C467"/>
    <mergeCell ref="D464:L464"/>
    <mergeCell ref="M464:M467"/>
    <mergeCell ref="A260:T260"/>
    <mergeCell ref="A261:A265"/>
    <mergeCell ref="B261:B265"/>
    <mergeCell ref="G171:G172"/>
    <mergeCell ref="O171:O172"/>
    <mergeCell ref="P171:P172"/>
    <mergeCell ref="I171:I172"/>
    <mergeCell ref="J171:J172"/>
    <mergeCell ref="Q171:R171"/>
    <mergeCell ref="O155:O156"/>
    <mergeCell ref="P155:P156"/>
    <mergeCell ref="G155:G156"/>
    <mergeCell ref="A129:B129"/>
    <mergeCell ref="A154:J154"/>
    <mergeCell ref="A1034:B1034"/>
    <mergeCell ref="A157:B157"/>
    <mergeCell ref="A173:B173"/>
    <mergeCell ref="G70:H70"/>
    <mergeCell ref="I70:J70"/>
    <mergeCell ref="K70:K72"/>
    <mergeCell ref="L70:L72"/>
    <mergeCell ref="N70:N72"/>
    <mergeCell ref="O70:R70"/>
    <mergeCell ref="S70:S72"/>
    <mergeCell ref="A855:T855"/>
    <mergeCell ref="A856:A860"/>
    <mergeCell ref="B856:B860"/>
    <mergeCell ref="C856:L856"/>
    <mergeCell ref="M856:T856"/>
    <mergeCell ref="C857:C860"/>
    <mergeCell ref="D857:L857"/>
    <mergeCell ref="M857:M860"/>
    <mergeCell ref="A890:T890"/>
    <mergeCell ref="A891:A895"/>
    <mergeCell ref="B891:B895"/>
    <mergeCell ref="C891:L891"/>
    <mergeCell ref="M891:T891"/>
    <mergeCell ref="C892:C895"/>
    <mergeCell ref="D892:L892"/>
    <mergeCell ref="M892:M895"/>
    <mergeCell ref="N892:T892"/>
    <mergeCell ref="D893:D895"/>
    <mergeCell ref="E893:E895"/>
    <mergeCell ref="G1032:G1033"/>
    <mergeCell ref="O1032:O1033"/>
    <mergeCell ref="P1032:P1033"/>
    <mergeCell ref="A512:T512"/>
    <mergeCell ref="A513:A517"/>
    <mergeCell ref="B513:B517"/>
    <mergeCell ref="C513:L513"/>
    <mergeCell ref="M513:T513"/>
    <mergeCell ref="C514:C517"/>
    <mergeCell ref="D514:L514"/>
    <mergeCell ref="M514:M517"/>
    <mergeCell ref="A564:T564"/>
    <mergeCell ref="A565:A569"/>
    <mergeCell ref="B565:B569"/>
    <mergeCell ref="C565:L565"/>
    <mergeCell ref="A621:T621"/>
    <mergeCell ref="A622:A626"/>
    <mergeCell ref="B622:B626"/>
    <mergeCell ref="C622:L622"/>
    <mergeCell ref="M622:T622"/>
    <mergeCell ref="C623:C626"/>
    <mergeCell ref="O948:R948"/>
    <mergeCell ref="S948:S950"/>
    <mergeCell ref="T948:T950"/>
    <mergeCell ref="N514:T514"/>
    <mergeCell ref="D515:D517"/>
    <mergeCell ref="E515:E517"/>
    <mergeCell ref="F515:F517"/>
    <mergeCell ref="G515:H515"/>
    <mergeCell ref="I515:J515"/>
    <mergeCell ref="K515:K517"/>
    <mergeCell ref="L515:L517"/>
    <mergeCell ref="N515:N517"/>
  </mergeCells>
  <pageMargins left="0.2" right="0" top="1" bottom="0.5" header="0.3" footer="0.3"/>
  <pageSetup paperSize="9" scale="68" firstPageNumber="5" pageOrder="overThenDown" orientation="landscape" useFirstPageNumber="1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T32"/>
  <sheetViews>
    <sheetView zoomScaleNormal="100" workbookViewId="0"/>
  </sheetViews>
  <sheetFormatPr defaultRowHeight="15"/>
  <cols>
    <col min="1" max="1" width="5.5703125" customWidth="1"/>
    <col min="2" max="2" width="49" customWidth="1"/>
    <col min="3" max="3" width="10.85546875" customWidth="1"/>
    <col min="4" max="6" width="9.140625" customWidth="1"/>
    <col min="7" max="7" width="12.140625" customWidth="1"/>
    <col min="8" max="10" width="9.140625" customWidth="1"/>
    <col min="17" max="17" width="7.85546875" customWidth="1"/>
    <col min="19" max="19" width="8" customWidth="1"/>
    <col min="20" max="20" width="8.140625" customWidth="1"/>
    <col min="21" max="22" width="4.7109375" customWidth="1"/>
    <col min="23" max="23" width="5.7109375" customWidth="1"/>
    <col min="24" max="27" width="6.7109375" customWidth="1"/>
    <col min="28" max="29" width="8.7109375" customWidth="1"/>
    <col min="30" max="31" width="6.7109375" customWidth="1"/>
    <col min="32" max="32" width="5.7109375" customWidth="1"/>
    <col min="33" max="33" width="6.7109375" customWidth="1"/>
    <col min="34" max="34" width="5.7109375" customWidth="1"/>
    <col min="35" max="38" width="6.7109375" customWidth="1"/>
    <col min="39" max="39" width="5.7109375" customWidth="1"/>
    <col min="40" max="40" width="6.7109375" customWidth="1"/>
    <col min="41" max="42" width="5.7109375" customWidth="1"/>
    <col min="43" max="45" width="6.7109375" customWidth="1"/>
    <col min="46" max="46" width="8.7109375" customWidth="1"/>
    <col min="47" max="47" width="6.7109375" customWidth="1"/>
    <col min="48" max="48" width="5.7109375" customWidth="1"/>
    <col min="49" max="49" width="8.7109375" customWidth="1"/>
    <col min="50" max="50" width="5.7109375" customWidth="1"/>
    <col min="51" max="51" width="4.7109375" customWidth="1"/>
  </cols>
  <sheetData>
    <row r="4" spans="1:18" ht="15.75" thickBot="1">
      <c r="A4" s="542" t="s">
        <v>563</v>
      </c>
      <c r="B4" s="542"/>
      <c r="C4" s="542"/>
      <c r="D4" s="542"/>
      <c r="E4" s="542"/>
      <c r="F4" s="542"/>
      <c r="G4" s="542"/>
      <c r="H4" s="542"/>
      <c r="I4" s="542"/>
      <c r="J4" s="542"/>
    </row>
    <row r="5" spans="1:18" s="20" customFormat="1" ht="35.25" customHeight="1">
      <c r="A5" s="628" t="s">
        <v>300</v>
      </c>
      <c r="B5" s="630" t="s">
        <v>301</v>
      </c>
      <c r="C5" s="543" t="s">
        <v>0</v>
      </c>
      <c r="D5" s="546" t="s">
        <v>298</v>
      </c>
      <c r="E5" s="546"/>
      <c r="F5" s="548"/>
      <c r="G5" s="543" t="s">
        <v>1</v>
      </c>
      <c r="H5" s="546" t="s">
        <v>299</v>
      </c>
      <c r="I5" s="546"/>
      <c r="J5" s="548"/>
      <c r="K5" s="564" t="s">
        <v>466</v>
      </c>
      <c r="L5" s="545" t="s">
        <v>467</v>
      </c>
      <c r="M5" s="546" t="s">
        <v>461</v>
      </c>
      <c r="N5" s="546" t="s">
        <v>462</v>
      </c>
      <c r="O5" s="546" t="s">
        <v>463</v>
      </c>
      <c r="P5" s="546" t="s">
        <v>464</v>
      </c>
      <c r="Q5" s="546" t="s">
        <v>465</v>
      </c>
      <c r="R5" s="588" t="s">
        <v>469</v>
      </c>
    </row>
    <row r="6" spans="1:18" s="20" customFormat="1" ht="38.25">
      <c r="A6" s="629"/>
      <c r="B6" s="631"/>
      <c r="C6" s="544"/>
      <c r="D6" s="3" t="s">
        <v>2</v>
      </c>
      <c r="E6" s="2" t="s">
        <v>3</v>
      </c>
      <c r="F6" s="7" t="s">
        <v>4</v>
      </c>
      <c r="G6" s="544"/>
      <c r="H6" s="3" t="s">
        <v>2</v>
      </c>
      <c r="I6" s="2" t="s">
        <v>3</v>
      </c>
      <c r="J6" s="7" t="s">
        <v>4</v>
      </c>
      <c r="K6" s="675"/>
      <c r="L6" s="676"/>
      <c r="M6" s="674"/>
      <c r="N6" s="674"/>
      <c r="O6" s="674"/>
      <c r="P6" s="674"/>
      <c r="Q6" s="674"/>
      <c r="R6" s="589"/>
    </row>
    <row r="7" spans="1:18" s="20" customFormat="1" ht="12.75">
      <c r="A7" s="619" t="s">
        <v>317</v>
      </c>
      <c r="B7" s="620"/>
      <c r="C7" s="53">
        <f>SUM(C8:C15)</f>
        <v>193128360.52999997</v>
      </c>
      <c r="D7" s="54">
        <v>72906.138365420906</v>
      </c>
      <c r="E7" s="54">
        <v>2150.9373249209202</v>
      </c>
      <c r="F7" s="56">
        <v>300.86891851092503</v>
      </c>
      <c r="G7" s="53">
        <f>SUM(G8:G15)</f>
        <v>15725156.069999998</v>
      </c>
      <c r="H7" s="54">
        <v>5936.2612570781403</v>
      </c>
      <c r="I7" s="54">
        <v>175.136500089099</v>
      </c>
      <c r="J7" s="56">
        <v>24.4977521023458</v>
      </c>
      <c r="K7" s="237">
        <f>SUM(K8:K15)</f>
        <v>89788</v>
      </c>
      <c r="L7" s="53">
        <f>SUM(L8:L15)</f>
        <v>88885</v>
      </c>
      <c r="M7" s="53">
        <f>SUM(M8:M15)</f>
        <v>641902</v>
      </c>
      <c r="N7" s="54">
        <v>242.86870979947031</v>
      </c>
      <c r="O7" s="54">
        <f>+N7*100/365</f>
        <v>66.539372547800085</v>
      </c>
      <c r="P7" s="54">
        <v>4.9673590045192846</v>
      </c>
      <c r="Q7" s="54">
        <v>2.290600213759352</v>
      </c>
      <c r="R7" s="56">
        <v>48.892924706772604</v>
      </c>
    </row>
    <row r="8" spans="1:18" s="20" customFormat="1" ht="25.5">
      <c r="A8" s="478">
        <v>1</v>
      </c>
      <c r="B8" s="473" t="s">
        <v>125</v>
      </c>
      <c r="C8" s="316">
        <v>90768038</v>
      </c>
      <c r="D8" s="73">
        <v>74278.263502454996</v>
      </c>
      <c r="E8" s="73">
        <v>2275.9148989519081</v>
      </c>
      <c r="F8" s="74">
        <v>325.68366702547542</v>
      </c>
      <c r="G8" s="316">
        <v>10343568.869999999</v>
      </c>
      <c r="H8" s="73">
        <v>8464.4589770867424</v>
      </c>
      <c r="I8" s="73">
        <v>259.35431698510604</v>
      </c>
      <c r="J8" s="74">
        <v>37.113630678148546</v>
      </c>
      <c r="K8" s="316">
        <v>39882</v>
      </c>
      <c r="L8" s="80">
        <v>39489</v>
      </c>
      <c r="M8" s="80">
        <v>278700</v>
      </c>
      <c r="N8" s="73">
        <v>228.06873977086744</v>
      </c>
      <c r="O8" s="73">
        <f t="shared" ref="O8:O15" si="0">+N8*100/365</f>
        <v>62.48458623859382</v>
      </c>
      <c r="P8" s="73">
        <v>4.4660598679571821</v>
      </c>
      <c r="Q8" s="73">
        <v>4.5835549140266911</v>
      </c>
      <c r="R8" s="74">
        <v>51.067103109656301</v>
      </c>
    </row>
    <row r="9" spans="1:18" s="20" customFormat="1" ht="12.75">
      <c r="A9" s="478">
        <v>2</v>
      </c>
      <c r="B9" s="452" t="s">
        <v>126</v>
      </c>
      <c r="C9" s="316">
        <v>16092873.83</v>
      </c>
      <c r="D9" s="73">
        <v>52763.520754098397</v>
      </c>
      <c r="E9" s="73">
        <v>2835.7486925110102</v>
      </c>
      <c r="F9" s="74">
        <v>182.23986852535501</v>
      </c>
      <c r="G9" s="316">
        <v>796592.07</v>
      </c>
      <c r="H9" s="73">
        <v>2611.7772786885198</v>
      </c>
      <c r="I9" s="73">
        <v>140.368646696035</v>
      </c>
      <c r="J9" s="74">
        <v>9.0208147804226204</v>
      </c>
      <c r="K9" s="316">
        <v>5675</v>
      </c>
      <c r="L9" s="80">
        <v>5515</v>
      </c>
      <c r="M9" s="80">
        <v>88306</v>
      </c>
      <c r="N9" s="73">
        <v>289.52786885245899</v>
      </c>
      <c r="O9" s="73">
        <f t="shared" si="0"/>
        <v>79.322703795194244</v>
      </c>
      <c r="P9" s="73">
        <v>14.796581769436997</v>
      </c>
      <c r="Q9" s="73">
        <v>1.214868540344515</v>
      </c>
      <c r="R9" s="74">
        <v>19.567213114754097</v>
      </c>
    </row>
    <row r="10" spans="1:18" s="20" customFormat="1" ht="25.5">
      <c r="A10" s="478">
        <v>3</v>
      </c>
      <c r="B10" s="473" t="s">
        <v>127</v>
      </c>
      <c r="C10" s="316">
        <v>10101431.27</v>
      </c>
      <c r="D10" s="73">
        <v>63133.945437499999</v>
      </c>
      <c r="E10" s="73">
        <v>1785.02054603287</v>
      </c>
      <c r="F10" s="74">
        <v>283.59671158651298</v>
      </c>
      <c r="G10" s="316">
        <v>776999.93</v>
      </c>
      <c r="H10" s="73">
        <v>4856.2495625000001</v>
      </c>
      <c r="I10" s="73">
        <v>137.30339812687799</v>
      </c>
      <c r="J10" s="74">
        <v>21.814198321120799</v>
      </c>
      <c r="K10" s="316">
        <v>5659</v>
      </c>
      <c r="L10" s="80">
        <v>5637</v>
      </c>
      <c r="M10" s="80">
        <v>35619</v>
      </c>
      <c r="N10" s="73">
        <v>222.61875000000001</v>
      </c>
      <c r="O10" s="73">
        <f t="shared" si="0"/>
        <v>60.99143835616438</v>
      </c>
      <c r="P10" s="73">
        <v>5.5489951705873191</v>
      </c>
      <c r="Q10" s="73">
        <v>3.5479865176512332E-2</v>
      </c>
      <c r="R10" s="74">
        <v>40.118749999999999</v>
      </c>
    </row>
    <row r="11" spans="1:18" s="20" customFormat="1" ht="25.5">
      <c r="A11" s="478">
        <v>4</v>
      </c>
      <c r="B11" s="473" t="s">
        <v>128</v>
      </c>
      <c r="C11" s="316">
        <v>30723891.23</v>
      </c>
      <c r="D11" s="73">
        <v>102412.970766667</v>
      </c>
      <c r="E11" s="73">
        <v>2488.3689341540498</v>
      </c>
      <c r="F11" s="74">
        <v>476.575839641372</v>
      </c>
      <c r="G11" s="316">
        <v>1635488.93</v>
      </c>
      <c r="H11" s="73">
        <v>5451.6297666666696</v>
      </c>
      <c r="I11" s="73">
        <v>132.46043006398301</v>
      </c>
      <c r="J11" s="74">
        <v>25.369003691754099</v>
      </c>
      <c r="K11" s="316">
        <v>12347</v>
      </c>
      <c r="L11" s="80">
        <v>12260</v>
      </c>
      <c r="M11" s="80">
        <v>64468</v>
      </c>
      <c r="N11" s="73">
        <v>214.89333333333335</v>
      </c>
      <c r="O11" s="73">
        <f t="shared" si="0"/>
        <v>58.874885844748867</v>
      </c>
      <c r="P11" s="73">
        <v>2.7047619047619049</v>
      </c>
      <c r="Q11" s="73">
        <v>7.3409461663947795E-2</v>
      </c>
      <c r="R11" s="74">
        <v>79.45</v>
      </c>
    </row>
    <row r="12" spans="1:18" s="20" customFormat="1" ht="25.5">
      <c r="A12" s="478">
        <v>5</v>
      </c>
      <c r="B12" s="473" t="s">
        <v>129</v>
      </c>
      <c r="C12" s="316">
        <v>9203243.9100000001</v>
      </c>
      <c r="D12" s="73">
        <v>87649.941999999995</v>
      </c>
      <c r="E12" s="73">
        <v>2283.1168221285002</v>
      </c>
      <c r="F12" s="74">
        <v>449.926370569543</v>
      </c>
      <c r="G12" s="316">
        <v>306878</v>
      </c>
      <c r="H12" s="73">
        <v>2922.6476190476201</v>
      </c>
      <c r="I12" s="73">
        <v>76.129496402877706</v>
      </c>
      <c r="J12" s="74">
        <v>15.0025910535321</v>
      </c>
      <c r="K12" s="316">
        <v>4031</v>
      </c>
      <c r="L12" s="80">
        <v>4003</v>
      </c>
      <c r="M12" s="80">
        <v>20455</v>
      </c>
      <c r="N12" s="73">
        <v>194.8095238095238</v>
      </c>
      <c r="O12" s="73">
        <f t="shared" si="0"/>
        <v>53.37247227658186</v>
      </c>
      <c r="P12" s="73">
        <v>3.6442187778371635</v>
      </c>
      <c r="Q12" s="73">
        <v>4.9962528103922058E-2</v>
      </c>
      <c r="R12" s="74">
        <v>53.457142857142856</v>
      </c>
    </row>
    <row r="13" spans="1:18" s="20" customFormat="1" ht="25.5">
      <c r="A13" s="478">
        <v>6</v>
      </c>
      <c r="B13" s="473" t="s">
        <v>130</v>
      </c>
      <c r="C13" s="316">
        <v>15051423</v>
      </c>
      <c r="D13" s="73">
        <v>64048.608510638303</v>
      </c>
      <c r="E13" s="73">
        <v>2055.36296599754</v>
      </c>
      <c r="F13" s="74">
        <v>204.653183041906</v>
      </c>
      <c r="G13" s="316">
        <v>882793</v>
      </c>
      <c r="H13" s="73">
        <v>3756.56595744681</v>
      </c>
      <c r="I13" s="73">
        <v>120.550730574901</v>
      </c>
      <c r="J13" s="74">
        <v>12.003276860740201</v>
      </c>
      <c r="K13" s="316">
        <v>7323</v>
      </c>
      <c r="L13" s="80">
        <v>7197</v>
      </c>
      <c r="M13" s="80">
        <v>73546</v>
      </c>
      <c r="N13" s="73">
        <v>312.96170212765958</v>
      </c>
      <c r="O13" s="73">
        <f t="shared" si="0"/>
        <v>85.742932089769752</v>
      </c>
      <c r="P13" s="73">
        <v>10.017161536366112</v>
      </c>
      <c r="Q13" s="73">
        <v>0.1389467833819647</v>
      </c>
      <c r="R13" s="74">
        <v>31.24255319148936</v>
      </c>
    </row>
    <row r="14" spans="1:18" s="20" customFormat="1" ht="12.75">
      <c r="A14" s="478">
        <v>7</v>
      </c>
      <c r="B14" s="452" t="s">
        <v>132</v>
      </c>
      <c r="C14" s="316">
        <v>2972899</v>
      </c>
      <c r="D14" s="73">
        <v>52156.122807017498</v>
      </c>
      <c r="E14" s="73">
        <v>988.65946125706705</v>
      </c>
      <c r="F14" s="74">
        <v>208.829657207081</v>
      </c>
      <c r="G14" s="316">
        <v>116243</v>
      </c>
      <c r="H14" s="73">
        <v>2039.3508771929801</v>
      </c>
      <c r="I14" s="73">
        <v>38.657465912870002</v>
      </c>
      <c r="J14" s="74">
        <v>8.1654256813711701</v>
      </c>
      <c r="K14" s="316">
        <v>3007</v>
      </c>
      <c r="L14" s="80">
        <v>2989</v>
      </c>
      <c r="M14" s="80">
        <v>14236</v>
      </c>
      <c r="N14" s="73">
        <v>249.75438596491227</v>
      </c>
      <c r="O14" s="73">
        <f t="shared" ref="O14" si="1">+N14*100/365</f>
        <v>68.425859168469117</v>
      </c>
      <c r="P14" s="73">
        <v>4.7107875579086693</v>
      </c>
      <c r="Q14" s="73">
        <v>0.10036801605888257</v>
      </c>
      <c r="R14" s="74">
        <v>53.017543859649123</v>
      </c>
    </row>
    <row r="15" spans="1:18" s="20" customFormat="1" ht="13.5" thickBot="1">
      <c r="A15" s="450">
        <v>8</v>
      </c>
      <c r="B15" s="453" t="s">
        <v>131</v>
      </c>
      <c r="C15" s="239">
        <v>18214560.289999999</v>
      </c>
      <c r="D15" s="29">
        <v>70326.487606177601</v>
      </c>
      <c r="E15" s="29">
        <v>1535.2798626095801</v>
      </c>
      <c r="F15" s="32">
        <v>273.606926185183</v>
      </c>
      <c r="G15" s="239">
        <v>866592.27</v>
      </c>
      <c r="H15" s="29">
        <v>3345.9161003861</v>
      </c>
      <c r="I15" s="29">
        <v>73.043852832097102</v>
      </c>
      <c r="J15" s="32">
        <v>13.017368713573299</v>
      </c>
      <c r="K15" s="239">
        <v>11864</v>
      </c>
      <c r="L15" s="28">
        <v>11795</v>
      </c>
      <c r="M15" s="28">
        <v>66572</v>
      </c>
      <c r="N15" s="29">
        <v>257.03474903474904</v>
      </c>
      <c r="O15" s="29">
        <f t="shared" si="0"/>
        <v>70.420479187602481</v>
      </c>
      <c r="P15" s="29">
        <v>4.5531769372819912</v>
      </c>
      <c r="Q15" s="29">
        <v>1.1275964391691395</v>
      </c>
      <c r="R15" s="32">
        <v>56.451737451737451</v>
      </c>
    </row>
    <row r="16" spans="1:18" s="20" customFormat="1" ht="12.75">
      <c r="A16" s="33"/>
      <c r="B16" s="61"/>
      <c r="C16" s="35"/>
      <c r="D16" s="36"/>
      <c r="E16" s="37"/>
      <c r="F16" s="37"/>
      <c r="G16" s="35"/>
      <c r="H16" s="37"/>
      <c r="I16" s="37"/>
      <c r="J16" s="37"/>
      <c r="K16" s="61"/>
    </row>
    <row r="17" spans="1:20" s="20" customFormat="1" ht="13.5" thickBot="1">
      <c r="A17" s="552" t="s">
        <v>565</v>
      </c>
      <c r="B17" s="552"/>
      <c r="C17" s="552"/>
      <c r="D17" s="552"/>
      <c r="E17" s="552"/>
      <c r="F17" s="552"/>
      <c r="G17" s="552"/>
      <c r="H17" s="552"/>
      <c r="I17" s="552"/>
      <c r="J17" s="552"/>
      <c r="K17" s="552"/>
      <c r="L17" s="552"/>
      <c r="M17" s="552"/>
      <c r="N17" s="552"/>
      <c r="O17" s="552"/>
      <c r="P17" s="552"/>
      <c r="Q17" s="552"/>
      <c r="R17" s="552"/>
      <c r="S17" s="552"/>
      <c r="T17" s="552"/>
    </row>
    <row r="18" spans="1:20" s="20" customFormat="1" ht="13.5" thickBot="1">
      <c r="A18" s="611" t="s">
        <v>300</v>
      </c>
      <c r="B18" s="614" t="s">
        <v>301</v>
      </c>
      <c r="C18" s="557" t="s">
        <v>414</v>
      </c>
      <c r="D18" s="557"/>
      <c r="E18" s="557"/>
      <c r="F18" s="557"/>
      <c r="G18" s="557"/>
      <c r="H18" s="557"/>
      <c r="I18" s="557"/>
      <c r="J18" s="557"/>
      <c r="K18" s="557"/>
      <c r="L18" s="557"/>
      <c r="M18" s="556" t="s">
        <v>425</v>
      </c>
      <c r="N18" s="557"/>
      <c r="O18" s="557"/>
      <c r="P18" s="557"/>
      <c r="Q18" s="557"/>
      <c r="R18" s="557"/>
      <c r="S18" s="557"/>
      <c r="T18" s="558"/>
    </row>
    <row r="19" spans="1:20" s="20" customFormat="1" ht="13.5" thickBot="1">
      <c r="A19" s="612"/>
      <c r="B19" s="615"/>
      <c r="C19" s="671" t="s">
        <v>415</v>
      </c>
      <c r="D19" s="562" t="s">
        <v>416</v>
      </c>
      <c r="E19" s="563"/>
      <c r="F19" s="563"/>
      <c r="G19" s="563"/>
      <c r="H19" s="563"/>
      <c r="I19" s="563"/>
      <c r="J19" s="563"/>
      <c r="K19" s="563"/>
      <c r="L19" s="563"/>
      <c r="M19" s="559" t="s">
        <v>415</v>
      </c>
      <c r="N19" s="562" t="s">
        <v>416</v>
      </c>
      <c r="O19" s="563"/>
      <c r="P19" s="563"/>
      <c r="Q19" s="563"/>
      <c r="R19" s="563"/>
      <c r="S19" s="563"/>
      <c r="T19" s="585"/>
    </row>
    <row r="20" spans="1:20" s="20" customFormat="1" ht="38.25" customHeight="1">
      <c r="A20" s="612"/>
      <c r="B20" s="615"/>
      <c r="C20" s="672"/>
      <c r="D20" s="576" t="s">
        <v>409</v>
      </c>
      <c r="E20" s="570" t="s">
        <v>410</v>
      </c>
      <c r="F20" s="570" t="s">
        <v>411</v>
      </c>
      <c r="G20" s="566" t="s">
        <v>418</v>
      </c>
      <c r="H20" s="567"/>
      <c r="I20" s="568" t="s">
        <v>417</v>
      </c>
      <c r="J20" s="569"/>
      <c r="K20" s="570" t="s">
        <v>412</v>
      </c>
      <c r="L20" s="573" t="s">
        <v>413</v>
      </c>
      <c r="M20" s="560"/>
      <c r="N20" s="576" t="s">
        <v>420</v>
      </c>
      <c r="O20" s="566" t="s">
        <v>421</v>
      </c>
      <c r="P20" s="579"/>
      <c r="Q20" s="579"/>
      <c r="R20" s="567"/>
      <c r="S20" s="570" t="s">
        <v>423</v>
      </c>
      <c r="T20" s="573" t="s">
        <v>424</v>
      </c>
    </row>
    <row r="21" spans="1:20" s="20" customFormat="1" ht="24.75" customHeight="1">
      <c r="A21" s="612"/>
      <c r="B21" s="615"/>
      <c r="C21" s="672"/>
      <c r="D21" s="577"/>
      <c r="E21" s="571"/>
      <c r="F21" s="571"/>
      <c r="G21" s="580" t="s">
        <v>415</v>
      </c>
      <c r="H21" s="580" t="s">
        <v>419</v>
      </c>
      <c r="I21" s="580" t="s">
        <v>415</v>
      </c>
      <c r="J21" s="582" t="s">
        <v>422</v>
      </c>
      <c r="K21" s="571"/>
      <c r="L21" s="574"/>
      <c r="M21" s="560"/>
      <c r="N21" s="577"/>
      <c r="O21" s="571" t="s">
        <v>415</v>
      </c>
      <c r="P21" s="571" t="s">
        <v>422</v>
      </c>
      <c r="Q21" s="583" t="s">
        <v>418</v>
      </c>
      <c r="R21" s="584"/>
      <c r="S21" s="571"/>
      <c r="T21" s="574"/>
    </row>
    <row r="22" spans="1:20" s="20" customFormat="1" ht="25.5">
      <c r="A22" s="613"/>
      <c r="B22" s="616"/>
      <c r="C22" s="673"/>
      <c r="D22" s="578"/>
      <c r="E22" s="572"/>
      <c r="F22" s="572"/>
      <c r="G22" s="581"/>
      <c r="H22" s="581"/>
      <c r="I22" s="581"/>
      <c r="J22" s="572"/>
      <c r="K22" s="572"/>
      <c r="L22" s="575"/>
      <c r="M22" s="561"/>
      <c r="N22" s="578"/>
      <c r="O22" s="572"/>
      <c r="P22" s="572"/>
      <c r="Q22" s="477" t="s">
        <v>415</v>
      </c>
      <c r="R22" s="476" t="s">
        <v>419</v>
      </c>
      <c r="S22" s="572"/>
      <c r="T22" s="575"/>
    </row>
    <row r="23" spans="1:20" s="20" customFormat="1" ht="12.75">
      <c r="A23" s="619" t="s">
        <v>317</v>
      </c>
      <c r="B23" s="516"/>
      <c r="C23" s="144">
        <f t="shared" ref="C23:T23" si="2">SUM(C24:C31)</f>
        <v>921</v>
      </c>
      <c r="D23" s="40">
        <f t="shared" si="2"/>
        <v>463</v>
      </c>
      <c r="E23" s="41">
        <f t="shared" si="2"/>
        <v>2</v>
      </c>
      <c r="F23" s="41">
        <f t="shared" si="2"/>
        <v>12</v>
      </c>
      <c r="G23" s="41">
        <f t="shared" si="2"/>
        <v>4</v>
      </c>
      <c r="H23" s="41">
        <f t="shared" si="2"/>
        <v>0</v>
      </c>
      <c r="I23" s="41">
        <f t="shared" si="2"/>
        <v>226</v>
      </c>
      <c r="J23" s="41">
        <f t="shared" si="2"/>
        <v>0</v>
      </c>
      <c r="K23" s="41">
        <f t="shared" si="2"/>
        <v>43</v>
      </c>
      <c r="L23" s="42">
        <f t="shared" si="2"/>
        <v>171</v>
      </c>
      <c r="M23" s="39">
        <f t="shared" si="2"/>
        <v>2738</v>
      </c>
      <c r="N23" s="40">
        <f t="shared" si="2"/>
        <v>1471</v>
      </c>
      <c r="O23" s="41">
        <f t="shared" si="2"/>
        <v>1376</v>
      </c>
      <c r="P23" s="41">
        <f t="shared" si="2"/>
        <v>52</v>
      </c>
      <c r="Q23" s="43">
        <f t="shared" si="2"/>
        <v>0</v>
      </c>
      <c r="R23" s="44">
        <f t="shared" si="2"/>
        <v>0</v>
      </c>
      <c r="S23" s="41">
        <f t="shared" si="2"/>
        <v>934</v>
      </c>
      <c r="T23" s="42">
        <f t="shared" si="2"/>
        <v>333</v>
      </c>
    </row>
    <row r="24" spans="1:20" s="20" customFormat="1" ht="25.5">
      <c r="A24" s="478">
        <v>1</v>
      </c>
      <c r="B24" s="473" t="s">
        <v>125</v>
      </c>
      <c r="C24" s="111">
        <v>498</v>
      </c>
      <c r="D24" s="70">
        <v>262</v>
      </c>
      <c r="E24" s="71">
        <v>2</v>
      </c>
      <c r="F24" s="71">
        <v>5</v>
      </c>
      <c r="G24" s="71">
        <v>0</v>
      </c>
      <c r="H24" s="71">
        <v>0</v>
      </c>
      <c r="I24" s="71">
        <v>137</v>
      </c>
      <c r="J24" s="71">
        <v>0</v>
      </c>
      <c r="K24" s="71">
        <v>15</v>
      </c>
      <c r="L24" s="113">
        <v>77</v>
      </c>
      <c r="M24" s="111">
        <v>1326</v>
      </c>
      <c r="N24" s="70">
        <v>733</v>
      </c>
      <c r="O24" s="71">
        <v>673</v>
      </c>
      <c r="P24" s="71">
        <v>32</v>
      </c>
      <c r="Q24" s="71">
        <v>0</v>
      </c>
      <c r="R24" s="71">
        <v>0</v>
      </c>
      <c r="S24" s="71">
        <v>461</v>
      </c>
      <c r="T24" s="72">
        <v>132</v>
      </c>
    </row>
    <row r="25" spans="1:20" s="20" customFormat="1" ht="12.75">
      <c r="A25" s="478">
        <v>2</v>
      </c>
      <c r="B25" s="452" t="s">
        <v>126</v>
      </c>
      <c r="C25" s="111">
        <v>53</v>
      </c>
      <c r="D25" s="70">
        <v>19</v>
      </c>
      <c r="E25" s="71">
        <v>0</v>
      </c>
      <c r="F25" s="71">
        <v>1</v>
      </c>
      <c r="G25" s="71">
        <v>0</v>
      </c>
      <c r="H25" s="71">
        <v>0</v>
      </c>
      <c r="I25" s="167">
        <v>12</v>
      </c>
      <c r="J25" s="71">
        <v>0</v>
      </c>
      <c r="K25" s="71">
        <v>3</v>
      </c>
      <c r="L25" s="113">
        <v>18</v>
      </c>
      <c r="M25" s="111">
        <v>184</v>
      </c>
      <c r="N25" s="70">
        <v>98</v>
      </c>
      <c r="O25" s="71">
        <v>92</v>
      </c>
      <c r="P25" s="71">
        <v>0</v>
      </c>
      <c r="Q25" s="71">
        <v>0</v>
      </c>
      <c r="R25" s="71">
        <v>0</v>
      </c>
      <c r="S25" s="71">
        <v>55</v>
      </c>
      <c r="T25" s="72">
        <v>31</v>
      </c>
    </row>
    <row r="26" spans="1:20" s="20" customFormat="1" ht="25.5">
      <c r="A26" s="478">
        <v>3</v>
      </c>
      <c r="B26" s="473" t="s">
        <v>127</v>
      </c>
      <c r="C26" s="111">
        <v>47</v>
      </c>
      <c r="D26" s="103">
        <v>17</v>
      </c>
      <c r="E26" s="104">
        <v>0</v>
      </c>
      <c r="F26" s="104">
        <v>1</v>
      </c>
      <c r="G26" s="104">
        <v>0</v>
      </c>
      <c r="H26" s="104">
        <v>0</v>
      </c>
      <c r="I26" s="71">
        <v>9</v>
      </c>
      <c r="J26" s="104">
        <v>0</v>
      </c>
      <c r="K26" s="104">
        <v>4</v>
      </c>
      <c r="L26" s="105">
        <v>16</v>
      </c>
      <c r="M26" s="192">
        <v>150</v>
      </c>
      <c r="N26" s="103">
        <v>70</v>
      </c>
      <c r="O26" s="104">
        <v>68</v>
      </c>
      <c r="P26" s="104">
        <v>0</v>
      </c>
      <c r="Q26" s="104">
        <v>0</v>
      </c>
      <c r="R26" s="104">
        <v>0</v>
      </c>
      <c r="S26" s="104">
        <v>58</v>
      </c>
      <c r="T26" s="164">
        <v>22</v>
      </c>
    </row>
    <row r="27" spans="1:20" s="20" customFormat="1" ht="25.5">
      <c r="A27" s="478">
        <v>4</v>
      </c>
      <c r="B27" s="473" t="s">
        <v>128</v>
      </c>
      <c r="C27" s="111">
        <v>148</v>
      </c>
      <c r="D27" s="70">
        <v>82</v>
      </c>
      <c r="E27" s="71">
        <v>0</v>
      </c>
      <c r="F27" s="71">
        <v>1</v>
      </c>
      <c r="G27" s="71">
        <v>4</v>
      </c>
      <c r="H27" s="71">
        <v>0</v>
      </c>
      <c r="I27" s="167">
        <v>39</v>
      </c>
      <c r="J27" s="71">
        <v>0</v>
      </c>
      <c r="K27" s="71">
        <v>6</v>
      </c>
      <c r="L27" s="113">
        <v>16</v>
      </c>
      <c r="M27" s="111">
        <v>414</v>
      </c>
      <c r="N27" s="70">
        <v>221</v>
      </c>
      <c r="O27" s="71">
        <v>205</v>
      </c>
      <c r="P27" s="71">
        <v>0</v>
      </c>
      <c r="Q27" s="71">
        <v>0</v>
      </c>
      <c r="R27" s="71">
        <v>0</v>
      </c>
      <c r="S27" s="71">
        <v>153</v>
      </c>
      <c r="T27" s="72">
        <v>40</v>
      </c>
    </row>
    <row r="28" spans="1:20" s="20" customFormat="1" ht="25.5">
      <c r="A28" s="478">
        <v>5</v>
      </c>
      <c r="B28" s="473" t="s">
        <v>129</v>
      </c>
      <c r="C28" s="111">
        <v>31</v>
      </c>
      <c r="D28" s="103">
        <v>16</v>
      </c>
      <c r="E28" s="104">
        <v>0</v>
      </c>
      <c r="F28" s="104">
        <v>1</v>
      </c>
      <c r="G28" s="104">
        <v>0</v>
      </c>
      <c r="H28" s="104">
        <v>0</v>
      </c>
      <c r="I28" s="71">
        <v>3</v>
      </c>
      <c r="J28" s="104">
        <v>0</v>
      </c>
      <c r="K28" s="104">
        <v>1</v>
      </c>
      <c r="L28" s="105">
        <v>10</v>
      </c>
      <c r="M28" s="192">
        <v>106</v>
      </c>
      <c r="N28" s="103">
        <v>49</v>
      </c>
      <c r="O28" s="104">
        <v>47</v>
      </c>
      <c r="P28" s="104">
        <v>8</v>
      </c>
      <c r="Q28" s="104">
        <v>0</v>
      </c>
      <c r="R28" s="104">
        <v>0</v>
      </c>
      <c r="S28" s="104">
        <v>34</v>
      </c>
      <c r="T28" s="164">
        <v>23</v>
      </c>
    </row>
    <row r="29" spans="1:20" s="20" customFormat="1" ht="25.5">
      <c r="A29" s="478">
        <v>6</v>
      </c>
      <c r="B29" s="473" t="s">
        <v>130</v>
      </c>
      <c r="C29" s="111">
        <v>62</v>
      </c>
      <c r="D29" s="70">
        <v>16</v>
      </c>
      <c r="E29" s="71">
        <v>0</v>
      </c>
      <c r="F29" s="71">
        <v>1</v>
      </c>
      <c r="G29" s="71">
        <v>0</v>
      </c>
      <c r="H29" s="71">
        <v>0</v>
      </c>
      <c r="I29" s="167">
        <v>21</v>
      </c>
      <c r="J29" s="71">
        <v>0</v>
      </c>
      <c r="K29" s="71">
        <v>9</v>
      </c>
      <c r="L29" s="113">
        <v>15</v>
      </c>
      <c r="M29" s="111">
        <v>205</v>
      </c>
      <c r="N29" s="70">
        <v>89</v>
      </c>
      <c r="O29" s="71">
        <v>89</v>
      </c>
      <c r="P29" s="71">
        <v>0</v>
      </c>
      <c r="Q29" s="71">
        <v>0</v>
      </c>
      <c r="R29" s="71">
        <v>0</v>
      </c>
      <c r="S29" s="71">
        <v>74</v>
      </c>
      <c r="T29" s="72">
        <v>42</v>
      </c>
    </row>
    <row r="30" spans="1:20" s="20" customFormat="1" ht="12.75">
      <c r="A30" s="478">
        <v>7</v>
      </c>
      <c r="B30" s="452" t="s">
        <v>131</v>
      </c>
      <c r="C30" s="111">
        <v>63</v>
      </c>
      <c r="D30" s="103">
        <v>40</v>
      </c>
      <c r="E30" s="104">
        <v>0</v>
      </c>
      <c r="F30" s="104">
        <v>1</v>
      </c>
      <c r="G30" s="104">
        <v>0</v>
      </c>
      <c r="H30" s="104">
        <v>0</v>
      </c>
      <c r="I30" s="71">
        <v>5</v>
      </c>
      <c r="J30" s="104">
        <v>0</v>
      </c>
      <c r="K30" s="104">
        <v>4</v>
      </c>
      <c r="L30" s="105">
        <v>13</v>
      </c>
      <c r="M30" s="192">
        <v>294</v>
      </c>
      <c r="N30" s="103">
        <v>179</v>
      </c>
      <c r="O30" s="104">
        <v>170</v>
      </c>
      <c r="P30" s="104">
        <v>9</v>
      </c>
      <c r="Q30" s="104">
        <v>0</v>
      </c>
      <c r="R30" s="104">
        <v>0</v>
      </c>
      <c r="S30" s="104">
        <v>83</v>
      </c>
      <c r="T30" s="164">
        <v>32</v>
      </c>
    </row>
    <row r="31" spans="1:20" s="20" customFormat="1" ht="13.5" thickBot="1">
      <c r="A31" s="450">
        <v>8</v>
      </c>
      <c r="B31" s="453" t="s">
        <v>132</v>
      </c>
      <c r="C31" s="62">
        <v>19</v>
      </c>
      <c r="D31" s="63">
        <v>11</v>
      </c>
      <c r="E31" s="64">
        <v>0</v>
      </c>
      <c r="F31" s="64">
        <v>1</v>
      </c>
      <c r="G31" s="64">
        <v>0</v>
      </c>
      <c r="H31" s="64">
        <v>0</v>
      </c>
      <c r="I31" s="495">
        <v>0</v>
      </c>
      <c r="J31" s="64">
        <v>0</v>
      </c>
      <c r="K31" s="64">
        <v>1</v>
      </c>
      <c r="L31" s="117">
        <v>6</v>
      </c>
      <c r="M31" s="62">
        <v>59</v>
      </c>
      <c r="N31" s="63">
        <v>32</v>
      </c>
      <c r="O31" s="64">
        <v>32</v>
      </c>
      <c r="P31" s="64">
        <v>3</v>
      </c>
      <c r="Q31" s="64">
        <v>0</v>
      </c>
      <c r="R31" s="64">
        <v>0</v>
      </c>
      <c r="S31" s="64">
        <v>16</v>
      </c>
      <c r="T31" s="65">
        <v>11</v>
      </c>
    </row>
    <row r="32" spans="1:20" s="20" customFormat="1" ht="12.75">
      <c r="A32" s="33"/>
      <c r="B32" s="61"/>
      <c r="C32" s="35"/>
      <c r="D32" s="36"/>
      <c r="E32" s="37"/>
      <c r="F32" s="37"/>
      <c r="G32" s="35"/>
      <c r="H32" s="37"/>
      <c r="I32" s="37"/>
      <c r="J32" s="37"/>
      <c r="K32" s="61"/>
    </row>
  </sheetData>
  <mergeCells count="44">
    <mergeCell ref="A17:T17"/>
    <mergeCell ref="H5:J5"/>
    <mergeCell ref="A5:A6"/>
    <mergeCell ref="B5:B6"/>
    <mergeCell ref="C5:C6"/>
    <mergeCell ref="D5:F5"/>
    <mergeCell ref="G5:G6"/>
    <mergeCell ref="Q5:Q6"/>
    <mergeCell ref="R5:R6"/>
    <mergeCell ref="A7:B7"/>
    <mergeCell ref="K5:K6"/>
    <mergeCell ref="L5:L6"/>
    <mergeCell ref="M5:M6"/>
    <mergeCell ref="N5:N6"/>
    <mergeCell ref="O5:O6"/>
    <mergeCell ref="P5:P6"/>
    <mergeCell ref="A18:A22"/>
    <mergeCell ref="B18:B22"/>
    <mergeCell ref="C18:L18"/>
    <mergeCell ref="M18:T18"/>
    <mergeCell ref="C19:C22"/>
    <mergeCell ref="D19:L19"/>
    <mergeCell ref="M19:M22"/>
    <mergeCell ref="I20:J20"/>
    <mergeCell ref="K20:K22"/>
    <mergeCell ref="L20:L22"/>
    <mergeCell ref="N20:N22"/>
    <mergeCell ref="O20:R20"/>
    <mergeCell ref="A4:J4"/>
    <mergeCell ref="A23:B23"/>
    <mergeCell ref="S20:S22"/>
    <mergeCell ref="T20:T22"/>
    <mergeCell ref="G21:G22"/>
    <mergeCell ref="H21:H22"/>
    <mergeCell ref="I21:I22"/>
    <mergeCell ref="J21:J22"/>
    <mergeCell ref="O21:O22"/>
    <mergeCell ref="P21:P22"/>
    <mergeCell ref="Q21:R21"/>
    <mergeCell ref="N19:T19"/>
    <mergeCell ref="D20:D22"/>
    <mergeCell ref="E20:E22"/>
    <mergeCell ref="F20:F22"/>
    <mergeCell ref="G20:H20"/>
  </mergeCells>
  <pageMargins left="0.11811023622047245" right="0.19685039370078741" top="0.55118110236220474" bottom="0.74803149606299213" header="0.31496062992125984" footer="0.31496062992125984"/>
  <pageSetup paperSize="9" scale="6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0"/>
  <sheetViews>
    <sheetView zoomScaleNormal="100" workbookViewId="0"/>
  </sheetViews>
  <sheetFormatPr defaultRowHeight="15"/>
  <cols>
    <col min="1" max="1" width="4.7109375" customWidth="1"/>
    <col min="2" max="2" width="45.140625" customWidth="1"/>
    <col min="3" max="3" width="9.5703125" customWidth="1"/>
    <col min="4" max="6" width="9.140625" customWidth="1"/>
    <col min="7" max="7" width="15.42578125" customWidth="1"/>
    <col min="8" max="10" width="9.140625" customWidth="1"/>
    <col min="17" max="17" width="7.85546875" customWidth="1"/>
    <col min="19" max="19" width="8" customWidth="1"/>
    <col min="20" max="20" width="8.140625" customWidth="1"/>
    <col min="21" max="22" width="4.7109375" customWidth="1"/>
    <col min="23" max="23" width="5.7109375" customWidth="1"/>
    <col min="24" max="27" width="6.7109375" customWidth="1"/>
    <col min="28" max="29" width="8.7109375" customWidth="1"/>
    <col min="30" max="31" width="6.7109375" customWidth="1"/>
    <col min="32" max="32" width="5.7109375" customWidth="1"/>
    <col min="33" max="33" width="6.7109375" customWidth="1"/>
    <col min="34" max="34" width="5.7109375" customWidth="1"/>
    <col min="35" max="38" width="6.7109375" customWidth="1"/>
    <col min="39" max="39" width="5.7109375" customWidth="1"/>
    <col min="40" max="40" width="6.7109375" customWidth="1"/>
    <col min="41" max="42" width="5.7109375" customWidth="1"/>
    <col min="43" max="45" width="6.7109375" customWidth="1"/>
    <col min="46" max="46" width="8.7109375" customWidth="1"/>
    <col min="47" max="47" width="6.7109375" customWidth="1"/>
    <col min="48" max="48" width="5.7109375" customWidth="1"/>
    <col min="49" max="49" width="8.7109375" customWidth="1"/>
    <col min="50" max="50" width="5.7109375" customWidth="1"/>
    <col min="51" max="51" width="4.7109375" customWidth="1"/>
  </cols>
  <sheetData>
    <row r="1" spans="1:20">
      <c r="K1" s="300"/>
      <c r="L1" s="300"/>
      <c r="M1" s="300"/>
    </row>
    <row r="2" spans="1:20">
      <c r="K2" s="300"/>
      <c r="L2" s="300"/>
      <c r="M2" s="300"/>
    </row>
    <row r="3" spans="1:20" s="20" customFormat="1" ht="13.5" customHeight="1">
      <c r="A3" s="33"/>
      <c r="B3" s="61"/>
      <c r="C3" s="35"/>
      <c r="D3" s="36"/>
      <c r="E3" s="37"/>
      <c r="F3" s="37"/>
      <c r="G3" s="35"/>
      <c r="H3" s="37"/>
      <c r="I3" s="37"/>
      <c r="J3" s="37"/>
      <c r="K3" s="61"/>
    </row>
    <row r="4" spans="1:20" s="20" customFormat="1" ht="13.5" thickBot="1">
      <c r="A4" s="542" t="s">
        <v>562</v>
      </c>
      <c r="B4" s="542"/>
      <c r="C4" s="542"/>
      <c r="D4" s="542"/>
      <c r="E4" s="542"/>
      <c r="F4" s="542"/>
      <c r="G4" s="542"/>
      <c r="H4" s="542"/>
      <c r="I4" s="542"/>
      <c r="J4" s="542"/>
      <c r="K4" s="61"/>
    </row>
    <row r="5" spans="1:20" s="20" customFormat="1" ht="42.75" customHeight="1">
      <c r="A5" s="611" t="s">
        <v>300</v>
      </c>
      <c r="B5" s="630" t="s">
        <v>301</v>
      </c>
      <c r="C5" s="609" t="s">
        <v>0</v>
      </c>
      <c r="D5" s="546" t="s">
        <v>298</v>
      </c>
      <c r="E5" s="546"/>
      <c r="F5" s="547"/>
      <c r="G5" s="546" t="s">
        <v>1</v>
      </c>
      <c r="H5" s="546" t="s">
        <v>299</v>
      </c>
      <c r="I5" s="546"/>
      <c r="J5" s="547"/>
      <c r="K5" s="564" t="s">
        <v>466</v>
      </c>
      <c r="L5" s="545" t="s">
        <v>467</v>
      </c>
      <c r="M5" s="546" t="s">
        <v>461</v>
      </c>
      <c r="N5" s="546" t="s">
        <v>462</v>
      </c>
      <c r="O5" s="546" t="s">
        <v>463</v>
      </c>
      <c r="P5" s="546" t="s">
        <v>464</v>
      </c>
      <c r="Q5" s="546" t="s">
        <v>465</v>
      </c>
      <c r="R5" s="588" t="s">
        <v>469</v>
      </c>
    </row>
    <row r="6" spans="1:20" s="20" customFormat="1" ht="38.25">
      <c r="A6" s="613"/>
      <c r="B6" s="631"/>
      <c r="C6" s="632"/>
      <c r="D6" s="3" t="s">
        <v>2</v>
      </c>
      <c r="E6" s="2" t="s">
        <v>3</v>
      </c>
      <c r="F6" s="8" t="s">
        <v>4</v>
      </c>
      <c r="G6" s="513"/>
      <c r="H6" s="3" t="s">
        <v>2</v>
      </c>
      <c r="I6" s="2" t="s">
        <v>3</v>
      </c>
      <c r="J6" s="8" t="s">
        <v>4</v>
      </c>
      <c r="K6" s="675"/>
      <c r="L6" s="676"/>
      <c r="M6" s="674"/>
      <c r="N6" s="674"/>
      <c r="O6" s="674"/>
      <c r="P6" s="674"/>
      <c r="Q6" s="674"/>
      <c r="R6" s="589"/>
    </row>
    <row r="7" spans="1:20" s="20" customFormat="1" ht="12.75">
      <c r="A7" s="619" t="s">
        <v>318</v>
      </c>
      <c r="B7" s="620"/>
      <c r="C7" s="262">
        <f t="shared" ref="C7" si="0">SUM(C8:C10)</f>
        <v>48080552</v>
      </c>
      <c r="D7" s="54">
        <v>63851.994687915001</v>
      </c>
      <c r="E7" s="54">
        <v>2210.1936195642202</v>
      </c>
      <c r="F7" s="55">
        <v>278.81026854316298</v>
      </c>
      <c r="G7" s="53">
        <f t="shared" ref="G7" si="1">SUM(G8:G10)</f>
        <v>2495501</v>
      </c>
      <c r="H7" s="54">
        <v>3314.0783532536502</v>
      </c>
      <c r="I7" s="54">
        <v>114.714581226441</v>
      </c>
      <c r="J7" s="55">
        <v>14.470950831840099</v>
      </c>
      <c r="K7" s="237">
        <f>SUM(K8:K10)</f>
        <v>21754</v>
      </c>
      <c r="L7" s="53">
        <f t="shared" ref="L7:M7" si="2">SUM(L8:L10)</f>
        <v>21429</v>
      </c>
      <c r="M7" s="53">
        <f t="shared" si="2"/>
        <v>172449</v>
      </c>
      <c r="N7" s="54">
        <v>229.01593625498009</v>
      </c>
      <c r="O7" s="54">
        <f>+N7*100/365</f>
        <v>62.744092124652077</v>
      </c>
      <c r="P7" s="54">
        <v>6.253816863100635</v>
      </c>
      <c r="Q7" s="54">
        <v>1.6986326940127865</v>
      </c>
      <c r="R7" s="56">
        <v>36.62018592297477</v>
      </c>
    </row>
    <row r="8" spans="1:20" s="20" customFormat="1" ht="12.75">
      <c r="A8" s="487">
        <v>1</v>
      </c>
      <c r="B8" s="452" t="s">
        <v>133</v>
      </c>
      <c r="C8" s="451">
        <v>35471260</v>
      </c>
      <c r="D8" s="23">
        <v>77111.434782608689</v>
      </c>
      <c r="E8" s="23">
        <v>2166.4484211812128</v>
      </c>
      <c r="F8" s="24">
        <v>300.69563595673259</v>
      </c>
      <c r="G8" s="22">
        <v>1749852</v>
      </c>
      <c r="H8" s="23">
        <v>3804.0260869565218</v>
      </c>
      <c r="I8" s="23">
        <v>106.87424418249557</v>
      </c>
      <c r="J8" s="24">
        <v>14.833779797226272</v>
      </c>
      <c r="K8" s="238">
        <v>16373</v>
      </c>
      <c r="L8" s="22">
        <v>16138</v>
      </c>
      <c r="M8" s="22">
        <v>117964</v>
      </c>
      <c r="N8" s="23">
        <v>256.44347826086954</v>
      </c>
      <c r="O8" s="23">
        <f>+N8*100/365</f>
        <v>70.258487194758771</v>
      </c>
      <c r="P8" s="23">
        <v>5.6888503086419755</v>
      </c>
      <c r="Q8" s="23">
        <v>2.0200768372784732</v>
      </c>
      <c r="R8" s="26">
        <v>45.07826086956522</v>
      </c>
    </row>
    <row r="9" spans="1:20" s="20" customFormat="1" ht="12.75">
      <c r="A9" s="487">
        <v>2</v>
      </c>
      <c r="B9" s="452" t="s">
        <v>134</v>
      </c>
      <c r="C9" s="451">
        <v>6028746</v>
      </c>
      <c r="D9" s="23">
        <v>35885.392857142855</v>
      </c>
      <c r="E9" s="23">
        <v>1404.3200559049615</v>
      </c>
      <c r="F9" s="24">
        <v>245.85050159040861</v>
      </c>
      <c r="G9" s="22">
        <v>287731</v>
      </c>
      <c r="H9" s="23">
        <v>1712.6845238095239</v>
      </c>
      <c r="I9" s="23">
        <v>67.023293733985554</v>
      </c>
      <c r="J9" s="24">
        <v>11.73358616752304</v>
      </c>
      <c r="K9" s="238">
        <v>4293</v>
      </c>
      <c r="L9" s="22">
        <v>4268</v>
      </c>
      <c r="M9" s="22">
        <v>24522</v>
      </c>
      <c r="N9" s="23">
        <v>145.96428571428572</v>
      </c>
      <c r="O9" s="23">
        <f>+N9*100/365</f>
        <v>39.990215264187867</v>
      </c>
      <c r="P9" s="23">
        <v>4.2639540949400105</v>
      </c>
      <c r="Q9" s="23">
        <v>0.49203373945641987</v>
      </c>
      <c r="R9" s="26">
        <v>34.232142857142854</v>
      </c>
    </row>
    <row r="10" spans="1:20" s="20" customFormat="1" ht="13.5" thickBot="1">
      <c r="A10" s="488">
        <v>3</v>
      </c>
      <c r="B10" s="453" t="s">
        <v>135</v>
      </c>
      <c r="C10" s="260">
        <v>6580546</v>
      </c>
      <c r="D10" s="29">
        <v>52644.368000000002</v>
      </c>
      <c r="E10" s="29">
        <v>6048.2959558823504</v>
      </c>
      <c r="F10" s="30">
        <v>219.62240096118501</v>
      </c>
      <c r="G10" s="28">
        <v>457918</v>
      </c>
      <c r="H10" s="29">
        <v>3663.3440000000001</v>
      </c>
      <c r="I10" s="29">
        <v>420.88051470588198</v>
      </c>
      <c r="J10" s="30">
        <v>15.2827820979208</v>
      </c>
      <c r="K10" s="239">
        <v>1088</v>
      </c>
      <c r="L10" s="28">
        <v>1023</v>
      </c>
      <c r="M10" s="28">
        <v>29963</v>
      </c>
      <c r="N10" s="29">
        <v>239.70400000000001</v>
      </c>
      <c r="O10" s="29">
        <f>+N10*0.273972602739726</f>
        <v>65.67232876712329</v>
      </c>
      <c r="P10" s="29">
        <v>27.539522058823529</v>
      </c>
      <c r="Q10" s="29">
        <v>1.6617790811339199</v>
      </c>
      <c r="R10" s="32">
        <v>8.7040000000000006</v>
      </c>
    </row>
    <row r="11" spans="1:20" s="20" customFormat="1" ht="12.75">
      <c r="A11" s="33"/>
      <c r="B11" s="61"/>
      <c r="C11" s="35"/>
      <c r="D11" s="36"/>
      <c r="E11" s="37"/>
      <c r="F11" s="37"/>
      <c r="G11" s="35"/>
      <c r="H11" s="37"/>
      <c r="I11" s="37"/>
      <c r="J11" s="37"/>
    </row>
    <row r="12" spans="1:20" s="20" customFormat="1" ht="13.5" thickBot="1">
      <c r="A12" s="552" t="s">
        <v>565</v>
      </c>
      <c r="B12" s="552"/>
      <c r="C12" s="552"/>
      <c r="D12" s="552"/>
      <c r="E12" s="552"/>
      <c r="F12" s="552"/>
      <c r="G12" s="552"/>
      <c r="H12" s="552"/>
      <c r="I12" s="552"/>
      <c r="J12" s="552"/>
      <c r="K12" s="552"/>
      <c r="L12" s="552"/>
      <c r="M12" s="552"/>
      <c r="N12" s="552"/>
      <c r="O12" s="552"/>
      <c r="P12" s="552"/>
      <c r="Q12" s="552"/>
      <c r="R12" s="552"/>
      <c r="S12" s="552"/>
      <c r="T12" s="552"/>
    </row>
    <row r="13" spans="1:20" s="20" customFormat="1" ht="13.5" thickBot="1">
      <c r="A13" s="677" t="s">
        <v>300</v>
      </c>
      <c r="B13" s="614" t="s">
        <v>301</v>
      </c>
      <c r="C13" s="557" t="s">
        <v>414</v>
      </c>
      <c r="D13" s="557"/>
      <c r="E13" s="557"/>
      <c r="F13" s="557"/>
      <c r="G13" s="557"/>
      <c r="H13" s="557"/>
      <c r="I13" s="557"/>
      <c r="J13" s="557"/>
      <c r="K13" s="557"/>
      <c r="L13" s="557"/>
      <c r="M13" s="556" t="s">
        <v>425</v>
      </c>
      <c r="N13" s="557"/>
      <c r="O13" s="557"/>
      <c r="P13" s="557"/>
      <c r="Q13" s="557"/>
      <c r="R13" s="557"/>
      <c r="S13" s="557"/>
      <c r="T13" s="558"/>
    </row>
    <row r="14" spans="1:20" s="20" customFormat="1" ht="13.5" thickBot="1">
      <c r="A14" s="678"/>
      <c r="B14" s="615"/>
      <c r="C14" s="671" t="s">
        <v>415</v>
      </c>
      <c r="D14" s="562" t="s">
        <v>416</v>
      </c>
      <c r="E14" s="563"/>
      <c r="F14" s="563"/>
      <c r="G14" s="563"/>
      <c r="H14" s="563"/>
      <c r="I14" s="563"/>
      <c r="J14" s="563"/>
      <c r="K14" s="563"/>
      <c r="L14" s="563"/>
      <c r="M14" s="559" t="s">
        <v>415</v>
      </c>
      <c r="N14" s="562" t="s">
        <v>416</v>
      </c>
      <c r="O14" s="563"/>
      <c r="P14" s="563"/>
      <c r="Q14" s="563"/>
      <c r="R14" s="563"/>
      <c r="S14" s="563"/>
      <c r="T14" s="585"/>
    </row>
    <row r="15" spans="1:20" s="20" customFormat="1" ht="37.5" customHeight="1">
      <c r="A15" s="678"/>
      <c r="B15" s="615"/>
      <c r="C15" s="672"/>
      <c r="D15" s="576" t="s">
        <v>409</v>
      </c>
      <c r="E15" s="570" t="s">
        <v>410</v>
      </c>
      <c r="F15" s="570" t="s">
        <v>411</v>
      </c>
      <c r="G15" s="566" t="s">
        <v>418</v>
      </c>
      <c r="H15" s="567"/>
      <c r="I15" s="568" t="s">
        <v>417</v>
      </c>
      <c r="J15" s="569"/>
      <c r="K15" s="570" t="s">
        <v>412</v>
      </c>
      <c r="L15" s="573" t="s">
        <v>413</v>
      </c>
      <c r="M15" s="560"/>
      <c r="N15" s="576" t="s">
        <v>420</v>
      </c>
      <c r="O15" s="566" t="s">
        <v>421</v>
      </c>
      <c r="P15" s="579"/>
      <c r="Q15" s="579"/>
      <c r="R15" s="567"/>
      <c r="S15" s="570" t="s">
        <v>423</v>
      </c>
      <c r="T15" s="573" t="s">
        <v>424</v>
      </c>
    </row>
    <row r="16" spans="1:20" s="20" customFormat="1" ht="27" customHeight="1">
      <c r="A16" s="678"/>
      <c r="B16" s="615"/>
      <c r="C16" s="672"/>
      <c r="D16" s="577"/>
      <c r="E16" s="571"/>
      <c r="F16" s="571"/>
      <c r="G16" s="580" t="s">
        <v>415</v>
      </c>
      <c r="H16" s="580" t="s">
        <v>419</v>
      </c>
      <c r="I16" s="580" t="s">
        <v>415</v>
      </c>
      <c r="J16" s="582" t="s">
        <v>422</v>
      </c>
      <c r="K16" s="571"/>
      <c r="L16" s="574"/>
      <c r="M16" s="560"/>
      <c r="N16" s="577"/>
      <c r="O16" s="571" t="s">
        <v>415</v>
      </c>
      <c r="P16" s="571" t="s">
        <v>422</v>
      </c>
      <c r="Q16" s="583" t="s">
        <v>418</v>
      </c>
      <c r="R16" s="584"/>
      <c r="S16" s="571"/>
      <c r="T16" s="574"/>
    </row>
    <row r="17" spans="1:20" s="20" customFormat="1" ht="25.5">
      <c r="A17" s="679"/>
      <c r="B17" s="616"/>
      <c r="C17" s="673"/>
      <c r="D17" s="578"/>
      <c r="E17" s="572"/>
      <c r="F17" s="572"/>
      <c r="G17" s="581"/>
      <c r="H17" s="581"/>
      <c r="I17" s="581"/>
      <c r="J17" s="572"/>
      <c r="K17" s="572"/>
      <c r="L17" s="575"/>
      <c r="M17" s="561"/>
      <c r="N17" s="578"/>
      <c r="O17" s="572"/>
      <c r="P17" s="572"/>
      <c r="Q17" s="297" t="s">
        <v>415</v>
      </c>
      <c r="R17" s="38" t="s">
        <v>419</v>
      </c>
      <c r="S17" s="572"/>
      <c r="T17" s="575"/>
    </row>
    <row r="18" spans="1:20" s="20" customFormat="1" ht="12.75">
      <c r="A18" s="619" t="s">
        <v>318</v>
      </c>
      <c r="B18" s="620"/>
      <c r="C18" s="144">
        <f>SUM(C19:C21)</f>
        <v>236</v>
      </c>
      <c r="D18" s="40">
        <f t="shared" ref="D18:T18" si="3">SUM(D19:D21)</f>
        <v>148</v>
      </c>
      <c r="E18" s="41">
        <f t="shared" si="3"/>
        <v>2</v>
      </c>
      <c r="F18" s="41">
        <f t="shared" si="3"/>
        <v>4</v>
      </c>
      <c r="G18" s="41">
        <f t="shared" si="3"/>
        <v>0</v>
      </c>
      <c r="H18" s="41">
        <f t="shared" si="3"/>
        <v>0</v>
      </c>
      <c r="I18" s="41">
        <f t="shared" si="3"/>
        <v>47</v>
      </c>
      <c r="J18" s="41">
        <f t="shared" si="3"/>
        <v>7</v>
      </c>
      <c r="K18" s="41">
        <f t="shared" si="3"/>
        <v>12</v>
      </c>
      <c r="L18" s="42">
        <f t="shared" si="3"/>
        <v>23</v>
      </c>
      <c r="M18" s="39">
        <f t="shared" si="3"/>
        <v>754</v>
      </c>
      <c r="N18" s="40">
        <f t="shared" si="3"/>
        <v>388</v>
      </c>
      <c r="O18" s="41">
        <f t="shared" si="3"/>
        <v>358</v>
      </c>
      <c r="P18" s="41">
        <f t="shared" si="3"/>
        <v>20</v>
      </c>
      <c r="Q18" s="43">
        <f t="shared" si="3"/>
        <v>0</v>
      </c>
      <c r="R18" s="44">
        <f t="shared" si="3"/>
        <v>0</v>
      </c>
      <c r="S18" s="41">
        <f t="shared" si="3"/>
        <v>231</v>
      </c>
      <c r="T18" s="42">
        <f t="shared" si="3"/>
        <v>135</v>
      </c>
    </row>
    <row r="19" spans="1:20" s="20" customFormat="1" ht="12.75">
      <c r="A19" s="487">
        <v>1</v>
      </c>
      <c r="B19" s="452" t="s">
        <v>133</v>
      </c>
      <c r="C19" s="45">
        <v>184</v>
      </c>
      <c r="D19" s="46">
        <v>107</v>
      </c>
      <c r="E19" s="47">
        <v>2</v>
      </c>
      <c r="F19" s="47">
        <v>1</v>
      </c>
      <c r="G19" s="47">
        <v>0</v>
      </c>
      <c r="H19" s="47">
        <v>0</v>
      </c>
      <c r="I19" s="47">
        <v>44</v>
      </c>
      <c r="J19" s="47">
        <v>7</v>
      </c>
      <c r="K19" s="47">
        <v>11</v>
      </c>
      <c r="L19" s="48">
        <v>19</v>
      </c>
      <c r="M19" s="111">
        <v>521</v>
      </c>
      <c r="N19" s="70">
        <v>281</v>
      </c>
      <c r="O19" s="71">
        <v>257</v>
      </c>
      <c r="P19" s="71">
        <v>14</v>
      </c>
      <c r="Q19" s="71">
        <v>0</v>
      </c>
      <c r="R19" s="71">
        <v>0</v>
      </c>
      <c r="S19" s="71">
        <v>164</v>
      </c>
      <c r="T19" s="113">
        <v>76</v>
      </c>
    </row>
    <row r="20" spans="1:20" s="20" customFormat="1" ht="12.75">
      <c r="A20" s="487">
        <v>2</v>
      </c>
      <c r="B20" s="452" t="s">
        <v>134</v>
      </c>
      <c r="C20" s="45">
        <v>43</v>
      </c>
      <c r="D20" s="46">
        <v>36</v>
      </c>
      <c r="E20" s="47">
        <v>0</v>
      </c>
      <c r="F20" s="47">
        <v>2</v>
      </c>
      <c r="G20" s="47">
        <v>0</v>
      </c>
      <c r="H20" s="47">
        <v>0</v>
      </c>
      <c r="I20" s="78">
        <v>2</v>
      </c>
      <c r="J20" s="47">
        <v>0</v>
      </c>
      <c r="K20" s="47">
        <v>1</v>
      </c>
      <c r="L20" s="48">
        <v>2</v>
      </c>
      <c r="M20" s="111">
        <v>144</v>
      </c>
      <c r="N20" s="70">
        <v>72</v>
      </c>
      <c r="O20" s="71">
        <v>67</v>
      </c>
      <c r="P20" s="71">
        <v>6</v>
      </c>
      <c r="Q20" s="71">
        <v>0</v>
      </c>
      <c r="R20" s="71">
        <v>0</v>
      </c>
      <c r="S20" s="71">
        <v>40</v>
      </c>
      <c r="T20" s="113">
        <v>32</v>
      </c>
    </row>
    <row r="21" spans="1:20" s="20" customFormat="1" ht="13.5" thickBot="1">
      <c r="A21" s="488">
        <v>3</v>
      </c>
      <c r="B21" s="453" t="s">
        <v>135</v>
      </c>
      <c r="C21" s="50">
        <v>9</v>
      </c>
      <c r="D21" s="51">
        <v>5</v>
      </c>
      <c r="E21" s="52">
        <v>0</v>
      </c>
      <c r="F21" s="52">
        <v>1</v>
      </c>
      <c r="G21" s="52">
        <v>0</v>
      </c>
      <c r="H21" s="52">
        <v>0</v>
      </c>
      <c r="I21" s="52">
        <v>1</v>
      </c>
      <c r="J21" s="52">
        <v>0</v>
      </c>
      <c r="K21" s="52">
        <v>0</v>
      </c>
      <c r="L21" s="96">
        <v>2</v>
      </c>
      <c r="M21" s="62">
        <v>89</v>
      </c>
      <c r="N21" s="63">
        <v>35</v>
      </c>
      <c r="O21" s="64">
        <v>34</v>
      </c>
      <c r="P21" s="64">
        <v>0</v>
      </c>
      <c r="Q21" s="64">
        <v>0</v>
      </c>
      <c r="R21" s="64">
        <v>0</v>
      </c>
      <c r="S21" s="64">
        <v>27</v>
      </c>
      <c r="T21" s="117">
        <v>27</v>
      </c>
    </row>
    <row r="22" spans="1:20" s="20" customFormat="1" ht="12.75">
      <c r="A22" s="33"/>
      <c r="B22" s="61"/>
      <c r="C22" s="35"/>
      <c r="D22" s="36"/>
      <c r="E22" s="37"/>
      <c r="F22" s="37"/>
      <c r="G22" s="35"/>
      <c r="H22" s="37"/>
      <c r="I22" s="37"/>
      <c r="J22" s="37"/>
    </row>
    <row r="23" spans="1:20">
      <c r="M23" s="1"/>
    </row>
    <row r="24" spans="1:20">
      <c r="M24" s="1"/>
    </row>
    <row r="25" spans="1:20">
      <c r="M25" s="1"/>
    </row>
    <row r="26" spans="1:20">
      <c r="M26" s="1"/>
    </row>
    <row r="27" spans="1:20">
      <c r="M27" s="1"/>
    </row>
    <row r="28" spans="1:20">
      <c r="M28" s="1"/>
    </row>
    <row r="29" spans="1:20">
      <c r="M29" s="1"/>
    </row>
    <row r="30" spans="1:20">
      <c r="M30" s="1"/>
    </row>
  </sheetData>
  <mergeCells count="44">
    <mergeCell ref="A18:B18"/>
    <mergeCell ref="M5:M6"/>
    <mergeCell ref="N5:N6"/>
    <mergeCell ref="D15:D17"/>
    <mergeCell ref="E15:E17"/>
    <mergeCell ref="F15:F17"/>
    <mergeCell ref="G15:H15"/>
    <mergeCell ref="I15:J15"/>
    <mergeCell ref="A7:B7"/>
    <mergeCell ref="A13:A17"/>
    <mergeCell ref="B13:B17"/>
    <mergeCell ref="A12:T12"/>
    <mergeCell ref="C13:L13"/>
    <mergeCell ref="M13:T13"/>
    <mergeCell ref="O5:O6"/>
    <mergeCell ref="O15:R15"/>
    <mergeCell ref="Q5:Q6"/>
    <mergeCell ref="R5:R6"/>
    <mergeCell ref="A4:J4"/>
    <mergeCell ref="P5:P6"/>
    <mergeCell ref="C14:C17"/>
    <mergeCell ref="D14:L14"/>
    <mergeCell ref="C5:C6"/>
    <mergeCell ref="D5:F5"/>
    <mergeCell ref="G5:G6"/>
    <mergeCell ref="H5:J5"/>
    <mergeCell ref="K5:K6"/>
    <mergeCell ref="L5:L6"/>
    <mergeCell ref="A5:A6"/>
    <mergeCell ref="B5:B6"/>
    <mergeCell ref="S15:S17"/>
    <mergeCell ref="T15:T17"/>
    <mergeCell ref="G16:G17"/>
    <mergeCell ref="H16:H17"/>
    <mergeCell ref="I16:I17"/>
    <mergeCell ref="J16:J17"/>
    <mergeCell ref="O16:O17"/>
    <mergeCell ref="P16:P17"/>
    <mergeCell ref="Q16:R16"/>
    <mergeCell ref="M14:M17"/>
    <mergeCell ref="N14:T14"/>
    <mergeCell ref="K15:K17"/>
    <mergeCell ref="L15:L17"/>
    <mergeCell ref="N15:N17"/>
  </mergeCells>
  <pageMargins left="0.11811023622047245" right="0.19685039370078741" top="0.55118110236220474" bottom="0.74803149606299213" header="0.31496062992125984" footer="0.31496062992125984"/>
  <pageSetup paperSize="9" scale="6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Y33"/>
  <sheetViews>
    <sheetView workbookViewId="0"/>
  </sheetViews>
  <sheetFormatPr defaultRowHeight="15"/>
  <cols>
    <col min="1" max="1" width="4.140625" customWidth="1"/>
    <col min="2" max="2" width="49" customWidth="1"/>
    <col min="3" max="3" width="10.5703125" customWidth="1"/>
    <col min="4" max="6" width="9.140625" customWidth="1"/>
    <col min="7" max="7" width="12.85546875" customWidth="1"/>
    <col min="8" max="10" width="9.140625" customWidth="1"/>
    <col min="17" max="17" width="7.85546875" customWidth="1"/>
    <col min="19" max="19" width="8" customWidth="1"/>
    <col min="20" max="20" width="8.140625" customWidth="1"/>
    <col min="21" max="22" width="4.7109375" customWidth="1"/>
    <col min="23" max="23" width="5.7109375" customWidth="1"/>
    <col min="24" max="27" width="6.7109375" customWidth="1"/>
    <col min="28" max="29" width="8.7109375" customWidth="1"/>
    <col min="30" max="31" width="6.7109375" customWidth="1"/>
    <col min="32" max="32" width="5.7109375" customWidth="1"/>
    <col min="33" max="33" width="6.7109375" customWidth="1"/>
    <col min="34" max="34" width="5.7109375" customWidth="1"/>
    <col min="35" max="38" width="6.7109375" customWidth="1"/>
    <col min="39" max="39" width="5.7109375" customWidth="1"/>
    <col min="40" max="40" width="6.7109375" customWidth="1"/>
    <col min="41" max="42" width="5.7109375" customWidth="1"/>
    <col min="43" max="45" width="6.7109375" customWidth="1"/>
    <col min="46" max="46" width="8.7109375" customWidth="1"/>
    <col min="47" max="47" width="6.7109375" customWidth="1"/>
    <col min="48" max="48" width="5.7109375" customWidth="1"/>
    <col min="49" max="49" width="8.7109375" customWidth="1"/>
    <col min="50" max="50" width="5.7109375" customWidth="1"/>
    <col min="51" max="51" width="4.7109375" customWidth="1"/>
  </cols>
  <sheetData>
    <row r="1" spans="1:51">
      <c r="A1" s="279"/>
      <c r="B1" s="284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8"/>
      <c r="Y1" s="280"/>
      <c r="Z1" s="279"/>
      <c r="AA1" s="279"/>
      <c r="AB1" s="279"/>
      <c r="AC1" s="309">
        <v>44</v>
      </c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83"/>
      <c r="AW1" s="283"/>
      <c r="AX1" s="283"/>
      <c r="AY1" s="304"/>
    </row>
    <row r="2" spans="1:51">
      <c r="A2" s="279"/>
      <c r="B2" s="299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79"/>
      <c r="W2" s="279"/>
      <c r="X2" s="278"/>
      <c r="Y2" s="279"/>
      <c r="Z2" s="279"/>
      <c r="AA2" s="279"/>
      <c r="AB2" s="279"/>
      <c r="AC2" s="309">
        <v>36</v>
      </c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304"/>
    </row>
    <row r="3" spans="1:51">
      <c r="K3" s="300"/>
      <c r="L3" s="300"/>
      <c r="M3" s="300"/>
    </row>
    <row r="4" spans="1:51" ht="15.75" thickBot="1">
      <c r="A4" s="542" t="s">
        <v>562</v>
      </c>
      <c r="B4" s="542"/>
      <c r="C4" s="542"/>
      <c r="D4" s="542"/>
      <c r="E4" s="542"/>
      <c r="F4" s="542"/>
      <c r="G4" s="542"/>
      <c r="H4" s="542"/>
      <c r="I4" s="542"/>
      <c r="J4" s="542"/>
    </row>
    <row r="5" spans="1:51" s="20" customFormat="1" ht="36" customHeight="1">
      <c r="A5" s="611" t="s">
        <v>300</v>
      </c>
      <c r="B5" s="630" t="s">
        <v>301</v>
      </c>
      <c r="C5" s="609" t="s">
        <v>0</v>
      </c>
      <c r="D5" s="546" t="s">
        <v>298</v>
      </c>
      <c r="E5" s="546"/>
      <c r="F5" s="547"/>
      <c r="G5" s="546" t="s">
        <v>1</v>
      </c>
      <c r="H5" s="546" t="s">
        <v>299</v>
      </c>
      <c r="I5" s="546"/>
      <c r="J5" s="547"/>
      <c r="K5" s="564" t="s">
        <v>466</v>
      </c>
      <c r="L5" s="545" t="s">
        <v>467</v>
      </c>
      <c r="M5" s="546" t="s">
        <v>461</v>
      </c>
      <c r="N5" s="546" t="s">
        <v>462</v>
      </c>
      <c r="O5" s="546" t="s">
        <v>463</v>
      </c>
      <c r="P5" s="546" t="s">
        <v>464</v>
      </c>
      <c r="Q5" s="546" t="s">
        <v>465</v>
      </c>
      <c r="R5" s="588" t="s">
        <v>469</v>
      </c>
    </row>
    <row r="6" spans="1:51" s="20" customFormat="1" ht="38.25">
      <c r="A6" s="613"/>
      <c r="B6" s="631"/>
      <c r="C6" s="632"/>
      <c r="D6" s="3" t="s">
        <v>2</v>
      </c>
      <c r="E6" s="2" t="s">
        <v>3</v>
      </c>
      <c r="F6" s="8" t="s">
        <v>4</v>
      </c>
      <c r="G6" s="513"/>
      <c r="H6" s="3" t="s">
        <v>2</v>
      </c>
      <c r="I6" s="2" t="s">
        <v>3</v>
      </c>
      <c r="J6" s="8" t="s">
        <v>4</v>
      </c>
      <c r="K6" s="675"/>
      <c r="L6" s="676"/>
      <c r="M6" s="674"/>
      <c r="N6" s="674"/>
      <c r="O6" s="674"/>
      <c r="P6" s="674"/>
      <c r="Q6" s="674"/>
      <c r="R6" s="589"/>
    </row>
    <row r="7" spans="1:51" s="20" customFormat="1" ht="12.75">
      <c r="A7" s="151"/>
      <c r="B7" s="494" t="s">
        <v>427</v>
      </c>
      <c r="C7" s="262">
        <f t="shared" ref="C7" si="0">SUM(C8:C15)</f>
        <v>128766934.78999999</v>
      </c>
      <c r="D7" s="90">
        <v>55670.9618633809</v>
      </c>
      <c r="E7" s="90">
        <v>1811.0170570448099</v>
      </c>
      <c r="F7" s="91">
        <v>250.64465071056901</v>
      </c>
      <c r="G7" s="53">
        <f t="shared" ref="G7" si="1">SUM(G8:G15)</f>
        <v>11753146.479999999</v>
      </c>
      <c r="H7" s="90">
        <v>5081.34305231301</v>
      </c>
      <c r="I7" s="90">
        <v>165.29980141205601</v>
      </c>
      <c r="J7" s="91">
        <v>22.8774824766469</v>
      </c>
      <c r="K7" s="237">
        <f>SUM(K8:K15)</f>
        <v>71102</v>
      </c>
      <c r="L7" s="53">
        <f t="shared" ref="L7:M7" si="2">SUM(L8:L15)</f>
        <v>70448</v>
      </c>
      <c r="M7" s="53">
        <f t="shared" si="2"/>
        <v>513743</v>
      </c>
      <c r="N7" s="54">
        <v>222.11111111111111</v>
      </c>
      <c r="O7" s="54">
        <f>+N7*100/365</f>
        <v>60.852359208523595</v>
      </c>
      <c r="P7" s="54">
        <v>6.0911160380825917</v>
      </c>
      <c r="Q7" s="54">
        <v>0.50391778332954806</v>
      </c>
      <c r="R7" s="56">
        <v>36.464764375270214</v>
      </c>
    </row>
    <row r="8" spans="1:51" s="20" customFormat="1" ht="12.75">
      <c r="A8" s="493">
        <v>1</v>
      </c>
      <c r="B8" s="452" t="s">
        <v>136</v>
      </c>
      <c r="C8" s="467">
        <v>69616792</v>
      </c>
      <c r="D8" s="73">
        <v>69339.434262948198</v>
      </c>
      <c r="E8" s="73">
        <v>2030.4136261556901</v>
      </c>
      <c r="F8" s="94">
        <v>336.39263400515102</v>
      </c>
      <c r="G8" s="80">
        <v>8997325</v>
      </c>
      <c r="H8" s="73">
        <v>8961.4790836653392</v>
      </c>
      <c r="I8" s="73">
        <v>262.41213871146499</v>
      </c>
      <c r="J8" s="94">
        <v>43.475629496837399</v>
      </c>
      <c r="K8" s="238">
        <v>34287</v>
      </c>
      <c r="L8" s="22">
        <v>34044</v>
      </c>
      <c r="M8" s="22">
        <v>206951</v>
      </c>
      <c r="N8" s="23">
        <v>206.12649402390437</v>
      </c>
      <c r="O8" s="23">
        <f t="shared" ref="O8:O15" si="3">+N8*100/365</f>
        <v>56.473012061343667</v>
      </c>
      <c r="P8" s="23">
        <v>4.9364549292750999</v>
      </c>
      <c r="Q8" s="23">
        <v>0.75784279168135349</v>
      </c>
      <c r="R8" s="26">
        <v>41.755976095617527</v>
      </c>
    </row>
    <row r="9" spans="1:51" s="20" customFormat="1" ht="12.75">
      <c r="A9" s="493">
        <v>2</v>
      </c>
      <c r="B9" s="452" t="s">
        <v>137</v>
      </c>
      <c r="C9" s="467">
        <v>7869592</v>
      </c>
      <c r="D9" s="73">
        <v>40150.979591836738</v>
      </c>
      <c r="E9" s="73">
        <v>1196.8961216730038</v>
      </c>
      <c r="F9" s="94">
        <v>196.51380911951256</v>
      </c>
      <c r="G9" s="80">
        <v>399116</v>
      </c>
      <c r="H9" s="73">
        <v>2036.3061224489795</v>
      </c>
      <c r="I9" s="73">
        <v>60.702053231939203</v>
      </c>
      <c r="J9" s="94">
        <v>9.9664385956150401</v>
      </c>
      <c r="K9" s="238">
        <v>6575</v>
      </c>
      <c r="L9" s="22">
        <v>6553</v>
      </c>
      <c r="M9" s="22">
        <v>40046</v>
      </c>
      <c r="N9" s="23">
        <v>204.31632653061226</v>
      </c>
      <c r="O9" s="23">
        <f t="shared" si="3"/>
        <v>55.97707576181157</v>
      </c>
      <c r="P9" s="23">
        <v>5.6418709495632573</v>
      </c>
      <c r="Q9" s="23">
        <v>0.2289027926140699</v>
      </c>
      <c r="R9" s="26">
        <v>36.214285714285715</v>
      </c>
    </row>
    <row r="10" spans="1:51" s="20" customFormat="1" ht="12.75">
      <c r="A10" s="493">
        <v>3</v>
      </c>
      <c r="B10" s="452" t="s">
        <v>138</v>
      </c>
      <c r="C10" s="467">
        <v>5988641</v>
      </c>
      <c r="D10" s="73">
        <v>45027.375939849597</v>
      </c>
      <c r="E10" s="73">
        <v>1579.69955156951</v>
      </c>
      <c r="F10" s="94">
        <v>248.17210227508201</v>
      </c>
      <c r="G10" s="80">
        <v>232965</v>
      </c>
      <c r="H10" s="73">
        <v>1751.6165413533799</v>
      </c>
      <c r="I10" s="73">
        <v>61.452123450277</v>
      </c>
      <c r="J10" s="94">
        <v>9.6541792714765204</v>
      </c>
      <c r="K10" s="238">
        <v>3791</v>
      </c>
      <c r="L10" s="22">
        <v>3758</v>
      </c>
      <c r="M10" s="22">
        <v>24131</v>
      </c>
      <c r="N10" s="23">
        <v>181.4360902255639</v>
      </c>
      <c r="O10" s="23">
        <f t="shared" si="3"/>
        <v>49.708517870017502</v>
      </c>
      <c r="P10" s="23">
        <v>6.1060222672064777</v>
      </c>
      <c r="Q10" s="23">
        <v>0.50558807876530065</v>
      </c>
      <c r="R10" s="26">
        <v>29.714285714285715</v>
      </c>
    </row>
    <row r="11" spans="1:51" s="20" customFormat="1" ht="12.75">
      <c r="A11" s="493">
        <v>4</v>
      </c>
      <c r="B11" s="452" t="s">
        <v>471</v>
      </c>
      <c r="C11" s="467">
        <v>5933476</v>
      </c>
      <c r="D11" s="73">
        <v>49036.991735537202</v>
      </c>
      <c r="E11" s="73">
        <v>1591.5976394849799</v>
      </c>
      <c r="F11" s="94">
        <v>255.027765838563</v>
      </c>
      <c r="G11" s="80">
        <v>256862</v>
      </c>
      <c r="H11" s="73">
        <v>2122.8264462809898</v>
      </c>
      <c r="I11" s="73">
        <v>68.900751072961398</v>
      </c>
      <c r="J11" s="94">
        <v>11.040230379094</v>
      </c>
      <c r="K11" s="238">
        <v>3728</v>
      </c>
      <c r="L11" s="22">
        <v>3704</v>
      </c>
      <c r="M11" s="22">
        <v>23266</v>
      </c>
      <c r="N11" s="23">
        <v>192.28099173553719</v>
      </c>
      <c r="O11" s="23">
        <f t="shared" si="3"/>
        <v>52.679723763160872</v>
      </c>
      <c r="P11" s="23">
        <v>5.3058152793614592</v>
      </c>
      <c r="Q11" s="23">
        <v>0</v>
      </c>
      <c r="R11" s="26">
        <v>36.239669421487605</v>
      </c>
    </row>
    <row r="12" spans="1:51" s="20" customFormat="1" ht="12.75">
      <c r="A12" s="493">
        <v>5</v>
      </c>
      <c r="B12" s="452" t="s">
        <v>140</v>
      </c>
      <c r="C12" s="467">
        <v>17634321</v>
      </c>
      <c r="D12" s="73">
        <v>52172.547337278105</v>
      </c>
      <c r="E12" s="73">
        <v>1357.2170399445856</v>
      </c>
      <c r="F12" s="94">
        <v>195.66514285714285</v>
      </c>
      <c r="G12" s="80">
        <v>746273</v>
      </c>
      <c r="H12" s="73">
        <v>2207.9082840236688</v>
      </c>
      <c r="I12" s="73">
        <v>57.436542753790505</v>
      </c>
      <c r="J12" s="94">
        <v>8.2804216366158112</v>
      </c>
      <c r="K12" s="238">
        <v>12993</v>
      </c>
      <c r="L12" s="22">
        <v>12887</v>
      </c>
      <c r="M12" s="22">
        <v>90125</v>
      </c>
      <c r="N12" s="23">
        <v>266.64201183431953</v>
      </c>
      <c r="O12" s="23">
        <f t="shared" si="3"/>
        <v>73.052605982005346</v>
      </c>
      <c r="P12" s="23">
        <v>5.3844545345919466</v>
      </c>
      <c r="Q12" s="23">
        <v>0.39574765267323658</v>
      </c>
      <c r="R12" s="26">
        <v>49.520710059171599</v>
      </c>
    </row>
    <row r="13" spans="1:51" s="20" customFormat="1" ht="12.75">
      <c r="A13" s="493">
        <v>6</v>
      </c>
      <c r="B13" s="452" t="s">
        <v>141</v>
      </c>
      <c r="C13" s="467">
        <v>6215092.0700000003</v>
      </c>
      <c r="D13" s="73">
        <v>33962.251748633898</v>
      </c>
      <c r="E13" s="73">
        <v>1655.5919206180099</v>
      </c>
      <c r="F13" s="94">
        <v>121.59751271717001</v>
      </c>
      <c r="G13" s="80">
        <v>183613.2</v>
      </c>
      <c r="H13" s="73">
        <v>1003.35081967213</v>
      </c>
      <c r="I13" s="73">
        <v>48.911347895578103</v>
      </c>
      <c r="J13" s="94">
        <v>3.5923696979183002</v>
      </c>
      <c r="K13" s="238">
        <v>3754</v>
      </c>
      <c r="L13" s="22">
        <v>3628</v>
      </c>
      <c r="M13" s="22">
        <v>51112</v>
      </c>
      <c r="N13" s="23">
        <v>279.30054644808746</v>
      </c>
      <c r="O13" s="23">
        <f t="shared" si="3"/>
        <v>76.52069765701026</v>
      </c>
      <c r="P13" s="23">
        <v>13.102281466290695</v>
      </c>
      <c r="Q13" s="23">
        <v>8.2690187431091508E-2</v>
      </c>
      <c r="R13" s="26">
        <v>21.316939890710383</v>
      </c>
    </row>
    <row r="14" spans="1:51" s="20" customFormat="1" ht="25.5">
      <c r="A14" s="492">
        <v>7</v>
      </c>
      <c r="B14" s="470" t="s">
        <v>142</v>
      </c>
      <c r="C14" s="467">
        <v>10442471</v>
      </c>
      <c r="D14" s="73">
        <v>46205.623893805299</v>
      </c>
      <c r="E14" s="73">
        <v>4163.6646730462498</v>
      </c>
      <c r="F14" s="94">
        <v>199.10141473459399</v>
      </c>
      <c r="G14" s="80">
        <v>677755</v>
      </c>
      <c r="H14" s="73">
        <v>2998.9159292035401</v>
      </c>
      <c r="I14" s="73">
        <v>270.23724082934598</v>
      </c>
      <c r="J14" s="94">
        <v>12.922418395363</v>
      </c>
      <c r="K14" s="316">
        <v>2508</v>
      </c>
      <c r="L14" s="80">
        <v>2426</v>
      </c>
      <c r="M14" s="80">
        <v>52448</v>
      </c>
      <c r="N14" s="73">
        <v>232.07079646017698</v>
      </c>
      <c r="O14" s="73">
        <f t="shared" si="3"/>
        <v>63.581040126075884</v>
      </c>
      <c r="P14" s="73">
        <v>20.912280701754387</v>
      </c>
      <c r="Q14" s="73">
        <v>0.28854080791426218</v>
      </c>
      <c r="R14" s="74">
        <v>11.097345132743364</v>
      </c>
    </row>
    <row r="15" spans="1:51" s="20" customFormat="1" ht="13.5" thickBot="1">
      <c r="A15" s="203">
        <v>8</v>
      </c>
      <c r="B15" s="453" t="s">
        <v>143</v>
      </c>
      <c r="C15" s="468">
        <v>5066549.72</v>
      </c>
      <c r="D15" s="66">
        <v>45237.051071428599</v>
      </c>
      <c r="E15" s="66">
        <v>1461.7858395845401</v>
      </c>
      <c r="F15" s="95">
        <v>197.418552057357</v>
      </c>
      <c r="G15" s="82">
        <v>259237.28</v>
      </c>
      <c r="H15" s="66">
        <v>2314.6185714285698</v>
      </c>
      <c r="I15" s="66">
        <v>74.794368147720704</v>
      </c>
      <c r="J15" s="95">
        <v>10.1012032418953</v>
      </c>
      <c r="K15" s="239">
        <v>3466</v>
      </c>
      <c r="L15" s="28">
        <v>3448</v>
      </c>
      <c r="M15" s="28">
        <v>25664</v>
      </c>
      <c r="N15" s="29">
        <v>229.14285714285714</v>
      </c>
      <c r="O15" s="29">
        <f t="shared" si="3"/>
        <v>62.778864970645792</v>
      </c>
      <c r="P15" s="29">
        <v>6.6868160500260556</v>
      </c>
      <c r="Q15" s="29">
        <v>5.8004640371229696E-2</v>
      </c>
      <c r="R15" s="32">
        <v>34.267857142857146</v>
      </c>
    </row>
    <row r="16" spans="1:51" s="20" customFormat="1" ht="12.75">
      <c r="A16" s="33"/>
      <c r="B16" s="61"/>
      <c r="C16" s="35"/>
      <c r="D16" s="36"/>
      <c r="E16" s="37"/>
      <c r="F16" s="37"/>
      <c r="G16" s="35"/>
      <c r="H16" s="37"/>
      <c r="I16" s="37"/>
      <c r="J16" s="37"/>
    </row>
    <row r="17" spans="1:20" s="20" customFormat="1" ht="13.5" thickBot="1">
      <c r="A17" s="552" t="s">
        <v>565</v>
      </c>
      <c r="B17" s="552"/>
      <c r="C17" s="552"/>
      <c r="D17" s="552"/>
      <c r="E17" s="552"/>
      <c r="F17" s="552"/>
      <c r="G17" s="552"/>
      <c r="H17" s="552"/>
      <c r="I17" s="552"/>
      <c r="J17" s="552"/>
      <c r="K17" s="552"/>
      <c r="L17" s="552"/>
      <c r="M17" s="552"/>
      <c r="N17" s="552"/>
      <c r="O17" s="552"/>
      <c r="P17" s="552"/>
      <c r="Q17" s="552"/>
      <c r="R17" s="552"/>
      <c r="S17" s="552"/>
      <c r="T17" s="552"/>
    </row>
    <row r="18" spans="1:20" s="20" customFormat="1" ht="13.5" thickBot="1">
      <c r="A18" s="677" t="s">
        <v>300</v>
      </c>
      <c r="B18" s="614" t="s">
        <v>301</v>
      </c>
      <c r="C18" s="557" t="s">
        <v>414</v>
      </c>
      <c r="D18" s="557"/>
      <c r="E18" s="557"/>
      <c r="F18" s="557"/>
      <c r="G18" s="557"/>
      <c r="H18" s="557"/>
      <c r="I18" s="557"/>
      <c r="J18" s="557"/>
      <c r="K18" s="557"/>
      <c r="L18" s="557"/>
      <c r="M18" s="556" t="s">
        <v>425</v>
      </c>
      <c r="N18" s="557"/>
      <c r="O18" s="557"/>
      <c r="P18" s="557"/>
      <c r="Q18" s="557"/>
      <c r="R18" s="557"/>
      <c r="S18" s="557"/>
      <c r="T18" s="558"/>
    </row>
    <row r="19" spans="1:20" s="20" customFormat="1" ht="13.5" thickBot="1">
      <c r="A19" s="678"/>
      <c r="B19" s="615"/>
      <c r="C19" s="671" t="s">
        <v>415</v>
      </c>
      <c r="D19" s="562" t="s">
        <v>416</v>
      </c>
      <c r="E19" s="563"/>
      <c r="F19" s="563"/>
      <c r="G19" s="563"/>
      <c r="H19" s="563"/>
      <c r="I19" s="563"/>
      <c r="J19" s="563"/>
      <c r="K19" s="563"/>
      <c r="L19" s="563"/>
      <c r="M19" s="559" t="s">
        <v>415</v>
      </c>
      <c r="N19" s="562" t="s">
        <v>416</v>
      </c>
      <c r="O19" s="563"/>
      <c r="P19" s="563"/>
      <c r="Q19" s="563"/>
      <c r="R19" s="563"/>
      <c r="S19" s="563"/>
      <c r="T19" s="585"/>
    </row>
    <row r="20" spans="1:20" s="20" customFormat="1" ht="43.5" customHeight="1">
      <c r="A20" s="678"/>
      <c r="B20" s="615"/>
      <c r="C20" s="672"/>
      <c r="D20" s="576" t="s">
        <v>409</v>
      </c>
      <c r="E20" s="570" t="s">
        <v>410</v>
      </c>
      <c r="F20" s="570" t="s">
        <v>411</v>
      </c>
      <c r="G20" s="566" t="s">
        <v>418</v>
      </c>
      <c r="H20" s="567"/>
      <c r="I20" s="568" t="s">
        <v>417</v>
      </c>
      <c r="J20" s="569"/>
      <c r="K20" s="570" t="s">
        <v>412</v>
      </c>
      <c r="L20" s="573" t="s">
        <v>413</v>
      </c>
      <c r="M20" s="560"/>
      <c r="N20" s="576" t="s">
        <v>420</v>
      </c>
      <c r="O20" s="566" t="s">
        <v>421</v>
      </c>
      <c r="P20" s="579"/>
      <c r="Q20" s="579"/>
      <c r="R20" s="567"/>
      <c r="S20" s="570" t="s">
        <v>423</v>
      </c>
      <c r="T20" s="573" t="s">
        <v>424</v>
      </c>
    </row>
    <row r="21" spans="1:20" s="20" customFormat="1" ht="26.25" customHeight="1">
      <c r="A21" s="678"/>
      <c r="B21" s="615"/>
      <c r="C21" s="672"/>
      <c r="D21" s="577"/>
      <c r="E21" s="571"/>
      <c r="F21" s="571"/>
      <c r="G21" s="580" t="s">
        <v>415</v>
      </c>
      <c r="H21" s="580" t="s">
        <v>419</v>
      </c>
      <c r="I21" s="580" t="s">
        <v>415</v>
      </c>
      <c r="J21" s="582" t="s">
        <v>422</v>
      </c>
      <c r="K21" s="571"/>
      <c r="L21" s="574"/>
      <c r="M21" s="560"/>
      <c r="N21" s="577"/>
      <c r="O21" s="571" t="s">
        <v>415</v>
      </c>
      <c r="P21" s="571" t="s">
        <v>422</v>
      </c>
      <c r="Q21" s="583" t="s">
        <v>418</v>
      </c>
      <c r="R21" s="584"/>
      <c r="S21" s="571"/>
      <c r="T21" s="574"/>
    </row>
    <row r="22" spans="1:20" s="20" customFormat="1" ht="25.5">
      <c r="A22" s="679"/>
      <c r="B22" s="616"/>
      <c r="C22" s="673"/>
      <c r="D22" s="578"/>
      <c r="E22" s="572"/>
      <c r="F22" s="572"/>
      <c r="G22" s="581"/>
      <c r="H22" s="581"/>
      <c r="I22" s="581"/>
      <c r="J22" s="572"/>
      <c r="K22" s="572"/>
      <c r="L22" s="575"/>
      <c r="M22" s="561"/>
      <c r="N22" s="578"/>
      <c r="O22" s="572"/>
      <c r="P22" s="572"/>
      <c r="Q22" s="297" t="s">
        <v>415</v>
      </c>
      <c r="R22" s="38" t="s">
        <v>419</v>
      </c>
      <c r="S22" s="572"/>
      <c r="T22" s="575"/>
    </row>
    <row r="23" spans="1:20" s="20" customFormat="1" ht="12.75">
      <c r="A23" s="151"/>
      <c r="B23" s="296" t="s">
        <v>427</v>
      </c>
      <c r="C23" s="144">
        <f>SUM(C24:C31)</f>
        <v>725</v>
      </c>
      <c r="D23" s="40">
        <f t="shared" ref="D23:T23" si="4">SUM(D24:D31)</f>
        <v>412</v>
      </c>
      <c r="E23" s="41">
        <f t="shared" si="4"/>
        <v>2</v>
      </c>
      <c r="F23" s="41">
        <f t="shared" si="4"/>
        <v>14</v>
      </c>
      <c r="G23" s="41">
        <f t="shared" si="4"/>
        <v>5</v>
      </c>
      <c r="H23" s="41">
        <f t="shared" si="4"/>
        <v>1</v>
      </c>
      <c r="I23" s="41">
        <f t="shared" si="4"/>
        <v>158</v>
      </c>
      <c r="J23" s="41">
        <f t="shared" si="4"/>
        <v>16</v>
      </c>
      <c r="K23" s="41">
        <f t="shared" si="4"/>
        <v>31</v>
      </c>
      <c r="L23" s="42">
        <f t="shared" si="4"/>
        <v>103</v>
      </c>
      <c r="M23" s="39">
        <f t="shared" si="4"/>
        <v>1622</v>
      </c>
      <c r="N23" s="40">
        <f t="shared" si="4"/>
        <v>922</v>
      </c>
      <c r="O23" s="41">
        <f t="shared" si="4"/>
        <v>881</v>
      </c>
      <c r="P23" s="41">
        <f t="shared" si="4"/>
        <v>31</v>
      </c>
      <c r="Q23" s="43">
        <f t="shared" si="4"/>
        <v>0</v>
      </c>
      <c r="R23" s="44">
        <f t="shared" si="4"/>
        <v>0</v>
      </c>
      <c r="S23" s="41">
        <f t="shared" si="4"/>
        <v>443</v>
      </c>
      <c r="T23" s="42">
        <f t="shared" si="4"/>
        <v>257</v>
      </c>
    </row>
    <row r="24" spans="1:20" s="20" customFormat="1" ht="12.75">
      <c r="A24" s="493">
        <v>1</v>
      </c>
      <c r="B24" s="452" t="s">
        <v>136</v>
      </c>
      <c r="C24" s="45">
        <v>376</v>
      </c>
      <c r="D24" s="46">
        <v>197</v>
      </c>
      <c r="E24" s="47">
        <v>2</v>
      </c>
      <c r="F24" s="47">
        <v>5</v>
      </c>
      <c r="G24" s="47">
        <v>2</v>
      </c>
      <c r="H24" s="47">
        <v>0</v>
      </c>
      <c r="I24" s="47">
        <v>113</v>
      </c>
      <c r="J24" s="47">
        <v>10</v>
      </c>
      <c r="K24" s="47">
        <v>11</v>
      </c>
      <c r="L24" s="48">
        <v>46</v>
      </c>
      <c r="M24" s="111">
        <v>736</v>
      </c>
      <c r="N24" s="70">
        <v>422</v>
      </c>
      <c r="O24" s="71">
        <v>395</v>
      </c>
      <c r="P24" s="71">
        <v>12</v>
      </c>
      <c r="Q24" s="71">
        <v>0</v>
      </c>
      <c r="R24" s="71">
        <v>0</v>
      </c>
      <c r="S24" s="71">
        <v>213</v>
      </c>
      <c r="T24" s="113">
        <v>101</v>
      </c>
    </row>
    <row r="25" spans="1:20" s="20" customFormat="1" ht="12.75">
      <c r="A25" s="493">
        <v>2</v>
      </c>
      <c r="B25" s="452" t="s">
        <v>137</v>
      </c>
      <c r="C25" s="45">
        <v>67</v>
      </c>
      <c r="D25" s="46">
        <v>37</v>
      </c>
      <c r="E25" s="47">
        <v>0</v>
      </c>
      <c r="F25" s="47">
        <v>1</v>
      </c>
      <c r="G25" s="47">
        <v>0</v>
      </c>
      <c r="H25" s="47">
        <v>0</v>
      </c>
      <c r="I25" s="78">
        <v>20</v>
      </c>
      <c r="J25" s="47">
        <v>3</v>
      </c>
      <c r="K25" s="47">
        <v>3</v>
      </c>
      <c r="L25" s="48">
        <v>6</v>
      </c>
      <c r="M25" s="111">
        <v>156</v>
      </c>
      <c r="N25" s="70">
        <v>80</v>
      </c>
      <c r="O25" s="71">
        <v>79</v>
      </c>
      <c r="P25" s="71">
        <v>3</v>
      </c>
      <c r="Q25" s="71">
        <v>0</v>
      </c>
      <c r="R25" s="71">
        <v>0</v>
      </c>
      <c r="S25" s="71">
        <v>44</v>
      </c>
      <c r="T25" s="113">
        <v>32</v>
      </c>
    </row>
    <row r="26" spans="1:20" s="20" customFormat="1" ht="12.75">
      <c r="A26" s="493">
        <v>3</v>
      </c>
      <c r="B26" s="452" t="s">
        <v>138</v>
      </c>
      <c r="C26" s="45">
        <v>33</v>
      </c>
      <c r="D26" s="46">
        <v>20</v>
      </c>
      <c r="E26" s="47">
        <v>0</v>
      </c>
      <c r="F26" s="47">
        <v>2</v>
      </c>
      <c r="G26" s="47">
        <v>0</v>
      </c>
      <c r="H26" s="47">
        <v>0</v>
      </c>
      <c r="I26" s="47">
        <v>1</v>
      </c>
      <c r="J26" s="47">
        <v>0</v>
      </c>
      <c r="K26" s="47">
        <v>2</v>
      </c>
      <c r="L26" s="48">
        <v>8</v>
      </c>
      <c r="M26" s="111">
        <v>86</v>
      </c>
      <c r="N26" s="70">
        <v>53</v>
      </c>
      <c r="O26" s="71">
        <v>51</v>
      </c>
      <c r="P26" s="71">
        <v>1</v>
      </c>
      <c r="Q26" s="71">
        <v>0</v>
      </c>
      <c r="R26" s="71">
        <v>0</v>
      </c>
      <c r="S26" s="71">
        <v>23</v>
      </c>
      <c r="T26" s="113">
        <v>10</v>
      </c>
    </row>
    <row r="27" spans="1:20" s="20" customFormat="1" ht="12.75">
      <c r="A27" s="493">
        <v>4</v>
      </c>
      <c r="B27" s="452" t="s">
        <v>139</v>
      </c>
      <c r="C27" s="45">
        <v>34</v>
      </c>
      <c r="D27" s="46">
        <v>24</v>
      </c>
      <c r="E27" s="47">
        <v>0</v>
      </c>
      <c r="F27" s="47">
        <v>1</v>
      </c>
      <c r="G27" s="47">
        <v>0</v>
      </c>
      <c r="H27" s="47">
        <v>0</v>
      </c>
      <c r="I27" s="78">
        <v>1</v>
      </c>
      <c r="J27" s="47">
        <v>0</v>
      </c>
      <c r="K27" s="47">
        <v>2</v>
      </c>
      <c r="L27" s="48">
        <v>6</v>
      </c>
      <c r="M27" s="111">
        <v>91</v>
      </c>
      <c r="N27" s="70">
        <v>60</v>
      </c>
      <c r="O27" s="71">
        <v>58</v>
      </c>
      <c r="P27" s="71">
        <v>4</v>
      </c>
      <c r="Q27" s="71">
        <v>0</v>
      </c>
      <c r="R27" s="71">
        <v>0</v>
      </c>
      <c r="S27" s="71">
        <v>24</v>
      </c>
      <c r="T27" s="113">
        <v>7</v>
      </c>
    </row>
    <row r="28" spans="1:20" s="20" customFormat="1" ht="12.75">
      <c r="A28" s="493">
        <v>5</v>
      </c>
      <c r="B28" s="452" t="s">
        <v>140</v>
      </c>
      <c r="C28" s="45">
        <v>113</v>
      </c>
      <c r="D28" s="46">
        <v>87</v>
      </c>
      <c r="E28" s="47">
        <v>0</v>
      </c>
      <c r="F28" s="47">
        <v>2</v>
      </c>
      <c r="G28" s="47">
        <v>2</v>
      </c>
      <c r="H28" s="47">
        <v>0</v>
      </c>
      <c r="I28" s="47">
        <v>6</v>
      </c>
      <c r="J28" s="47">
        <v>0</v>
      </c>
      <c r="K28" s="47">
        <v>7</v>
      </c>
      <c r="L28" s="48">
        <v>9</v>
      </c>
      <c r="M28" s="111">
        <v>254</v>
      </c>
      <c r="N28" s="70">
        <v>158</v>
      </c>
      <c r="O28" s="71">
        <v>155</v>
      </c>
      <c r="P28" s="71">
        <v>7</v>
      </c>
      <c r="Q28" s="71">
        <v>0</v>
      </c>
      <c r="R28" s="71">
        <v>0</v>
      </c>
      <c r="S28" s="71">
        <v>51</v>
      </c>
      <c r="T28" s="113">
        <v>45</v>
      </c>
    </row>
    <row r="29" spans="1:20" s="20" customFormat="1" ht="12.75">
      <c r="A29" s="493">
        <v>6</v>
      </c>
      <c r="B29" s="452" t="s">
        <v>141</v>
      </c>
      <c r="C29" s="45">
        <v>36</v>
      </c>
      <c r="D29" s="46">
        <v>21</v>
      </c>
      <c r="E29" s="47">
        <v>0</v>
      </c>
      <c r="F29" s="47">
        <v>1</v>
      </c>
      <c r="G29" s="47">
        <v>0</v>
      </c>
      <c r="H29" s="47">
        <v>0</v>
      </c>
      <c r="I29" s="78">
        <v>3</v>
      </c>
      <c r="J29" s="47">
        <v>2</v>
      </c>
      <c r="K29" s="47">
        <v>2</v>
      </c>
      <c r="L29" s="48">
        <v>9</v>
      </c>
      <c r="M29" s="111">
        <v>107</v>
      </c>
      <c r="N29" s="70">
        <v>54</v>
      </c>
      <c r="O29" s="71">
        <v>51</v>
      </c>
      <c r="P29" s="71">
        <v>4</v>
      </c>
      <c r="Q29" s="71">
        <v>0</v>
      </c>
      <c r="R29" s="71">
        <v>0</v>
      </c>
      <c r="S29" s="71">
        <v>34</v>
      </c>
      <c r="T29" s="113">
        <v>19</v>
      </c>
    </row>
    <row r="30" spans="1:20" s="20" customFormat="1" ht="25.5">
      <c r="A30" s="492">
        <v>7</v>
      </c>
      <c r="B30" s="470" t="s">
        <v>142</v>
      </c>
      <c r="C30" s="111">
        <v>35</v>
      </c>
      <c r="D30" s="70">
        <v>10</v>
      </c>
      <c r="E30" s="71">
        <v>0</v>
      </c>
      <c r="F30" s="71">
        <v>1</v>
      </c>
      <c r="G30" s="71">
        <v>0</v>
      </c>
      <c r="H30" s="71">
        <v>0</v>
      </c>
      <c r="I30" s="148">
        <v>11</v>
      </c>
      <c r="J30" s="71">
        <v>0</v>
      </c>
      <c r="K30" s="71">
        <v>2</v>
      </c>
      <c r="L30" s="113">
        <v>11</v>
      </c>
      <c r="M30" s="111">
        <v>105</v>
      </c>
      <c r="N30" s="70">
        <v>46</v>
      </c>
      <c r="O30" s="71">
        <v>45</v>
      </c>
      <c r="P30" s="71">
        <v>0</v>
      </c>
      <c r="Q30" s="71">
        <v>0</v>
      </c>
      <c r="R30" s="71">
        <v>0</v>
      </c>
      <c r="S30" s="71">
        <v>35</v>
      </c>
      <c r="T30" s="113">
        <v>24</v>
      </c>
    </row>
    <row r="31" spans="1:20" s="20" customFormat="1" ht="13.5" thickBot="1">
      <c r="A31" s="203">
        <v>8</v>
      </c>
      <c r="B31" s="453" t="s">
        <v>143</v>
      </c>
      <c r="C31" s="50">
        <v>31</v>
      </c>
      <c r="D31" s="51">
        <v>16</v>
      </c>
      <c r="E31" s="52">
        <v>0</v>
      </c>
      <c r="F31" s="52">
        <v>1</v>
      </c>
      <c r="G31" s="52">
        <v>1</v>
      </c>
      <c r="H31" s="52">
        <v>1</v>
      </c>
      <c r="I31" s="52">
        <v>3</v>
      </c>
      <c r="J31" s="52">
        <v>1</v>
      </c>
      <c r="K31" s="52">
        <v>2</v>
      </c>
      <c r="L31" s="96">
        <v>8</v>
      </c>
      <c r="M31" s="62">
        <v>87</v>
      </c>
      <c r="N31" s="63">
        <v>49</v>
      </c>
      <c r="O31" s="64">
        <v>47</v>
      </c>
      <c r="P31" s="64">
        <v>0</v>
      </c>
      <c r="Q31" s="64">
        <v>0</v>
      </c>
      <c r="R31" s="64">
        <v>0</v>
      </c>
      <c r="S31" s="64">
        <v>19</v>
      </c>
      <c r="T31" s="117">
        <v>19</v>
      </c>
    </row>
    <row r="32" spans="1:20" s="20" customFormat="1" ht="12.75">
      <c r="A32" s="33"/>
      <c r="B32" s="61"/>
      <c r="C32" s="35"/>
      <c r="D32" s="36"/>
      <c r="E32" s="37"/>
      <c r="F32" s="37"/>
      <c r="G32" s="35"/>
      <c r="H32" s="37"/>
      <c r="I32" s="37"/>
      <c r="J32" s="37"/>
    </row>
    <row r="33" spans="1:10" s="20" customFormat="1" ht="12.75">
      <c r="A33" s="33"/>
      <c r="B33" s="61"/>
      <c r="C33" s="35"/>
      <c r="D33" s="36"/>
      <c r="E33" s="37"/>
      <c r="F33" s="37"/>
      <c r="G33" s="35"/>
      <c r="H33" s="37"/>
      <c r="I33" s="37"/>
      <c r="J33" s="37"/>
    </row>
  </sheetData>
  <mergeCells count="42">
    <mergeCell ref="A4:J4"/>
    <mergeCell ref="D20:D22"/>
    <mergeCell ref="E20:E22"/>
    <mergeCell ref="F20:F22"/>
    <mergeCell ref="G20:H20"/>
    <mergeCell ref="H5:J5"/>
    <mergeCell ref="A17:T17"/>
    <mergeCell ref="T20:T22"/>
    <mergeCell ref="G21:G22"/>
    <mergeCell ref="H21:H22"/>
    <mergeCell ref="I21:I22"/>
    <mergeCell ref="J21:J22"/>
    <mergeCell ref="O21:O22"/>
    <mergeCell ref="P21:P22"/>
    <mergeCell ref="Q21:R21"/>
    <mergeCell ref="I20:J20"/>
    <mergeCell ref="L5:L6"/>
    <mergeCell ref="M5:M6"/>
    <mergeCell ref="N5:N6"/>
    <mergeCell ref="P5:P6"/>
    <mergeCell ref="N19:T19"/>
    <mergeCell ref="Q5:Q6"/>
    <mergeCell ref="R5:R6"/>
    <mergeCell ref="O5:O6"/>
    <mergeCell ref="A18:A22"/>
    <mergeCell ref="B18:B22"/>
    <mergeCell ref="C18:L18"/>
    <mergeCell ref="M18:T18"/>
    <mergeCell ref="C19:C22"/>
    <mergeCell ref="D19:L19"/>
    <mergeCell ref="M19:M22"/>
    <mergeCell ref="K20:K22"/>
    <mergeCell ref="L20:L22"/>
    <mergeCell ref="N20:N22"/>
    <mergeCell ref="O20:R20"/>
    <mergeCell ref="S20:S22"/>
    <mergeCell ref="K5:K6"/>
    <mergeCell ref="A5:A6"/>
    <mergeCell ref="B5:B6"/>
    <mergeCell ref="C5:C6"/>
    <mergeCell ref="D5:F5"/>
    <mergeCell ref="G5:G6"/>
  </mergeCells>
  <pageMargins left="0.11811023622047245" right="0.19685039370078741" top="0.55118110236220474" bottom="0.74803149606299213" header="0.31496062992125984" footer="0.31496062992125984"/>
  <pageSetup paperSize="9" scale="6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Y27"/>
  <sheetViews>
    <sheetView zoomScaleNormal="100" workbookViewId="0"/>
  </sheetViews>
  <sheetFormatPr defaultRowHeight="15"/>
  <cols>
    <col min="1" max="1" width="4.7109375" customWidth="1"/>
    <col min="2" max="2" width="49" customWidth="1"/>
    <col min="3" max="3" width="11.5703125" customWidth="1"/>
    <col min="4" max="10" width="9.140625" customWidth="1"/>
    <col min="17" max="17" width="7.85546875" customWidth="1"/>
    <col min="19" max="19" width="8" customWidth="1"/>
    <col min="20" max="20" width="8.140625" customWidth="1"/>
    <col min="21" max="22" width="4.7109375" customWidth="1"/>
    <col min="23" max="23" width="5.7109375" customWidth="1"/>
    <col min="24" max="27" width="6.7109375" customWidth="1"/>
    <col min="28" max="29" width="8.7109375" customWidth="1"/>
    <col min="30" max="31" width="6.7109375" customWidth="1"/>
    <col min="32" max="32" width="5.7109375" customWidth="1"/>
    <col min="33" max="33" width="6.7109375" customWidth="1"/>
    <col min="34" max="34" width="5.7109375" customWidth="1"/>
    <col min="35" max="38" width="6.7109375" customWidth="1"/>
    <col min="39" max="39" width="5.7109375" customWidth="1"/>
    <col min="40" max="40" width="6.7109375" customWidth="1"/>
    <col min="41" max="42" width="5.7109375" customWidth="1"/>
    <col min="43" max="45" width="6.7109375" customWidth="1"/>
    <col min="46" max="46" width="8.7109375" customWidth="1"/>
    <col min="47" max="47" width="6.7109375" customWidth="1"/>
    <col min="48" max="48" width="5.7109375" customWidth="1"/>
    <col min="49" max="49" width="8.7109375" customWidth="1"/>
    <col min="50" max="50" width="5.7109375" customWidth="1"/>
    <col min="51" max="51" width="4.7109375" customWidth="1"/>
  </cols>
  <sheetData>
    <row r="1" spans="1:51">
      <c r="A1" s="304"/>
      <c r="B1" s="288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8" t="s">
        <v>470</v>
      </c>
      <c r="Y1" s="279"/>
      <c r="Z1" s="279"/>
      <c r="AA1" s="280"/>
      <c r="AB1" s="280"/>
      <c r="AC1" s="286">
        <v>68</v>
      </c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</row>
    <row r="2" spans="1:51">
      <c r="A2" s="291"/>
      <c r="B2" s="288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</row>
    <row r="3" spans="1:51">
      <c r="A3" s="291"/>
      <c r="B3" s="288"/>
      <c r="C3" s="281"/>
      <c r="D3" s="279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79"/>
    </row>
    <row r="4" spans="1:51" ht="15.75" thickBot="1">
      <c r="A4" s="542" t="s">
        <v>562</v>
      </c>
      <c r="B4" s="542"/>
      <c r="C4" s="542"/>
      <c r="D4" s="542"/>
      <c r="E4" s="542"/>
      <c r="F4" s="542"/>
      <c r="G4" s="542"/>
      <c r="H4" s="542"/>
      <c r="I4" s="542"/>
      <c r="J4" s="542"/>
      <c r="K4" s="300"/>
      <c r="L4" s="300"/>
      <c r="M4" s="300"/>
    </row>
    <row r="5" spans="1:51" s="20" customFormat="1" ht="12.75" customHeight="1">
      <c r="A5" s="611" t="s">
        <v>300</v>
      </c>
      <c r="B5" s="614" t="s">
        <v>301</v>
      </c>
      <c r="C5" s="609" t="s">
        <v>0</v>
      </c>
      <c r="D5" s="546" t="s">
        <v>298</v>
      </c>
      <c r="E5" s="546"/>
      <c r="F5" s="547"/>
      <c r="G5" s="546" t="s">
        <v>1</v>
      </c>
      <c r="H5" s="546" t="s">
        <v>299</v>
      </c>
      <c r="I5" s="546"/>
      <c r="J5" s="547"/>
      <c r="K5" s="564" t="s">
        <v>466</v>
      </c>
      <c r="L5" s="545" t="s">
        <v>467</v>
      </c>
      <c r="M5" s="546" t="s">
        <v>461</v>
      </c>
      <c r="N5" s="546" t="s">
        <v>462</v>
      </c>
      <c r="O5" s="546" t="s">
        <v>463</v>
      </c>
      <c r="P5" s="546" t="s">
        <v>464</v>
      </c>
      <c r="Q5" s="546" t="s">
        <v>465</v>
      </c>
      <c r="R5" s="548" t="s">
        <v>469</v>
      </c>
    </row>
    <row r="6" spans="1:51" s="20" customFormat="1" ht="38.25">
      <c r="A6" s="613"/>
      <c r="B6" s="616"/>
      <c r="C6" s="632"/>
      <c r="D6" s="3" t="s">
        <v>2</v>
      </c>
      <c r="E6" s="2" t="s">
        <v>3</v>
      </c>
      <c r="F6" s="8" t="s">
        <v>4</v>
      </c>
      <c r="G6" s="513"/>
      <c r="H6" s="3" t="s">
        <v>2</v>
      </c>
      <c r="I6" s="2" t="s">
        <v>3</v>
      </c>
      <c r="J6" s="8" t="s">
        <v>4</v>
      </c>
      <c r="K6" s="675"/>
      <c r="L6" s="676"/>
      <c r="M6" s="674"/>
      <c r="N6" s="674"/>
      <c r="O6" s="674"/>
      <c r="P6" s="674"/>
      <c r="Q6" s="674"/>
      <c r="R6" s="549"/>
    </row>
    <row r="7" spans="1:51" s="20" customFormat="1" ht="12.75">
      <c r="A7" s="619" t="s">
        <v>319</v>
      </c>
      <c r="B7" s="620"/>
      <c r="C7" s="262">
        <f t="shared" ref="C7" si="0">SUM(C8:C12)</f>
        <v>110749324.66</v>
      </c>
      <c r="D7" s="54">
        <v>57116.722362042303</v>
      </c>
      <c r="E7" s="54">
        <v>2073.6467319502699</v>
      </c>
      <c r="F7" s="55">
        <v>270.333273920674</v>
      </c>
      <c r="G7" s="53">
        <f t="shared" ref="G7" si="1">SUM(G8:G12)</f>
        <v>7777563.2199999997</v>
      </c>
      <c r="H7" s="54">
        <v>4011.1207942238302</v>
      </c>
      <c r="I7" s="54">
        <v>145.625434766327</v>
      </c>
      <c r="J7" s="55">
        <v>18.984622568511298</v>
      </c>
      <c r="K7" s="237">
        <f>SUM(K8:K12)</f>
        <v>53408</v>
      </c>
      <c r="L7" s="53">
        <f t="shared" ref="L7:M7" si="2">SUM(L8:L12)</f>
        <v>52814</v>
      </c>
      <c r="M7" s="53">
        <f t="shared" si="2"/>
        <v>409677</v>
      </c>
      <c r="N7" s="54">
        <v>211.28261990716865</v>
      </c>
      <c r="O7" s="54">
        <f>+N7*100/365</f>
        <v>57.885649289635253</v>
      </c>
      <c r="P7" s="54">
        <v>6.740103978151426</v>
      </c>
      <c r="Q7" s="54">
        <v>1.8139129776195706</v>
      </c>
      <c r="R7" s="56">
        <v>31.34708612686952</v>
      </c>
    </row>
    <row r="8" spans="1:51" s="20" customFormat="1" ht="12.75">
      <c r="A8" s="493">
        <v>1</v>
      </c>
      <c r="B8" s="452" t="s">
        <v>144</v>
      </c>
      <c r="C8" s="451">
        <v>50433136.659999996</v>
      </c>
      <c r="D8" s="23">
        <v>68152.887378378378</v>
      </c>
      <c r="E8" s="23">
        <v>2286.9059384210764</v>
      </c>
      <c r="F8" s="24">
        <v>372.98753575813151</v>
      </c>
      <c r="G8" s="22">
        <v>4396528.5599999996</v>
      </c>
      <c r="H8" s="23">
        <v>5941.2548108108103</v>
      </c>
      <c r="I8" s="23">
        <v>199.36192626853489</v>
      </c>
      <c r="J8" s="24">
        <v>32.515335394263907</v>
      </c>
      <c r="K8" s="238">
        <v>22053</v>
      </c>
      <c r="L8" s="22">
        <v>21899</v>
      </c>
      <c r="M8" s="22">
        <v>135214</v>
      </c>
      <c r="N8" s="23">
        <v>180.7673796791444</v>
      </c>
      <c r="O8" s="23">
        <f t="shared" ref="O8:O12" si="3">+N8*100/365</f>
        <v>49.525309501135453</v>
      </c>
      <c r="P8" s="23">
        <v>5.5989233954451345</v>
      </c>
      <c r="Q8" s="23">
        <v>1.653043517968857</v>
      </c>
      <c r="R8" s="26">
        <v>32.286096256684495</v>
      </c>
    </row>
    <row r="9" spans="1:51" s="20" customFormat="1" ht="12.75">
      <c r="A9" s="493">
        <v>2</v>
      </c>
      <c r="B9" s="452" t="s">
        <v>145</v>
      </c>
      <c r="C9" s="451">
        <v>11673551</v>
      </c>
      <c r="D9" s="23">
        <v>35590.094512195101</v>
      </c>
      <c r="E9" s="23">
        <v>6026.6138358285998</v>
      </c>
      <c r="F9" s="24">
        <v>139.23273538322101</v>
      </c>
      <c r="G9" s="22">
        <v>378715</v>
      </c>
      <c r="H9" s="23">
        <v>1154.6189024390201</v>
      </c>
      <c r="I9" s="23">
        <v>195.516262261229</v>
      </c>
      <c r="J9" s="24">
        <v>4.5170081820567303</v>
      </c>
      <c r="K9" s="238">
        <v>1937</v>
      </c>
      <c r="L9" s="22">
        <v>1739</v>
      </c>
      <c r="M9" s="22">
        <v>83842</v>
      </c>
      <c r="N9" s="23">
        <v>255.61585365853659</v>
      </c>
      <c r="O9" s="23">
        <f t="shared" si="3"/>
        <v>70.031740728366188</v>
      </c>
      <c r="P9" s="23">
        <v>43.28446050593702</v>
      </c>
      <c r="Q9" s="23">
        <v>0</v>
      </c>
      <c r="R9" s="26">
        <v>5.9054878048780486</v>
      </c>
    </row>
    <row r="10" spans="1:51" s="20" customFormat="1" ht="12.75">
      <c r="A10" s="493">
        <v>3</v>
      </c>
      <c r="B10" s="452" t="s">
        <v>146</v>
      </c>
      <c r="C10" s="451">
        <v>33187254</v>
      </c>
      <c r="D10" s="23">
        <v>65587.458498023712</v>
      </c>
      <c r="E10" s="23">
        <v>1713.5096034696408</v>
      </c>
      <c r="F10" s="24">
        <v>273.20233792961517</v>
      </c>
      <c r="G10" s="22">
        <v>2112511.52</v>
      </c>
      <c r="H10" s="23">
        <v>4174.9239525691701</v>
      </c>
      <c r="I10" s="23">
        <v>109.07225939694341</v>
      </c>
      <c r="J10" s="24">
        <v>17.39050438361803</v>
      </c>
      <c r="K10" s="238">
        <v>19368</v>
      </c>
      <c r="L10" s="22">
        <v>19233</v>
      </c>
      <c r="M10" s="22">
        <v>121475</v>
      </c>
      <c r="N10" s="23">
        <v>235.873786407767</v>
      </c>
      <c r="O10" s="23">
        <f t="shared" si="3"/>
        <v>64.622955180210141</v>
      </c>
      <c r="P10" s="23">
        <v>5.4193620343519964</v>
      </c>
      <c r="Q10" s="23">
        <v>1.8093901107471533</v>
      </c>
      <c r="R10" s="26">
        <v>43.524271844660191</v>
      </c>
    </row>
    <row r="11" spans="1:51" s="20" customFormat="1" ht="12.75">
      <c r="A11" s="493">
        <v>4</v>
      </c>
      <c r="B11" s="452" t="s">
        <v>147</v>
      </c>
      <c r="C11" s="451">
        <v>9941502</v>
      </c>
      <c r="D11" s="23">
        <v>49707.51</v>
      </c>
      <c r="E11" s="23">
        <v>1916.2494217424826</v>
      </c>
      <c r="F11" s="24">
        <v>252.24555972800164</v>
      </c>
      <c r="G11" s="22">
        <v>336041</v>
      </c>
      <c r="H11" s="23">
        <v>1680.2049999999999</v>
      </c>
      <c r="I11" s="23">
        <v>64.772744795682343</v>
      </c>
      <c r="J11" s="24">
        <v>8.5263625291789307</v>
      </c>
      <c r="K11" s="238">
        <v>5188</v>
      </c>
      <c r="L11" s="22">
        <v>5141</v>
      </c>
      <c r="M11" s="22">
        <v>39412</v>
      </c>
      <c r="N11" s="23">
        <v>197.06</v>
      </c>
      <c r="O11" s="23">
        <f t="shared" si="3"/>
        <v>53.989041095890414</v>
      </c>
      <c r="P11" s="23">
        <v>6.2898180657516756</v>
      </c>
      <c r="Q11" s="23">
        <v>3.2289437852557867</v>
      </c>
      <c r="R11" s="26">
        <v>31.33</v>
      </c>
    </row>
    <row r="12" spans="1:51" s="20" customFormat="1" ht="13.5" thickBot="1">
      <c r="A12" s="203">
        <v>5</v>
      </c>
      <c r="B12" s="453" t="s">
        <v>148</v>
      </c>
      <c r="C12" s="260">
        <v>5513881</v>
      </c>
      <c r="D12" s="29">
        <v>37255.9527027027</v>
      </c>
      <c r="E12" s="29">
        <v>1134.0767174002499</v>
      </c>
      <c r="F12" s="30">
        <v>185.44027039752501</v>
      </c>
      <c r="G12" s="28">
        <v>553767.14</v>
      </c>
      <c r="H12" s="29">
        <v>3741.6698648648598</v>
      </c>
      <c r="I12" s="29">
        <v>113.896984779926</v>
      </c>
      <c r="J12" s="30">
        <v>18.624037801842999</v>
      </c>
      <c r="K12" s="239">
        <v>4862</v>
      </c>
      <c r="L12" s="28">
        <v>4802</v>
      </c>
      <c r="M12" s="28">
        <v>29734</v>
      </c>
      <c r="N12" s="29">
        <v>200.90540540540542</v>
      </c>
      <c r="O12" s="29">
        <f t="shared" si="3"/>
        <v>55.04257682339874</v>
      </c>
      <c r="P12" s="29">
        <v>4.9441303624875292</v>
      </c>
      <c r="Q12" s="29">
        <v>1.7076218242398999</v>
      </c>
      <c r="R12" s="32">
        <v>40.635135135135137</v>
      </c>
    </row>
    <row r="13" spans="1:51" s="20" customFormat="1" ht="12.75">
      <c r="A13" s="33"/>
      <c r="B13" s="61"/>
      <c r="C13" s="35"/>
      <c r="D13" s="36"/>
      <c r="E13" s="37"/>
      <c r="F13" s="37"/>
      <c r="G13" s="35"/>
      <c r="H13" s="37"/>
      <c r="I13" s="37"/>
      <c r="J13" s="37"/>
    </row>
    <row r="14" spans="1:51" s="20" customFormat="1" ht="13.5" thickBot="1">
      <c r="A14" s="552" t="s">
        <v>565</v>
      </c>
      <c r="B14" s="552"/>
      <c r="C14" s="552"/>
      <c r="D14" s="552"/>
      <c r="E14" s="552"/>
      <c r="F14" s="552"/>
      <c r="G14" s="552"/>
      <c r="H14" s="552"/>
      <c r="I14" s="552"/>
      <c r="J14" s="552"/>
      <c r="K14" s="552"/>
      <c r="L14" s="552"/>
      <c r="M14" s="552"/>
      <c r="N14" s="552"/>
      <c r="O14" s="552"/>
      <c r="P14" s="552"/>
      <c r="Q14" s="552"/>
      <c r="R14" s="552"/>
      <c r="S14" s="552"/>
      <c r="T14" s="552"/>
    </row>
    <row r="15" spans="1:51" s="20" customFormat="1" ht="33" customHeight="1" thickBot="1">
      <c r="A15" s="611" t="s">
        <v>300</v>
      </c>
      <c r="B15" s="614" t="s">
        <v>301</v>
      </c>
      <c r="C15" s="680" t="s">
        <v>414</v>
      </c>
      <c r="D15" s="681"/>
      <c r="E15" s="681"/>
      <c r="F15" s="681"/>
      <c r="G15" s="681"/>
      <c r="H15" s="681"/>
      <c r="I15" s="681"/>
      <c r="J15" s="681"/>
      <c r="K15" s="681"/>
      <c r="L15" s="682"/>
      <c r="M15" s="683" t="s">
        <v>425</v>
      </c>
      <c r="N15" s="684"/>
      <c r="O15" s="684"/>
      <c r="P15" s="684"/>
      <c r="Q15" s="684"/>
      <c r="R15" s="684"/>
      <c r="S15" s="684"/>
      <c r="T15" s="685"/>
    </row>
    <row r="16" spans="1:51" s="20" customFormat="1" ht="13.5" thickBot="1">
      <c r="A16" s="612"/>
      <c r="B16" s="615"/>
      <c r="C16" s="671" t="s">
        <v>415</v>
      </c>
      <c r="D16" s="562" t="s">
        <v>416</v>
      </c>
      <c r="E16" s="563"/>
      <c r="F16" s="563"/>
      <c r="G16" s="563"/>
      <c r="H16" s="563"/>
      <c r="I16" s="563"/>
      <c r="J16" s="563"/>
      <c r="K16" s="563"/>
      <c r="L16" s="563"/>
      <c r="M16" s="559" t="s">
        <v>415</v>
      </c>
      <c r="N16" s="562" t="s">
        <v>416</v>
      </c>
      <c r="O16" s="563"/>
      <c r="P16" s="563"/>
      <c r="Q16" s="563"/>
      <c r="R16" s="563"/>
      <c r="S16" s="563"/>
      <c r="T16" s="585"/>
    </row>
    <row r="17" spans="1:20" s="20" customFormat="1" ht="38.25" customHeight="1">
      <c r="A17" s="612"/>
      <c r="B17" s="615"/>
      <c r="C17" s="672"/>
      <c r="D17" s="576" t="s">
        <v>409</v>
      </c>
      <c r="E17" s="570" t="s">
        <v>410</v>
      </c>
      <c r="F17" s="570" t="s">
        <v>411</v>
      </c>
      <c r="G17" s="566" t="s">
        <v>418</v>
      </c>
      <c r="H17" s="567"/>
      <c r="I17" s="568" t="s">
        <v>417</v>
      </c>
      <c r="J17" s="569"/>
      <c r="K17" s="570" t="s">
        <v>412</v>
      </c>
      <c r="L17" s="573" t="s">
        <v>413</v>
      </c>
      <c r="M17" s="560"/>
      <c r="N17" s="576" t="s">
        <v>420</v>
      </c>
      <c r="O17" s="566" t="s">
        <v>421</v>
      </c>
      <c r="P17" s="579"/>
      <c r="Q17" s="579"/>
      <c r="R17" s="567"/>
      <c r="S17" s="570" t="s">
        <v>423</v>
      </c>
      <c r="T17" s="573" t="s">
        <v>424</v>
      </c>
    </row>
    <row r="18" spans="1:20" s="20" customFormat="1" ht="25.5" customHeight="1">
      <c r="A18" s="612"/>
      <c r="B18" s="615"/>
      <c r="C18" s="672"/>
      <c r="D18" s="577"/>
      <c r="E18" s="571"/>
      <c r="F18" s="571"/>
      <c r="G18" s="580" t="s">
        <v>415</v>
      </c>
      <c r="H18" s="580" t="s">
        <v>419</v>
      </c>
      <c r="I18" s="580" t="s">
        <v>415</v>
      </c>
      <c r="J18" s="582" t="s">
        <v>422</v>
      </c>
      <c r="K18" s="571"/>
      <c r="L18" s="574"/>
      <c r="M18" s="560"/>
      <c r="N18" s="577"/>
      <c r="O18" s="571" t="s">
        <v>415</v>
      </c>
      <c r="P18" s="571" t="s">
        <v>422</v>
      </c>
      <c r="Q18" s="583" t="s">
        <v>418</v>
      </c>
      <c r="R18" s="584"/>
      <c r="S18" s="571"/>
      <c r="T18" s="574"/>
    </row>
    <row r="19" spans="1:20" s="20" customFormat="1" ht="25.5">
      <c r="A19" s="613"/>
      <c r="B19" s="616"/>
      <c r="C19" s="673"/>
      <c r="D19" s="578"/>
      <c r="E19" s="572"/>
      <c r="F19" s="572"/>
      <c r="G19" s="581"/>
      <c r="H19" s="581"/>
      <c r="I19" s="581"/>
      <c r="J19" s="572"/>
      <c r="K19" s="572"/>
      <c r="L19" s="575"/>
      <c r="M19" s="561"/>
      <c r="N19" s="578"/>
      <c r="O19" s="572"/>
      <c r="P19" s="572"/>
      <c r="Q19" s="297" t="s">
        <v>415</v>
      </c>
      <c r="R19" s="38" t="s">
        <v>419</v>
      </c>
      <c r="S19" s="572"/>
      <c r="T19" s="575"/>
    </row>
    <row r="20" spans="1:20" s="20" customFormat="1" ht="12.75">
      <c r="A20" s="619" t="s">
        <v>319</v>
      </c>
      <c r="B20" s="620"/>
      <c r="C20" s="144">
        <f>SUM(C21:C25)</f>
        <v>445</v>
      </c>
      <c r="D20" s="40">
        <f t="shared" ref="D20:T20" si="4">SUM(D21:D25)</f>
        <v>300</v>
      </c>
      <c r="E20" s="41">
        <f t="shared" si="4"/>
        <v>0</v>
      </c>
      <c r="F20" s="41">
        <f t="shared" si="4"/>
        <v>3</v>
      </c>
      <c r="G20" s="41">
        <f t="shared" si="4"/>
        <v>5</v>
      </c>
      <c r="H20" s="41">
        <f t="shared" si="4"/>
        <v>0</v>
      </c>
      <c r="I20" s="41">
        <f t="shared" si="4"/>
        <v>23</v>
      </c>
      <c r="J20" s="41">
        <f t="shared" si="4"/>
        <v>15</v>
      </c>
      <c r="K20" s="41">
        <f t="shared" si="4"/>
        <v>40</v>
      </c>
      <c r="L20" s="42">
        <f t="shared" si="4"/>
        <v>74</v>
      </c>
      <c r="M20" s="39">
        <f t="shared" si="4"/>
        <v>2004</v>
      </c>
      <c r="N20" s="40">
        <f t="shared" si="4"/>
        <v>1077</v>
      </c>
      <c r="O20" s="41">
        <f t="shared" si="4"/>
        <v>1008</v>
      </c>
      <c r="P20" s="41">
        <f t="shared" si="4"/>
        <v>49</v>
      </c>
      <c r="Q20" s="43">
        <f t="shared" si="4"/>
        <v>3</v>
      </c>
      <c r="R20" s="44">
        <f t="shared" si="4"/>
        <v>1</v>
      </c>
      <c r="S20" s="41">
        <f t="shared" si="4"/>
        <v>622</v>
      </c>
      <c r="T20" s="42">
        <f t="shared" si="4"/>
        <v>305</v>
      </c>
    </row>
    <row r="21" spans="1:20" s="20" customFormat="1" ht="12.75">
      <c r="A21" s="493">
        <v>1</v>
      </c>
      <c r="B21" s="452" t="s">
        <v>144</v>
      </c>
      <c r="C21" s="45">
        <v>169</v>
      </c>
      <c r="D21" s="46">
        <v>116</v>
      </c>
      <c r="E21" s="47">
        <v>0</v>
      </c>
      <c r="F21" s="47">
        <v>0</v>
      </c>
      <c r="G21" s="47">
        <v>0</v>
      </c>
      <c r="H21" s="47">
        <v>0</v>
      </c>
      <c r="I21" s="47">
        <v>2</v>
      </c>
      <c r="J21" s="47">
        <v>1</v>
      </c>
      <c r="K21" s="47">
        <v>23</v>
      </c>
      <c r="L21" s="48">
        <v>28</v>
      </c>
      <c r="M21" s="111">
        <v>856</v>
      </c>
      <c r="N21" s="70">
        <v>462</v>
      </c>
      <c r="O21" s="71">
        <v>419</v>
      </c>
      <c r="P21" s="71">
        <v>15</v>
      </c>
      <c r="Q21" s="71">
        <v>0</v>
      </c>
      <c r="R21" s="71">
        <v>0</v>
      </c>
      <c r="S21" s="71">
        <v>296</v>
      </c>
      <c r="T21" s="113">
        <v>98</v>
      </c>
    </row>
    <row r="22" spans="1:20" s="20" customFormat="1" ht="12.75">
      <c r="A22" s="493">
        <v>2</v>
      </c>
      <c r="B22" s="452" t="s">
        <v>145</v>
      </c>
      <c r="C22" s="45">
        <v>23</v>
      </c>
      <c r="D22" s="46">
        <v>9</v>
      </c>
      <c r="E22" s="47">
        <v>0</v>
      </c>
      <c r="F22" s="47">
        <v>0</v>
      </c>
      <c r="G22" s="47">
        <v>0</v>
      </c>
      <c r="H22" s="47">
        <v>0</v>
      </c>
      <c r="I22" s="78">
        <v>0</v>
      </c>
      <c r="J22" s="47">
        <v>0</v>
      </c>
      <c r="K22" s="47">
        <v>4</v>
      </c>
      <c r="L22" s="48">
        <v>10</v>
      </c>
      <c r="M22" s="111">
        <v>173</v>
      </c>
      <c r="N22" s="70">
        <v>55</v>
      </c>
      <c r="O22" s="71">
        <v>47</v>
      </c>
      <c r="P22" s="71">
        <v>0</v>
      </c>
      <c r="Q22" s="71">
        <v>0</v>
      </c>
      <c r="R22" s="71">
        <v>0</v>
      </c>
      <c r="S22" s="71">
        <v>73</v>
      </c>
      <c r="T22" s="113">
        <v>45</v>
      </c>
    </row>
    <row r="23" spans="1:20" s="20" customFormat="1" ht="12.75">
      <c r="A23" s="493">
        <v>3</v>
      </c>
      <c r="B23" s="452" t="s">
        <v>146</v>
      </c>
      <c r="C23" s="45">
        <v>159</v>
      </c>
      <c r="D23" s="46">
        <v>114</v>
      </c>
      <c r="E23" s="47">
        <v>0</v>
      </c>
      <c r="F23" s="47">
        <v>1</v>
      </c>
      <c r="G23" s="47">
        <v>4</v>
      </c>
      <c r="H23" s="47">
        <v>0</v>
      </c>
      <c r="I23" s="47">
        <v>14</v>
      </c>
      <c r="J23" s="47">
        <v>12</v>
      </c>
      <c r="K23" s="47">
        <v>12</v>
      </c>
      <c r="L23" s="48">
        <v>14</v>
      </c>
      <c r="M23" s="111">
        <v>631</v>
      </c>
      <c r="N23" s="70">
        <v>359</v>
      </c>
      <c r="O23" s="71">
        <v>344</v>
      </c>
      <c r="P23" s="71">
        <v>18</v>
      </c>
      <c r="Q23" s="71">
        <v>2</v>
      </c>
      <c r="R23" s="71">
        <v>0</v>
      </c>
      <c r="S23" s="71">
        <v>170</v>
      </c>
      <c r="T23" s="113">
        <v>102</v>
      </c>
    </row>
    <row r="24" spans="1:20" s="20" customFormat="1" ht="12.75">
      <c r="A24" s="493">
        <v>4</v>
      </c>
      <c r="B24" s="452" t="s">
        <v>147</v>
      </c>
      <c r="C24" s="45">
        <v>51</v>
      </c>
      <c r="D24" s="46">
        <v>32</v>
      </c>
      <c r="E24" s="47">
        <v>0</v>
      </c>
      <c r="F24" s="47">
        <v>1</v>
      </c>
      <c r="G24" s="47">
        <v>0</v>
      </c>
      <c r="H24" s="47">
        <v>0</v>
      </c>
      <c r="I24" s="78">
        <v>6</v>
      </c>
      <c r="J24" s="47">
        <v>2</v>
      </c>
      <c r="K24" s="47">
        <v>0</v>
      </c>
      <c r="L24" s="48">
        <v>12</v>
      </c>
      <c r="M24" s="111">
        <v>204</v>
      </c>
      <c r="N24" s="70">
        <v>117</v>
      </c>
      <c r="O24" s="71">
        <v>115</v>
      </c>
      <c r="P24" s="71">
        <v>9</v>
      </c>
      <c r="Q24" s="71">
        <v>1</v>
      </c>
      <c r="R24" s="71">
        <v>1</v>
      </c>
      <c r="S24" s="71">
        <v>40</v>
      </c>
      <c r="T24" s="113">
        <v>47</v>
      </c>
    </row>
    <row r="25" spans="1:20" s="20" customFormat="1" ht="13.5" thickBot="1">
      <c r="A25" s="203">
        <v>5</v>
      </c>
      <c r="B25" s="453" t="s">
        <v>148</v>
      </c>
      <c r="C25" s="50">
        <v>43</v>
      </c>
      <c r="D25" s="51">
        <v>29</v>
      </c>
      <c r="E25" s="52">
        <v>0</v>
      </c>
      <c r="F25" s="52">
        <v>1</v>
      </c>
      <c r="G25" s="52">
        <v>1</v>
      </c>
      <c r="H25" s="52">
        <v>0</v>
      </c>
      <c r="I25" s="52">
        <v>1</v>
      </c>
      <c r="J25" s="52">
        <v>0</v>
      </c>
      <c r="K25" s="52">
        <v>1</v>
      </c>
      <c r="L25" s="96">
        <v>10</v>
      </c>
      <c r="M25" s="62">
        <v>140</v>
      </c>
      <c r="N25" s="63">
        <v>84</v>
      </c>
      <c r="O25" s="64">
        <v>83</v>
      </c>
      <c r="P25" s="64">
        <v>7</v>
      </c>
      <c r="Q25" s="64">
        <v>0</v>
      </c>
      <c r="R25" s="64">
        <v>0</v>
      </c>
      <c r="S25" s="64">
        <v>43</v>
      </c>
      <c r="T25" s="117">
        <v>13</v>
      </c>
    </row>
    <row r="26" spans="1:20" s="20" customFormat="1" ht="12.75">
      <c r="A26" s="33"/>
      <c r="B26" s="61"/>
      <c r="C26" s="35"/>
      <c r="D26" s="36"/>
      <c r="E26" s="37"/>
      <c r="F26" s="37"/>
      <c r="G26" s="35"/>
      <c r="H26" s="37"/>
      <c r="I26" s="37"/>
      <c r="J26" s="37"/>
    </row>
    <row r="27" spans="1:20" s="20" customFormat="1" ht="12.75">
      <c r="A27" s="33"/>
      <c r="B27" s="61"/>
      <c r="C27" s="35"/>
      <c r="D27" s="36"/>
      <c r="E27" s="37"/>
      <c r="F27" s="37"/>
      <c r="G27" s="35"/>
      <c r="H27" s="37"/>
      <c r="I27" s="37"/>
      <c r="J27" s="37"/>
    </row>
  </sheetData>
  <mergeCells count="44">
    <mergeCell ref="A14:T14"/>
    <mergeCell ref="A4:J4"/>
    <mergeCell ref="H5:J5"/>
    <mergeCell ref="A5:A6"/>
    <mergeCell ref="B5:B6"/>
    <mergeCell ref="C5:C6"/>
    <mergeCell ref="D5:F5"/>
    <mergeCell ref="G5:G6"/>
    <mergeCell ref="Q5:Q6"/>
    <mergeCell ref="R5:R6"/>
    <mergeCell ref="A7:B7"/>
    <mergeCell ref="P5:P6"/>
    <mergeCell ref="K5:K6"/>
    <mergeCell ref="L5:L6"/>
    <mergeCell ref="M5:M6"/>
    <mergeCell ref="N5:N6"/>
    <mergeCell ref="A15:A19"/>
    <mergeCell ref="B15:B19"/>
    <mergeCell ref="C15:L15"/>
    <mergeCell ref="M15:T15"/>
    <mergeCell ref="C16:C19"/>
    <mergeCell ref="D16:L16"/>
    <mergeCell ref="M16:M19"/>
    <mergeCell ref="N16:T16"/>
    <mergeCell ref="D17:D19"/>
    <mergeCell ref="E17:E19"/>
    <mergeCell ref="F17:F19"/>
    <mergeCell ref="G17:H17"/>
    <mergeCell ref="O5:O6"/>
    <mergeCell ref="A20:B20"/>
    <mergeCell ref="S17:S19"/>
    <mergeCell ref="T17:T19"/>
    <mergeCell ref="G18:G19"/>
    <mergeCell ref="H18:H19"/>
    <mergeCell ref="I18:I19"/>
    <mergeCell ref="J18:J19"/>
    <mergeCell ref="O18:O19"/>
    <mergeCell ref="P18:P19"/>
    <mergeCell ref="Q18:R18"/>
    <mergeCell ref="I17:J17"/>
    <mergeCell ref="K17:K19"/>
    <mergeCell ref="L17:L19"/>
    <mergeCell ref="N17:N19"/>
    <mergeCell ref="O17:R17"/>
  </mergeCells>
  <pageMargins left="0.11811023622047245" right="0.19685039370078741" top="0.55118110236220474" bottom="0.74803149606299213" header="0.31496062992125984" footer="0.31496062992125984"/>
  <pageSetup paperSize="9" scale="6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0"/>
  <sheetViews>
    <sheetView zoomScaleNormal="100" workbookViewId="0"/>
  </sheetViews>
  <sheetFormatPr defaultRowHeight="15"/>
  <cols>
    <col min="1" max="1" width="4.7109375" customWidth="1"/>
    <col min="2" max="2" width="49" customWidth="1"/>
    <col min="3" max="3" width="11.5703125" customWidth="1"/>
    <col min="4" max="6" width="9.140625" customWidth="1"/>
    <col min="7" max="7" width="10.140625" customWidth="1"/>
    <col min="8" max="10" width="9.140625" customWidth="1"/>
    <col min="17" max="17" width="7.85546875" customWidth="1"/>
    <col min="19" max="19" width="8" customWidth="1"/>
    <col min="20" max="20" width="8.140625" customWidth="1"/>
    <col min="21" max="22" width="4.7109375" customWidth="1"/>
    <col min="23" max="23" width="5.7109375" customWidth="1"/>
    <col min="24" max="27" width="6.7109375" customWidth="1"/>
    <col min="28" max="29" width="8.7109375" customWidth="1"/>
    <col min="30" max="31" width="6.7109375" customWidth="1"/>
    <col min="32" max="32" width="5.7109375" customWidth="1"/>
    <col min="33" max="33" width="6.7109375" customWidth="1"/>
    <col min="34" max="39" width="5.7109375" customWidth="1"/>
    <col min="40" max="40" width="6.7109375" customWidth="1"/>
    <col min="41" max="42" width="5.7109375" customWidth="1"/>
    <col min="43" max="45" width="6.7109375" customWidth="1"/>
    <col min="46" max="46" width="8.7109375" customWidth="1"/>
    <col min="47" max="47" width="6.7109375" customWidth="1"/>
    <col min="48" max="48" width="5.7109375" customWidth="1"/>
    <col min="49" max="49" width="8.7109375" customWidth="1"/>
    <col min="50" max="50" width="5.7109375" customWidth="1"/>
    <col min="51" max="51" width="4.7109375" customWidth="1"/>
  </cols>
  <sheetData>
    <row r="1" spans="1:18" s="20" customFormat="1" ht="12.75">
      <c r="A1" s="33"/>
      <c r="B1" s="61"/>
      <c r="C1" s="35"/>
      <c r="D1" s="36"/>
      <c r="E1" s="37"/>
      <c r="F1" s="37"/>
      <c r="G1" s="35"/>
      <c r="H1" s="37"/>
      <c r="I1" s="37"/>
      <c r="J1" s="37"/>
    </row>
    <row r="2" spans="1:18" s="20" customFormat="1" ht="12.75">
      <c r="A2" s="33"/>
      <c r="B2" s="61"/>
      <c r="C2" s="35"/>
      <c r="D2" s="36"/>
      <c r="E2" s="37"/>
      <c r="F2" s="37"/>
      <c r="G2" s="35"/>
      <c r="H2" s="37"/>
      <c r="I2" s="37"/>
      <c r="J2" s="37"/>
    </row>
    <row r="3" spans="1:18" s="20" customFormat="1" ht="12.75">
      <c r="A3" s="33"/>
      <c r="B3" s="61"/>
      <c r="C3" s="35"/>
      <c r="D3" s="36"/>
      <c r="E3" s="37"/>
      <c r="F3" s="37"/>
      <c r="G3" s="35"/>
      <c r="H3" s="37"/>
      <c r="I3" s="37"/>
      <c r="J3" s="37"/>
    </row>
    <row r="4" spans="1:18" s="20" customFormat="1" ht="13.5" thickBot="1">
      <c r="A4" s="542" t="s">
        <v>562</v>
      </c>
      <c r="B4" s="542"/>
      <c r="C4" s="542"/>
      <c r="D4" s="542"/>
      <c r="E4" s="542"/>
      <c r="F4" s="542"/>
      <c r="G4" s="542"/>
      <c r="H4" s="542"/>
      <c r="I4" s="542"/>
      <c r="J4" s="542"/>
    </row>
    <row r="5" spans="1:18" s="20" customFormat="1" ht="12.75" customHeight="1">
      <c r="A5" s="628" t="s">
        <v>300</v>
      </c>
      <c r="B5" s="630" t="s">
        <v>301</v>
      </c>
      <c r="C5" s="609" t="s">
        <v>0</v>
      </c>
      <c r="D5" s="546" t="s">
        <v>298</v>
      </c>
      <c r="E5" s="546"/>
      <c r="F5" s="548"/>
      <c r="G5" s="546" t="s">
        <v>1</v>
      </c>
      <c r="H5" s="546" t="s">
        <v>299</v>
      </c>
      <c r="I5" s="546"/>
      <c r="J5" s="547"/>
      <c r="K5" s="564" t="s">
        <v>466</v>
      </c>
      <c r="L5" s="545" t="s">
        <v>467</v>
      </c>
      <c r="M5" s="546" t="s">
        <v>461</v>
      </c>
      <c r="N5" s="546" t="s">
        <v>462</v>
      </c>
      <c r="O5" s="546" t="s">
        <v>463</v>
      </c>
      <c r="P5" s="546" t="s">
        <v>464</v>
      </c>
      <c r="Q5" s="546" t="s">
        <v>465</v>
      </c>
      <c r="R5" s="548" t="s">
        <v>469</v>
      </c>
    </row>
    <row r="6" spans="1:18" s="20" customFormat="1" ht="38.25">
      <c r="A6" s="629"/>
      <c r="B6" s="631"/>
      <c r="C6" s="632"/>
      <c r="D6" s="3" t="s">
        <v>2</v>
      </c>
      <c r="E6" s="2" t="s">
        <v>3</v>
      </c>
      <c r="F6" s="7" t="s">
        <v>4</v>
      </c>
      <c r="G6" s="513"/>
      <c r="H6" s="3" t="s">
        <v>2</v>
      </c>
      <c r="I6" s="2" t="s">
        <v>3</v>
      </c>
      <c r="J6" s="8" t="s">
        <v>4</v>
      </c>
      <c r="K6" s="675"/>
      <c r="L6" s="676"/>
      <c r="M6" s="674"/>
      <c r="N6" s="674"/>
      <c r="O6" s="674"/>
      <c r="P6" s="674"/>
      <c r="Q6" s="674"/>
      <c r="R6" s="549"/>
    </row>
    <row r="7" spans="1:18" s="20" customFormat="1" ht="12.75">
      <c r="A7" s="619" t="s">
        <v>320</v>
      </c>
      <c r="B7" s="620"/>
      <c r="C7" s="262">
        <f t="shared" ref="C7" si="0">SUM(C8:C16)</f>
        <v>203915146.41</v>
      </c>
      <c r="D7" s="54">
        <v>69382.492824089801</v>
      </c>
      <c r="E7" s="54">
        <v>2431.6719503207801</v>
      </c>
      <c r="F7" s="56">
        <v>295.41103328233902</v>
      </c>
      <c r="G7" s="53">
        <f t="shared" ref="G7" si="1">SUM(G8:G16)</f>
        <v>22436987.469999999</v>
      </c>
      <c r="H7" s="54">
        <v>7634.2250663491004</v>
      </c>
      <c r="I7" s="54">
        <v>267.55929631043</v>
      </c>
      <c r="J7" s="55">
        <v>32.504371396369002</v>
      </c>
      <c r="K7" s="237">
        <f>SUM(K8:K16)</f>
        <v>83858</v>
      </c>
      <c r="L7" s="53">
        <f t="shared" ref="L7:M7" si="2">SUM(L8:L16)</f>
        <v>82918</v>
      </c>
      <c r="M7" s="53">
        <f t="shared" si="2"/>
        <v>690276</v>
      </c>
      <c r="N7" s="54">
        <v>235.10762942779292</v>
      </c>
      <c r="O7" s="54">
        <f>+N7*100/365</f>
        <v>64.41304915829943</v>
      </c>
      <c r="P7" s="54">
        <v>6.4137738794320969</v>
      </c>
      <c r="Q7" s="54">
        <v>2.2419739984080658</v>
      </c>
      <c r="R7" s="56">
        <v>36.656675749318801</v>
      </c>
    </row>
    <row r="8" spans="1:18" s="20" customFormat="1" ht="12.75">
      <c r="A8" s="493">
        <v>1</v>
      </c>
      <c r="B8" s="452" t="s">
        <v>149</v>
      </c>
      <c r="C8" s="451">
        <v>77044622</v>
      </c>
      <c r="D8" s="23">
        <v>120759.595611285</v>
      </c>
      <c r="E8" s="23">
        <v>3097.6448214860102</v>
      </c>
      <c r="F8" s="26">
        <v>396.25076889844399</v>
      </c>
      <c r="G8" s="22">
        <v>12820628</v>
      </c>
      <c r="H8" s="23">
        <v>20095.028213166101</v>
      </c>
      <c r="I8" s="23">
        <v>515.46429720167305</v>
      </c>
      <c r="J8" s="24">
        <v>65.938200109034398</v>
      </c>
      <c r="K8" s="238">
        <v>24872</v>
      </c>
      <c r="L8" s="22">
        <v>24623</v>
      </c>
      <c r="M8" s="22">
        <v>194434</v>
      </c>
      <c r="N8" s="23">
        <v>304.7554858934169</v>
      </c>
      <c r="O8" s="23">
        <f>+N8*100/365</f>
        <v>83.494653669429297</v>
      </c>
      <c r="P8" s="23">
        <v>5.9302162442431454</v>
      </c>
      <c r="Q8" s="23">
        <v>2.8631767047069814</v>
      </c>
      <c r="R8" s="26">
        <v>51.390282131661444</v>
      </c>
    </row>
    <row r="9" spans="1:18" s="20" customFormat="1" ht="12.75" customHeight="1">
      <c r="A9" s="493">
        <v>2</v>
      </c>
      <c r="B9" s="473" t="s">
        <v>150</v>
      </c>
      <c r="C9" s="451">
        <v>37734246.409999996</v>
      </c>
      <c r="D9" s="23">
        <v>61657.265375816998</v>
      </c>
      <c r="E9" s="23">
        <v>2274.5175654008399</v>
      </c>
      <c r="F9" s="26">
        <v>343.42573819578399</v>
      </c>
      <c r="G9" s="22">
        <v>5131234.47</v>
      </c>
      <c r="H9" s="23">
        <v>8384.3700490196097</v>
      </c>
      <c r="I9" s="23">
        <v>309.29683363471997</v>
      </c>
      <c r="J9" s="24">
        <v>46.700229986530303</v>
      </c>
      <c r="K9" s="238">
        <v>16590</v>
      </c>
      <c r="L9" s="22">
        <v>16465</v>
      </c>
      <c r="M9" s="22">
        <v>109876</v>
      </c>
      <c r="N9" s="23">
        <v>179.53594771241831</v>
      </c>
      <c r="O9" s="23">
        <f t="shared" ref="O9:O15" si="3">+N9*100/365</f>
        <v>49.187930880114607</v>
      </c>
      <c r="P9" s="23">
        <v>5.5950707811386087</v>
      </c>
      <c r="Q9" s="23">
        <v>2.3929547525053141</v>
      </c>
      <c r="R9" s="26">
        <v>32.088235294117645</v>
      </c>
    </row>
    <row r="10" spans="1:18" s="20" customFormat="1" ht="12.75">
      <c r="A10" s="493">
        <v>3</v>
      </c>
      <c r="B10" s="452" t="s">
        <v>151</v>
      </c>
      <c r="C10" s="451">
        <v>36919010</v>
      </c>
      <c r="D10" s="23">
        <v>57685.953125</v>
      </c>
      <c r="E10" s="23">
        <v>2078.3049988741273</v>
      </c>
      <c r="F10" s="26">
        <v>257.2574036652498</v>
      </c>
      <c r="G10" s="22">
        <v>2012512</v>
      </c>
      <c r="H10" s="23">
        <v>3144.55</v>
      </c>
      <c r="I10" s="23">
        <v>113.29160099076785</v>
      </c>
      <c r="J10" s="24">
        <v>14.023496620444568</v>
      </c>
      <c r="K10" s="238">
        <v>17764</v>
      </c>
      <c r="L10" s="22">
        <v>17604</v>
      </c>
      <c r="M10" s="22">
        <v>143510</v>
      </c>
      <c r="N10" s="23">
        <v>224.234375</v>
      </c>
      <c r="O10" s="23">
        <f t="shared" si="3"/>
        <v>61.434075342465754</v>
      </c>
      <c r="P10" s="23">
        <v>5.5066958290165378</v>
      </c>
      <c r="Q10" s="23">
        <v>3.0334014996591683</v>
      </c>
      <c r="R10" s="26">
        <v>40.720312499999999</v>
      </c>
    </row>
    <row r="11" spans="1:18" s="20" customFormat="1" ht="12.75">
      <c r="A11" s="493">
        <v>4</v>
      </c>
      <c r="B11" s="452" t="s">
        <v>152</v>
      </c>
      <c r="C11" s="451">
        <v>8179278</v>
      </c>
      <c r="D11" s="23">
        <v>66498.195121951198</v>
      </c>
      <c r="E11" s="23">
        <v>1995.43254452305</v>
      </c>
      <c r="F11" s="26">
        <v>277.63069821119399</v>
      </c>
      <c r="G11" s="22">
        <v>634238</v>
      </c>
      <c r="H11" s="23">
        <v>5156.4065040650403</v>
      </c>
      <c r="I11" s="23">
        <v>154.72993413027601</v>
      </c>
      <c r="J11" s="24">
        <v>21.5280540375412</v>
      </c>
      <c r="K11" s="238">
        <v>4099</v>
      </c>
      <c r="L11" s="22">
        <v>4072</v>
      </c>
      <c r="M11" s="22">
        <v>29461</v>
      </c>
      <c r="N11" s="23">
        <v>237.58870967741936</v>
      </c>
      <c r="O11" s="23">
        <f t="shared" si="3"/>
        <v>65.092797171895711</v>
      </c>
      <c r="P11" s="23">
        <v>6.1198587453261322</v>
      </c>
      <c r="Q11" s="23">
        <v>2.038310412573674</v>
      </c>
      <c r="R11" s="26">
        <v>38.822580645161288</v>
      </c>
    </row>
    <row r="12" spans="1:18" s="20" customFormat="1" ht="12.75">
      <c r="A12" s="493">
        <v>5</v>
      </c>
      <c r="B12" s="452" t="s">
        <v>153</v>
      </c>
      <c r="C12" s="451">
        <v>7632565</v>
      </c>
      <c r="D12" s="23">
        <v>52638.379310344797</v>
      </c>
      <c r="E12" s="23">
        <v>1748.18254695373</v>
      </c>
      <c r="F12" s="26">
        <v>274.52307304967098</v>
      </c>
      <c r="G12" s="22">
        <v>332687</v>
      </c>
      <c r="H12" s="23">
        <v>2294.3931034482798</v>
      </c>
      <c r="I12" s="23">
        <v>76.199496106275802</v>
      </c>
      <c r="J12" s="24">
        <v>11.9658669927706</v>
      </c>
      <c r="K12" s="238">
        <v>4366</v>
      </c>
      <c r="L12" s="22">
        <v>4346</v>
      </c>
      <c r="M12" s="22">
        <v>27803</v>
      </c>
      <c r="N12" s="23">
        <v>191.7448275862069</v>
      </c>
      <c r="O12" s="23">
        <f t="shared" si="3"/>
        <v>52.532829475673118</v>
      </c>
      <c r="P12" s="23">
        <v>5.5896662645757944</v>
      </c>
      <c r="Q12" s="23">
        <v>0.621260929590428</v>
      </c>
      <c r="R12" s="26">
        <v>34.303448275862067</v>
      </c>
    </row>
    <row r="13" spans="1:18" s="20" customFormat="1" ht="12.75">
      <c r="A13" s="493">
        <v>6</v>
      </c>
      <c r="B13" s="452" t="s">
        <v>154</v>
      </c>
      <c r="C13" s="451">
        <v>7843960</v>
      </c>
      <c r="D13" s="23">
        <v>56028.285714285703</v>
      </c>
      <c r="E13" s="23">
        <v>1723.1898066783799</v>
      </c>
      <c r="F13" s="26">
        <v>289.60531659590202</v>
      </c>
      <c r="G13" s="22">
        <v>311538</v>
      </c>
      <c r="H13" s="23">
        <v>2225.2714285714301</v>
      </c>
      <c r="I13" s="23">
        <v>68.439806678383107</v>
      </c>
      <c r="J13" s="24">
        <v>11.502233708694799</v>
      </c>
      <c r="K13" s="238">
        <v>4552</v>
      </c>
      <c r="L13" s="22">
        <v>4512</v>
      </c>
      <c r="M13" s="22">
        <v>27085</v>
      </c>
      <c r="N13" s="23">
        <v>193.46428571428572</v>
      </c>
      <c r="O13" s="23">
        <f t="shared" si="3"/>
        <v>53.003913894324853</v>
      </c>
      <c r="P13" s="23">
        <v>4.8108348134991115</v>
      </c>
      <c r="Q13" s="23">
        <v>1.1524822695035462</v>
      </c>
      <c r="R13" s="26">
        <v>40.214285714285715</v>
      </c>
    </row>
    <row r="14" spans="1:18" s="20" customFormat="1" ht="12.75">
      <c r="A14" s="493">
        <v>7</v>
      </c>
      <c r="B14" s="452" t="s">
        <v>155</v>
      </c>
      <c r="C14" s="451">
        <v>9102168</v>
      </c>
      <c r="D14" s="23">
        <v>52012.388571428601</v>
      </c>
      <c r="E14" s="23">
        <v>1909.41220893644</v>
      </c>
      <c r="F14" s="26">
        <v>270.07797756809703</v>
      </c>
      <c r="G14" s="22">
        <v>499296</v>
      </c>
      <c r="H14" s="23">
        <v>2853.12</v>
      </c>
      <c r="I14" s="23">
        <v>104.740088105727</v>
      </c>
      <c r="J14" s="24">
        <v>14.815025814491699</v>
      </c>
      <c r="K14" s="238">
        <v>4767</v>
      </c>
      <c r="L14" s="22">
        <v>4727</v>
      </c>
      <c r="M14" s="22">
        <v>33702</v>
      </c>
      <c r="N14" s="23">
        <v>192.58285714285714</v>
      </c>
      <c r="O14" s="23">
        <f t="shared" si="3"/>
        <v>52.762426614481406</v>
      </c>
      <c r="P14" s="23">
        <v>4.9488986784140971</v>
      </c>
      <c r="Q14" s="23">
        <v>1.0365982652845356</v>
      </c>
      <c r="R14" s="26">
        <v>38.914285714285711</v>
      </c>
    </row>
    <row r="15" spans="1:18" s="20" customFormat="1" ht="12.75">
      <c r="A15" s="493">
        <v>8</v>
      </c>
      <c r="B15" s="452" t="s">
        <v>156</v>
      </c>
      <c r="C15" s="451">
        <v>8282180</v>
      </c>
      <c r="D15" s="23">
        <v>87180.842105263204</v>
      </c>
      <c r="E15" s="23">
        <v>2861.8451969592302</v>
      </c>
      <c r="F15" s="26">
        <v>447.78222318339101</v>
      </c>
      <c r="G15" s="22">
        <v>105855</v>
      </c>
      <c r="H15" s="23">
        <v>1114.2631578947401</v>
      </c>
      <c r="I15" s="23">
        <v>36.577401520386999</v>
      </c>
      <c r="J15" s="24">
        <v>5.7231293252595199</v>
      </c>
      <c r="K15" s="238">
        <v>2894</v>
      </c>
      <c r="L15" s="22">
        <v>2867</v>
      </c>
      <c r="M15" s="22">
        <v>18496</v>
      </c>
      <c r="N15" s="23">
        <v>194.69473684210527</v>
      </c>
      <c r="O15" s="23">
        <f t="shared" si="3"/>
        <v>53.34102379235761</v>
      </c>
      <c r="P15" s="23">
        <v>6.3735354927636116</v>
      </c>
      <c r="Q15" s="23">
        <v>0</v>
      </c>
      <c r="R15" s="26">
        <v>30.547368421052632</v>
      </c>
    </row>
    <row r="16" spans="1:18" s="20" customFormat="1" ht="13.5" thickBot="1">
      <c r="A16" s="203">
        <v>9</v>
      </c>
      <c r="B16" s="453" t="s">
        <v>157</v>
      </c>
      <c r="C16" s="260">
        <v>11177117</v>
      </c>
      <c r="D16" s="29">
        <v>30455.359673024501</v>
      </c>
      <c r="E16" s="29">
        <v>2826.78730399595</v>
      </c>
      <c r="F16" s="32">
        <v>105.535100888499</v>
      </c>
      <c r="G16" s="28">
        <v>588999</v>
      </c>
      <c r="H16" s="29">
        <v>1604.90190735695</v>
      </c>
      <c r="I16" s="29">
        <v>148.96282245827001</v>
      </c>
      <c r="J16" s="30">
        <v>5.56136872220491</v>
      </c>
      <c r="K16" s="239">
        <v>3954</v>
      </c>
      <c r="L16" s="28">
        <v>3702</v>
      </c>
      <c r="M16" s="28">
        <v>105909</v>
      </c>
      <c r="N16" s="29">
        <v>288.58038147138967</v>
      </c>
      <c r="O16" s="29">
        <f>+N16*0.273972602739726</f>
        <v>79.063118211339628</v>
      </c>
      <c r="P16" s="29">
        <v>26.424401197604791</v>
      </c>
      <c r="Q16" s="29">
        <v>0.4051863857374392</v>
      </c>
      <c r="R16" s="32">
        <v>10.920980926430518</v>
      </c>
    </row>
    <row r="17" spans="1:20" s="20" customFormat="1" ht="13.5" thickBot="1">
      <c r="A17" s="33"/>
      <c r="B17" s="61"/>
      <c r="C17" s="35"/>
      <c r="D17" s="36"/>
      <c r="E17" s="37"/>
      <c r="F17" s="37"/>
      <c r="G17" s="35"/>
      <c r="H17" s="37"/>
      <c r="I17" s="37"/>
      <c r="J17" s="37"/>
    </row>
    <row r="18" spans="1:20" s="20" customFormat="1" ht="12.75">
      <c r="A18" s="298">
        <v>10</v>
      </c>
      <c r="B18" s="204" t="s">
        <v>439</v>
      </c>
      <c r="C18" s="211">
        <v>7282870</v>
      </c>
      <c r="D18" s="201">
        <v>31664.652173913</v>
      </c>
      <c r="E18" s="201">
        <v>4495.5987654320998</v>
      </c>
      <c r="F18" s="201">
        <v>132.996165084003</v>
      </c>
      <c r="G18" s="211">
        <v>492223</v>
      </c>
      <c r="H18" s="201">
        <v>2140.1</v>
      </c>
      <c r="I18" s="201">
        <v>303.84135802469098</v>
      </c>
      <c r="J18" s="252">
        <v>8.9887326515704906</v>
      </c>
      <c r="K18" s="254">
        <v>1620</v>
      </c>
      <c r="L18" s="255">
        <v>1505</v>
      </c>
      <c r="M18" s="256">
        <v>54760</v>
      </c>
      <c r="N18" s="257">
        <v>238.08695652173913</v>
      </c>
      <c r="O18" s="257">
        <f>+N18*0.273972602739726</f>
        <v>65.229303156640853</v>
      </c>
      <c r="P18" s="257">
        <v>33.802469135802468</v>
      </c>
      <c r="Q18" s="257">
        <v>1.8604651162790697</v>
      </c>
      <c r="R18" s="258">
        <v>7.0434782608695654</v>
      </c>
    </row>
    <row r="19" spans="1:20" s="20" customFormat="1" ht="13.5" thickBot="1">
      <c r="A19" s="203">
        <v>11</v>
      </c>
      <c r="B19" s="205" t="s">
        <v>440</v>
      </c>
      <c r="C19" s="28">
        <v>6985515.9199999999</v>
      </c>
      <c r="D19" s="202">
        <v>45067.844645161298</v>
      </c>
      <c r="E19" s="202">
        <v>4726.3301217861999</v>
      </c>
      <c r="F19" s="202">
        <v>167.97758668782799</v>
      </c>
      <c r="G19" s="28">
        <v>280350</v>
      </c>
      <c r="H19" s="202">
        <v>1808.7096774193501</v>
      </c>
      <c r="I19" s="202">
        <v>189.68200270636001</v>
      </c>
      <c r="J19" s="253">
        <v>6.7414514500072098</v>
      </c>
      <c r="K19" s="259">
        <v>1478</v>
      </c>
      <c r="L19" s="28">
        <v>1383</v>
      </c>
      <c r="M19" s="260">
        <v>41586</v>
      </c>
      <c r="N19" s="29">
        <v>268.2967741935484</v>
      </c>
      <c r="O19" s="29">
        <f>+N19*0.273972602739726</f>
        <v>73.50596553247901</v>
      </c>
      <c r="P19" s="29">
        <v>28.136671177266578</v>
      </c>
      <c r="Q19" s="29">
        <v>1.3015184381778742</v>
      </c>
      <c r="R19" s="32">
        <v>9.5354838709677416</v>
      </c>
    </row>
    <row r="20" spans="1:20" s="20" customFormat="1" ht="12.75">
      <c r="A20" s="33"/>
      <c r="B20" s="61"/>
      <c r="C20" s="35"/>
      <c r="D20" s="36"/>
      <c r="E20" s="37"/>
      <c r="F20" s="37"/>
      <c r="G20" s="35"/>
      <c r="H20" s="37"/>
      <c r="I20" s="37"/>
      <c r="J20" s="37"/>
    </row>
    <row r="21" spans="1:20" s="20" customFormat="1" ht="13.5" thickBot="1">
      <c r="A21" s="552" t="s">
        <v>565</v>
      </c>
      <c r="B21" s="552"/>
      <c r="C21" s="552"/>
      <c r="D21" s="552"/>
      <c r="E21" s="552"/>
      <c r="F21" s="552"/>
      <c r="G21" s="552"/>
      <c r="H21" s="552"/>
      <c r="I21" s="552"/>
      <c r="J21" s="552"/>
      <c r="K21" s="552"/>
      <c r="L21" s="552"/>
      <c r="M21" s="552"/>
      <c r="N21" s="552"/>
      <c r="O21" s="552"/>
      <c r="P21" s="552"/>
      <c r="Q21" s="552"/>
      <c r="R21" s="552"/>
      <c r="S21" s="552"/>
      <c r="T21" s="552"/>
    </row>
    <row r="22" spans="1:20" s="20" customFormat="1" ht="13.5" thickBot="1">
      <c r="A22" s="611" t="s">
        <v>300</v>
      </c>
      <c r="B22" s="614" t="s">
        <v>301</v>
      </c>
      <c r="C22" s="557" t="s">
        <v>414</v>
      </c>
      <c r="D22" s="557"/>
      <c r="E22" s="557"/>
      <c r="F22" s="557"/>
      <c r="G22" s="557"/>
      <c r="H22" s="557"/>
      <c r="I22" s="557"/>
      <c r="J22" s="557"/>
      <c r="K22" s="557"/>
      <c r="L22" s="557"/>
      <c r="M22" s="556" t="s">
        <v>425</v>
      </c>
      <c r="N22" s="557"/>
      <c r="O22" s="557"/>
      <c r="P22" s="557"/>
      <c r="Q22" s="557"/>
      <c r="R22" s="557"/>
      <c r="S22" s="557"/>
      <c r="T22" s="558"/>
    </row>
    <row r="23" spans="1:20" s="20" customFormat="1" ht="13.5" thickBot="1">
      <c r="A23" s="612"/>
      <c r="B23" s="615"/>
      <c r="C23" s="671" t="s">
        <v>415</v>
      </c>
      <c r="D23" s="562" t="s">
        <v>416</v>
      </c>
      <c r="E23" s="563"/>
      <c r="F23" s="563"/>
      <c r="G23" s="563"/>
      <c r="H23" s="563"/>
      <c r="I23" s="563"/>
      <c r="J23" s="563"/>
      <c r="K23" s="563"/>
      <c r="L23" s="563"/>
      <c r="M23" s="559" t="s">
        <v>415</v>
      </c>
      <c r="N23" s="562" t="s">
        <v>416</v>
      </c>
      <c r="O23" s="563"/>
      <c r="P23" s="563"/>
      <c r="Q23" s="563"/>
      <c r="R23" s="563"/>
      <c r="S23" s="563"/>
      <c r="T23" s="585"/>
    </row>
    <row r="24" spans="1:20" s="20" customFormat="1" ht="40.5" customHeight="1">
      <c r="A24" s="612"/>
      <c r="B24" s="615"/>
      <c r="C24" s="672"/>
      <c r="D24" s="576" t="s">
        <v>409</v>
      </c>
      <c r="E24" s="570" t="s">
        <v>410</v>
      </c>
      <c r="F24" s="570" t="s">
        <v>411</v>
      </c>
      <c r="G24" s="566" t="s">
        <v>418</v>
      </c>
      <c r="H24" s="567"/>
      <c r="I24" s="568" t="s">
        <v>417</v>
      </c>
      <c r="J24" s="569"/>
      <c r="K24" s="570" t="s">
        <v>412</v>
      </c>
      <c r="L24" s="573" t="s">
        <v>413</v>
      </c>
      <c r="M24" s="560"/>
      <c r="N24" s="576" t="s">
        <v>420</v>
      </c>
      <c r="O24" s="566" t="s">
        <v>421</v>
      </c>
      <c r="P24" s="579"/>
      <c r="Q24" s="579"/>
      <c r="R24" s="567"/>
      <c r="S24" s="570" t="s">
        <v>423</v>
      </c>
      <c r="T24" s="573" t="s">
        <v>424</v>
      </c>
    </row>
    <row r="25" spans="1:20" s="20" customFormat="1" ht="30" customHeight="1">
      <c r="A25" s="612"/>
      <c r="B25" s="615"/>
      <c r="C25" s="672"/>
      <c r="D25" s="577"/>
      <c r="E25" s="571"/>
      <c r="F25" s="571"/>
      <c r="G25" s="580" t="s">
        <v>415</v>
      </c>
      <c r="H25" s="580" t="s">
        <v>419</v>
      </c>
      <c r="I25" s="580" t="s">
        <v>415</v>
      </c>
      <c r="J25" s="582" t="s">
        <v>422</v>
      </c>
      <c r="K25" s="571"/>
      <c r="L25" s="574"/>
      <c r="M25" s="560"/>
      <c r="N25" s="577"/>
      <c r="O25" s="571" t="s">
        <v>415</v>
      </c>
      <c r="P25" s="571" t="s">
        <v>422</v>
      </c>
      <c r="Q25" s="583" t="s">
        <v>418</v>
      </c>
      <c r="R25" s="584"/>
      <c r="S25" s="571"/>
      <c r="T25" s="574"/>
    </row>
    <row r="26" spans="1:20" s="20" customFormat="1" ht="25.5">
      <c r="A26" s="613"/>
      <c r="B26" s="616"/>
      <c r="C26" s="673"/>
      <c r="D26" s="578"/>
      <c r="E26" s="572"/>
      <c r="F26" s="572"/>
      <c r="G26" s="581"/>
      <c r="H26" s="581"/>
      <c r="I26" s="581"/>
      <c r="J26" s="572"/>
      <c r="K26" s="572"/>
      <c r="L26" s="575"/>
      <c r="M26" s="561"/>
      <c r="N26" s="578"/>
      <c r="O26" s="572"/>
      <c r="P26" s="572"/>
      <c r="Q26" s="297" t="s">
        <v>415</v>
      </c>
      <c r="R26" s="38" t="s">
        <v>419</v>
      </c>
      <c r="S26" s="572"/>
      <c r="T26" s="575"/>
    </row>
    <row r="27" spans="1:20" s="20" customFormat="1" ht="12.75">
      <c r="A27" s="619" t="s">
        <v>320</v>
      </c>
      <c r="B27" s="620"/>
      <c r="C27" s="144">
        <f>SUM(C28:C36)</f>
        <v>1067</v>
      </c>
      <c r="D27" s="40">
        <f t="shared" ref="D27:T27" si="4">SUM(D28:D36)</f>
        <v>561</v>
      </c>
      <c r="E27" s="41">
        <f t="shared" si="4"/>
        <v>8</v>
      </c>
      <c r="F27" s="41">
        <f t="shared" si="4"/>
        <v>17</v>
      </c>
      <c r="G27" s="41">
        <f t="shared" si="4"/>
        <v>17</v>
      </c>
      <c r="H27" s="41">
        <f t="shared" si="4"/>
        <v>1</v>
      </c>
      <c r="I27" s="41">
        <f t="shared" si="4"/>
        <v>223</v>
      </c>
      <c r="J27" s="41">
        <f t="shared" si="4"/>
        <v>15</v>
      </c>
      <c r="K27" s="41">
        <f t="shared" si="4"/>
        <v>51</v>
      </c>
      <c r="L27" s="42">
        <f t="shared" si="4"/>
        <v>190</v>
      </c>
      <c r="M27" s="39">
        <f t="shared" si="4"/>
        <v>2996</v>
      </c>
      <c r="N27" s="40">
        <f t="shared" si="4"/>
        <v>1640</v>
      </c>
      <c r="O27" s="41">
        <f t="shared" si="4"/>
        <v>1526</v>
      </c>
      <c r="P27" s="41">
        <f t="shared" si="4"/>
        <v>70</v>
      </c>
      <c r="Q27" s="43">
        <f t="shared" si="4"/>
        <v>2</v>
      </c>
      <c r="R27" s="44">
        <f t="shared" si="4"/>
        <v>0</v>
      </c>
      <c r="S27" s="41">
        <f t="shared" si="4"/>
        <v>971</v>
      </c>
      <c r="T27" s="42">
        <f t="shared" si="4"/>
        <v>385</v>
      </c>
    </row>
    <row r="28" spans="1:20" s="20" customFormat="1" ht="12.75">
      <c r="A28" s="493">
        <v>1</v>
      </c>
      <c r="B28" s="452" t="s">
        <v>149</v>
      </c>
      <c r="C28" s="45">
        <v>298</v>
      </c>
      <c r="D28" s="46">
        <v>160</v>
      </c>
      <c r="E28" s="47">
        <v>4</v>
      </c>
      <c r="F28" s="47">
        <v>5</v>
      </c>
      <c r="G28" s="47">
        <v>9</v>
      </c>
      <c r="H28" s="47">
        <v>0</v>
      </c>
      <c r="I28" s="47">
        <v>60</v>
      </c>
      <c r="J28" s="47">
        <v>5</v>
      </c>
      <c r="K28" s="47">
        <v>20</v>
      </c>
      <c r="L28" s="48">
        <v>40</v>
      </c>
      <c r="M28" s="111">
        <v>812</v>
      </c>
      <c r="N28" s="70">
        <v>485</v>
      </c>
      <c r="O28" s="71">
        <v>436</v>
      </c>
      <c r="P28" s="71">
        <v>9</v>
      </c>
      <c r="Q28" s="71">
        <v>0</v>
      </c>
      <c r="R28" s="71">
        <v>0</v>
      </c>
      <c r="S28" s="71">
        <v>234</v>
      </c>
      <c r="T28" s="113">
        <v>93</v>
      </c>
    </row>
    <row r="29" spans="1:20" s="20" customFormat="1" ht="12.75">
      <c r="A29" s="493">
        <v>2</v>
      </c>
      <c r="B29" s="452" t="s">
        <v>150</v>
      </c>
      <c r="C29" s="45">
        <v>214</v>
      </c>
      <c r="D29" s="46">
        <v>111</v>
      </c>
      <c r="E29" s="47">
        <v>0</v>
      </c>
      <c r="F29" s="47">
        <v>3</v>
      </c>
      <c r="G29" s="47">
        <v>2</v>
      </c>
      <c r="H29" s="47">
        <v>0</v>
      </c>
      <c r="I29" s="78">
        <v>52</v>
      </c>
      <c r="J29" s="47">
        <v>1</v>
      </c>
      <c r="K29" s="47">
        <v>5</v>
      </c>
      <c r="L29" s="48">
        <v>41</v>
      </c>
      <c r="M29" s="111">
        <v>623</v>
      </c>
      <c r="N29" s="70">
        <v>295</v>
      </c>
      <c r="O29" s="71">
        <v>264</v>
      </c>
      <c r="P29" s="71">
        <v>12</v>
      </c>
      <c r="Q29" s="71">
        <v>0</v>
      </c>
      <c r="R29" s="71">
        <v>0</v>
      </c>
      <c r="S29" s="71">
        <v>221</v>
      </c>
      <c r="T29" s="113">
        <v>107</v>
      </c>
    </row>
    <row r="30" spans="1:20" s="20" customFormat="1" ht="12.75">
      <c r="A30" s="493">
        <v>3</v>
      </c>
      <c r="B30" s="452" t="s">
        <v>151</v>
      </c>
      <c r="C30" s="45">
        <v>205</v>
      </c>
      <c r="D30" s="85">
        <v>92</v>
      </c>
      <c r="E30" s="86">
        <v>3</v>
      </c>
      <c r="F30" s="86">
        <v>3</v>
      </c>
      <c r="G30" s="86">
        <v>2</v>
      </c>
      <c r="H30" s="86">
        <v>0</v>
      </c>
      <c r="I30" s="47">
        <v>55</v>
      </c>
      <c r="J30" s="86">
        <v>4</v>
      </c>
      <c r="K30" s="86">
        <v>13</v>
      </c>
      <c r="L30" s="87">
        <v>37</v>
      </c>
      <c r="M30" s="192">
        <v>601</v>
      </c>
      <c r="N30" s="103">
        <v>346</v>
      </c>
      <c r="O30" s="104">
        <v>337</v>
      </c>
      <c r="P30" s="104">
        <v>20</v>
      </c>
      <c r="Q30" s="104">
        <v>0</v>
      </c>
      <c r="R30" s="104">
        <v>0</v>
      </c>
      <c r="S30" s="104">
        <v>200</v>
      </c>
      <c r="T30" s="105">
        <v>55</v>
      </c>
    </row>
    <row r="31" spans="1:20" s="20" customFormat="1" ht="12.75">
      <c r="A31" s="493">
        <v>4</v>
      </c>
      <c r="B31" s="452" t="s">
        <v>152</v>
      </c>
      <c r="C31" s="45">
        <v>55</v>
      </c>
      <c r="D31" s="46">
        <v>32</v>
      </c>
      <c r="E31" s="47">
        <v>0</v>
      </c>
      <c r="F31" s="47">
        <v>1</v>
      </c>
      <c r="G31" s="47">
        <v>0</v>
      </c>
      <c r="H31" s="47">
        <v>0</v>
      </c>
      <c r="I31" s="78">
        <v>10</v>
      </c>
      <c r="J31" s="47">
        <v>0</v>
      </c>
      <c r="K31" s="47">
        <v>2</v>
      </c>
      <c r="L31" s="48">
        <v>10</v>
      </c>
      <c r="M31" s="111">
        <v>168</v>
      </c>
      <c r="N31" s="70">
        <v>98</v>
      </c>
      <c r="O31" s="71">
        <v>92</v>
      </c>
      <c r="P31" s="71">
        <v>5</v>
      </c>
      <c r="Q31" s="71">
        <v>0</v>
      </c>
      <c r="R31" s="71">
        <v>0</v>
      </c>
      <c r="S31" s="71">
        <v>50</v>
      </c>
      <c r="T31" s="113">
        <v>20</v>
      </c>
    </row>
    <row r="32" spans="1:20" s="20" customFormat="1" ht="12.75">
      <c r="A32" s="493">
        <v>5</v>
      </c>
      <c r="B32" s="452" t="s">
        <v>153</v>
      </c>
      <c r="C32" s="45">
        <v>61</v>
      </c>
      <c r="D32" s="85">
        <v>33</v>
      </c>
      <c r="E32" s="86">
        <v>0</v>
      </c>
      <c r="F32" s="86">
        <v>1</v>
      </c>
      <c r="G32" s="86">
        <v>0</v>
      </c>
      <c r="H32" s="86">
        <v>0</v>
      </c>
      <c r="I32" s="47">
        <v>7</v>
      </c>
      <c r="J32" s="86">
        <v>0</v>
      </c>
      <c r="K32" s="86">
        <v>3</v>
      </c>
      <c r="L32" s="87">
        <v>17</v>
      </c>
      <c r="M32" s="192">
        <v>188</v>
      </c>
      <c r="N32" s="103">
        <v>113</v>
      </c>
      <c r="O32" s="104">
        <v>107</v>
      </c>
      <c r="P32" s="104">
        <v>5</v>
      </c>
      <c r="Q32" s="104">
        <v>0</v>
      </c>
      <c r="R32" s="104">
        <v>0</v>
      </c>
      <c r="S32" s="104">
        <v>56</v>
      </c>
      <c r="T32" s="105">
        <v>19</v>
      </c>
    </row>
    <row r="33" spans="1:20" s="20" customFormat="1" ht="12.75">
      <c r="A33" s="493">
        <v>6</v>
      </c>
      <c r="B33" s="452" t="s">
        <v>154</v>
      </c>
      <c r="C33" s="45">
        <v>68</v>
      </c>
      <c r="D33" s="46">
        <v>36</v>
      </c>
      <c r="E33" s="47">
        <v>0</v>
      </c>
      <c r="F33" s="47">
        <v>1</v>
      </c>
      <c r="G33" s="47">
        <v>2</v>
      </c>
      <c r="H33" s="47">
        <v>0</v>
      </c>
      <c r="I33" s="78">
        <v>16</v>
      </c>
      <c r="J33" s="47">
        <v>5</v>
      </c>
      <c r="K33" s="47">
        <v>0</v>
      </c>
      <c r="L33" s="48">
        <v>13</v>
      </c>
      <c r="M33" s="111">
        <v>140</v>
      </c>
      <c r="N33" s="70">
        <v>73</v>
      </c>
      <c r="O33" s="71">
        <v>69</v>
      </c>
      <c r="P33" s="71">
        <v>7</v>
      </c>
      <c r="Q33" s="71">
        <v>2</v>
      </c>
      <c r="R33" s="71">
        <v>0</v>
      </c>
      <c r="S33" s="71">
        <v>46</v>
      </c>
      <c r="T33" s="113">
        <v>21</v>
      </c>
    </row>
    <row r="34" spans="1:20" s="20" customFormat="1" ht="12.75">
      <c r="A34" s="493">
        <v>7</v>
      </c>
      <c r="B34" s="452" t="s">
        <v>155</v>
      </c>
      <c r="C34" s="45">
        <v>81</v>
      </c>
      <c r="D34" s="85">
        <v>55</v>
      </c>
      <c r="E34" s="86">
        <v>1</v>
      </c>
      <c r="F34" s="86">
        <v>1</v>
      </c>
      <c r="G34" s="86">
        <v>1</v>
      </c>
      <c r="H34" s="86">
        <v>1</v>
      </c>
      <c r="I34" s="47">
        <v>6</v>
      </c>
      <c r="J34" s="86">
        <v>0</v>
      </c>
      <c r="K34" s="86">
        <v>5</v>
      </c>
      <c r="L34" s="87">
        <v>12</v>
      </c>
      <c r="M34" s="192">
        <v>192</v>
      </c>
      <c r="N34" s="103">
        <v>108</v>
      </c>
      <c r="O34" s="104">
        <v>104</v>
      </c>
      <c r="P34" s="104">
        <v>7</v>
      </c>
      <c r="Q34" s="104">
        <v>0</v>
      </c>
      <c r="R34" s="104">
        <v>0</v>
      </c>
      <c r="S34" s="104">
        <v>61</v>
      </c>
      <c r="T34" s="105">
        <v>23</v>
      </c>
    </row>
    <row r="35" spans="1:20" s="20" customFormat="1" ht="12.75">
      <c r="A35" s="493">
        <v>8</v>
      </c>
      <c r="B35" s="452" t="s">
        <v>156</v>
      </c>
      <c r="C35" s="45">
        <v>54</v>
      </c>
      <c r="D35" s="46">
        <v>34</v>
      </c>
      <c r="E35" s="47">
        <v>0</v>
      </c>
      <c r="F35" s="47">
        <v>2</v>
      </c>
      <c r="G35" s="47">
        <v>1</v>
      </c>
      <c r="H35" s="47">
        <v>0</v>
      </c>
      <c r="I35" s="78">
        <v>3</v>
      </c>
      <c r="J35" s="47">
        <v>0</v>
      </c>
      <c r="K35" s="47">
        <v>1</v>
      </c>
      <c r="L35" s="48">
        <v>13</v>
      </c>
      <c r="M35" s="111">
        <v>125</v>
      </c>
      <c r="N35" s="70">
        <v>72</v>
      </c>
      <c r="O35" s="71">
        <v>70</v>
      </c>
      <c r="P35" s="71">
        <v>5</v>
      </c>
      <c r="Q35" s="71">
        <v>0</v>
      </c>
      <c r="R35" s="71">
        <v>0</v>
      </c>
      <c r="S35" s="71">
        <v>39</v>
      </c>
      <c r="T35" s="113">
        <v>14</v>
      </c>
    </row>
    <row r="36" spans="1:20" s="20" customFormat="1" ht="13.5" thickBot="1">
      <c r="A36" s="203">
        <v>9</v>
      </c>
      <c r="B36" s="453" t="s">
        <v>157</v>
      </c>
      <c r="C36" s="50">
        <v>31</v>
      </c>
      <c r="D36" s="51">
        <v>8</v>
      </c>
      <c r="E36" s="52">
        <v>0</v>
      </c>
      <c r="F36" s="52">
        <v>0</v>
      </c>
      <c r="G36" s="52">
        <v>0</v>
      </c>
      <c r="H36" s="52">
        <v>0</v>
      </c>
      <c r="I36" s="52">
        <v>14</v>
      </c>
      <c r="J36" s="52">
        <v>0</v>
      </c>
      <c r="K36" s="52">
        <v>2</v>
      </c>
      <c r="L36" s="96">
        <v>7</v>
      </c>
      <c r="M36" s="62">
        <v>147</v>
      </c>
      <c r="N36" s="63">
        <v>50</v>
      </c>
      <c r="O36" s="64">
        <v>47</v>
      </c>
      <c r="P36" s="64">
        <v>0</v>
      </c>
      <c r="Q36" s="64">
        <v>0</v>
      </c>
      <c r="R36" s="64">
        <v>0</v>
      </c>
      <c r="S36" s="64">
        <v>64</v>
      </c>
      <c r="T36" s="117">
        <v>33</v>
      </c>
    </row>
    <row r="37" spans="1:20" s="20" customFormat="1" ht="13.5" thickBot="1">
      <c r="A37" s="33"/>
      <c r="B37" s="61"/>
      <c r="C37" s="35"/>
      <c r="D37" s="36"/>
      <c r="E37" s="37"/>
      <c r="F37" s="37"/>
      <c r="G37" s="35"/>
      <c r="H37" s="37"/>
      <c r="I37" s="37"/>
      <c r="J37" s="37"/>
      <c r="M37" s="166"/>
      <c r="N37" s="166"/>
      <c r="O37" s="166"/>
      <c r="P37" s="166"/>
      <c r="Q37" s="166"/>
      <c r="R37" s="166"/>
      <c r="S37" s="166"/>
      <c r="T37" s="166"/>
    </row>
    <row r="38" spans="1:20" s="20" customFormat="1" ht="12.75">
      <c r="A38" s="298">
        <v>10</v>
      </c>
      <c r="B38" s="204" t="s">
        <v>439</v>
      </c>
      <c r="C38" s="206">
        <v>19</v>
      </c>
      <c r="D38" s="207">
        <v>5</v>
      </c>
      <c r="E38" s="208">
        <v>0</v>
      </c>
      <c r="F38" s="208">
        <v>1</v>
      </c>
      <c r="G38" s="208">
        <v>0</v>
      </c>
      <c r="H38" s="208">
        <v>0</v>
      </c>
      <c r="I38" s="209">
        <v>2</v>
      </c>
      <c r="J38" s="208">
        <v>0</v>
      </c>
      <c r="K38" s="208">
        <v>1</v>
      </c>
      <c r="L38" s="210">
        <v>10</v>
      </c>
      <c r="M38" s="206">
        <v>89</v>
      </c>
      <c r="N38" s="207">
        <v>40</v>
      </c>
      <c r="O38" s="208">
        <v>37</v>
      </c>
      <c r="P38" s="208">
        <v>0</v>
      </c>
      <c r="Q38" s="208">
        <v>0</v>
      </c>
      <c r="R38" s="208">
        <v>0</v>
      </c>
      <c r="S38" s="208">
        <v>24</v>
      </c>
      <c r="T38" s="210">
        <v>25</v>
      </c>
    </row>
    <row r="39" spans="1:20" s="20" customFormat="1" ht="13.5" thickBot="1">
      <c r="A39" s="203">
        <v>11</v>
      </c>
      <c r="B39" s="205" t="s">
        <v>440</v>
      </c>
      <c r="C39" s="62">
        <v>19</v>
      </c>
      <c r="D39" s="63">
        <v>5</v>
      </c>
      <c r="E39" s="64">
        <v>0</v>
      </c>
      <c r="F39" s="64">
        <v>1</v>
      </c>
      <c r="G39" s="64">
        <v>1</v>
      </c>
      <c r="H39" s="64">
        <v>0</v>
      </c>
      <c r="I39" s="64">
        <v>1</v>
      </c>
      <c r="J39" s="64">
        <v>0</v>
      </c>
      <c r="K39" s="64">
        <v>0</v>
      </c>
      <c r="L39" s="117">
        <v>11</v>
      </c>
      <c r="M39" s="62">
        <v>57</v>
      </c>
      <c r="N39" s="63">
        <v>27</v>
      </c>
      <c r="O39" s="64">
        <v>25</v>
      </c>
      <c r="P39" s="64">
        <v>0</v>
      </c>
      <c r="Q39" s="64">
        <v>0</v>
      </c>
      <c r="R39" s="64">
        <v>0</v>
      </c>
      <c r="S39" s="64">
        <v>16</v>
      </c>
      <c r="T39" s="117">
        <v>14</v>
      </c>
    </row>
    <row r="40" spans="1:20" s="20" customFormat="1" ht="12.75">
      <c r="A40" s="33"/>
      <c r="B40" s="61"/>
      <c r="C40" s="35"/>
      <c r="D40" s="36"/>
      <c r="E40" s="37"/>
      <c r="F40" s="37"/>
      <c r="G40" s="35"/>
      <c r="H40" s="37"/>
      <c r="I40" s="37"/>
      <c r="J40" s="37"/>
    </row>
  </sheetData>
  <mergeCells count="44">
    <mergeCell ref="A4:J4"/>
    <mergeCell ref="P5:P6"/>
    <mergeCell ref="Q5:Q6"/>
    <mergeCell ref="R5:R6"/>
    <mergeCell ref="O5:O6"/>
    <mergeCell ref="A5:A6"/>
    <mergeCell ref="B5:B6"/>
    <mergeCell ref="C5:C6"/>
    <mergeCell ref="D5:F5"/>
    <mergeCell ref="G5:G6"/>
    <mergeCell ref="H5:J5"/>
    <mergeCell ref="K5:K6"/>
    <mergeCell ref="L5:L6"/>
    <mergeCell ref="M5:M6"/>
    <mergeCell ref="N5:N6"/>
    <mergeCell ref="A7:B7"/>
    <mergeCell ref="A22:A26"/>
    <mergeCell ref="B22:B26"/>
    <mergeCell ref="C22:L22"/>
    <mergeCell ref="M22:T22"/>
    <mergeCell ref="C23:C26"/>
    <mergeCell ref="D23:L23"/>
    <mergeCell ref="G24:H24"/>
    <mergeCell ref="I24:J24"/>
    <mergeCell ref="K24:K26"/>
    <mergeCell ref="L24:L26"/>
    <mergeCell ref="N24:N26"/>
    <mergeCell ref="A21:T21"/>
    <mergeCell ref="A27:B27"/>
    <mergeCell ref="O24:R24"/>
    <mergeCell ref="S24:S26"/>
    <mergeCell ref="T24:T26"/>
    <mergeCell ref="G25:G26"/>
    <mergeCell ref="H25:H26"/>
    <mergeCell ref="I25:I26"/>
    <mergeCell ref="J25:J26"/>
    <mergeCell ref="O25:O26"/>
    <mergeCell ref="P25:P26"/>
    <mergeCell ref="Q25:R25"/>
    <mergeCell ref="M23:M26"/>
    <mergeCell ref="N23:T23"/>
    <mergeCell ref="D24:D26"/>
    <mergeCell ref="E24:E26"/>
    <mergeCell ref="F24:F26"/>
  </mergeCells>
  <pageMargins left="0.11811023622047245" right="0.19685039370078741" top="0.55118110236220474" bottom="0.74803149606299213" header="0.31496062992125984" footer="0.31496062992125984"/>
  <pageSetup paperSize="9" scale="6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T24"/>
  <sheetViews>
    <sheetView workbookViewId="0"/>
  </sheetViews>
  <sheetFormatPr defaultRowHeight="15"/>
  <cols>
    <col min="1" max="1" width="6.28515625" customWidth="1"/>
    <col min="2" max="2" width="49" customWidth="1"/>
    <col min="3" max="3" width="11.5703125" customWidth="1"/>
    <col min="4" max="6" width="9.140625" customWidth="1"/>
    <col min="7" max="7" width="11.85546875" customWidth="1"/>
    <col min="8" max="10" width="9.140625" customWidth="1"/>
    <col min="17" max="17" width="7.85546875" customWidth="1"/>
    <col min="19" max="19" width="8" customWidth="1"/>
    <col min="20" max="20" width="8.140625" customWidth="1"/>
    <col min="21" max="22" width="4.7109375" customWidth="1"/>
    <col min="23" max="23" width="5.7109375" customWidth="1"/>
    <col min="24" max="27" width="6.7109375" customWidth="1"/>
    <col min="28" max="29" width="8.7109375" customWidth="1"/>
    <col min="30" max="31" width="6.7109375" customWidth="1"/>
    <col min="32" max="32" width="5.7109375" customWidth="1"/>
    <col min="33" max="33" width="6.7109375" customWidth="1"/>
    <col min="34" max="34" width="5.7109375" customWidth="1"/>
    <col min="35" max="38" width="6.7109375" customWidth="1"/>
    <col min="39" max="39" width="5.7109375" customWidth="1"/>
    <col min="40" max="40" width="6.7109375" customWidth="1"/>
    <col min="41" max="42" width="5.7109375" customWidth="1"/>
    <col min="43" max="45" width="6.7109375" customWidth="1"/>
    <col min="46" max="46" width="8.7109375" customWidth="1"/>
    <col min="47" max="47" width="6.7109375" customWidth="1"/>
    <col min="48" max="48" width="5.7109375" customWidth="1"/>
    <col min="49" max="49" width="8.7109375" customWidth="1"/>
    <col min="50" max="50" width="5.7109375" customWidth="1"/>
    <col min="51" max="51" width="4.7109375" customWidth="1"/>
  </cols>
  <sheetData>
    <row r="2" spans="1:20">
      <c r="K2" s="300"/>
      <c r="L2" s="300"/>
      <c r="M2" s="300"/>
    </row>
    <row r="3" spans="1:20" s="20" customFormat="1" ht="12.75">
      <c r="A3" s="33"/>
      <c r="B3" s="61"/>
      <c r="C3" s="35"/>
      <c r="D3" s="36"/>
      <c r="E3" s="37"/>
      <c r="F3" s="37"/>
      <c r="G3" s="35"/>
      <c r="H3" s="37"/>
      <c r="I3" s="37"/>
      <c r="J3" s="37"/>
    </row>
    <row r="4" spans="1:20" s="20" customFormat="1" ht="13.5" thickBot="1">
      <c r="A4" s="542" t="s">
        <v>562</v>
      </c>
      <c r="B4" s="542"/>
      <c r="C4" s="542"/>
      <c r="D4" s="542"/>
      <c r="E4" s="542"/>
      <c r="F4" s="542"/>
      <c r="G4" s="542"/>
      <c r="H4" s="542"/>
      <c r="I4" s="542"/>
      <c r="J4" s="542"/>
    </row>
    <row r="5" spans="1:20" s="20" customFormat="1" ht="12.75" customHeight="1">
      <c r="A5" s="628" t="s">
        <v>300</v>
      </c>
      <c r="B5" s="630" t="s">
        <v>301</v>
      </c>
      <c r="C5" s="609" t="s">
        <v>0</v>
      </c>
      <c r="D5" s="546" t="s">
        <v>298</v>
      </c>
      <c r="E5" s="546"/>
      <c r="F5" s="547"/>
      <c r="G5" s="546" t="s">
        <v>1</v>
      </c>
      <c r="H5" s="546" t="s">
        <v>299</v>
      </c>
      <c r="I5" s="546"/>
      <c r="J5" s="547"/>
      <c r="K5" s="564" t="s">
        <v>466</v>
      </c>
      <c r="L5" s="545" t="s">
        <v>467</v>
      </c>
      <c r="M5" s="546" t="s">
        <v>461</v>
      </c>
      <c r="N5" s="546" t="s">
        <v>462</v>
      </c>
      <c r="O5" s="546" t="s">
        <v>463</v>
      </c>
      <c r="P5" s="546" t="s">
        <v>464</v>
      </c>
      <c r="Q5" s="546" t="s">
        <v>465</v>
      </c>
      <c r="R5" s="548" t="s">
        <v>469</v>
      </c>
    </row>
    <row r="6" spans="1:20" s="20" customFormat="1" ht="38.25">
      <c r="A6" s="629"/>
      <c r="B6" s="631"/>
      <c r="C6" s="632"/>
      <c r="D6" s="3" t="s">
        <v>2</v>
      </c>
      <c r="E6" s="2" t="s">
        <v>3</v>
      </c>
      <c r="F6" s="8" t="s">
        <v>4</v>
      </c>
      <c r="G6" s="513"/>
      <c r="H6" s="3" t="s">
        <v>2</v>
      </c>
      <c r="I6" s="2" t="s">
        <v>3</v>
      </c>
      <c r="J6" s="8" t="s">
        <v>4</v>
      </c>
      <c r="K6" s="675"/>
      <c r="L6" s="676"/>
      <c r="M6" s="674"/>
      <c r="N6" s="674"/>
      <c r="O6" s="674"/>
      <c r="P6" s="674"/>
      <c r="Q6" s="674"/>
      <c r="R6" s="549"/>
    </row>
    <row r="7" spans="1:20" s="20" customFormat="1" ht="12.75">
      <c r="A7" s="619" t="s">
        <v>407</v>
      </c>
      <c r="B7" s="620"/>
      <c r="C7" s="262">
        <f t="shared" ref="C7" si="0">SUM(C8:C11)</f>
        <v>59530483.270000003</v>
      </c>
      <c r="D7" s="54">
        <v>71551.0616225962</v>
      </c>
      <c r="E7" s="54">
        <v>1895.3320153459199</v>
      </c>
      <c r="F7" s="55">
        <v>353.91625260842397</v>
      </c>
      <c r="G7" s="53">
        <f t="shared" ref="G7" si="1">SUM(G8:G11)</f>
        <v>3485245.54</v>
      </c>
      <c r="H7" s="54">
        <v>4188.9970432692298</v>
      </c>
      <c r="I7" s="54">
        <v>110.96327613104501</v>
      </c>
      <c r="J7" s="55">
        <v>20.7202255580988</v>
      </c>
      <c r="K7" s="237">
        <f>SUM(K8:K11)</f>
        <v>31409</v>
      </c>
      <c r="L7" s="53">
        <f t="shared" ref="L7:M7" si="2">SUM(L8:L11)</f>
        <v>31178</v>
      </c>
      <c r="M7" s="53">
        <f t="shared" si="2"/>
        <v>168205</v>
      </c>
      <c r="N7" s="54">
        <v>202.16947115384616</v>
      </c>
      <c r="O7" s="54">
        <f>+N7*100/365</f>
        <v>55.388896206533197</v>
      </c>
      <c r="P7" s="54">
        <v>3.729931701259535</v>
      </c>
      <c r="Q7" s="54">
        <v>1.3150298287253832</v>
      </c>
      <c r="R7" s="56">
        <v>54.20192307692308</v>
      </c>
    </row>
    <row r="8" spans="1:20" s="20" customFormat="1" ht="12.75">
      <c r="A8" s="306">
        <v>1</v>
      </c>
      <c r="B8" s="21" t="s">
        <v>158</v>
      </c>
      <c r="C8" s="22">
        <v>39521876.270000003</v>
      </c>
      <c r="D8" s="23">
        <v>78885.980578842296</v>
      </c>
      <c r="E8" s="23">
        <v>2051.2729677687198</v>
      </c>
      <c r="F8" s="24">
        <v>404.67189824295502</v>
      </c>
      <c r="G8" s="22">
        <v>2517962.16</v>
      </c>
      <c r="H8" s="23">
        <v>5025.8725748503002</v>
      </c>
      <c r="I8" s="23">
        <v>130.68781647376301</v>
      </c>
      <c r="J8" s="24">
        <v>25.781886467889901</v>
      </c>
      <c r="K8" s="238">
        <v>19267</v>
      </c>
      <c r="L8" s="22">
        <v>19134</v>
      </c>
      <c r="M8" s="22">
        <v>97664</v>
      </c>
      <c r="N8" s="23">
        <v>194.93812375249502</v>
      </c>
      <c r="O8" s="23">
        <f t="shared" ref="O8:O11" si="3">+N8*100/365</f>
        <v>53.407705137669865</v>
      </c>
      <c r="P8" s="23">
        <v>3.2724835812893716</v>
      </c>
      <c r="Q8" s="23">
        <v>1.6149263091878332</v>
      </c>
      <c r="R8" s="26">
        <v>59.568862275449099</v>
      </c>
    </row>
    <row r="9" spans="1:20" s="20" customFormat="1" ht="12.75">
      <c r="A9" s="306">
        <v>2</v>
      </c>
      <c r="B9" s="21" t="s">
        <v>159</v>
      </c>
      <c r="C9" s="22">
        <v>9236600</v>
      </c>
      <c r="D9" s="23">
        <v>60767.1052631579</v>
      </c>
      <c r="E9" s="23">
        <v>1529.9983435481199</v>
      </c>
      <c r="F9" s="24">
        <v>252.787432606256</v>
      </c>
      <c r="G9" s="22">
        <v>527458</v>
      </c>
      <c r="H9" s="23">
        <v>3470.1184210526299</v>
      </c>
      <c r="I9" s="23">
        <v>87.370879575948294</v>
      </c>
      <c r="J9" s="24">
        <v>14.435479898191</v>
      </c>
      <c r="K9" s="238">
        <v>6037</v>
      </c>
      <c r="L9" s="22">
        <v>5977</v>
      </c>
      <c r="M9" s="22">
        <v>36539</v>
      </c>
      <c r="N9" s="23">
        <v>240.38815789473685</v>
      </c>
      <c r="O9" s="23">
        <f t="shared" si="3"/>
        <v>65.859769286229266</v>
      </c>
      <c r="P9" s="23">
        <v>4.8524568393094292</v>
      </c>
      <c r="Q9" s="23">
        <v>0.95365568010707713</v>
      </c>
      <c r="R9" s="26">
        <v>49.539473684210527</v>
      </c>
    </row>
    <row r="10" spans="1:20" s="20" customFormat="1" ht="12.75">
      <c r="A10" s="306">
        <v>3</v>
      </c>
      <c r="B10" s="21" t="s">
        <v>160</v>
      </c>
      <c r="C10" s="22">
        <v>7420243</v>
      </c>
      <c r="D10" s="23">
        <v>68075.623853211</v>
      </c>
      <c r="E10" s="23">
        <v>2035.1736149204601</v>
      </c>
      <c r="F10" s="24">
        <v>369.75498305760402</v>
      </c>
      <c r="G10" s="22">
        <v>281580</v>
      </c>
      <c r="H10" s="23">
        <v>2583.3027522935799</v>
      </c>
      <c r="I10" s="23">
        <v>77.229840921557894</v>
      </c>
      <c r="J10" s="24">
        <v>14.031293601753999</v>
      </c>
      <c r="K10" s="238">
        <v>3646</v>
      </c>
      <c r="L10" s="22">
        <v>3622</v>
      </c>
      <c r="M10" s="22">
        <v>20068</v>
      </c>
      <c r="N10" s="23">
        <v>184.11009174311926</v>
      </c>
      <c r="O10" s="23">
        <f t="shared" si="3"/>
        <v>50.441121025512125</v>
      </c>
      <c r="P10" s="23">
        <v>4.1913116123642435</v>
      </c>
      <c r="Q10" s="23">
        <v>1.1319712865819989</v>
      </c>
      <c r="R10" s="26">
        <v>43.926605504587158</v>
      </c>
    </row>
    <row r="11" spans="1:20" s="20" customFormat="1" ht="13.5" thickBot="1">
      <c r="A11" s="27">
        <v>4</v>
      </c>
      <c r="B11" s="69" t="s">
        <v>161</v>
      </c>
      <c r="C11" s="28">
        <v>3351764</v>
      </c>
      <c r="D11" s="29">
        <v>47882.342857142903</v>
      </c>
      <c r="E11" s="29">
        <v>1363.0597803985399</v>
      </c>
      <c r="F11" s="30">
        <v>240.54571551600401</v>
      </c>
      <c r="G11" s="28">
        <v>158245.38</v>
      </c>
      <c r="H11" s="29">
        <v>2260.6482857142901</v>
      </c>
      <c r="I11" s="29">
        <v>64.353550223668194</v>
      </c>
      <c r="J11" s="30">
        <v>11.3567805368164</v>
      </c>
      <c r="K11" s="239">
        <v>2459</v>
      </c>
      <c r="L11" s="28">
        <v>2445</v>
      </c>
      <c r="M11" s="28">
        <v>13934</v>
      </c>
      <c r="N11" s="29">
        <v>199.05714285714285</v>
      </c>
      <c r="O11" s="29">
        <f t="shared" si="3"/>
        <v>54.536203522504891</v>
      </c>
      <c r="P11" s="29">
        <v>4.7491479209270624</v>
      </c>
      <c r="Q11" s="29">
        <v>0.12269938650306748</v>
      </c>
      <c r="R11" s="32">
        <v>41.914285714285711</v>
      </c>
    </row>
    <row r="12" spans="1:20" s="20" customFormat="1" ht="12.75">
      <c r="A12" s="33"/>
      <c r="B12" s="61"/>
      <c r="C12" s="35"/>
      <c r="D12" s="36"/>
      <c r="E12" s="37"/>
      <c r="F12" s="37"/>
      <c r="G12" s="35"/>
      <c r="H12" s="37"/>
      <c r="I12" s="37"/>
      <c r="J12" s="37"/>
    </row>
    <row r="13" spans="1:20" s="20" customFormat="1" ht="13.5" thickBot="1">
      <c r="A13" s="552" t="s">
        <v>565</v>
      </c>
      <c r="B13" s="552"/>
      <c r="C13" s="552"/>
      <c r="D13" s="552"/>
      <c r="E13" s="552"/>
      <c r="F13" s="552"/>
      <c r="G13" s="552"/>
      <c r="H13" s="552"/>
      <c r="I13" s="552"/>
      <c r="J13" s="552"/>
      <c r="K13" s="552"/>
      <c r="L13" s="552"/>
      <c r="M13" s="552"/>
      <c r="N13" s="552"/>
      <c r="O13" s="552"/>
      <c r="P13" s="552"/>
      <c r="Q13" s="552"/>
      <c r="R13" s="552"/>
      <c r="S13" s="552"/>
      <c r="T13" s="552"/>
    </row>
    <row r="14" spans="1:20" s="20" customFormat="1" ht="13.5" thickBot="1">
      <c r="A14" s="611" t="s">
        <v>300</v>
      </c>
      <c r="B14" s="614" t="s">
        <v>301</v>
      </c>
      <c r="C14" s="557" t="s">
        <v>414</v>
      </c>
      <c r="D14" s="557"/>
      <c r="E14" s="557"/>
      <c r="F14" s="557"/>
      <c r="G14" s="557"/>
      <c r="H14" s="557"/>
      <c r="I14" s="557"/>
      <c r="J14" s="557"/>
      <c r="K14" s="557"/>
      <c r="L14" s="557"/>
      <c r="M14" s="556" t="s">
        <v>425</v>
      </c>
      <c r="N14" s="557"/>
      <c r="O14" s="557"/>
      <c r="P14" s="557"/>
      <c r="Q14" s="557"/>
      <c r="R14" s="557"/>
      <c r="S14" s="557"/>
      <c r="T14" s="558"/>
    </row>
    <row r="15" spans="1:20" s="20" customFormat="1" ht="13.5" thickBot="1">
      <c r="A15" s="612"/>
      <c r="B15" s="615"/>
      <c r="C15" s="671" t="s">
        <v>415</v>
      </c>
      <c r="D15" s="562" t="s">
        <v>416</v>
      </c>
      <c r="E15" s="563"/>
      <c r="F15" s="563"/>
      <c r="G15" s="563"/>
      <c r="H15" s="563"/>
      <c r="I15" s="563"/>
      <c r="J15" s="563"/>
      <c r="K15" s="563"/>
      <c r="L15" s="563"/>
      <c r="M15" s="559" t="s">
        <v>415</v>
      </c>
      <c r="N15" s="562" t="s">
        <v>416</v>
      </c>
      <c r="O15" s="563"/>
      <c r="P15" s="563"/>
      <c r="Q15" s="563"/>
      <c r="R15" s="563"/>
      <c r="S15" s="563"/>
      <c r="T15" s="585"/>
    </row>
    <row r="16" spans="1:20" s="20" customFormat="1" ht="42" customHeight="1">
      <c r="A16" s="612"/>
      <c r="B16" s="615"/>
      <c r="C16" s="672"/>
      <c r="D16" s="576" t="s">
        <v>409</v>
      </c>
      <c r="E16" s="570" t="s">
        <v>410</v>
      </c>
      <c r="F16" s="570" t="s">
        <v>411</v>
      </c>
      <c r="G16" s="566" t="s">
        <v>418</v>
      </c>
      <c r="H16" s="567"/>
      <c r="I16" s="568" t="s">
        <v>417</v>
      </c>
      <c r="J16" s="569"/>
      <c r="K16" s="570" t="s">
        <v>412</v>
      </c>
      <c r="L16" s="573" t="s">
        <v>413</v>
      </c>
      <c r="M16" s="560"/>
      <c r="N16" s="576" t="s">
        <v>420</v>
      </c>
      <c r="O16" s="566" t="s">
        <v>421</v>
      </c>
      <c r="P16" s="579"/>
      <c r="Q16" s="579"/>
      <c r="R16" s="567"/>
      <c r="S16" s="570" t="s">
        <v>423</v>
      </c>
      <c r="T16" s="573" t="s">
        <v>424</v>
      </c>
    </row>
    <row r="17" spans="1:20" s="20" customFormat="1" ht="28.5" customHeight="1">
      <c r="A17" s="612"/>
      <c r="B17" s="615"/>
      <c r="C17" s="672"/>
      <c r="D17" s="577"/>
      <c r="E17" s="571"/>
      <c r="F17" s="571"/>
      <c r="G17" s="580" t="s">
        <v>415</v>
      </c>
      <c r="H17" s="580" t="s">
        <v>419</v>
      </c>
      <c r="I17" s="580" t="s">
        <v>415</v>
      </c>
      <c r="J17" s="582" t="s">
        <v>422</v>
      </c>
      <c r="K17" s="571"/>
      <c r="L17" s="574"/>
      <c r="M17" s="560"/>
      <c r="N17" s="577"/>
      <c r="O17" s="571" t="s">
        <v>415</v>
      </c>
      <c r="P17" s="571" t="s">
        <v>422</v>
      </c>
      <c r="Q17" s="583" t="s">
        <v>418</v>
      </c>
      <c r="R17" s="584"/>
      <c r="S17" s="571"/>
      <c r="T17" s="574"/>
    </row>
    <row r="18" spans="1:20" s="20" customFormat="1" ht="25.5">
      <c r="A18" s="613"/>
      <c r="B18" s="616"/>
      <c r="C18" s="673"/>
      <c r="D18" s="578"/>
      <c r="E18" s="572"/>
      <c r="F18" s="572"/>
      <c r="G18" s="581"/>
      <c r="H18" s="581"/>
      <c r="I18" s="581"/>
      <c r="J18" s="572"/>
      <c r="K18" s="572"/>
      <c r="L18" s="575"/>
      <c r="M18" s="561"/>
      <c r="N18" s="578"/>
      <c r="O18" s="572"/>
      <c r="P18" s="572"/>
      <c r="Q18" s="307" t="s">
        <v>415</v>
      </c>
      <c r="R18" s="38" t="s">
        <v>419</v>
      </c>
      <c r="S18" s="572"/>
      <c r="T18" s="575"/>
    </row>
    <row r="19" spans="1:20" s="20" customFormat="1" ht="12.75">
      <c r="A19" s="619" t="s">
        <v>407</v>
      </c>
      <c r="B19" s="620"/>
      <c r="C19" s="144">
        <f>SUM(C20:C23)</f>
        <v>261</v>
      </c>
      <c r="D19" s="40">
        <f>SUM(D20:D23)</f>
        <v>146</v>
      </c>
      <c r="E19" s="41">
        <f t="shared" ref="E19:H19" si="4">SUM(E20:E23)</f>
        <v>1</v>
      </c>
      <c r="F19" s="41">
        <f t="shared" si="4"/>
        <v>3</v>
      </c>
      <c r="G19" s="41">
        <f t="shared" si="4"/>
        <v>2</v>
      </c>
      <c r="H19" s="41">
        <f t="shared" si="4"/>
        <v>0</v>
      </c>
      <c r="I19" s="41">
        <f>SUM(I20:I23)</f>
        <v>48</v>
      </c>
      <c r="J19" s="41">
        <f t="shared" ref="J19:T19" si="5">SUM(J20:J23)</f>
        <v>17</v>
      </c>
      <c r="K19" s="41">
        <f t="shared" si="5"/>
        <v>15</v>
      </c>
      <c r="L19" s="42">
        <f t="shared" si="5"/>
        <v>46</v>
      </c>
      <c r="M19" s="39">
        <f t="shared" si="5"/>
        <v>1041</v>
      </c>
      <c r="N19" s="40">
        <f t="shared" si="5"/>
        <v>562</v>
      </c>
      <c r="O19" s="41">
        <f t="shared" si="5"/>
        <v>545</v>
      </c>
      <c r="P19" s="41">
        <f t="shared" si="5"/>
        <v>15</v>
      </c>
      <c r="Q19" s="43">
        <f t="shared" si="5"/>
        <v>0</v>
      </c>
      <c r="R19" s="44">
        <f t="shared" si="5"/>
        <v>0</v>
      </c>
      <c r="S19" s="41">
        <f t="shared" si="5"/>
        <v>324</v>
      </c>
      <c r="T19" s="42">
        <f t="shared" si="5"/>
        <v>155</v>
      </c>
    </row>
    <row r="20" spans="1:20" s="20" customFormat="1" ht="12.75">
      <c r="A20" s="492">
        <v>1</v>
      </c>
      <c r="B20" s="452" t="s">
        <v>158</v>
      </c>
      <c r="C20" s="45">
        <v>174</v>
      </c>
      <c r="D20" s="46">
        <v>94</v>
      </c>
      <c r="E20" s="47">
        <v>1</v>
      </c>
      <c r="F20" s="47">
        <v>1</v>
      </c>
      <c r="G20" s="47">
        <v>1</v>
      </c>
      <c r="H20" s="47">
        <v>0</v>
      </c>
      <c r="I20" s="47">
        <v>42</v>
      </c>
      <c r="J20" s="47">
        <v>17</v>
      </c>
      <c r="K20" s="47">
        <v>10</v>
      </c>
      <c r="L20" s="48">
        <v>25</v>
      </c>
      <c r="M20" s="111">
        <v>637</v>
      </c>
      <c r="N20" s="70">
        <v>348</v>
      </c>
      <c r="O20" s="71">
        <v>338</v>
      </c>
      <c r="P20" s="71">
        <v>5</v>
      </c>
      <c r="Q20" s="71">
        <v>0</v>
      </c>
      <c r="R20" s="71">
        <v>0</v>
      </c>
      <c r="S20" s="71">
        <v>194</v>
      </c>
      <c r="T20" s="113">
        <v>95</v>
      </c>
    </row>
    <row r="21" spans="1:20" s="20" customFormat="1" ht="12.75">
      <c r="A21" s="492">
        <v>2</v>
      </c>
      <c r="B21" s="452" t="s">
        <v>159</v>
      </c>
      <c r="C21" s="45">
        <v>34</v>
      </c>
      <c r="D21" s="46">
        <v>14</v>
      </c>
      <c r="E21" s="47">
        <v>0</v>
      </c>
      <c r="F21" s="47">
        <v>1</v>
      </c>
      <c r="G21" s="47">
        <v>1</v>
      </c>
      <c r="H21" s="47">
        <v>0</v>
      </c>
      <c r="I21" s="78">
        <v>4</v>
      </c>
      <c r="J21" s="47">
        <v>0</v>
      </c>
      <c r="K21" s="47">
        <v>2</v>
      </c>
      <c r="L21" s="48">
        <v>12</v>
      </c>
      <c r="M21" s="111">
        <v>175</v>
      </c>
      <c r="N21" s="70">
        <v>95</v>
      </c>
      <c r="O21" s="71">
        <v>93</v>
      </c>
      <c r="P21" s="71">
        <v>2</v>
      </c>
      <c r="Q21" s="71">
        <v>0</v>
      </c>
      <c r="R21" s="71">
        <v>0</v>
      </c>
      <c r="S21" s="71">
        <v>57</v>
      </c>
      <c r="T21" s="113">
        <v>23</v>
      </c>
    </row>
    <row r="22" spans="1:20" s="20" customFormat="1" ht="12.75">
      <c r="A22" s="492">
        <v>3</v>
      </c>
      <c r="B22" s="452" t="s">
        <v>160</v>
      </c>
      <c r="C22" s="45">
        <v>28</v>
      </c>
      <c r="D22" s="85">
        <v>21</v>
      </c>
      <c r="E22" s="86">
        <v>0</v>
      </c>
      <c r="F22" s="86">
        <v>0</v>
      </c>
      <c r="G22" s="86">
        <v>0</v>
      </c>
      <c r="H22" s="86">
        <v>0</v>
      </c>
      <c r="I22" s="47">
        <v>2</v>
      </c>
      <c r="J22" s="86">
        <v>0</v>
      </c>
      <c r="K22" s="86">
        <v>1</v>
      </c>
      <c r="L22" s="87">
        <v>4</v>
      </c>
      <c r="M22" s="192">
        <v>143</v>
      </c>
      <c r="N22" s="103">
        <v>72</v>
      </c>
      <c r="O22" s="104">
        <v>70</v>
      </c>
      <c r="P22" s="104">
        <v>7</v>
      </c>
      <c r="Q22" s="104">
        <v>0</v>
      </c>
      <c r="R22" s="104">
        <v>0</v>
      </c>
      <c r="S22" s="104">
        <v>47</v>
      </c>
      <c r="T22" s="105">
        <v>24</v>
      </c>
    </row>
    <row r="23" spans="1:20" s="20" customFormat="1" ht="13.5" thickBot="1">
      <c r="A23" s="450">
        <v>4</v>
      </c>
      <c r="B23" s="453" t="s">
        <v>161</v>
      </c>
      <c r="C23" s="50">
        <v>25</v>
      </c>
      <c r="D23" s="120">
        <v>17</v>
      </c>
      <c r="E23" s="52">
        <v>0</v>
      </c>
      <c r="F23" s="52">
        <v>1</v>
      </c>
      <c r="G23" s="52">
        <v>0</v>
      </c>
      <c r="H23" s="52">
        <v>0</v>
      </c>
      <c r="I23" s="52">
        <v>0</v>
      </c>
      <c r="J23" s="52">
        <v>0</v>
      </c>
      <c r="K23" s="52">
        <v>2</v>
      </c>
      <c r="L23" s="121">
        <v>5</v>
      </c>
      <c r="M23" s="62">
        <v>86</v>
      </c>
      <c r="N23" s="116">
        <v>47</v>
      </c>
      <c r="O23" s="64">
        <v>44</v>
      </c>
      <c r="P23" s="64">
        <v>1</v>
      </c>
      <c r="Q23" s="64">
        <v>0</v>
      </c>
      <c r="R23" s="64">
        <v>0</v>
      </c>
      <c r="S23" s="64">
        <v>26</v>
      </c>
      <c r="T23" s="117">
        <v>13</v>
      </c>
    </row>
    <row r="24" spans="1:20" s="20" customFormat="1" ht="12.75">
      <c r="A24" s="33"/>
      <c r="B24" s="61"/>
      <c r="C24" s="35"/>
      <c r="D24" s="36"/>
      <c r="E24" s="37"/>
      <c r="F24" s="37"/>
      <c r="G24" s="35"/>
      <c r="H24" s="37"/>
      <c r="I24" s="37"/>
      <c r="J24" s="37"/>
    </row>
  </sheetData>
  <mergeCells count="44">
    <mergeCell ref="A4:J4"/>
    <mergeCell ref="A19:B19"/>
    <mergeCell ref="O16:R16"/>
    <mergeCell ref="S16:S18"/>
    <mergeCell ref="T16:T18"/>
    <mergeCell ref="G17:G18"/>
    <mergeCell ref="H17:H18"/>
    <mergeCell ref="I17:I18"/>
    <mergeCell ref="J17:J18"/>
    <mergeCell ref="O17:O18"/>
    <mergeCell ref="P17:P18"/>
    <mergeCell ref="Q17:R17"/>
    <mergeCell ref="M15:M18"/>
    <mergeCell ref="N15:T15"/>
    <mergeCell ref="D16:D18"/>
    <mergeCell ref="P5:P6"/>
    <mergeCell ref="Q5:Q6"/>
    <mergeCell ref="R5:R6"/>
    <mergeCell ref="O5:O6"/>
    <mergeCell ref="E16:E18"/>
    <mergeCell ref="F16:F18"/>
    <mergeCell ref="G16:H16"/>
    <mergeCell ref="I16:J16"/>
    <mergeCell ref="K16:K18"/>
    <mergeCell ref="A13:T13"/>
    <mergeCell ref="A7:B7"/>
    <mergeCell ref="A14:A18"/>
    <mergeCell ref="B14:B18"/>
    <mergeCell ref="C14:L14"/>
    <mergeCell ref="M14:T14"/>
    <mergeCell ref="C15:C18"/>
    <mergeCell ref="D15:L15"/>
    <mergeCell ref="L16:L18"/>
    <mergeCell ref="N16:N18"/>
    <mergeCell ref="H5:J5"/>
    <mergeCell ref="K5:K6"/>
    <mergeCell ref="L5:L6"/>
    <mergeCell ref="M5:M6"/>
    <mergeCell ref="N5:N6"/>
    <mergeCell ref="A5:A6"/>
    <mergeCell ref="B5:B6"/>
    <mergeCell ref="C5:C6"/>
    <mergeCell ref="D5:F5"/>
    <mergeCell ref="G5:G6"/>
  </mergeCells>
  <pageMargins left="0.11811023622047245" right="0.19685039370078741" top="0.55118110236220474" bottom="0.74803149606299213" header="0.31496062992125984" footer="0.31496062992125984"/>
  <pageSetup paperSize="9" scale="6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9"/>
  <sheetViews>
    <sheetView zoomScaleNormal="100" workbookViewId="0">
      <selection sqref="A1:J1"/>
    </sheetView>
  </sheetViews>
  <sheetFormatPr defaultRowHeight="15"/>
  <cols>
    <col min="1" max="1" width="6.28515625" customWidth="1"/>
    <col min="2" max="2" width="53.5703125" customWidth="1"/>
    <col min="3" max="3" width="10.5703125" customWidth="1"/>
    <col min="4" max="4" width="9.7109375" customWidth="1"/>
    <col min="5" max="5" width="8.28515625" customWidth="1"/>
    <col min="6" max="6" width="9.140625" customWidth="1"/>
    <col min="7" max="7" width="11" customWidth="1"/>
    <col min="8" max="8" width="9.140625" customWidth="1"/>
    <col min="9" max="9" width="8.28515625" customWidth="1"/>
    <col min="10" max="10" width="9" customWidth="1"/>
    <col min="11" max="12" width="9.42578125" customWidth="1"/>
    <col min="14" max="14" width="8.5703125" customWidth="1"/>
    <col min="16" max="16" width="8.5703125" customWidth="1"/>
    <col min="17" max="17" width="7" customWidth="1"/>
    <col min="18" max="19" width="8" customWidth="1"/>
    <col min="20" max="20" width="8.140625" customWidth="1"/>
    <col min="21" max="22" width="5" customWidth="1"/>
    <col min="23" max="23" width="5.7109375" customWidth="1"/>
    <col min="24" max="27" width="6.7109375" customWidth="1"/>
    <col min="28" max="29" width="8.7109375" customWidth="1"/>
    <col min="30" max="33" width="6.7109375" customWidth="1"/>
    <col min="34" max="34" width="5.7109375" customWidth="1"/>
    <col min="35" max="38" width="6.7109375" customWidth="1"/>
    <col min="39" max="39" width="5.7109375" customWidth="1"/>
    <col min="40" max="40" width="6.7109375" customWidth="1"/>
    <col min="41" max="42" width="5.7109375" customWidth="1"/>
    <col min="43" max="45" width="6.7109375" customWidth="1"/>
    <col min="46" max="46" width="8.7109375" customWidth="1"/>
    <col min="47" max="47" width="6.7109375" customWidth="1"/>
    <col min="48" max="48" width="5.85546875" customWidth="1"/>
    <col min="49" max="49" width="8.7109375" customWidth="1"/>
    <col min="50" max="50" width="5.7109375" customWidth="1"/>
    <col min="51" max="51" width="4.85546875" customWidth="1"/>
  </cols>
  <sheetData>
    <row r="1" spans="1:19" s="20" customFormat="1" ht="13.5" thickBot="1">
      <c r="A1" s="542" t="s">
        <v>562</v>
      </c>
      <c r="B1" s="542"/>
      <c r="C1" s="542"/>
      <c r="D1" s="542"/>
      <c r="E1" s="542"/>
      <c r="F1" s="542"/>
      <c r="G1" s="542"/>
      <c r="H1" s="542"/>
      <c r="I1" s="542"/>
      <c r="J1" s="542"/>
      <c r="K1" s="68"/>
      <c r="L1" s="68"/>
      <c r="M1" s="68"/>
    </row>
    <row r="2" spans="1:19" s="20" customFormat="1" ht="12.75" customHeight="1">
      <c r="A2" s="639" t="s">
        <v>300</v>
      </c>
      <c r="B2" s="630" t="s">
        <v>301</v>
      </c>
      <c r="C2" s="609" t="s">
        <v>0</v>
      </c>
      <c r="D2" s="546" t="s">
        <v>298</v>
      </c>
      <c r="E2" s="546"/>
      <c r="F2" s="548"/>
      <c r="G2" s="543" t="s">
        <v>1</v>
      </c>
      <c r="H2" s="546" t="s">
        <v>299</v>
      </c>
      <c r="I2" s="546"/>
      <c r="J2" s="548"/>
      <c r="K2" s="564" t="s">
        <v>466</v>
      </c>
      <c r="L2" s="545" t="s">
        <v>467</v>
      </c>
      <c r="M2" s="546" t="s">
        <v>461</v>
      </c>
      <c r="N2" s="546" t="s">
        <v>462</v>
      </c>
      <c r="O2" s="546" t="s">
        <v>463</v>
      </c>
      <c r="P2" s="546" t="s">
        <v>477</v>
      </c>
      <c r="Q2" s="546" t="s">
        <v>465</v>
      </c>
      <c r="R2" s="548" t="s">
        <v>469</v>
      </c>
    </row>
    <row r="3" spans="1:19" s="20" customFormat="1" ht="39" thickBot="1">
      <c r="A3" s="640"/>
      <c r="B3" s="631"/>
      <c r="C3" s="686"/>
      <c r="D3" s="10" t="s">
        <v>2</v>
      </c>
      <c r="E3" s="11" t="s">
        <v>3</v>
      </c>
      <c r="F3" s="13" t="s">
        <v>4</v>
      </c>
      <c r="G3" s="687"/>
      <c r="H3" s="10" t="s">
        <v>2</v>
      </c>
      <c r="I3" s="11" t="s">
        <v>3</v>
      </c>
      <c r="J3" s="13" t="s">
        <v>4</v>
      </c>
      <c r="K3" s="675"/>
      <c r="L3" s="676"/>
      <c r="M3" s="674"/>
      <c r="N3" s="674"/>
      <c r="O3" s="674"/>
      <c r="P3" s="674"/>
      <c r="Q3" s="674"/>
      <c r="R3" s="549"/>
    </row>
    <row r="4" spans="1:19" s="20" customFormat="1" ht="12.75">
      <c r="A4" s="688" t="s">
        <v>321</v>
      </c>
      <c r="B4" s="689"/>
      <c r="C4" s="137">
        <f>SUM(C5:C20)</f>
        <v>603768603.99000001</v>
      </c>
      <c r="D4" s="361">
        <v>102839.14222279</v>
      </c>
      <c r="E4" s="361">
        <v>2977.9556883489699</v>
      </c>
      <c r="F4" s="362">
        <v>351.82743825072401</v>
      </c>
      <c r="G4" s="137">
        <f>SUM(G5:G20)</f>
        <v>59353869.759999998</v>
      </c>
      <c r="H4" s="361">
        <v>10109.669109180701</v>
      </c>
      <c r="I4" s="361">
        <v>292.74988083611998</v>
      </c>
      <c r="J4" s="362">
        <v>34.586626330857399</v>
      </c>
      <c r="K4" s="250">
        <f>SUM(K5:K20)</f>
        <v>202746</v>
      </c>
      <c r="L4" s="137">
        <f>SUM(L5:L20)</f>
        <v>200306</v>
      </c>
      <c r="M4" s="137">
        <f>SUM(M5:M20)</f>
        <v>1716093</v>
      </c>
      <c r="N4" s="138">
        <v>292.29994890137965</v>
      </c>
      <c r="O4" s="138">
        <f>+N4*100/365</f>
        <v>80.082177781199903</v>
      </c>
      <c r="P4" s="138">
        <v>5.9615542277496001</v>
      </c>
      <c r="Q4" s="138">
        <v>1.816720417760826</v>
      </c>
      <c r="R4" s="139">
        <v>49.030829500936811</v>
      </c>
    </row>
    <row r="5" spans="1:19" s="20" customFormat="1" ht="15" customHeight="1">
      <c r="A5" s="492">
        <v>1</v>
      </c>
      <c r="B5" s="473" t="s">
        <v>476</v>
      </c>
      <c r="C5" s="467">
        <v>170551503</v>
      </c>
      <c r="D5" s="73">
        <v>161660.192417062</v>
      </c>
      <c r="E5" s="73">
        <v>3531.3063544319498</v>
      </c>
      <c r="F5" s="74">
        <v>558.19149186857499</v>
      </c>
      <c r="G5" s="316">
        <v>22574497</v>
      </c>
      <c r="H5" s="73">
        <v>21397.627488151698</v>
      </c>
      <c r="I5" s="73">
        <v>467.40992194132099</v>
      </c>
      <c r="J5" s="74">
        <v>73.883207928180298</v>
      </c>
      <c r="K5" s="316">
        <v>48297</v>
      </c>
      <c r="L5" s="80">
        <v>47936</v>
      </c>
      <c r="M5" s="80">
        <v>305543</v>
      </c>
      <c r="N5" s="73">
        <v>289.61421800947869</v>
      </c>
      <c r="O5" s="73">
        <f t="shared" ref="O5:O22" si="0">+N5*100/365</f>
        <v>79.346361098487307</v>
      </c>
      <c r="P5" s="73">
        <v>4.1842022376511512</v>
      </c>
      <c r="Q5" s="73">
        <v>2.0527369826435247</v>
      </c>
      <c r="R5" s="74">
        <v>69.216113744075827</v>
      </c>
      <c r="S5" s="159"/>
    </row>
    <row r="6" spans="1:19" s="20" customFormat="1" ht="14.25" customHeight="1">
      <c r="A6" s="492">
        <v>2</v>
      </c>
      <c r="B6" s="473" t="s">
        <v>163</v>
      </c>
      <c r="C6" s="467">
        <v>31489188.989999998</v>
      </c>
      <c r="D6" s="73">
        <v>98097.161962616796</v>
      </c>
      <c r="E6" s="73">
        <v>2717.3963574387299</v>
      </c>
      <c r="F6" s="74">
        <v>386.19035284161998</v>
      </c>
      <c r="G6" s="316">
        <v>2590600.7599999998</v>
      </c>
      <c r="H6" s="73">
        <v>8070.4073520249203</v>
      </c>
      <c r="I6" s="73">
        <v>223.55891957197099</v>
      </c>
      <c r="J6" s="74">
        <v>31.771698594520299</v>
      </c>
      <c r="K6" s="316">
        <v>11588</v>
      </c>
      <c r="L6" s="80">
        <v>11452</v>
      </c>
      <c r="M6" s="80">
        <v>81538</v>
      </c>
      <c r="N6" s="73">
        <v>254.01246105919003</v>
      </c>
      <c r="O6" s="73">
        <f t="shared" si="0"/>
        <v>69.592455084709599</v>
      </c>
      <c r="P6" s="73">
        <v>4.8298779765430639</v>
      </c>
      <c r="Q6" s="73">
        <v>5.6584002794271742</v>
      </c>
      <c r="R6" s="74">
        <v>52.59190031152648</v>
      </c>
      <c r="S6" s="159"/>
    </row>
    <row r="7" spans="1:19" s="20" customFormat="1" ht="14.25" customHeight="1">
      <c r="A7" s="492">
        <v>3</v>
      </c>
      <c r="B7" s="473" t="s">
        <v>478</v>
      </c>
      <c r="C7" s="467">
        <v>60801624</v>
      </c>
      <c r="D7" s="73">
        <v>94266.083720930197</v>
      </c>
      <c r="E7" s="73">
        <v>2012.16613164775</v>
      </c>
      <c r="F7" s="74">
        <v>356.64960112623203</v>
      </c>
      <c r="G7" s="316">
        <v>5304363</v>
      </c>
      <c r="H7" s="73">
        <v>8223.8186046511601</v>
      </c>
      <c r="I7" s="73">
        <v>175.54234371380301</v>
      </c>
      <c r="J7" s="74">
        <v>31.1142832003754</v>
      </c>
      <c r="K7" s="316">
        <v>30217</v>
      </c>
      <c r="L7" s="80">
        <v>30010</v>
      </c>
      <c r="M7" s="80">
        <v>170480</v>
      </c>
      <c r="N7" s="73">
        <v>264.31007751937983</v>
      </c>
      <c r="O7" s="73">
        <f t="shared" si="0"/>
        <v>72.413719868323241</v>
      </c>
      <c r="P7" s="73">
        <v>3.6995724919164079</v>
      </c>
      <c r="Q7" s="73">
        <v>0.35988003998667112</v>
      </c>
      <c r="R7" s="74">
        <v>71.443410852713171</v>
      </c>
      <c r="S7" s="159"/>
    </row>
    <row r="8" spans="1:19" s="20" customFormat="1" ht="25.5">
      <c r="A8" s="492">
        <v>4</v>
      </c>
      <c r="B8" s="473" t="s">
        <v>428</v>
      </c>
      <c r="C8" s="467">
        <v>9914749</v>
      </c>
      <c r="D8" s="73">
        <v>82622.908333333296</v>
      </c>
      <c r="E8" s="73">
        <v>2180.0239665787199</v>
      </c>
      <c r="F8" s="74">
        <v>427.93167594630802</v>
      </c>
      <c r="G8" s="316">
        <v>380064</v>
      </c>
      <c r="H8" s="73">
        <v>3167.2</v>
      </c>
      <c r="I8" s="73">
        <v>83.567282321899697</v>
      </c>
      <c r="J8" s="74">
        <v>16.403988087530799</v>
      </c>
      <c r="K8" s="316">
        <v>4548</v>
      </c>
      <c r="L8" s="80">
        <v>4507</v>
      </c>
      <c r="M8" s="80">
        <v>23169</v>
      </c>
      <c r="N8" s="73">
        <v>193.07499999999999</v>
      </c>
      <c r="O8" s="73">
        <f t="shared" si="0"/>
        <v>52.897260273972606</v>
      </c>
      <c r="P8" s="73">
        <v>3.444692239072257</v>
      </c>
      <c r="Q8" s="73">
        <v>4.4375416019525181E-2</v>
      </c>
      <c r="R8" s="74">
        <v>56.05</v>
      </c>
      <c r="S8" s="159"/>
    </row>
    <row r="9" spans="1:19" s="20" customFormat="1" ht="25.5">
      <c r="A9" s="492">
        <v>5</v>
      </c>
      <c r="B9" s="473" t="s">
        <v>479</v>
      </c>
      <c r="C9" s="467">
        <v>18646725</v>
      </c>
      <c r="D9" s="73">
        <v>62155.75</v>
      </c>
      <c r="E9" s="73">
        <v>1554.2823205801501</v>
      </c>
      <c r="F9" s="74">
        <v>245.04533806426201</v>
      </c>
      <c r="G9" s="316">
        <v>2492593</v>
      </c>
      <c r="H9" s="73">
        <v>8308.6433333333298</v>
      </c>
      <c r="I9" s="73">
        <v>207.76802533966799</v>
      </c>
      <c r="J9" s="74">
        <v>32.7563309021618</v>
      </c>
      <c r="K9" s="316">
        <v>11997</v>
      </c>
      <c r="L9" s="80">
        <v>11886</v>
      </c>
      <c r="M9" s="80">
        <v>76095</v>
      </c>
      <c r="N9" s="73">
        <v>253.65</v>
      </c>
      <c r="O9" s="73">
        <f t="shared" si="0"/>
        <v>69.493150684931507</v>
      </c>
      <c r="P9" s="73">
        <v>6.0817615089514065</v>
      </c>
      <c r="Q9" s="73">
        <v>1.9855291940097595</v>
      </c>
      <c r="R9" s="74">
        <v>41.706666666666663</v>
      </c>
      <c r="S9" s="159"/>
    </row>
    <row r="10" spans="1:19" s="20" customFormat="1" ht="25.5">
      <c r="A10" s="492">
        <v>6</v>
      </c>
      <c r="B10" s="473" t="s">
        <v>429</v>
      </c>
      <c r="C10" s="467">
        <v>38241454</v>
      </c>
      <c r="D10" s="73">
        <v>93271.839024390196</v>
      </c>
      <c r="E10" s="73">
        <v>2596.5137153720798</v>
      </c>
      <c r="F10" s="74">
        <v>404.73143111148698</v>
      </c>
      <c r="G10" s="316">
        <v>3208670</v>
      </c>
      <c r="H10" s="73">
        <v>7826.0243902438997</v>
      </c>
      <c r="I10" s="73">
        <v>217.86189570885401</v>
      </c>
      <c r="J10" s="74">
        <v>33.959210888385599</v>
      </c>
      <c r="K10" s="316">
        <v>14728</v>
      </c>
      <c r="L10" s="80">
        <v>14567</v>
      </c>
      <c r="M10" s="80">
        <v>94486</v>
      </c>
      <c r="N10" s="73">
        <v>230.45365853658538</v>
      </c>
      <c r="O10" s="73">
        <f t="shared" si="0"/>
        <v>63.13798864016038</v>
      </c>
      <c r="P10" s="73">
        <v>3.8250344101692169</v>
      </c>
      <c r="Q10" s="73">
        <v>0.29518775314066037</v>
      </c>
      <c r="R10" s="74">
        <v>60.248780487804879</v>
      </c>
      <c r="S10" s="159"/>
    </row>
    <row r="11" spans="1:19" s="20" customFormat="1" ht="12.75">
      <c r="A11" s="492">
        <v>7</v>
      </c>
      <c r="B11" s="473" t="s">
        <v>165</v>
      </c>
      <c r="C11" s="467">
        <v>27853389</v>
      </c>
      <c r="D11" s="73">
        <v>81921.732352941181</v>
      </c>
      <c r="E11" s="73">
        <v>3583.8122748327328</v>
      </c>
      <c r="F11" s="74">
        <v>330.8946611860863</v>
      </c>
      <c r="G11" s="316">
        <v>904561</v>
      </c>
      <c r="H11" s="73">
        <v>2660.4735294117645</v>
      </c>
      <c r="I11" s="73">
        <v>116.38715903242408</v>
      </c>
      <c r="J11" s="74">
        <v>10.74606776278274</v>
      </c>
      <c r="K11" s="316">
        <v>7772</v>
      </c>
      <c r="L11" s="80">
        <v>7601</v>
      </c>
      <c r="M11" s="80">
        <v>84176</v>
      </c>
      <c r="N11" s="73">
        <v>247.57647058823528</v>
      </c>
      <c r="O11" s="73">
        <f t="shared" si="0"/>
        <v>67.829170024174047</v>
      </c>
      <c r="P11" s="73">
        <v>7.9863377609108159</v>
      </c>
      <c r="Q11" s="73">
        <v>3.1180107880542032</v>
      </c>
      <c r="R11" s="74">
        <v>31</v>
      </c>
      <c r="S11" s="159"/>
    </row>
    <row r="12" spans="1:19" s="20" customFormat="1" ht="12.75">
      <c r="A12" s="492">
        <v>8</v>
      </c>
      <c r="B12" s="473" t="s">
        <v>166</v>
      </c>
      <c r="C12" s="467">
        <v>18784905</v>
      </c>
      <c r="D12" s="73">
        <v>97838.046875</v>
      </c>
      <c r="E12" s="73">
        <v>2304.0482031154202</v>
      </c>
      <c r="F12" s="74">
        <v>351.31671965588203</v>
      </c>
      <c r="G12" s="316">
        <v>3234221</v>
      </c>
      <c r="H12" s="73">
        <v>16844.901041666701</v>
      </c>
      <c r="I12" s="73">
        <v>396.690911320986</v>
      </c>
      <c r="J12" s="74">
        <v>60.486646717785703</v>
      </c>
      <c r="K12" s="316">
        <v>8153</v>
      </c>
      <c r="L12" s="80">
        <v>8103</v>
      </c>
      <c r="M12" s="80">
        <v>53470</v>
      </c>
      <c r="N12" s="73">
        <v>278.48958333333331</v>
      </c>
      <c r="O12" s="73">
        <f t="shared" si="0"/>
        <v>76.29851598173515</v>
      </c>
      <c r="P12" s="73">
        <v>4.0882330453398579</v>
      </c>
      <c r="Q12" s="73">
        <v>2.011600641737628</v>
      </c>
      <c r="R12" s="74">
        <v>68.119791666666671</v>
      </c>
      <c r="S12" s="159"/>
    </row>
    <row r="13" spans="1:19" s="20" customFormat="1" ht="12.75">
      <c r="A13" s="492">
        <v>9</v>
      </c>
      <c r="B13" s="473" t="s">
        <v>167</v>
      </c>
      <c r="C13" s="467">
        <v>40225313</v>
      </c>
      <c r="D13" s="73">
        <v>75896.816981132099</v>
      </c>
      <c r="E13" s="73">
        <v>2391.0903524936102</v>
      </c>
      <c r="F13" s="74">
        <v>239.12467081602</v>
      </c>
      <c r="G13" s="316">
        <v>2976771</v>
      </c>
      <c r="H13" s="73">
        <v>5616.5490566037697</v>
      </c>
      <c r="I13" s="73">
        <v>176.946501812994</v>
      </c>
      <c r="J13" s="74">
        <v>17.695807251261702</v>
      </c>
      <c r="K13" s="316">
        <v>16823</v>
      </c>
      <c r="L13" s="80">
        <v>16812</v>
      </c>
      <c r="M13" s="80">
        <v>168219</v>
      </c>
      <c r="N13" s="73">
        <v>317.3943396226415</v>
      </c>
      <c r="O13" s="73">
        <f t="shared" si="0"/>
        <v>86.95735332127164</v>
      </c>
      <c r="P13" s="73">
        <v>8.6076344471166149</v>
      </c>
      <c r="Q13" s="73">
        <v>1.7844396859386154E-2</v>
      </c>
      <c r="R13" s="74">
        <v>36.87358490566038</v>
      </c>
      <c r="S13" s="159"/>
    </row>
    <row r="14" spans="1:19" s="20" customFormat="1" ht="12.75">
      <c r="A14" s="492">
        <v>10</v>
      </c>
      <c r="B14" s="473" t="s">
        <v>168</v>
      </c>
      <c r="C14" s="467">
        <v>23583147</v>
      </c>
      <c r="D14" s="73">
        <v>63225.5951742627</v>
      </c>
      <c r="E14" s="73">
        <v>1773.0356364183101</v>
      </c>
      <c r="F14" s="74">
        <v>229.90004874244499</v>
      </c>
      <c r="G14" s="316">
        <v>2097131</v>
      </c>
      <c r="H14" s="73">
        <v>5622.3351206434299</v>
      </c>
      <c r="I14" s="73">
        <v>157.667167882114</v>
      </c>
      <c r="J14" s="74">
        <v>20.443858451939899</v>
      </c>
      <c r="K14" s="316">
        <v>13301</v>
      </c>
      <c r="L14" s="80">
        <v>13141</v>
      </c>
      <c r="M14" s="80">
        <v>102580</v>
      </c>
      <c r="N14" s="73">
        <v>275.01340482573727</v>
      </c>
      <c r="O14" s="73">
        <f t="shared" si="0"/>
        <v>75.346138308421175</v>
      </c>
      <c r="P14" s="73">
        <v>6.2109469605231293</v>
      </c>
      <c r="Q14" s="73">
        <v>3.759226847271897</v>
      </c>
      <c r="R14" s="74">
        <v>44.278820375335123</v>
      </c>
      <c r="S14" s="159"/>
    </row>
    <row r="15" spans="1:19" s="20" customFormat="1" ht="12.75">
      <c r="A15" s="492">
        <v>11</v>
      </c>
      <c r="B15" s="473" t="s">
        <v>169</v>
      </c>
      <c r="C15" s="467">
        <v>4272696</v>
      </c>
      <c r="D15" s="73">
        <v>53408.7</v>
      </c>
      <c r="E15" s="73">
        <v>1013.68825622776</v>
      </c>
      <c r="F15" s="74">
        <v>187.185490230439</v>
      </c>
      <c r="G15" s="316">
        <v>170432</v>
      </c>
      <c r="H15" s="73">
        <v>2130.4</v>
      </c>
      <c r="I15" s="73">
        <v>40.434638196915799</v>
      </c>
      <c r="J15" s="74">
        <v>7.4665732059931704</v>
      </c>
      <c r="K15" s="316">
        <v>4215</v>
      </c>
      <c r="L15" s="80">
        <v>4191</v>
      </c>
      <c r="M15" s="80">
        <v>22826</v>
      </c>
      <c r="N15" s="73">
        <v>285.32499999999999</v>
      </c>
      <c r="O15" s="73">
        <f t="shared" si="0"/>
        <v>78.171232876712324</v>
      </c>
      <c r="P15" s="73">
        <v>5.411569464201043</v>
      </c>
      <c r="Q15" s="73">
        <v>4.7721307563827246E-2</v>
      </c>
      <c r="R15" s="74">
        <v>52.725000000000001</v>
      </c>
      <c r="S15" s="159"/>
    </row>
    <row r="16" spans="1:19" s="20" customFormat="1" ht="25.5">
      <c r="A16" s="492">
        <v>12</v>
      </c>
      <c r="B16" s="473" t="s">
        <v>322</v>
      </c>
      <c r="C16" s="467">
        <v>41762641</v>
      </c>
      <c r="D16" s="73">
        <v>342316.72950819699</v>
      </c>
      <c r="E16" s="73">
        <v>7073.6180555555602</v>
      </c>
      <c r="F16" s="74">
        <v>1115.21686071352</v>
      </c>
      <c r="G16" s="316">
        <v>4125305</v>
      </c>
      <c r="H16" s="73">
        <v>33813.975409836101</v>
      </c>
      <c r="I16" s="73">
        <v>698.73052168021695</v>
      </c>
      <c r="J16" s="74">
        <v>110.160889767144</v>
      </c>
      <c r="K16" s="316">
        <v>5904</v>
      </c>
      <c r="L16" s="80">
        <v>5871</v>
      </c>
      <c r="M16" s="80">
        <v>37448</v>
      </c>
      <c r="N16" s="73">
        <v>306.95081967213116</v>
      </c>
      <c r="O16" s="73">
        <f t="shared" si="0"/>
        <v>84.096114978666066</v>
      </c>
      <c r="P16" s="73">
        <v>3.8907012987012988</v>
      </c>
      <c r="Q16" s="73">
        <v>3.5598705501618122</v>
      </c>
      <c r="R16" s="74">
        <v>78.893442622950815</v>
      </c>
      <c r="S16" s="159"/>
    </row>
    <row r="17" spans="1:20" s="20" customFormat="1" ht="25.5">
      <c r="A17" s="492">
        <v>13</v>
      </c>
      <c r="B17" s="473" t="s">
        <v>170</v>
      </c>
      <c r="C17" s="467">
        <v>10203976</v>
      </c>
      <c r="D17" s="73">
        <v>42516.566666666702</v>
      </c>
      <c r="E17" s="73">
        <v>23403.614678899099</v>
      </c>
      <c r="F17" s="74">
        <v>77.191155222367598</v>
      </c>
      <c r="G17" s="316">
        <v>452660</v>
      </c>
      <c r="H17" s="73">
        <v>1886.0833333333301</v>
      </c>
      <c r="I17" s="73">
        <v>1038.21100917431</v>
      </c>
      <c r="J17" s="74">
        <v>3.4242875838748499</v>
      </c>
      <c r="K17" s="316">
        <v>436</v>
      </c>
      <c r="L17" s="80">
        <v>89</v>
      </c>
      <c r="M17" s="80">
        <v>132191</v>
      </c>
      <c r="N17" s="73">
        <v>550.79583333333335</v>
      </c>
      <c r="O17" s="73">
        <f t="shared" si="0"/>
        <v>150.9029680365297</v>
      </c>
      <c r="P17" s="73">
        <v>266.51411290322579</v>
      </c>
      <c r="Q17" s="73">
        <v>3.3707865168539324</v>
      </c>
      <c r="R17" s="74">
        <v>2.0666666666666669</v>
      </c>
      <c r="S17" s="159"/>
    </row>
    <row r="18" spans="1:20" s="20" customFormat="1" ht="12.75">
      <c r="A18" s="492">
        <v>14</v>
      </c>
      <c r="B18" s="473" t="s">
        <v>171</v>
      </c>
      <c r="C18" s="467">
        <v>53248823</v>
      </c>
      <c r="D18" s="73">
        <v>61205.543678160917</v>
      </c>
      <c r="E18" s="73">
        <v>4301.5447936020682</v>
      </c>
      <c r="F18" s="74">
        <v>186.70629836501274</v>
      </c>
      <c r="G18" s="316">
        <v>1225681</v>
      </c>
      <c r="H18" s="73">
        <v>1408.8287356321839</v>
      </c>
      <c r="I18" s="73">
        <v>99.0129251151143</v>
      </c>
      <c r="J18" s="74">
        <v>4.2976041458480161</v>
      </c>
      <c r="K18" s="316">
        <v>12379</v>
      </c>
      <c r="L18" s="80">
        <v>11816</v>
      </c>
      <c r="M18" s="80">
        <v>285201</v>
      </c>
      <c r="N18" s="73">
        <v>327.81724137931036</v>
      </c>
      <c r="O18" s="73">
        <f t="shared" si="0"/>
        <v>89.812942843646681</v>
      </c>
      <c r="P18" s="73">
        <v>22.55623220499842</v>
      </c>
      <c r="Q18" s="73">
        <v>0.70243737305348675</v>
      </c>
      <c r="R18" s="74">
        <v>14.533333333333333</v>
      </c>
      <c r="S18" s="159"/>
    </row>
    <row r="19" spans="1:20" s="20" customFormat="1" ht="12.75">
      <c r="A19" s="496">
        <v>15</v>
      </c>
      <c r="B19" s="498" t="s">
        <v>564</v>
      </c>
      <c r="C19" s="497">
        <v>605132</v>
      </c>
      <c r="D19" s="106">
        <v>75641.5</v>
      </c>
      <c r="E19" s="106">
        <v>6051.32</v>
      </c>
      <c r="F19" s="107">
        <v>254.57803954564599</v>
      </c>
      <c r="G19" s="363">
        <v>1387</v>
      </c>
      <c r="H19" s="106">
        <v>173.375</v>
      </c>
      <c r="I19" s="106">
        <v>13.87</v>
      </c>
      <c r="J19" s="107">
        <v>0.58350862431636497</v>
      </c>
      <c r="K19" s="363">
        <v>100</v>
      </c>
      <c r="L19" s="174">
        <v>86</v>
      </c>
      <c r="M19" s="174">
        <v>2377</v>
      </c>
      <c r="N19" s="106">
        <v>297.125</v>
      </c>
      <c r="O19" s="106">
        <v>23.77</v>
      </c>
      <c r="P19" s="106">
        <v>5.8139534883720927</v>
      </c>
      <c r="Q19" s="106">
        <v>12.5</v>
      </c>
      <c r="R19" s="107"/>
      <c r="S19" s="159"/>
    </row>
    <row r="20" spans="1:20" s="20" customFormat="1" ht="13.5" thickBot="1">
      <c r="A20" s="450">
        <v>16</v>
      </c>
      <c r="B20" s="474" t="s">
        <v>172</v>
      </c>
      <c r="C20" s="468">
        <v>53583338</v>
      </c>
      <c r="D20" s="66">
        <v>202201.275471698</v>
      </c>
      <c r="E20" s="66">
        <v>4360.6232096354197</v>
      </c>
      <c r="F20" s="67">
        <v>702.32702440558899</v>
      </c>
      <c r="G20" s="317">
        <v>7614933</v>
      </c>
      <c r="H20" s="66">
        <v>28735.596226415098</v>
      </c>
      <c r="I20" s="66">
        <v>619.704833984375</v>
      </c>
      <c r="J20" s="67">
        <v>99.810378273520897</v>
      </c>
      <c r="K20" s="317">
        <v>12288</v>
      </c>
      <c r="L20" s="82">
        <v>12238</v>
      </c>
      <c r="M20" s="82">
        <v>76294</v>
      </c>
      <c r="N20" s="66">
        <v>287.90188679245284</v>
      </c>
      <c r="O20" s="66">
        <f t="shared" si="0"/>
        <v>78.877229258206256</v>
      </c>
      <c r="P20" s="66">
        <v>3.603362773343409</v>
      </c>
      <c r="Q20" s="66">
        <v>3.4237620526229775</v>
      </c>
      <c r="R20" s="67">
        <v>79.898113207547169</v>
      </c>
      <c r="S20" s="159"/>
    </row>
    <row r="21" spans="1:20" s="20" customFormat="1" ht="13.5" thickBot="1">
      <c r="A21" s="33"/>
      <c r="B21" s="61"/>
      <c r="C21" s="35"/>
      <c r="D21" s="36"/>
      <c r="E21" s="37"/>
      <c r="F21" s="37"/>
      <c r="G21" s="35"/>
      <c r="H21" s="37"/>
      <c r="I21" s="37"/>
      <c r="J21" s="37"/>
      <c r="K21" s="159"/>
      <c r="L21" s="159"/>
      <c r="M21" s="159"/>
      <c r="N21" s="159"/>
      <c r="O21" s="159"/>
      <c r="P21" s="159"/>
      <c r="Q21" s="159"/>
      <c r="R21" s="159"/>
      <c r="S21" s="159"/>
    </row>
    <row r="22" spans="1:20" s="20" customFormat="1" ht="13.5" thickBot="1">
      <c r="A22" s="181">
        <v>17</v>
      </c>
      <c r="B22" s="191" t="s">
        <v>441</v>
      </c>
      <c r="C22" s="182">
        <v>1575915</v>
      </c>
      <c r="D22" s="183">
        <v>16588.57894736842</v>
      </c>
      <c r="E22" s="183">
        <v>7295.9027777777774</v>
      </c>
      <c r="F22" s="184">
        <v>68.366448310268538</v>
      </c>
      <c r="G22" s="182">
        <v>20591</v>
      </c>
      <c r="H22" s="183">
        <v>216.74736842105264</v>
      </c>
      <c r="I22" s="183">
        <v>95.328703703703709</v>
      </c>
      <c r="J22" s="244">
        <v>0.89328011799921914</v>
      </c>
      <c r="K22" s="364">
        <v>2216</v>
      </c>
      <c r="L22" s="182">
        <v>189</v>
      </c>
      <c r="M22" s="182">
        <v>23051</v>
      </c>
      <c r="N22" s="183">
        <v>242.6421052631579</v>
      </c>
      <c r="O22" s="183">
        <f t="shared" si="0"/>
        <v>66.477289113193947</v>
      </c>
      <c r="P22" s="183">
        <v>106.7175925925926</v>
      </c>
      <c r="Q22" s="183">
        <v>0</v>
      </c>
      <c r="R22" s="184">
        <v>2.2736842105263158</v>
      </c>
      <c r="S22" s="159"/>
    </row>
    <row r="23" spans="1:20" s="20" customFormat="1" ht="12.75">
      <c r="A23" s="33"/>
      <c r="B23" s="61"/>
      <c r="C23" s="35"/>
      <c r="D23" s="36"/>
      <c r="E23" s="37"/>
      <c r="F23" s="37"/>
      <c r="G23" s="35"/>
      <c r="H23" s="37"/>
      <c r="I23" s="37"/>
      <c r="J23" s="37"/>
    </row>
    <row r="24" spans="1:20" s="20" customFormat="1" ht="13.5" thickBot="1">
      <c r="A24" s="552" t="s">
        <v>565</v>
      </c>
      <c r="B24" s="552"/>
      <c r="C24" s="552"/>
      <c r="D24" s="552"/>
      <c r="E24" s="552"/>
      <c r="F24" s="552"/>
      <c r="G24" s="552"/>
      <c r="H24" s="552"/>
      <c r="I24" s="552"/>
      <c r="J24" s="552"/>
      <c r="K24" s="552"/>
      <c r="L24" s="552"/>
      <c r="M24" s="552"/>
      <c r="N24" s="552"/>
      <c r="O24" s="552"/>
      <c r="P24" s="552"/>
      <c r="Q24" s="552"/>
      <c r="R24" s="552"/>
      <c r="S24" s="552"/>
      <c r="T24" s="552"/>
    </row>
    <row r="25" spans="1:20" s="20" customFormat="1" ht="13.5" thickBot="1">
      <c r="A25" s="677" t="s">
        <v>300</v>
      </c>
      <c r="B25" s="614" t="s">
        <v>301</v>
      </c>
      <c r="C25" s="557" t="s">
        <v>414</v>
      </c>
      <c r="D25" s="557"/>
      <c r="E25" s="557"/>
      <c r="F25" s="557"/>
      <c r="G25" s="557"/>
      <c r="H25" s="557"/>
      <c r="I25" s="557"/>
      <c r="J25" s="557"/>
      <c r="K25" s="557"/>
      <c r="L25" s="557"/>
      <c r="M25" s="556" t="s">
        <v>425</v>
      </c>
      <c r="N25" s="557"/>
      <c r="O25" s="557"/>
      <c r="P25" s="557"/>
      <c r="Q25" s="557"/>
      <c r="R25" s="557"/>
      <c r="S25" s="557"/>
      <c r="T25" s="558"/>
    </row>
    <row r="26" spans="1:20" s="20" customFormat="1" ht="13.5" thickBot="1">
      <c r="A26" s="678"/>
      <c r="B26" s="615"/>
      <c r="C26" s="671" t="s">
        <v>415</v>
      </c>
      <c r="D26" s="562" t="s">
        <v>416</v>
      </c>
      <c r="E26" s="563"/>
      <c r="F26" s="563"/>
      <c r="G26" s="563"/>
      <c r="H26" s="563"/>
      <c r="I26" s="563"/>
      <c r="J26" s="563"/>
      <c r="K26" s="563"/>
      <c r="L26" s="563"/>
      <c r="M26" s="559" t="s">
        <v>415</v>
      </c>
      <c r="N26" s="562" t="s">
        <v>416</v>
      </c>
      <c r="O26" s="563"/>
      <c r="P26" s="563"/>
      <c r="Q26" s="563"/>
      <c r="R26" s="563"/>
      <c r="S26" s="563"/>
      <c r="T26" s="585"/>
    </row>
    <row r="27" spans="1:20" s="20" customFormat="1" ht="39.75" customHeight="1">
      <c r="A27" s="678"/>
      <c r="B27" s="615"/>
      <c r="C27" s="672"/>
      <c r="D27" s="576" t="s">
        <v>409</v>
      </c>
      <c r="E27" s="570" t="s">
        <v>410</v>
      </c>
      <c r="F27" s="570" t="s">
        <v>411</v>
      </c>
      <c r="G27" s="566" t="s">
        <v>443</v>
      </c>
      <c r="H27" s="567"/>
      <c r="I27" s="568" t="s">
        <v>417</v>
      </c>
      <c r="J27" s="569"/>
      <c r="K27" s="570" t="s">
        <v>412</v>
      </c>
      <c r="L27" s="573" t="s">
        <v>413</v>
      </c>
      <c r="M27" s="560"/>
      <c r="N27" s="576" t="s">
        <v>420</v>
      </c>
      <c r="O27" s="566" t="s">
        <v>421</v>
      </c>
      <c r="P27" s="579"/>
      <c r="Q27" s="579"/>
      <c r="R27" s="567"/>
      <c r="S27" s="570" t="s">
        <v>423</v>
      </c>
      <c r="T27" s="573" t="s">
        <v>424</v>
      </c>
    </row>
    <row r="28" spans="1:20" s="20" customFormat="1" ht="28.5" customHeight="1">
      <c r="A28" s="678"/>
      <c r="B28" s="615"/>
      <c r="C28" s="672"/>
      <c r="D28" s="577"/>
      <c r="E28" s="571"/>
      <c r="F28" s="571"/>
      <c r="G28" s="580" t="s">
        <v>415</v>
      </c>
      <c r="H28" s="580" t="s">
        <v>419</v>
      </c>
      <c r="I28" s="580" t="s">
        <v>415</v>
      </c>
      <c r="J28" s="582" t="s">
        <v>422</v>
      </c>
      <c r="K28" s="571"/>
      <c r="L28" s="574"/>
      <c r="M28" s="560"/>
      <c r="N28" s="577"/>
      <c r="O28" s="571" t="s">
        <v>415</v>
      </c>
      <c r="P28" s="571" t="s">
        <v>422</v>
      </c>
      <c r="Q28" s="583" t="s">
        <v>443</v>
      </c>
      <c r="R28" s="584"/>
      <c r="S28" s="571"/>
      <c r="T28" s="574"/>
    </row>
    <row r="29" spans="1:20" s="20" customFormat="1" ht="25.5">
      <c r="A29" s="679"/>
      <c r="B29" s="616"/>
      <c r="C29" s="673"/>
      <c r="D29" s="578"/>
      <c r="E29" s="572"/>
      <c r="F29" s="572"/>
      <c r="G29" s="581"/>
      <c r="H29" s="581"/>
      <c r="I29" s="581"/>
      <c r="J29" s="572"/>
      <c r="K29" s="572"/>
      <c r="L29" s="575"/>
      <c r="M29" s="561"/>
      <c r="N29" s="578"/>
      <c r="O29" s="572"/>
      <c r="P29" s="572"/>
      <c r="Q29" s="307" t="s">
        <v>415</v>
      </c>
      <c r="R29" s="38" t="s">
        <v>419</v>
      </c>
      <c r="S29" s="572"/>
      <c r="T29" s="575"/>
    </row>
    <row r="30" spans="1:20" s="20" customFormat="1" ht="12.75">
      <c r="A30" s="619" t="s">
        <v>321</v>
      </c>
      <c r="B30" s="516"/>
      <c r="C30" s="144">
        <f>SUM(C31:C46)</f>
        <v>3688</v>
      </c>
      <c r="D30" s="40">
        <f t="shared" ref="D30:T30" si="1">SUM(D31:D46)</f>
        <v>2112</v>
      </c>
      <c r="E30" s="41">
        <f t="shared" si="1"/>
        <v>184</v>
      </c>
      <c r="F30" s="41">
        <f t="shared" si="1"/>
        <v>121</v>
      </c>
      <c r="G30" s="41">
        <f t="shared" si="1"/>
        <v>27</v>
      </c>
      <c r="H30" s="41">
        <f t="shared" si="1"/>
        <v>1</v>
      </c>
      <c r="I30" s="41">
        <f t="shared" si="1"/>
        <v>657</v>
      </c>
      <c r="J30" s="41">
        <f t="shared" si="1"/>
        <v>32</v>
      </c>
      <c r="K30" s="41">
        <f t="shared" si="1"/>
        <v>212</v>
      </c>
      <c r="L30" s="42">
        <f t="shared" si="1"/>
        <v>375</v>
      </c>
      <c r="M30" s="39">
        <f t="shared" si="1"/>
        <v>6635</v>
      </c>
      <c r="N30" s="40">
        <f t="shared" si="1"/>
        <v>3749</v>
      </c>
      <c r="O30" s="41">
        <f t="shared" si="1"/>
        <v>3397</v>
      </c>
      <c r="P30" s="41">
        <f t="shared" si="1"/>
        <v>95</v>
      </c>
      <c r="Q30" s="43">
        <f t="shared" si="1"/>
        <v>0</v>
      </c>
      <c r="R30" s="44">
        <f t="shared" si="1"/>
        <v>0</v>
      </c>
      <c r="S30" s="41">
        <f t="shared" si="1"/>
        <v>2297</v>
      </c>
      <c r="T30" s="42">
        <f t="shared" si="1"/>
        <v>589</v>
      </c>
    </row>
    <row r="31" spans="1:20" s="20" customFormat="1" ht="14.25" customHeight="1">
      <c r="A31" s="492">
        <v>1</v>
      </c>
      <c r="B31" s="473" t="s">
        <v>162</v>
      </c>
      <c r="C31" s="111">
        <v>1299</v>
      </c>
      <c r="D31" s="70">
        <v>734</v>
      </c>
      <c r="E31" s="71">
        <v>181</v>
      </c>
      <c r="F31" s="71">
        <v>97</v>
      </c>
      <c r="G31" s="71">
        <v>4</v>
      </c>
      <c r="H31" s="71">
        <v>0</v>
      </c>
      <c r="I31" s="71">
        <v>193</v>
      </c>
      <c r="J31" s="71">
        <v>0</v>
      </c>
      <c r="K31" s="71">
        <v>28</v>
      </c>
      <c r="L31" s="113">
        <v>62</v>
      </c>
      <c r="M31" s="111">
        <v>1489</v>
      </c>
      <c r="N31" s="70">
        <v>867</v>
      </c>
      <c r="O31" s="71">
        <v>783</v>
      </c>
      <c r="P31" s="71">
        <v>0</v>
      </c>
      <c r="Q31" s="71">
        <v>0</v>
      </c>
      <c r="R31" s="71">
        <v>0</v>
      </c>
      <c r="S31" s="71">
        <v>518</v>
      </c>
      <c r="T31" s="113">
        <v>104</v>
      </c>
    </row>
    <row r="32" spans="1:20" s="20" customFormat="1" ht="15" customHeight="1">
      <c r="A32" s="492">
        <v>2</v>
      </c>
      <c r="B32" s="473" t="s">
        <v>163</v>
      </c>
      <c r="C32" s="111">
        <v>201</v>
      </c>
      <c r="D32" s="70">
        <v>114</v>
      </c>
      <c r="E32" s="71">
        <v>0</v>
      </c>
      <c r="F32" s="71">
        <v>2</v>
      </c>
      <c r="G32" s="71">
        <v>9</v>
      </c>
      <c r="H32" s="71">
        <v>0</v>
      </c>
      <c r="I32" s="167">
        <v>40</v>
      </c>
      <c r="J32" s="71">
        <v>0</v>
      </c>
      <c r="K32" s="71">
        <v>12</v>
      </c>
      <c r="L32" s="113">
        <v>24</v>
      </c>
      <c r="M32" s="111">
        <v>490</v>
      </c>
      <c r="N32" s="70">
        <v>274</v>
      </c>
      <c r="O32" s="71">
        <v>239</v>
      </c>
      <c r="P32" s="71">
        <v>0</v>
      </c>
      <c r="Q32" s="71">
        <v>0</v>
      </c>
      <c r="R32" s="71">
        <v>0</v>
      </c>
      <c r="S32" s="71">
        <v>164</v>
      </c>
      <c r="T32" s="113">
        <v>52</v>
      </c>
    </row>
    <row r="33" spans="1:20" s="20" customFormat="1" ht="15" customHeight="1">
      <c r="A33" s="492">
        <v>3</v>
      </c>
      <c r="B33" s="473" t="s">
        <v>478</v>
      </c>
      <c r="C33" s="111">
        <v>387</v>
      </c>
      <c r="D33" s="103">
        <v>206</v>
      </c>
      <c r="E33" s="104">
        <v>0</v>
      </c>
      <c r="F33" s="104">
        <v>4</v>
      </c>
      <c r="G33" s="104">
        <v>8</v>
      </c>
      <c r="H33" s="104">
        <v>0</v>
      </c>
      <c r="I33" s="71">
        <v>115</v>
      </c>
      <c r="J33" s="104">
        <v>0</v>
      </c>
      <c r="K33" s="104">
        <v>17</v>
      </c>
      <c r="L33" s="105">
        <v>37</v>
      </c>
      <c r="M33" s="192">
        <v>838</v>
      </c>
      <c r="N33" s="103">
        <v>473</v>
      </c>
      <c r="O33" s="104">
        <v>418</v>
      </c>
      <c r="P33" s="104">
        <v>0</v>
      </c>
      <c r="Q33" s="104">
        <v>0</v>
      </c>
      <c r="R33" s="104">
        <v>0</v>
      </c>
      <c r="S33" s="104">
        <v>301</v>
      </c>
      <c r="T33" s="105">
        <v>64</v>
      </c>
    </row>
    <row r="34" spans="1:20" s="20" customFormat="1" ht="25.5">
      <c r="A34" s="492">
        <v>4</v>
      </c>
      <c r="B34" s="473" t="s">
        <v>428</v>
      </c>
      <c r="C34" s="111">
        <v>50</v>
      </c>
      <c r="D34" s="70">
        <v>31</v>
      </c>
      <c r="E34" s="71">
        <v>0</v>
      </c>
      <c r="F34" s="71">
        <v>1</v>
      </c>
      <c r="G34" s="71">
        <v>0</v>
      </c>
      <c r="H34" s="71">
        <v>0</v>
      </c>
      <c r="I34" s="167">
        <v>3</v>
      </c>
      <c r="J34" s="71">
        <v>3</v>
      </c>
      <c r="K34" s="71">
        <v>3</v>
      </c>
      <c r="L34" s="113">
        <v>12</v>
      </c>
      <c r="M34" s="111">
        <v>135</v>
      </c>
      <c r="N34" s="70">
        <v>84</v>
      </c>
      <c r="O34" s="71">
        <v>79</v>
      </c>
      <c r="P34" s="71">
        <v>30</v>
      </c>
      <c r="Q34" s="71">
        <v>0</v>
      </c>
      <c r="R34" s="71">
        <v>0</v>
      </c>
      <c r="S34" s="71">
        <v>41</v>
      </c>
      <c r="T34" s="113">
        <v>10</v>
      </c>
    </row>
    <row r="35" spans="1:20" s="20" customFormat="1" ht="25.5">
      <c r="A35" s="492">
        <v>5</v>
      </c>
      <c r="B35" s="473" t="s">
        <v>164</v>
      </c>
      <c r="C35" s="111">
        <v>111</v>
      </c>
      <c r="D35" s="103">
        <v>66</v>
      </c>
      <c r="E35" s="104">
        <v>0</v>
      </c>
      <c r="F35" s="104">
        <v>1</v>
      </c>
      <c r="G35" s="104">
        <v>0</v>
      </c>
      <c r="H35" s="104">
        <v>0</v>
      </c>
      <c r="I35" s="71">
        <v>14</v>
      </c>
      <c r="J35" s="104">
        <v>0</v>
      </c>
      <c r="K35" s="104">
        <v>13</v>
      </c>
      <c r="L35" s="105">
        <v>17</v>
      </c>
      <c r="M35" s="192">
        <v>242</v>
      </c>
      <c r="N35" s="103">
        <v>129</v>
      </c>
      <c r="O35" s="104">
        <v>124</v>
      </c>
      <c r="P35" s="104">
        <v>0</v>
      </c>
      <c r="Q35" s="104">
        <v>0</v>
      </c>
      <c r="R35" s="104">
        <v>0</v>
      </c>
      <c r="S35" s="104">
        <v>90</v>
      </c>
      <c r="T35" s="105">
        <v>23</v>
      </c>
    </row>
    <row r="36" spans="1:20" s="20" customFormat="1" ht="25.5">
      <c r="A36" s="492">
        <v>6</v>
      </c>
      <c r="B36" s="473" t="s">
        <v>429</v>
      </c>
      <c r="C36" s="111">
        <v>207</v>
      </c>
      <c r="D36" s="70">
        <v>113</v>
      </c>
      <c r="E36" s="71">
        <v>0</v>
      </c>
      <c r="F36" s="71">
        <v>2</v>
      </c>
      <c r="G36" s="71">
        <v>0</v>
      </c>
      <c r="H36" s="71">
        <v>0</v>
      </c>
      <c r="I36" s="167">
        <v>63</v>
      </c>
      <c r="J36" s="71">
        <v>29</v>
      </c>
      <c r="K36" s="71">
        <v>8</v>
      </c>
      <c r="L36" s="113">
        <v>21</v>
      </c>
      <c r="M36" s="111">
        <v>394</v>
      </c>
      <c r="N36" s="70">
        <v>227</v>
      </c>
      <c r="O36" s="71">
        <v>210</v>
      </c>
      <c r="P36" s="71">
        <v>45</v>
      </c>
      <c r="Q36" s="71">
        <v>0</v>
      </c>
      <c r="R36" s="71">
        <v>0</v>
      </c>
      <c r="S36" s="71">
        <v>136</v>
      </c>
      <c r="T36" s="113">
        <v>31</v>
      </c>
    </row>
    <row r="37" spans="1:20" s="20" customFormat="1" ht="12.75">
      <c r="A37" s="492">
        <v>7</v>
      </c>
      <c r="B37" s="473" t="s">
        <v>165</v>
      </c>
      <c r="C37" s="111">
        <v>171</v>
      </c>
      <c r="D37" s="103">
        <v>86</v>
      </c>
      <c r="E37" s="104">
        <v>0</v>
      </c>
      <c r="F37" s="104">
        <v>1</v>
      </c>
      <c r="G37" s="104">
        <v>0</v>
      </c>
      <c r="H37" s="104">
        <v>0</v>
      </c>
      <c r="I37" s="71">
        <v>48</v>
      </c>
      <c r="J37" s="104">
        <v>0</v>
      </c>
      <c r="K37" s="104">
        <v>14</v>
      </c>
      <c r="L37" s="105">
        <v>22</v>
      </c>
      <c r="M37" s="192">
        <v>309</v>
      </c>
      <c r="N37" s="103">
        <v>161</v>
      </c>
      <c r="O37" s="104">
        <v>142</v>
      </c>
      <c r="P37" s="104">
        <v>0</v>
      </c>
      <c r="Q37" s="104">
        <v>0</v>
      </c>
      <c r="R37" s="104">
        <v>0</v>
      </c>
      <c r="S37" s="104">
        <v>110</v>
      </c>
      <c r="T37" s="105">
        <v>38</v>
      </c>
    </row>
    <row r="38" spans="1:20" s="20" customFormat="1" ht="12.75">
      <c r="A38" s="492">
        <v>8</v>
      </c>
      <c r="B38" s="473" t="s">
        <v>166</v>
      </c>
      <c r="C38" s="111">
        <v>158</v>
      </c>
      <c r="D38" s="70">
        <v>111</v>
      </c>
      <c r="E38" s="71">
        <v>0</v>
      </c>
      <c r="F38" s="71">
        <v>2</v>
      </c>
      <c r="G38" s="71">
        <v>0</v>
      </c>
      <c r="H38" s="71">
        <v>0</v>
      </c>
      <c r="I38" s="167">
        <v>18</v>
      </c>
      <c r="J38" s="71">
        <v>0</v>
      </c>
      <c r="K38" s="71">
        <v>9</v>
      </c>
      <c r="L38" s="113">
        <v>18</v>
      </c>
      <c r="M38" s="111">
        <v>289</v>
      </c>
      <c r="N38" s="70">
        <v>177</v>
      </c>
      <c r="O38" s="71">
        <v>164</v>
      </c>
      <c r="P38" s="71">
        <v>0</v>
      </c>
      <c r="Q38" s="71">
        <v>0</v>
      </c>
      <c r="R38" s="71">
        <v>0</v>
      </c>
      <c r="S38" s="71">
        <v>89</v>
      </c>
      <c r="T38" s="113">
        <v>23</v>
      </c>
    </row>
    <row r="39" spans="1:20" s="20" customFormat="1" ht="12.75">
      <c r="A39" s="492">
        <v>9</v>
      </c>
      <c r="B39" s="473" t="s">
        <v>167</v>
      </c>
      <c r="C39" s="111">
        <v>238</v>
      </c>
      <c r="D39" s="70">
        <v>160</v>
      </c>
      <c r="E39" s="71">
        <v>0</v>
      </c>
      <c r="F39" s="71">
        <v>2</v>
      </c>
      <c r="G39" s="71">
        <v>0</v>
      </c>
      <c r="H39" s="71">
        <v>0</v>
      </c>
      <c r="I39" s="71">
        <v>22</v>
      </c>
      <c r="J39" s="71">
        <v>0</v>
      </c>
      <c r="K39" s="71">
        <v>25</v>
      </c>
      <c r="L39" s="113">
        <v>29</v>
      </c>
      <c r="M39" s="111">
        <v>357</v>
      </c>
      <c r="N39" s="70">
        <v>203</v>
      </c>
      <c r="O39" s="71">
        <v>184</v>
      </c>
      <c r="P39" s="71">
        <v>0</v>
      </c>
      <c r="Q39" s="71">
        <v>0</v>
      </c>
      <c r="R39" s="71">
        <v>0</v>
      </c>
      <c r="S39" s="71">
        <v>120</v>
      </c>
      <c r="T39" s="113">
        <v>34</v>
      </c>
    </row>
    <row r="40" spans="1:20" s="20" customFormat="1" ht="12.75">
      <c r="A40" s="492">
        <v>10</v>
      </c>
      <c r="B40" s="473" t="s">
        <v>168</v>
      </c>
      <c r="C40" s="111">
        <v>92</v>
      </c>
      <c r="D40" s="70">
        <v>51</v>
      </c>
      <c r="E40" s="71">
        <v>0</v>
      </c>
      <c r="F40" s="71">
        <v>1</v>
      </c>
      <c r="G40" s="71">
        <v>1</v>
      </c>
      <c r="H40" s="71">
        <v>0</v>
      </c>
      <c r="I40" s="167">
        <v>11</v>
      </c>
      <c r="J40" s="71">
        <v>0</v>
      </c>
      <c r="K40" s="71">
        <v>6</v>
      </c>
      <c r="L40" s="113">
        <v>22</v>
      </c>
      <c r="M40" s="111">
        <v>378</v>
      </c>
      <c r="N40" s="70">
        <v>226</v>
      </c>
      <c r="O40" s="71">
        <v>219</v>
      </c>
      <c r="P40" s="71">
        <v>14</v>
      </c>
      <c r="Q40" s="71">
        <v>0</v>
      </c>
      <c r="R40" s="71">
        <v>0</v>
      </c>
      <c r="S40" s="71">
        <v>113</v>
      </c>
      <c r="T40" s="113">
        <v>39</v>
      </c>
    </row>
    <row r="41" spans="1:20" s="20" customFormat="1" ht="12.75">
      <c r="A41" s="492">
        <v>11</v>
      </c>
      <c r="B41" s="473" t="s">
        <v>169</v>
      </c>
      <c r="C41" s="111">
        <v>23</v>
      </c>
      <c r="D41" s="103">
        <v>16</v>
      </c>
      <c r="E41" s="104">
        <v>0</v>
      </c>
      <c r="F41" s="104">
        <v>1</v>
      </c>
      <c r="G41" s="104">
        <v>0</v>
      </c>
      <c r="H41" s="104">
        <v>0</v>
      </c>
      <c r="I41" s="71">
        <v>1</v>
      </c>
      <c r="J41" s="104">
        <v>0</v>
      </c>
      <c r="K41" s="104">
        <v>1</v>
      </c>
      <c r="L41" s="105">
        <v>4</v>
      </c>
      <c r="M41" s="192">
        <v>100</v>
      </c>
      <c r="N41" s="103">
        <v>47</v>
      </c>
      <c r="O41" s="104">
        <v>46</v>
      </c>
      <c r="P41" s="104">
        <v>6</v>
      </c>
      <c r="Q41" s="104">
        <v>0</v>
      </c>
      <c r="R41" s="104">
        <v>0</v>
      </c>
      <c r="S41" s="104">
        <v>36</v>
      </c>
      <c r="T41" s="105">
        <v>17</v>
      </c>
    </row>
    <row r="42" spans="1:20" s="20" customFormat="1" ht="25.5">
      <c r="A42" s="492">
        <v>12</v>
      </c>
      <c r="B42" s="473" t="s">
        <v>430</v>
      </c>
      <c r="C42" s="111">
        <v>136</v>
      </c>
      <c r="D42" s="70">
        <v>93</v>
      </c>
      <c r="E42" s="71">
        <v>0</v>
      </c>
      <c r="F42" s="71">
        <v>2</v>
      </c>
      <c r="G42" s="71">
        <v>1</v>
      </c>
      <c r="H42" s="71">
        <v>1</v>
      </c>
      <c r="I42" s="167">
        <v>18</v>
      </c>
      <c r="J42" s="71">
        <v>0</v>
      </c>
      <c r="K42" s="71">
        <v>5</v>
      </c>
      <c r="L42" s="113">
        <v>17</v>
      </c>
      <c r="M42" s="111">
        <v>259</v>
      </c>
      <c r="N42" s="70">
        <v>152</v>
      </c>
      <c r="O42" s="71">
        <v>142</v>
      </c>
      <c r="P42" s="71">
        <v>0</v>
      </c>
      <c r="Q42" s="71">
        <v>0</v>
      </c>
      <c r="R42" s="71">
        <v>0</v>
      </c>
      <c r="S42" s="71">
        <v>91</v>
      </c>
      <c r="T42" s="113">
        <v>16</v>
      </c>
    </row>
    <row r="43" spans="1:20" s="20" customFormat="1" ht="25.5">
      <c r="A43" s="492">
        <v>13</v>
      </c>
      <c r="B43" s="473" t="s">
        <v>170</v>
      </c>
      <c r="C43" s="111">
        <v>28</v>
      </c>
      <c r="D43" s="103">
        <v>8</v>
      </c>
      <c r="E43" s="104">
        <v>1</v>
      </c>
      <c r="F43" s="104">
        <v>1</v>
      </c>
      <c r="G43" s="104">
        <v>0</v>
      </c>
      <c r="H43" s="104">
        <v>0</v>
      </c>
      <c r="I43" s="71">
        <v>5</v>
      </c>
      <c r="J43" s="104">
        <v>0</v>
      </c>
      <c r="K43" s="104">
        <v>2</v>
      </c>
      <c r="L43" s="105">
        <v>11</v>
      </c>
      <c r="M43" s="192">
        <v>138</v>
      </c>
      <c r="N43" s="103">
        <v>44</v>
      </c>
      <c r="O43" s="104">
        <v>41</v>
      </c>
      <c r="P43" s="104">
        <v>0</v>
      </c>
      <c r="Q43" s="104">
        <v>0</v>
      </c>
      <c r="R43" s="104">
        <v>0</v>
      </c>
      <c r="S43" s="104">
        <v>61</v>
      </c>
      <c r="T43" s="105">
        <v>33</v>
      </c>
    </row>
    <row r="44" spans="1:20" s="20" customFormat="1" ht="12.75">
      <c r="A44" s="492">
        <v>14</v>
      </c>
      <c r="B44" s="473" t="s">
        <v>171</v>
      </c>
      <c r="C44" s="111">
        <v>281</v>
      </c>
      <c r="D44" s="70">
        <v>132</v>
      </c>
      <c r="E44" s="71">
        <v>2</v>
      </c>
      <c r="F44" s="71">
        <v>1</v>
      </c>
      <c r="G44" s="71">
        <v>1</v>
      </c>
      <c r="H44" s="71">
        <v>0</v>
      </c>
      <c r="I44" s="167">
        <v>48</v>
      </c>
      <c r="J44" s="71">
        <v>0</v>
      </c>
      <c r="K44" s="71">
        <v>49</v>
      </c>
      <c r="L44" s="113">
        <v>48</v>
      </c>
      <c r="M44" s="111">
        <v>775</v>
      </c>
      <c r="N44" s="70">
        <v>395</v>
      </c>
      <c r="O44" s="71">
        <v>352</v>
      </c>
      <c r="P44" s="71">
        <v>0</v>
      </c>
      <c r="Q44" s="71">
        <v>0</v>
      </c>
      <c r="R44" s="71">
        <v>0</v>
      </c>
      <c r="S44" s="71">
        <v>308</v>
      </c>
      <c r="T44" s="113">
        <v>72</v>
      </c>
    </row>
    <row r="45" spans="1:20" s="20" customFormat="1" ht="12.75">
      <c r="A45" s="492">
        <v>15</v>
      </c>
      <c r="B45" s="473" t="s">
        <v>172</v>
      </c>
      <c r="C45" s="111">
        <v>302</v>
      </c>
      <c r="D45" s="103">
        <v>190</v>
      </c>
      <c r="E45" s="104">
        <v>0</v>
      </c>
      <c r="F45" s="104">
        <v>3</v>
      </c>
      <c r="G45" s="104">
        <v>3</v>
      </c>
      <c r="H45" s="104">
        <v>0</v>
      </c>
      <c r="I45" s="71">
        <v>57</v>
      </c>
      <c r="J45" s="104">
        <v>0</v>
      </c>
      <c r="K45" s="104">
        <v>20</v>
      </c>
      <c r="L45" s="105">
        <v>29</v>
      </c>
      <c r="M45" s="192">
        <v>434</v>
      </c>
      <c r="N45" s="103">
        <v>288</v>
      </c>
      <c r="O45" s="104">
        <v>252</v>
      </c>
      <c r="P45" s="104">
        <v>0</v>
      </c>
      <c r="Q45" s="104">
        <v>0</v>
      </c>
      <c r="R45" s="104">
        <v>0</v>
      </c>
      <c r="S45" s="104">
        <v>115</v>
      </c>
      <c r="T45" s="105">
        <v>31</v>
      </c>
    </row>
    <row r="46" spans="1:20" s="20" customFormat="1" ht="13.5" thickBot="1">
      <c r="A46" s="450">
        <v>16</v>
      </c>
      <c r="B46" s="474" t="s">
        <v>475</v>
      </c>
      <c r="C46" s="62">
        <v>4</v>
      </c>
      <c r="D46" s="116">
        <v>1</v>
      </c>
      <c r="E46" s="64">
        <v>0</v>
      </c>
      <c r="F46" s="64">
        <v>0</v>
      </c>
      <c r="G46" s="64">
        <v>0</v>
      </c>
      <c r="H46" s="64">
        <v>0</v>
      </c>
      <c r="I46" s="64">
        <v>1</v>
      </c>
      <c r="J46" s="64">
        <v>0</v>
      </c>
      <c r="K46" s="64">
        <v>0</v>
      </c>
      <c r="L46" s="115">
        <v>2</v>
      </c>
      <c r="M46" s="62">
        <v>8</v>
      </c>
      <c r="N46" s="116">
        <v>2</v>
      </c>
      <c r="O46" s="64">
        <v>2</v>
      </c>
      <c r="P46" s="64">
        <v>0</v>
      </c>
      <c r="Q46" s="64">
        <v>0</v>
      </c>
      <c r="R46" s="64">
        <v>0</v>
      </c>
      <c r="S46" s="64">
        <v>4</v>
      </c>
      <c r="T46" s="117">
        <v>2</v>
      </c>
    </row>
    <row r="47" spans="1:20" s="20" customFormat="1" ht="13.5" thickBot="1">
      <c r="A47" s="83"/>
      <c r="B47" s="212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N47" s="35"/>
      <c r="O47" s="37"/>
      <c r="P47" s="37"/>
      <c r="Q47" s="35"/>
      <c r="R47" s="35"/>
      <c r="S47" s="37"/>
      <c r="T47" s="37"/>
    </row>
    <row r="48" spans="1:20" s="20" customFormat="1" ht="13.5" thickBot="1">
      <c r="A48" s="181">
        <v>17</v>
      </c>
      <c r="B48" s="191" t="s">
        <v>441</v>
      </c>
      <c r="C48" s="213">
        <v>1</v>
      </c>
      <c r="D48" s="214">
        <v>1</v>
      </c>
      <c r="E48" s="215">
        <v>0</v>
      </c>
      <c r="F48" s="215">
        <v>0</v>
      </c>
      <c r="G48" s="215">
        <v>0</v>
      </c>
      <c r="H48" s="215">
        <v>0</v>
      </c>
      <c r="I48" s="215">
        <v>0</v>
      </c>
      <c r="J48" s="215">
        <v>0</v>
      </c>
      <c r="K48" s="215">
        <v>0</v>
      </c>
      <c r="L48" s="216">
        <v>0</v>
      </c>
      <c r="M48" s="217">
        <v>53</v>
      </c>
      <c r="N48" s="218">
        <v>11</v>
      </c>
      <c r="O48" s="219">
        <v>9</v>
      </c>
      <c r="P48" s="219">
        <v>0</v>
      </c>
      <c r="Q48" s="219">
        <v>0</v>
      </c>
      <c r="R48" s="219">
        <v>0</v>
      </c>
      <c r="S48" s="219">
        <v>22</v>
      </c>
      <c r="T48" s="220">
        <v>20</v>
      </c>
    </row>
    <row r="49" spans="1:20" s="20" customFormat="1" ht="12.75">
      <c r="A49" s="83"/>
      <c r="B49" s="212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N49" s="35"/>
      <c r="O49" s="37"/>
      <c r="P49" s="37"/>
      <c r="Q49" s="35"/>
      <c r="R49" s="35"/>
      <c r="S49" s="37"/>
      <c r="T49" s="37"/>
    </row>
  </sheetData>
  <mergeCells count="44">
    <mergeCell ref="A1:J1"/>
    <mergeCell ref="A30:B30"/>
    <mergeCell ref="O27:R27"/>
    <mergeCell ref="S27:S29"/>
    <mergeCell ref="T27:T29"/>
    <mergeCell ref="G28:G29"/>
    <mergeCell ref="H28:H29"/>
    <mergeCell ref="I28:I29"/>
    <mergeCell ref="J28:J29"/>
    <mergeCell ref="O28:O29"/>
    <mergeCell ref="P28:P29"/>
    <mergeCell ref="Q28:R28"/>
    <mergeCell ref="M26:M29"/>
    <mergeCell ref="N26:T26"/>
    <mergeCell ref="D27:D29"/>
    <mergeCell ref="P2:P3"/>
    <mergeCell ref="Q2:Q3"/>
    <mergeCell ref="R2:R3"/>
    <mergeCell ref="O2:O3"/>
    <mergeCell ref="E27:E29"/>
    <mergeCell ref="F27:F29"/>
    <mergeCell ref="G27:H27"/>
    <mergeCell ref="I27:J27"/>
    <mergeCell ref="K27:K29"/>
    <mergeCell ref="A24:T24"/>
    <mergeCell ref="A4:B4"/>
    <mergeCell ref="A25:A29"/>
    <mergeCell ref="B25:B29"/>
    <mergeCell ref="C25:L25"/>
    <mergeCell ref="M25:T25"/>
    <mergeCell ref="C26:C29"/>
    <mergeCell ref="D26:L26"/>
    <mergeCell ref="L27:L29"/>
    <mergeCell ref="N27:N29"/>
    <mergeCell ref="H2:J2"/>
    <mergeCell ref="K2:K3"/>
    <mergeCell ref="L2:L3"/>
    <mergeCell ref="M2:M3"/>
    <mergeCell ref="N2:N3"/>
    <mergeCell ref="A2:A3"/>
    <mergeCell ref="B2:B3"/>
    <mergeCell ref="C2:C3"/>
    <mergeCell ref="D2:F2"/>
    <mergeCell ref="G2:G3"/>
  </mergeCells>
  <pageMargins left="0.118110236220472" right="0.196850393700787" top="0.35433070866141703" bottom="0.55118110236220497" header="0.31496062992126" footer="0.31496062992126"/>
  <pageSetup paperSize="9" scale="65" orientation="landscape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4"/>
  <sheetViews>
    <sheetView workbookViewId="0"/>
  </sheetViews>
  <sheetFormatPr defaultRowHeight="15"/>
  <cols>
    <col min="1" max="1" width="4.85546875" customWidth="1"/>
    <col min="2" max="2" width="49" customWidth="1"/>
    <col min="3" max="3" width="11.28515625" customWidth="1"/>
    <col min="4" max="6" width="9.140625" customWidth="1"/>
    <col min="7" max="7" width="11" customWidth="1"/>
    <col min="8" max="10" width="9.140625" customWidth="1"/>
    <col min="17" max="17" width="7.85546875" customWidth="1"/>
    <col min="19" max="19" width="8" customWidth="1"/>
    <col min="20" max="20" width="8.140625" customWidth="1"/>
    <col min="21" max="22" width="4.7109375" customWidth="1"/>
    <col min="23" max="23" width="5.7109375" customWidth="1"/>
    <col min="24" max="27" width="6.7109375" customWidth="1"/>
    <col min="28" max="29" width="8.7109375" customWidth="1"/>
    <col min="30" max="31" width="6.7109375" customWidth="1"/>
    <col min="32" max="32" width="5.7109375" customWidth="1"/>
    <col min="33" max="33" width="6.7109375" customWidth="1"/>
    <col min="34" max="34" width="5.7109375" customWidth="1"/>
    <col min="35" max="38" width="6.7109375" customWidth="1"/>
    <col min="39" max="39" width="5.7109375" customWidth="1"/>
    <col min="40" max="40" width="6.7109375" customWidth="1"/>
    <col min="41" max="42" width="5.7109375" customWidth="1"/>
    <col min="43" max="45" width="6.7109375" customWidth="1"/>
    <col min="46" max="46" width="8.7109375" customWidth="1"/>
    <col min="47" max="47" width="6.7109375" customWidth="1"/>
    <col min="48" max="48" width="5.7109375" customWidth="1"/>
    <col min="49" max="49" width="8.7109375" customWidth="1"/>
    <col min="50" max="50" width="5.7109375" customWidth="1"/>
    <col min="51" max="51" width="4.7109375" customWidth="1"/>
  </cols>
  <sheetData>
    <row r="1" spans="1:20">
      <c r="K1" s="300"/>
      <c r="L1" s="300"/>
      <c r="M1" s="300"/>
    </row>
    <row r="2" spans="1:20">
      <c r="K2" s="300"/>
      <c r="L2" s="300"/>
      <c r="M2" s="300"/>
    </row>
    <row r="3" spans="1:20">
      <c r="K3" s="300"/>
      <c r="L3" s="300"/>
      <c r="M3" s="300"/>
    </row>
    <row r="4" spans="1:20" ht="15.75" thickBot="1">
      <c r="A4" s="542" t="s">
        <v>562</v>
      </c>
      <c r="B4" s="542"/>
      <c r="C4" s="542"/>
      <c r="D4" s="542"/>
      <c r="E4" s="542"/>
      <c r="F4" s="542"/>
      <c r="G4" s="542"/>
      <c r="H4" s="542"/>
      <c r="I4" s="542"/>
      <c r="J4" s="542"/>
    </row>
    <row r="5" spans="1:20" s="20" customFormat="1" ht="27.75" customHeight="1">
      <c r="A5" s="628" t="s">
        <v>300</v>
      </c>
      <c r="B5" s="630" t="s">
        <v>301</v>
      </c>
      <c r="C5" s="609" t="s">
        <v>0</v>
      </c>
      <c r="D5" s="546" t="s">
        <v>298</v>
      </c>
      <c r="E5" s="546"/>
      <c r="F5" s="548"/>
      <c r="G5" s="546" t="s">
        <v>1</v>
      </c>
      <c r="H5" s="546" t="s">
        <v>299</v>
      </c>
      <c r="I5" s="546"/>
      <c r="J5" s="547"/>
      <c r="K5" s="564" t="s">
        <v>466</v>
      </c>
      <c r="L5" s="545" t="s">
        <v>467</v>
      </c>
      <c r="M5" s="546" t="s">
        <v>461</v>
      </c>
      <c r="N5" s="546" t="s">
        <v>462</v>
      </c>
      <c r="O5" s="546" t="s">
        <v>463</v>
      </c>
      <c r="P5" s="546" t="s">
        <v>464</v>
      </c>
      <c r="Q5" s="546" t="s">
        <v>465</v>
      </c>
      <c r="R5" s="548" t="s">
        <v>469</v>
      </c>
    </row>
    <row r="6" spans="1:20" s="20" customFormat="1" ht="38.25" customHeight="1">
      <c r="A6" s="629"/>
      <c r="B6" s="631"/>
      <c r="C6" s="632"/>
      <c r="D6" s="3" t="s">
        <v>2</v>
      </c>
      <c r="E6" s="2" t="s">
        <v>3</v>
      </c>
      <c r="F6" s="7" t="s">
        <v>4</v>
      </c>
      <c r="G6" s="513"/>
      <c r="H6" s="3" t="s">
        <v>2</v>
      </c>
      <c r="I6" s="2" t="s">
        <v>3</v>
      </c>
      <c r="J6" s="8" t="s">
        <v>4</v>
      </c>
      <c r="K6" s="675"/>
      <c r="L6" s="676"/>
      <c r="M6" s="674"/>
      <c r="N6" s="674"/>
      <c r="O6" s="674"/>
      <c r="P6" s="674"/>
      <c r="Q6" s="674"/>
      <c r="R6" s="549"/>
    </row>
    <row r="7" spans="1:20" s="20" customFormat="1">
      <c r="A7" s="619" t="s">
        <v>327</v>
      </c>
      <c r="B7" s="620"/>
      <c r="C7" s="502">
        <f t="shared" ref="C7" si="0">SUM(C8:C11)</f>
        <v>68075850.379999995</v>
      </c>
      <c r="D7" s="90">
        <v>67268.626857707495</v>
      </c>
      <c r="E7" s="90">
        <v>2363.25246059849</v>
      </c>
      <c r="F7" s="92">
        <v>270.22054158545899</v>
      </c>
      <c r="G7" s="89">
        <f t="shared" ref="G7" si="1">SUM(G8:G11)</f>
        <v>5842013.3099999996</v>
      </c>
      <c r="H7" s="90">
        <v>5772.7404249011897</v>
      </c>
      <c r="I7" s="90">
        <v>202.80543324307399</v>
      </c>
      <c r="J7" s="91">
        <v>23.1893100382254</v>
      </c>
      <c r="K7" s="315">
        <f>SUM(K8:K11)</f>
        <v>28806</v>
      </c>
      <c r="L7" s="89">
        <f t="shared" ref="L7:M7" si="2">SUM(L8:L11)</f>
        <v>28582</v>
      </c>
      <c r="M7" s="89">
        <f t="shared" si="2"/>
        <v>251927</v>
      </c>
      <c r="N7" s="365">
        <v>248.93972332015809</v>
      </c>
      <c r="O7" s="90">
        <f>+N7*100/365</f>
        <v>68.202663923330988</v>
      </c>
      <c r="P7" s="90">
        <v>7.2286878425296264</v>
      </c>
      <c r="Q7" s="90">
        <v>0.65075921908893708</v>
      </c>
      <c r="R7" s="92">
        <v>34.437747035573125</v>
      </c>
    </row>
    <row r="8" spans="1:20" s="20" customFormat="1" ht="12.75">
      <c r="A8" s="492">
        <v>1</v>
      </c>
      <c r="B8" s="452" t="s">
        <v>173</v>
      </c>
      <c r="C8" s="499">
        <v>36526573.380000003</v>
      </c>
      <c r="D8" s="73">
        <v>107431.098176471</v>
      </c>
      <c r="E8" s="73">
        <v>2463.5174600391201</v>
      </c>
      <c r="F8" s="74">
        <v>434.28179697531698</v>
      </c>
      <c r="G8" s="154">
        <v>4386845.3099999996</v>
      </c>
      <c r="H8" s="73">
        <v>12902.4862058824</v>
      </c>
      <c r="I8" s="73">
        <v>295.86870641397502</v>
      </c>
      <c r="J8" s="94">
        <v>52.157289556284802</v>
      </c>
      <c r="K8" s="238">
        <v>14827</v>
      </c>
      <c r="L8" s="22">
        <v>14760</v>
      </c>
      <c r="M8" s="22">
        <v>84108</v>
      </c>
      <c r="N8" s="23">
        <v>247.37647058823529</v>
      </c>
      <c r="O8" s="23">
        <f>+N8*0.273972602739726</f>
        <v>67.774375503626104</v>
      </c>
      <c r="P8" s="23">
        <v>4.2918814104199621</v>
      </c>
      <c r="Q8" s="23">
        <v>1.1517615176151761</v>
      </c>
      <c r="R8" s="26">
        <v>57.638235294117649</v>
      </c>
    </row>
    <row r="9" spans="1:20" s="20" customFormat="1" ht="12.75">
      <c r="A9" s="492">
        <v>2</v>
      </c>
      <c r="B9" s="452" t="s">
        <v>174</v>
      </c>
      <c r="C9" s="499">
        <v>5168780</v>
      </c>
      <c r="D9" s="73">
        <v>103375.6</v>
      </c>
      <c r="E9" s="73">
        <v>1811.69996494918</v>
      </c>
      <c r="F9" s="74">
        <v>402.42759265026501</v>
      </c>
      <c r="G9" s="154">
        <v>408510</v>
      </c>
      <c r="H9" s="73">
        <v>8170.2</v>
      </c>
      <c r="I9" s="73">
        <v>143.18611987381701</v>
      </c>
      <c r="J9" s="94">
        <v>31.8055123014637</v>
      </c>
      <c r="K9" s="238">
        <v>2853</v>
      </c>
      <c r="L9" s="22">
        <v>2837</v>
      </c>
      <c r="M9" s="22">
        <v>12844</v>
      </c>
      <c r="N9" s="23">
        <v>256.88</v>
      </c>
      <c r="O9" s="23">
        <f>+N9*0.273972602739726</f>
        <v>70.37808219178082</v>
      </c>
      <c r="P9" s="23">
        <v>3.1319190441355769</v>
      </c>
      <c r="Q9" s="23">
        <v>0</v>
      </c>
      <c r="R9" s="26">
        <v>82.02</v>
      </c>
    </row>
    <row r="10" spans="1:20" s="20" customFormat="1" ht="25.5">
      <c r="A10" s="492">
        <v>3</v>
      </c>
      <c r="B10" s="473" t="s">
        <v>175</v>
      </c>
      <c r="C10" s="499">
        <v>8549911</v>
      </c>
      <c r="D10" s="73">
        <v>29687.190972222201</v>
      </c>
      <c r="E10" s="73">
        <v>2334.12803712804</v>
      </c>
      <c r="F10" s="74">
        <v>136.70889496490301</v>
      </c>
      <c r="G10" s="154">
        <v>192105</v>
      </c>
      <c r="H10" s="73">
        <v>667.03125</v>
      </c>
      <c r="I10" s="73">
        <v>52.444717444717398</v>
      </c>
      <c r="J10" s="94">
        <v>3.07166498776802</v>
      </c>
      <c r="K10" s="316">
        <v>3663</v>
      </c>
      <c r="L10" s="80">
        <v>3522</v>
      </c>
      <c r="M10" s="80">
        <v>62541</v>
      </c>
      <c r="N10" s="73">
        <v>217.15625</v>
      </c>
      <c r="O10" s="73">
        <f t="shared" ref="O10" si="3">+N10*0.273972602739726</f>
        <v>59.494863013698627</v>
      </c>
      <c r="P10" s="73">
        <v>16.948780487804878</v>
      </c>
      <c r="Q10" s="73">
        <v>0.35490035490035488</v>
      </c>
      <c r="R10" s="74">
        <v>12.8125</v>
      </c>
    </row>
    <row r="11" spans="1:20" s="20" customFormat="1" ht="26.25" thickBot="1">
      <c r="A11" s="450">
        <v>4</v>
      </c>
      <c r="B11" s="501" t="s">
        <v>176</v>
      </c>
      <c r="C11" s="500">
        <v>17830586</v>
      </c>
      <c r="D11" s="66">
        <v>53384.988023952101</v>
      </c>
      <c r="E11" s="66">
        <v>2389.1981776765401</v>
      </c>
      <c r="F11" s="67">
        <v>192.900729168921</v>
      </c>
      <c r="G11" s="58">
        <v>854553</v>
      </c>
      <c r="H11" s="66">
        <v>2558.54191616766</v>
      </c>
      <c r="I11" s="66">
        <v>114.505292777703</v>
      </c>
      <c r="J11" s="95">
        <v>9.2450072484150905</v>
      </c>
      <c r="K11" s="317">
        <v>7463</v>
      </c>
      <c r="L11" s="82">
        <v>7463</v>
      </c>
      <c r="M11" s="82">
        <v>92434</v>
      </c>
      <c r="N11" s="66">
        <v>276.74850299401197</v>
      </c>
      <c r="O11" s="66">
        <f>+N11*0.273972602739726</f>
        <v>75.821507669592322</v>
      </c>
      <c r="P11" s="66">
        <v>12.385635803296262</v>
      </c>
      <c r="Q11" s="66">
        <v>4.0198311670909821E-2</v>
      </c>
      <c r="R11" s="67">
        <v>22.344311377245511</v>
      </c>
    </row>
    <row r="12" spans="1:20" s="20" customFormat="1" ht="27.75" customHeight="1">
      <c r="A12" s="33"/>
      <c r="B12" s="4"/>
      <c r="C12" s="35"/>
      <c r="D12" s="36"/>
      <c r="E12" s="37"/>
      <c r="F12" s="37"/>
      <c r="G12" s="35"/>
      <c r="H12" s="37"/>
      <c r="I12" s="37"/>
      <c r="J12" s="37"/>
    </row>
    <row r="13" spans="1:20" s="20" customFormat="1" ht="27.75" customHeight="1" thickBot="1">
      <c r="A13" s="552" t="s">
        <v>565</v>
      </c>
      <c r="B13" s="552"/>
      <c r="C13" s="552"/>
      <c r="D13" s="552"/>
      <c r="E13" s="552"/>
      <c r="F13" s="552"/>
      <c r="G13" s="552"/>
      <c r="H13" s="552"/>
      <c r="I13" s="552"/>
      <c r="J13" s="552"/>
      <c r="K13" s="552"/>
      <c r="L13" s="552"/>
      <c r="M13" s="552"/>
      <c r="N13" s="552"/>
      <c r="O13" s="552"/>
      <c r="P13" s="552"/>
      <c r="Q13" s="552"/>
      <c r="R13" s="552"/>
      <c r="S13" s="552"/>
      <c r="T13" s="552"/>
    </row>
    <row r="14" spans="1:20" s="20" customFormat="1" ht="14.25" customHeight="1" thickBot="1">
      <c r="A14" s="611" t="s">
        <v>300</v>
      </c>
      <c r="B14" s="614" t="s">
        <v>301</v>
      </c>
      <c r="C14" s="557" t="s">
        <v>414</v>
      </c>
      <c r="D14" s="557"/>
      <c r="E14" s="557"/>
      <c r="F14" s="557"/>
      <c r="G14" s="557"/>
      <c r="H14" s="557"/>
      <c r="I14" s="557"/>
      <c r="J14" s="557"/>
      <c r="K14" s="557"/>
      <c r="L14" s="557"/>
      <c r="M14" s="556" t="s">
        <v>425</v>
      </c>
      <c r="N14" s="557"/>
      <c r="O14" s="557"/>
      <c r="P14" s="557"/>
      <c r="Q14" s="557"/>
      <c r="R14" s="557"/>
      <c r="S14" s="557"/>
      <c r="T14" s="558"/>
    </row>
    <row r="15" spans="1:20" s="20" customFormat="1" ht="13.5" customHeight="1" thickBot="1">
      <c r="A15" s="612"/>
      <c r="B15" s="615"/>
      <c r="C15" s="671" t="s">
        <v>415</v>
      </c>
      <c r="D15" s="562" t="s">
        <v>416</v>
      </c>
      <c r="E15" s="563"/>
      <c r="F15" s="563"/>
      <c r="G15" s="563"/>
      <c r="H15" s="563"/>
      <c r="I15" s="563"/>
      <c r="J15" s="563"/>
      <c r="K15" s="563"/>
      <c r="L15" s="563"/>
      <c r="M15" s="559" t="s">
        <v>415</v>
      </c>
      <c r="N15" s="562" t="s">
        <v>416</v>
      </c>
      <c r="O15" s="563"/>
      <c r="P15" s="563"/>
      <c r="Q15" s="563"/>
      <c r="R15" s="563"/>
      <c r="S15" s="563"/>
      <c r="T15" s="585"/>
    </row>
    <row r="16" spans="1:20" s="20" customFormat="1" ht="39" customHeight="1">
      <c r="A16" s="612"/>
      <c r="B16" s="615"/>
      <c r="C16" s="672"/>
      <c r="D16" s="576" t="s">
        <v>409</v>
      </c>
      <c r="E16" s="570" t="s">
        <v>410</v>
      </c>
      <c r="F16" s="570" t="s">
        <v>411</v>
      </c>
      <c r="G16" s="566" t="s">
        <v>418</v>
      </c>
      <c r="H16" s="567"/>
      <c r="I16" s="568" t="s">
        <v>417</v>
      </c>
      <c r="J16" s="569"/>
      <c r="K16" s="570" t="s">
        <v>412</v>
      </c>
      <c r="L16" s="573" t="s">
        <v>413</v>
      </c>
      <c r="M16" s="560"/>
      <c r="N16" s="576" t="s">
        <v>420</v>
      </c>
      <c r="O16" s="566" t="s">
        <v>421</v>
      </c>
      <c r="P16" s="579"/>
      <c r="Q16" s="579"/>
      <c r="R16" s="567"/>
      <c r="S16" s="570" t="s">
        <v>423</v>
      </c>
      <c r="T16" s="573" t="s">
        <v>424</v>
      </c>
    </row>
    <row r="17" spans="1:20" s="20" customFormat="1" ht="27.75" customHeight="1">
      <c r="A17" s="612"/>
      <c r="B17" s="615"/>
      <c r="C17" s="672"/>
      <c r="D17" s="577"/>
      <c r="E17" s="571"/>
      <c r="F17" s="571"/>
      <c r="G17" s="580" t="s">
        <v>415</v>
      </c>
      <c r="H17" s="580" t="s">
        <v>419</v>
      </c>
      <c r="I17" s="580" t="s">
        <v>415</v>
      </c>
      <c r="J17" s="582" t="s">
        <v>422</v>
      </c>
      <c r="K17" s="571"/>
      <c r="L17" s="574"/>
      <c r="M17" s="560"/>
      <c r="N17" s="577"/>
      <c r="O17" s="571" t="s">
        <v>415</v>
      </c>
      <c r="P17" s="571" t="s">
        <v>422</v>
      </c>
      <c r="Q17" s="583" t="s">
        <v>418</v>
      </c>
      <c r="R17" s="584"/>
      <c r="S17" s="571"/>
      <c r="T17" s="574"/>
    </row>
    <row r="18" spans="1:20" s="20" customFormat="1" ht="25.5">
      <c r="A18" s="613"/>
      <c r="B18" s="616"/>
      <c r="C18" s="673"/>
      <c r="D18" s="578"/>
      <c r="E18" s="572"/>
      <c r="F18" s="572"/>
      <c r="G18" s="581"/>
      <c r="H18" s="581"/>
      <c r="I18" s="581"/>
      <c r="J18" s="572"/>
      <c r="K18" s="572"/>
      <c r="L18" s="575"/>
      <c r="M18" s="561"/>
      <c r="N18" s="578"/>
      <c r="O18" s="572"/>
      <c r="P18" s="572"/>
      <c r="Q18" s="307" t="s">
        <v>415</v>
      </c>
      <c r="R18" s="38" t="s">
        <v>419</v>
      </c>
      <c r="S18" s="572"/>
      <c r="T18" s="575"/>
    </row>
    <row r="19" spans="1:20" s="20" customFormat="1" ht="17.25" customHeight="1">
      <c r="A19" s="619" t="s">
        <v>327</v>
      </c>
      <c r="B19" s="516"/>
      <c r="C19" s="144">
        <f>SUM(C20:C23)</f>
        <v>237</v>
      </c>
      <c r="D19" s="40">
        <f>SUM(D20:D23)</f>
        <v>137</v>
      </c>
      <c r="E19" s="41">
        <f t="shared" ref="E19:H19" si="4">SUM(E20:E23)</f>
        <v>1</v>
      </c>
      <c r="F19" s="41">
        <f t="shared" si="4"/>
        <v>4</v>
      </c>
      <c r="G19" s="41">
        <f t="shared" si="4"/>
        <v>11</v>
      </c>
      <c r="H19" s="41">
        <f t="shared" si="4"/>
        <v>0</v>
      </c>
      <c r="I19" s="41">
        <f>SUM(I20:I23)</f>
        <v>42</v>
      </c>
      <c r="J19" s="41">
        <f t="shared" ref="J19:T19" si="5">SUM(J20:J23)</f>
        <v>5</v>
      </c>
      <c r="K19" s="41">
        <f t="shared" si="5"/>
        <v>17</v>
      </c>
      <c r="L19" s="42">
        <f t="shared" si="5"/>
        <v>25</v>
      </c>
      <c r="M19" s="39">
        <f t="shared" si="5"/>
        <v>806</v>
      </c>
      <c r="N19" s="40">
        <f t="shared" si="5"/>
        <v>409</v>
      </c>
      <c r="O19" s="41">
        <f t="shared" si="5"/>
        <v>376</v>
      </c>
      <c r="P19" s="41">
        <f t="shared" si="5"/>
        <v>6</v>
      </c>
      <c r="Q19" s="43">
        <f t="shared" si="5"/>
        <v>0</v>
      </c>
      <c r="R19" s="44">
        <f t="shared" si="5"/>
        <v>0</v>
      </c>
      <c r="S19" s="41">
        <f t="shared" si="5"/>
        <v>262</v>
      </c>
      <c r="T19" s="42">
        <f t="shared" si="5"/>
        <v>135</v>
      </c>
    </row>
    <row r="20" spans="1:20" s="20" customFormat="1" ht="12.75">
      <c r="A20" s="492">
        <v>1</v>
      </c>
      <c r="B20" s="452" t="s">
        <v>173</v>
      </c>
      <c r="C20" s="45">
        <v>132</v>
      </c>
      <c r="D20" s="46">
        <v>80</v>
      </c>
      <c r="E20" s="47">
        <v>0</v>
      </c>
      <c r="F20" s="47">
        <v>1</v>
      </c>
      <c r="G20" s="47">
        <v>9</v>
      </c>
      <c r="H20" s="47">
        <v>0</v>
      </c>
      <c r="I20" s="47">
        <v>17</v>
      </c>
      <c r="J20" s="47">
        <v>5</v>
      </c>
      <c r="K20" s="47">
        <v>11</v>
      </c>
      <c r="L20" s="48">
        <v>14</v>
      </c>
      <c r="M20" s="111">
        <v>417</v>
      </c>
      <c r="N20" s="70">
        <v>249</v>
      </c>
      <c r="O20" s="71">
        <v>219</v>
      </c>
      <c r="P20" s="71">
        <v>2</v>
      </c>
      <c r="Q20" s="71">
        <v>0</v>
      </c>
      <c r="R20" s="71">
        <v>0</v>
      </c>
      <c r="S20" s="71">
        <v>134</v>
      </c>
      <c r="T20" s="113">
        <v>34</v>
      </c>
    </row>
    <row r="21" spans="1:20" s="20" customFormat="1" ht="12.75">
      <c r="A21" s="492">
        <v>2</v>
      </c>
      <c r="B21" s="452" t="s">
        <v>174</v>
      </c>
      <c r="C21" s="45">
        <v>27</v>
      </c>
      <c r="D21" s="46">
        <v>20</v>
      </c>
      <c r="E21" s="47">
        <v>0</v>
      </c>
      <c r="F21" s="47">
        <v>1</v>
      </c>
      <c r="G21" s="47">
        <v>0</v>
      </c>
      <c r="H21" s="47">
        <v>0</v>
      </c>
      <c r="I21" s="78">
        <v>2</v>
      </c>
      <c r="J21" s="47">
        <v>0</v>
      </c>
      <c r="K21" s="47">
        <v>1</v>
      </c>
      <c r="L21" s="48">
        <v>3</v>
      </c>
      <c r="M21" s="111">
        <v>77</v>
      </c>
      <c r="N21" s="70">
        <v>45</v>
      </c>
      <c r="O21" s="71">
        <v>45</v>
      </c>
      <c r="P21" s="71">
        <v>4</v>
      </c>
      <c r="Q21" s="71">
        <v>0</v>
      </c>
      <c r="R21" s="71">
        <v>0</v>
      </c>
      <c r="S21" s="71">
        <v>17</v>
      </c>
      <c r="T21" s="113">
        <v>15</v>
      </c>
    </row>
    <row r="22" spans="1:20" s="20" customFormat="1" ht="27.75" customHeight="1">
      <c r="A22" s="492">
        <v>3</v>
      </c>
      <c r="B22" s="473" t="s">
        <v>175</v>
      </c>
      <c r="C22" s="111">
        <v>35</v>
      </c>
      <c r="D22" s="103">
        <v>13</v>
      </c>
      <c r="E22" s="104">
        <v>1</v>
      </c>
      <c r="F22" s="104">
        <v>1</v>
      </c>
      <c r="G22" s="104">
        <v>0</v>
      </c>
      <c r="H22" s="104">
        <v>0</v>
      </c>
      <c r="I22" s="71">
        <v>11</v>
      </c>
      <c r="J22" s="104">
        <v>0</v>
      </c>
      <c r="K22" s="104">
        <v>1</v>
      </c>
      <c r="L22" s="105">
        <v>8</v>
      </c>
      <c r="M22" s="192">
        <v>121</v>
      </c>
      <c r="N22" s="103">
        <v>29</v>
      </c>
      <c r="O22" s="104">
        <v>29</v>
      </c>
      <c r="P22" s="104">
        <v>0</v>
      </c>
      <c r="Q22" s="104">
        <v>0</v>
      </c>
      <c r="R22" s="104">
        <v>0</v>
      </c>
      <c r="S22" s="104">
        <v>65</v>
      </c>
      <c r="T22" s="105">
        <v>27</v>
      </c>
    </row>
    <row r="23" spans="1:20" s="20" customFormat="1" ht="27.75" customHeight="1" thickBot="1">
      <c r="A23" s="450">
        <v>4</v>
      </c>
      <c r="B23" s="501" t="s">
        <v>176</v>
      </c>
      <c r="C23" s="62">
        <v>43</v>
      </c>
      <c r="D23" s="116">
        <v>24</v>
      </c>
      <c r="E23" s="64">
        <v>0</v>
      </c>
      <c r="F23" s="64">
        <v>1</v>
      </c>
      <c r="G23" s="64">
        <v>2</v>
      </c>
      <c r="H23" s="64">
        <v>0</v>
      </c>
      <c r="I23" s="64">
        <v>12</v>
      </c>
      <c r="J23" s="64">
        <v>0</v>
      </c>
      <c r="K23" s="64">
        <v>4</v>
      </c>
      <c r="L23" s="115">
        <v>0</v>
      </c>
      <c r="M23" s="62">
        <v>191</v>
      </c>
      <c r="N23" s="116">
        <v>86</v>
      </c>
      <c r="O23" s="64">
        <v>83</v>
      </c>
      <c r="P23" s="64">
        <v>0</v>
      </c>
      <c r="Q23" s="64">
        <v>0</v>
      </c>
      <c r="R23" s="64">
        <v>0</v>
      </c>
      <c r="S23" s="64">
        <v>46</v>
      </c>
      <c r="T23" s="117">
        <v>59</v>
      </c>
    </row>
    <row r="24" spans="1:20" s="20" customFormat="1" ht="27.75" customHeight="1">
      <c r="A24" s="33"/>
      <c r="B24" s="4"/>
      <c r="C24" s="35"/>
      <c r="D24" s="36"/>
      <c r="E24" s="37"/>
      <c r="F24" s="37"/>
      <c r="G24" s="35"/>
      <c r="H24" s="37"/>
      <c r="I24" s="37"/>
      <c r="J24" s="37"/>
    </row>
  </sheetData>
  <mergeCells count="44">
    <mergeCell ref="A13:T13"/>
    <mergeCell ref="A4:J4"/>
    <mergeCell ref="A19:B19"/>
    <mergeCell ref="S16:S18"/>
    <mergeCell ref="T16:T18"/>
    <mergeCell ref="G17:G18"/>
    <mergeCell ref="H17:H18"/>
    <mergeCell ref="I17:I18"/>
    <mergeCell ref="J17:J18"/>
    <mergeCell ref="O17:O18"/>
    <mergeCell ref="P17:P18"/>
    <mergeCell ref="Q17:R17"/>
    <mergeCell ref="N15:T15"/>
    <mergeCell ref="D16:D18"/>
    <mergeCell ref="E16:E18"/>
    <mergeCell ref="F16:F18"/>
    <mergeCell ref="G16:H16"/>
    <mergeCell ref="I16:J16"/>
    <mergeCell ref="K16:K18"/>
    <mergeCell ref="L16:L18"/>
    <mergeCell ref="N16:N18"/>
    <mergeCell ref="O16:R16"/>
    <mergeCell ref="Q5:Q6"/>
    <mergeCell ref="R5:R6"/>
    <mergeCell ref="A7:B7"/>
    <mergeCell ref="A14:A18"/>
    <mergeCell ref="B14:B18"/>
    <mergeCell ref="C14:L14"/>
    <mergeCell ref="M14:T14"/>
    <mergeCell ref="C15:C18"/>
    <mergeCell ref="D15:L15"/>
    <mergeCell ref="M15:M18"/>
    <mergeCell ref="K5:K6"/>
    <mergeCell ref="L5:L6"/>
    <mergeCell ref="M5:M6"/>
    <mergeCell ref="N5:N6"/>
    <mergeCell ref="O5:O6"/>
    <mergeCell ref="P5:P6"/>
    <mergeCell ref="H5:J5"/>
    <mergeCell ref="A5:A6"/>
    <mergeCell ref="B5:B6"/>
    <mergeCell ref="C5:C6"/>
    <mergeCell ref="D5:F5"/>
    <mergeCell ref="G5:G6"/>
  </mergeCells>
  <pageMargins left="0.11811023622047245" right="0.19685039370078741" top="0.55118110236220474" bottom="0.74803149606299213" header="0.31496062992125984" footer="0.31496062992125984"/>
  <pageSetup paperSize="9" scale="6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Y32"/>
  <sheetViews>
    <sheetView zoomScaleNormal="100" workbookViewId="0"/>
  </sheetViews>
  <sheetFormatPr defaultRowHeight="15"/>
  <cols>
    <col min="1" max="1" width="4.85546875" customWidth="1"/>
    <col min="2" max="2" width="51" customWidth="1"/>
    <col min="3" max="3" width="10.7109375" customWidth="1"/>
    <col min="4" max="4" width="8.5703125" customWidth="1"/>
    <col min="5" max="6" width="9.140625" customWidth="1"/>
    <col min="7" max="7" width="10" customWidth="1"/>
    <col min="8" max="8" width="9.42578125" customWidth="1"/>
    <col min="9" max="10" width="9.140625" customWidth="1"/>
    <col min="17" max="17" width="7.85546875" customWidth="1"/>
    <col min="19" max="19" width="8" customWidth="1"/>
    <col min="20" max="20" width="8.140625" customWidth="1"/>
    <col min="21" max="22" width="4.7109375" customWidth="1"/>
    <col min="23" max="23" width="5.7109375" customWidth="1"/>
    <col min="24" max="27" width="6.7109375" customWidth="1"/>
    <col min="28" max="29" width="8.7109375" customWidth="1"/>
    <col min="30" max="31" width="6.7109375" customWidth="1"/>
    <col min="32" max="32" width="5.7109375" customWidth="1"/>
    <col min="33" max="33" width="6.7109375" customWidth="1"/>
    <col min="34" max="34" width="5.7109375" customWidth="1"/>
    <col min="35" max="38" width="6.7109375" customWidth="1"/>
    <col min="39" max="39" width="5.7109375" customWidth="1"/>
    <col min="40" max="40" width="6.7109375" customWidth="1"/>
    <col min="41" max="42" width="5.7109375" customWidth="1"/>
    <col min="43" max="45" width="6.7109375" customWidth="1"/>
    <col min="46" max="46" width="8.7109375" customWidth="1"/>
    <col min="47" max="47" width="6.7109375" customWidth="1"/>
    <col min="48" max="48" width="5.7109375" customWidth="1"/>
    <col min="49" max="49" width="8.7109375" customWidth="1"/>
    <col min="50" max="50" width="5.7109375" customWidth="1"/>
    <col min="51" max="51" width="4.7109375" customWidth="1"/>
  </cols>
  <sheetData>
    <row r="1" spans="1:51" s="20" customFormat="1" ht="12.75">
      <c r="A1" s="280"/>
      <c r="B1" s="318"/>
      <c r="C1" s="280"/>
      <c r="D1" s="280"/>
      <c r="E1" s="280"/>
      <c r="F1" s="280"/>
      <c r="G1" s="289"/>
      <c r="H1" s="289"/>
      <c r="I1" s="279"/>
      <c r="J1" s="280"/>
      <c r="K1" s="280"/>
      <c r="L1" s="280"/>
      <c r="M1" s="280"/>
      <c r="N1" s="280"/>
      <c r="O1" s="279"/>
      <c r="P1" s="279"/>
      <c r="Q1" s="279"/>
      <c r="R1" s="279"/>
      <c r="S1" s="279"/>
      <c r="T1" s="279"/>
      <c r="U1" s="279"/>
      <c r="V1" s="280"/>
      <c r="W1" s="278"/>
      <c r="X1" s="279"/>
      <c r="Y1" s="279"/>
      <c r="Z1" s="279"/>
      <c r="AA1" s="280"/>
      <c r="AB1" s="286"/>
      <c r="AC1" s="279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3"/>
      <c r="AW1" s="283"/>
      <c r="AX1" s="283"/>
      <c r="AY1" s="285"/>
    </row>
    <row r="2" spans="1:51" s="20" customFormat="1" ht="12.75">
      <c r="A2" s="33"/>
      <c r="B2" s="4"/>
      <c r="C2" s="35"/>
      <c r="D2" s="36"/>
      <c r="E2" s="37"/>
      <c r="F2" s="37"/>
      <c r="G2" s="35"/>
      <c r="H2" s="37"/>
      <c r="I2" s="37"/>
      <c r="J2" s="37"/>
      <c r="K2" s="68"/>
      <c r="L2" s="68"/>
      <c r="M2" s="68"/>
    </row>
    <row r="3" spans="1:51" s="20" customFormat="1" ht="12.75">
      <c r="A3" s="33"/>
      <c r="B3" s="4"/>
      <c r="C3" s="35"/>
      <c r="D3" s="36"/>
      <c r="E3" s="37"/>
      <c r="F3" s="37"/>
      <c r="G3" s="35"/>
      <c r="H3" s="37"/>
      <c r="I3" s="37"/>
      <c r="J3" s="37"/>
      <c r="K3" s="68"/>
      <c r="L3" s="68"/>
      <c r="M3" s="68"/>
    </row>
    <row r="4" spans="1:51" s="20" customFormat="1" ht="13.5" thickBot="1">
      <c r="A4" s="542" t="s">
        <v>562</v>
      </c>
      <c r="B4" s="542"/>
      <c r="C4" s="542"/>
      <c r="D4" s="542"/>
      <c r="E4" s="542"/>
      <c r="F4" s="542"/>
      <c r="G4" s="542"/>
      <c r="H4" s="542"/>
      <c r="I4" s="542"/>
      <c r="J4" s="542"/>
    </row>
    <row r="5" spans="1:51" s="20" customFormat="1" ht="27.75" customHeight="1">
      <c r="A5" s="628" t="s">
        <v>300</v>
      </c>
      <c r="B5" s="630" t="s">
        <v>301</v>
      </c>
      <c r="C5" s="609" t="s">
        <v>0</v>
      </c>
      <c r="D5" s="546" t="s">
        <v>298</v>
      </c>
      <c r="E5" s="546"/>
      <c r="F5" s="548"/>
      <c r="G5" s="546" t="s">
        <v>1</v>
      </c>
      <c r="H5" s="546" t="s">
        <v>299</v>
      </c>
      <c r="I5" s="546"/>
      <c r="J5" s="547"/>
      <c r="K5" s="564" t="s">
        <v>466</v>
      </c>
      <c r="L5" s="545" t="s">
        <v>467</v>
      </c>
      <c r="M5" s="546" t="s">
        <v>461</v>
      </c>
      <c r="N5" s="546" t="s">
        <v>462</v>
      </c>
      <c r="O5" s="546" t="s">
        <v>463</v>
      </c>
      <c r="P5" s="546" t="s">
        <v>464</v>
      </c>
      <c r="Q5" s="546" t="s">
        <v>465</v>
      </c>
      <c r="R5" s="548" t="s">
        <v>469</v>
      </c>
    </row>
    <row r="6" spans="1:51" s="20" customFormat="1" ht="42" customHeight="1">
      <c r="A6" s="629"/>
      <c r="B6" s="631"/>
      <c r="C6" s="632"/>
      <c r="D6" s="3" t="s">
        <v>2</v>
      </c>
      <c r="E6" s="2" t="s">
        <v>3</v>
      </c>
      <c r="F6" s="7" t="s">
        <v>4</v>
      </c>
      <c r="G6" s="513"/>
      <c r="H6" s="3" t="s">
        <v>2</v>
      </c>
      <c r="I6" s="2" t="s">
        <v>3</v>
      </c>
      <c r="J6" s="8" t="s">
        <v>4</v>
      </c>
      <c r="K6" s="675"/>
      <c r="L6" s="676"/>
      <c r="M6" s="674"/>
      <c r="N6" s="674"/>
      <c r="O6" s="674"/>
      <c r="P6" s="674"/>
      <c r="Q6" s="674"/>
      <c r="R6" s="549"/>
    </row>
    <row r="7" spans="1:51" s="20" customFormat="1" ht="12.75">
      <c r="A7" s="619" t="s">
        <v>323</v>
      </c>
      <c r="B7" s="620"/>
      <c r="C7" s="262">
        <f t="shared" ref="C7" si="0">SUM(C8:C15)</f>
        <v>191322285</v>
      </c>
      <c r="D7" s="54">
        <v>71549.096858638703</v>
      </c>
      <c r="E7" s="54">
        <v>2237.5566925910798</v>
      </c>
      <c r="F7" s="56">
        <v>285.82569054046598</v>
      </c>
      <c r="G7" s="53">
        <f t="shared" ref="G7" si="1">SUM(G8:G15)</f>
        <v>29034609.23</v>
      </c>
      <c r="H7" s="54">
        <v>10858.1186125654</v>
      </c>
      <c r="I7" s="54">
        <v>339.56621449038101</v>
      </c>
      <c r="J7" s="55">
        <v>43.376218382441898</v>
      </c>
      <c r="K7" s="237">
        <f>SUM(K8:K15)</f>
        <v>85505</v>
      </c>
      <c r="L7" s="53">
        <f t="shared" ref="L7:M7" si="2">SUM(L8:L15)</f>
        <v>84467</v>
      </c>
      <c r="M7" s="53">
        <f t="shared" si="2"/>
        <v>669367</v>
      </c>
      <c r="N7" s="54">
        <v>250.32423335826476</v>
      </c>
      <c r="O7" s="54">
        <f>+N7*100/365</f>
        <v>68.581981741990347</v>
      </c>
      <c r="P7" s="54">
        <v>6.860939710133044</v>
      </c>
      <c r="Q7" s="54">
        <v>2.4684196194963715</v>
      </c>
      <c r="R7" s="56">
        <v>36.485415108451761</v>
      </c>
    </row>
    <row r="8" spans="1:51" s="20" customFormat="1" ht="27.75" customHeight="1">
      <c r="A8" s="492">
        <v>1</v>
      </c>
      <c r="B8" s="473" t="s">
        <v>177</v>
      </c>
      <c r="C8" s="467">
        <v>98058423</v>
      </c>
      <c r="D8" s="73">
        <v>107993.857929515</v>
      </c>
      <c r="E8" s="73">
        <v>2590.8482086239701</v>
      </c>
      <c r="F8" s="74">
        <v>428.07373760744599</v>
      </c>
      <c r="G8" s="80">
        <v>22582072.07</v>
      </c>
      <c r="H8" s="73">
        <v>24870.123425110101</v>
      </c>
      <c r="I8" s="73">
        <v>596.65166111815699</v>
      </c>
      <c r="J8" s="94">
        <v>98.581964691861401</v>
      </c>
      <c r="K8" s="316">
        <v>37848</v>
      </c>
      <c r="L8" s="80">
        <v>37490</v>
      </c>
      <c r="M8" s="80">
        <v>229069</v>
      </c>
      <c r="N8" s="73">
        <v>252.27863436123349</v>
      </c>
      <c r="O8" s="73">
        <f t="shared" ref="O8:O15" si="3">+N8*100/365</f>
        <v>69.117434071570813</v>
      </c>
      <c r="P8" s="73">
        <v>5.0424627982741921</v>
      </c>
      <c r="Q8" s="73">
        <v>3.5129367831421714</v>
      </c>
      <c r="R8" s="74">
        <v>50.030837004405285</v>
      </c>
    </row>
    <row r="9" spans="1:51" s="20" customFormat="1" ht="15" customHeight="1">
      <c r="A9" s="492">
        <v>2</v>
      </c>
      <c r="B9" s="503" t="s">
        <v>178</v>
      </c>
      <c r="C9" s="467">
        <v>9073640</v>
      </c>
      <c r="D9" s="73">
        <v>67212.148148148102</v>
      </c>
      <c r="E9" s="73">
        <v>2057.5147392290301</v>
      </c>
      <c r="F9" s="74">
        <v>276.44151966608803</v>
      </c>
      <c r="G9" s="80">
        <v>1686297.71</v>
      </c>
      <c r="H9" s="73">
        <v>12491.0941481481</v>
      </c>
      <c r="I9" s="73">
        <v>382.38043310657599</v>
      </c>
      <c r="J9" s="94">
        <v>51.375490052706901</v>
      </c>
      <c r="K9" s="316">
        <v>4410</v>
      </c>
      <c r="L9" s="80">
        <v>4361</v>
      </c>
      <c r="M9" s="80">
        <v>32823</v>
      </c>
      <c r="N9" s="73">
        <v>243.13333333333333</v>
      </c>
      <c r="O9" s="73">
        <f t="shared" si="3"/>
        <v>66.611872146118714</v>
      </c>
      <c r="P9" s="73">
        <v>7.4428571428571431</v>
      </c>
      <c r="Q9" s="73">
        <v>0.29809676679660629</v>
      </c>
      <c r="R9" s="74">
        <v>32.666666666666664</v>
      </c>
    </row>
    <row r="10" spans="1:51" s="20" customFormat="1" ht="12.75">
      <c r="A10" s="492">
        <v>3</v>
      </c>
      <c r="B10" s="452" t="s">
        <v>179</v>
      </c>
      <c r="C10" s="467">
        <v>14419198</v>
      </c>
      <c r="D10" s="73">
        <v>68662.847619047607</v>
      </c>
      <c r="E10" s="73">
        <v>2623.1031471711799</v>
      </c>
      <c r="F10" s="74">
        <v>240.61271213309499</v>
      </c>
      <c r="G10" s="80">
        <v>784955</v>
      </c>
      <c r="H10" s="73">
        <v>3737.88095238095</v>
      </c>
      <c r="I10" s="73">
        <v>142.79698017100199</v>
      </c>
      <c r="J10" s="94">
        <v>13.098519865836799</v>
      </c>
      <c r="K10" s="238">
        <v>5497</v>
      </c>
      <c r="L10" s="22">
        <v>5381</v>
      </c>
      <c r="M10" s="22">
        <v>59927</v>
      </c>
      <c r="N10" s="23">
        <v>285.36666666666667</v>
      </c>
      <c r="O10" s="23">
        <f t="shared" si="3"/>
        <v>78.182648401826484</v>
      </c>
      <c r="P10" s="23">
        <v>9.8016028786391889</v>
      </c>
      <c r="Q10" s="23">
        <v>2.8247537632410333</v>
      </c>
      <c r="R10" s="26">
        <v>29.114285714285714</v>
      </c>
    </row>
    <row r="11" spans="1:51" s="20" customFormat="1" ht="12.75">
      <c r="A11" s="492">
        <v>4</v>
      </c>
      <c r="B11" s="452" t="s">
        <v>180</v>
      </c>
      <c r="C11" s="467">
        <v>35410733</v>
      </c>
      <c r="D11" s="73">
        <v>49045.336565097001</v>
      </c>
      <c r="E11" s="73">
        <v>2049.46944090751</v>
      </c>
      <c r="F11" s="74">
        <v>195.965295878782</v>
      </c>
      <c r="G11" s="80">
        <v>2473852</v>
      </c>
      <c r="H11" s="73">
        <v>3426.3878116343499</v>
      </c>
      <c r="I11" s="73">
        <v>143.17930316008801</v>
      </c>
      <c r="J11" s="94">
        <v>13.690457611829601</v>
      </c>
      <c r="K11" s="238">
        <v>17278</v>
      </c>
      <c r="L11" s="22">
        <v>16917</v>
      </c>
      <c r="M11" s="22">
        <v>180699</v>
      </c>
      <c r="N11" s="23">
        <v>250.27562326869807</v>
      </c>
      <c r="O11" s="23">
        <f t="shared" si="3"/>
        <v>68.568663909232342</v>
      </c>
      <c r="P11" s="23">
        <v>9.3273628245496312</v>
      </c>
      <c r="Q11" s="23">
        <v>2.0452798959626413</v>
      </c>
      <c r="R11" s="26">
        <v>26.832409972299168</v>
      </c>
    </row>
    <row r="12" spans="1:51" s="20" customFormat="1" ht="12.75">
      <c r="A12" s="492">
        <v>5</v>
      </c>
      <c r="B12" s="452" t="s">
        <v>181</v>
      </c>
      <c r="C12" s="467">
        <v>9747381</v>
      </c>
      <c r="D12" s="73">
        <v>50244.231958762888</v>
      </c>
      <c r="E12" s="73">
        <v>1601.3440118284868</v>
      </c>
      <c r="F12" s="74">
        <v>214.14814245227058</v>
      </c>
      <c r="G12" s="80">
        <v>411101.8</v>
      </c>
      <c r="H12" s="73">
        <v>2119.0814432989691</v>
      </c>
      <c r="I12" s="73">
        <v>67.537670445211106</v>
      </c>
      <c r="J12" s="94">
        <v>9.0318298657644398</v>
      </c>
      <c r="K12" s="238">
        <v>6087</v>
      </c>
      <c r="L12" s="22">
        <v>6018</v>
      </c>
      <c r="M12" s="22">
        <v>45517</v>
      </c>
      <c r="N12" s="23">
        <v>234.6237113402062</v>
      </c>
      <c r="O12" s="23">
        <f t="shared" si="3"/>
        <v>64.280468860330473</v>
      </c>
      <c r="P12" s="23">
        <v>6.7522622756267614</v>
      </c>
      <c r="Q12" s="23">
        <v>2.0272515785975407</v>
      </c>
      <c r="R12" s="26">
        <v>34.74742268041237</v>
      </c>
    </row>
    <row r="13" spans="1:51" s="20" customFormat="1" ht="12.75">
      <c r="A13" s="492">
        <v>6</v>
      </c>
      <c r="B13" s="452" t="s">
        <v>182</v>
      </c>
      <c r="C13" s="467">
        <v>4749531</v>
      </c>
      <c r="D13" s="73">
        <v>63327.08</v>
      </c>
      <c r="E13" s="73">
        <v>1675.31957671958</v>
      </c>
      <c r="F13" s="74">
        <v>264.45050111358597</v>
      </c>
      <c r="G13" s="80">
        <v>236288.95</v>
      </c>
      <c r="H13" s="73">
        <v>3150.51933333333</v>
      </c>
      <c r="I13" s="73">
        <v>83.347072310405693</v>
      </c>
      <c r="J13" s="94">
        <v>13.1564003340757</v>
      </c>
      <c r="K13" s="238">
        <v>2835</v>
      </c>
      <c r="L13" s="22">
        <v>2818</v>
      </c>
      <c r="M13" s="22">
        <v>17960</v>
      </c>
      <c r="N13" s="23">
        <v>239.46666666666667</v>
      </c>
      <c r="O13" s="23">
        <f t="shared" si="3"/>
        <v>65.607305936073061</v>
      </c>
      <c r="P13" s="23">
        <v>5.8141793460666884</v>
      </c>
      <c r="Q13" s="23">
        <v>0.24840312278211499</v>
      </c>
      <c r="R13" s="26">
        <v>41.186666666666667</v>
      </c>
    </row>
    <row r="14" spans="1:51" s="20" customFormat="1" ht="12.75">
      <c r="A14" s="492">
        <v>7</v>
      </c>
      <c r="B14" s="452" t="s">
        <v>183</v>
      </c>
      <c r="C14" s="467">
        <v>4090836</v>
      </c>
      <c r="D14" s="73">
        <v>51135.45</v>
      </c>
      <c r="E14" s="73">
        <v>2074.4604462474599</v>
      </c>
      <c r="F14" s="74">
        <v>167.77410490915801</v>
      </c>
      <c r="G14" s="80">
        <v>211051</v>
      </c>
      <c r="H14" s="73">
        <v>2638.1374999999998</v>
      </c>
      <c r="I14" s="73">
        <v>107.0238336714</v>
      </c>
      <c r="J14" s="94">
        <v>8.6556617315342699</v>
      </c>
      <c r="K14" s="238">
        <v>1972</v>
      </c>
      <c r="L14" s="22">
        <v>1931</v>
      </c>
      <c r="M14" s="22">
        <v>24383</v>
      </c>
      <c r="N14" s="23">
        <v>304.78750000000002</v>
      </c>
      <c r="O14" s="23">
        <f t="shared" si="3"/>
        <v>83.503424657534254</v>
      </c>
      <c r="P14" s="23">
        <v>12.333333333333334</v>
      </c>
      <c r="Q14" s="23">
        <v>3.3661315380631796</v>
      </c>
      <c r="R14" s="26">
        <v>24.712499999999999</v>
      </c>
    </row>
    <row r="15" spans="1:51" s="20" customFormat="1" ht="13.5" thickBot="1">
      <c r="A15" s="450">
        <v>8</v>
      </c>
      <c r="B15" s="453" t="s">
        <v>184</v>
      </c>
      <c r="C15" s="468">
        <v>15772543</v>
      </c>
      <c r="D15" s="66">
        <v>45064.408571428597</v>
      </c>
      <c r="E15" s="66">
        <v>1646.74702443099</v>
      </c>
      <c r="F15" s="67">
        <v>199.68024661661801</v>
      </c>
      <c r="G15" s="82">
        <v>648990.69999999995</v>
      </c>
      <c r="H15" s="66">
        <v>1854.25914285714</v>
      </c>
      <c r="I15" s="66">
        <v>67.758477761536895</v>
      </c>
      <c r="J15" s="95">
        <v>8.2162161820000303</v>
      </c>
      <c r="K15" s="239">
        <v>9578</v>
      </c>
      <c r="L15" s="28">
        <v>9551</v>
      </c>
      <c r="M15" s="28">
        <v>78989</v>
      </c>
      <c r="N15" s="29">
        <v>225.68285714285713</v>
      </c>
      <c r="O15" s="29">
        <f t="shared" si="3"/>
        <v>61.830919765166342</v>
      </c>
      <c r="P15" s="29">
        <v>7.5732502396931931</v>
      </c>
      <c r="Q15" s="29">
        <v>0.65961679405297879</v>
      </c>
      <c r="R15" s="32">
        <v>29.8</v>
      </c>
    </row>
    <row r="16" spans="1:51" s="20" customFormat="1" ht="27.75" customHeight="1">
      <c r="A16" s="33"/>
      <c r="B16" s="61"/>
      <c r="C16" s="35"/>
      <c r="D16" s="36"/>
      <c r="E16" s="37"/>
      <c r="F16" s="37"/>
      <c r="G16" s="35"/>
      <c r="H16" s="37"/>
      <c r="I16" s="37"/>
      <c r="J16" s="37"/>
    </row>
    <row r="17" spans="1:20" s="20" customFormat="1" ht="13.5" thickBot="1">
      <c r="A17" s="552" t="s">
        <v>565</v>
      </c>
      <c r="B17" s="552"/>
      <c r="C17" s="552"/>
      <c r="D17" s="552"/>
      <c r="E17" s="552"/>
      <c r="F17" s="552"/>
      <c r="G17" s="552"/>
      <c r="H17" s="552"/>
      <c r="I17" s="552"/>
      <c r="J17" s="552"/>
      <c r="K17" s="552"/>
      <c r="L17" s="552"/>
      <c r="M17" s="552"/>
      <c r="N17" s="552"/>
      <c r="O17" s="552"/>
      <c r="P17" s="552"/>
      <c r="Q17" s="552"/>
      <c r="R17" s="552"/>
      <c r="S17" s="552"/>
      <c r="T17" s="552"/>
    </row>
    <row r="18" spans="1:20" s="20" customFormat="1" ht="17.25" customHeight="1" thickBot="1">
      <c r="A18" s="611" t="s">
        <v>300</v>
      </c>
      <c r="B18" s="614" t="s">
        <v>301</v>
      </c>
      <c r="C18" s="684" t="s">
        <v>414</v>
      </c>
      <c r="D18" s="684"/>
      <c r="E18" s="684"/>
      <c r="F18" s="684"/>
      <c r="G18" s="684"/>
      <c r="H18" s="684"/>
      <c r="I18" s="684"/>
      <c r="J18" s="684"/>
      <c r="K18" s="684"/>
      <c r="L18" s="684"/>
      <c r="M18" s="683" t="s">
        <v>425</v>
      </c>
      <c r="N18" s="684"/>
      <c r="O18" s="684"/>
      <c r="P18" s="684"/>
      <c r="Q18" s="684"/>
      <c r="R18" s="684"/>
      <c r="S18" s="684"/>
      <c r="T18" s="685"/>
    </row>
    <row r="19" spans="1:20" s="20" customFormat="1" ht="17.25" customHeight="1" thickBot="1">
      <c r="A19" s="612"/>
      <c r="B19" s="615"/>
      <c r="C19" s="671" t="s">
        <v>415</v>
      </c>
      <c r="D19" s="690" t="s">
        <v>416</v>
      </c>
      <c r="E19" s="691"/>
      <c r="F19" s="691"/>
      <c r="G19" s="691"/>
      <c r="H19" s="691"/>
      <c r="I19" s="691"/>
      <c r="J19" s="691"/>
      <c r="K19" s="691"/>
      <c r="L19" s="691"/>
      <c r="M19" s="559" t="s">
        <v>415</v>
      </c>
      <c r="N19" s="690" t="s">
        <v>416</v>
      </c>
      <c r="O19" s="691"/>
      <c r="P19" s="691"/>
      <c r="Q19" s="691"/>
      <c r="R19" s="691"/>
      <c r="S19" s="691"/>
      <c r="T19" s="692"/>
    </row>
    <row r="20" spans="1:20" s="20" customFormat="1" ht="39.75" customHeight="1">
      <c r="A20" s="612"/>
      <c r="B20" s="615"/>
      <c r="C20" s="672"/>
      <c r="D20" s="576" t="s">
        <v>409</v>
      </c>
      <c r="E20" s="570" t="s">
        <v>410</v>
      </c>
      <c r="F20" s="570" t="s">
        <v>411</v>
      </c>
      <c r="G20" s="566" t="s">
        <v>418</v>
      </c>
      <c r="H20" s="567"/>
      <c r="I20" s="568" t="s">
        <v>417</v>
      </c>
      <c r="J20" s="569"/>
      <c r="K20" s="570" t="s">
        <v>412</v>
      </c>
      <c r="L20" s="573" t="s">
        <v>413</v>
      </c>
      <c r="M20" s="560"/>
      <c r="N20" s="576" t="s">
        <v>420</v>
      </c>
      <c r="O20" s="566" t="s">
        <v>421</v>
      </c>
      <c r="P20" s="579"/>
      <c r="Q20" s="579"/>
      <c r="R20" s="567"/>
      <c r="S20" s="570" t="s">
        <v>423</v>
      </c>
      <c r="T20" s="573" t="s">
        <v>424</v>
      </c>
    </row>
    <row r="21" spans="1:20" s="20" customFormat="1" ht="27.75" customHeight="1">
      <c r="A21" s="612"/>
      <c r="B21" s="615"/>
      <c r="C21" s="672"/>
      <c r="D21" s="577"/>
      <c r="E21" s="571"/>
      <c r="F21" s="571"/>
      <c r="G21" s="580" t="s">
        <v>415</v>
      </c>
      <c r="H21" s="580" t="s">
        <v>419</v>
      </c>
      <c r="I21" s="580" t="s">
        <v>415</v>
      </c>
      <c r="J21" s="582" t="s">
        <v>422</v>
      </c>
      <c r="K21" s="571"/>
      <c r="L21" s="574"/>
      <c r="M21" s="560"/>
      <c r="N21" s="577"/>
      <c r="O21" s="571" t="s">
        <v>415</v>
      </c>
      <c r="P21" s="571" t="s">
        <v>422</v>
      </c>
      <c r="Q21" s="583" t="s">
        <v>418</v>
      </c>
      <c r="R21" s="584"/>
      <c r="S21" s="571"/>
      <c r="T21" s="574"/>
    </row>
    <row r="22" spans="1:20" s="20" customFormat="1" ht="27.75" customHeight="1">
      <c r="A22" s="613"/>
      <c r="B22" s="616"/>
      <c r="C22" s="673"/>
      <c r="D22" s="578"/>
      <c r="E22" s="572"/>
      <c r="F22" s="572"/>
      <c r="G22" s="581"/>
      <c r="H22" s="581"/>
      <c r="I22" s="581"/>
      <c r="J22" s="572"/>
      <c r="K22" s="572"/>
      <c r="L22" s="575"/>
      <c r="M22" s="561"/>
      <c r="N22" s="578"/>
      <c r="O22" s="572"/>
      <c r="P22" s="572"/>
      <c r="Q22" s="330" t="s">
        <v>415</v>
      </c>
      <c r="R22" s="38" t="s">
        <v>419</v>
      </c>
      <c r="S22" s="572"/>
      <c r="T22" s="575"/>
    </row>
    <row r="23" spans="1:20" s="20" customFormat="1" ht="12.75">
      <c r="A23" s="619" t="s">
        <v>323</v>
      </c>
      <c r="B23" s="516"/>
      <c r="C23" s="144">
        <f>SUM(C24:C31)</f>
        <v>857</v>
      </c>
      <c r="D23" s="40">
        <f t="shared" ref="D23:T23" si="4">SUM(D24:D31)</f>
        <v>458</v>
      </c>
      <c r="E23" s="41">
        <f t="shared" si="4"/>
        <v>1</v>
      </c>
      <c r="F23" s="41">
        <f t="shared" si="4"/>
        <v>15</v>
      </c>
      <c r="G23" s="41">
        <f t="shared" si="4"/>
        <v>12</v>
      </c>
      <c r="H23" s="41">
        <f t="shared" si="4"/>
        <v>0</v>
      </c>
      <c r="I23" s="41">
        <f t="shared" si="4"/>
        <v>126</v>
      </c>
      <c r="J23" s="41">
        <f t="shared" si="4"/>
        <v>0</v>
      </c>
      <c r="K23" s="41">
        <f t="shared" si="4"/>
        <v>79</v>
      </c>
      <c r="L23" s="42">
        <f t="shared" si="4"/>
        <v>166</v>
      </c>
      <c r="M23" s="39">
        <f t="shared" si="4"/>
        <v>3279</v>
      </c>
      <c r="N23" s="40">
        <f t="shared" si="4"/>
        <v>1860</v>
      </c>
      <c r="O23" s="41">
        <f t="shared" si="4"/>
        <v>1663</v>
      </c>
      <c r="P23" s="41">
        <f t="shared" si="4"/>
        <v>73</v>
      </c>
      <c r="Q23" s="43">
        <f t="shared" si="4"/>
        <v>2</v>
      </c>
      <c r="R23" s="44">
        <f t="shared" si="4"/>
        <v>0</v>
      </c>
      <c r="S23" s="41">
        <f t="shared" si="4"/>
        <v>991</v>
      </c>
      <c r="T23" s="42">
        <f t="shared" si="4"/>
        <v>428</v>
      </c>
    </row>
    <row r="24" spans="1:20" s="20" customFormat="1" ht="27.75" customHeight="1">
      <c r="A24" s="492">
        <v>1</v>
      </c>
      <c r="B24" s="473" t="s">
        <v>177</v>
      </c>
      <c r="C24" s="111">
        <v>432</v>
      </c>
      <c r="D24" s="70">
        <v>237</v>
      </c>
      <c r="E24" s="71">
        <v>1</v>
      </c>
      <c r="F24" s="71">
        <v>5</v>
      </c>
      <c r="G24" s="47">
        <v>6</v>
      </c>
      <c r="H24" s="71">
        <v>0</v>
      </c>
      <c r="I24" s="71">
        <v>81</v>
      </c>
      <c r="J24" s="71">
        <v>0</v>
      </c>
      <c r="K24" s="71">
        <v>45</v>
      </c>
      <c r="L24" s="113">
        <v>57</v>
      </c>
      <c r="M24" s="111">
        <v>1529</v>
      </c>
      <c r="N24" s="70">
        <v>895</v>
      </c>
      <c r="O24" s="71">
        <v>756</v>
      </c>
      <c r="P24" s="71">
        <v>26</v>
      </c>
      <c r="Q24" s="71">
        <v>1</v>
      </c>
      <c r="R24" s="71">
        <v>0</v>
      </c>
      <c r="S24" s="71">
        <v>474</v>
      </c>
      <c r="T24" s="113">
        <v>160</v>
      </c>
    </row>
    <row r="25" spans="1:20" s="20" customFormat="1" ht="15.75" customHeight="1">
      <c r="A25" s="492">
        <v>2</v>
      </c>
      <c r="B25" s="473" t="s">
        <v>178</v>
      </c>
      <c r="C25" s="111">
        <v>40</v>
      </c>
      <c r="D25" s="70">
        <v>17</v>
      </c>
      <c r="E25" s="71">
        <v>0</v>
      </c>
      <c r="F25" s="71">
        <v>1</v>
      </c>
      <c r="G25" s="47">
        <v>0</v>
      </c>
      <c r="H25" s="71">
        <v>0</v>
      </c>
      <c r="I25" s="167">
        <v>4</v>
      </c>
      <c r="J25" s="71">
        <v>0</v>
      </c>
      <c r="K25" s="71">
        <v>8</v>
      </c>
      <c r="L25" s="113">
        <v>10</v>
      </c>
      <c r="M25" s="111">
        <v>145</v>
      </c>
      <c r="N25" s="70">
        <v>71</v>
      </c>
      <c r="O25" s="71">
        <v>65</v>
      </c>
      <c r="P25" s="71">
        <v>0</v>
      </c>
      <c r="Q25" s="71">
        <v>0</v>
      </c>
      <c r="R25" s="71">
        <v>0</v>
      </c>
      <c r="S25" s="71">
        <v>43</v>
      </c>
      <c r="T25" s="113">
        <v>31</v>
      </c>
    </row>
    <row r="26" spans="1:20" s="20" customFormat="1" ht="12.75">
      <c r="A26" s="492">
        <v>3</v>
      </c>
      <c r="B26" s="452" t="s">
        <v>179</v>
      </c>
      <c r="C26" s="111">
        <v>48</v>
      </c>
      <c r="D26" s="103">
        <v>22</v>
      </c>
      <c r="E26" s="86">
        <v>0</v>
      </c>
      <c r="F26" s="104">
        <v>1</v>
      </c>
      <c r="G26" s="86">
        <v>1</v>
      </c>
      <c r="H26" s="104">
        <v>0</v>
      </c>
      <c r="I26" s="71">
        <v>8</v>
      </c>
      <c r="J26" s="104">
        <v>0</v>
      </c>
      <c r="K26" s="104">
        <v>5</v>
      </c>
      <c r="L26" s="105">
        <v>11</v>
      </c>
      <c r="M26" s="192">
        <v>202</v>
      </c>
      <c r="N26" s="103">
        <v>103</v>
      </c>
      <c r="O26" s="104">
        <v>97</v>
      </c>
      <c r="P26" s="104">
        <v>0</v>
      </c>
      <c r="Q26" s="104">
        <v>0</v>
      </c>
      <c r="R26" s="104">
        <v>0</v>
      </c>
      <c r="S26" s="104">
        <v>58</v>
      </c>
      <c r="T26" s="105">
        <v>41</v>
      </c>
    </row>
    <row r="27" spans="1:20" s="20" customFormat="1" ht="12.75">
      <c r="A27" s="492">
        <v>4</v>
      </c>
      <c r="B27" s="452" t="s">
        <v>180</v>
      </c>
      <c r="C27" s="111">
        <v>160</v>
      </c>
      <c r="D27" s="70">
        <v>106</v>
      </c>
      <c r="E27" s="47">
        <v>0</v>
      </c>
      <c r="F27" s="71">
        <v>3</v>
      </c>
      <c r="G27" s="47">
        <v>2</v>
      </c>
      <c r="H27" s="71">
        <v>0</v>
      </c>
      <c r="I27" s="167">
        <v>6</v>
      </c>
      <c r="J27" s="47">
        <v>0</v>
      </c>
      <c r="K27" s="71">
        <v>10</v>
      </c>
      <c r="L27" s="113">
        <v>33</v>
      </c>
      <c r="M27" s="111">
        <v>705</v>
      </c>
      <c r="N27" s="70">
        <v>413</v>
      </c>
      <c r="O27" s="71">
        <v>382</v>
      </c>
      <c r="P27" s="71">
        <v>28</v>
      </c>
      <c r="Q27" s="71">
        <v>0</v>
      </c>
      <c r="R27" s="71">
        <v>0</v>
      </c>
      <c r="S27" s="71">
        <v>220</v>
      </c>
      <c r="T27" s="113">
        <v>72</v>
      </c>
    </row>
    <row r="28" spans="1:20" s="20" customFormat="1" ht="12.75">
      <c r="A28" s="492">
        <v>5</v>
      </c>
      <c r="B28" s="452" t="s">
        <v>181</v>
      </c>
      <c r="C28" s="111">
        <v>52</v>
      </c>
      <c r="D28" s="103">
        <v>32</v>
      </c>
      <c r="E28" s="86">
        <v>0</v>
      </c>
      <c r="F28" s="104">
        <v>1</v>
      </c>
      <c r="G28" s="86">
        <v>0</v>
      </c>
      <c r="H28" s="104">
        <v>0</v>
      </c>
      <c r="I28" s="71">
        <v>3</v>
      </c>
      <c r="J28" s="86">
        <v>0</v>
      </c>
      <c r="K28" s="104">
        <v>3</v>
      </c>
      <c r="L28" s="105">
        <v>13</v>
      </c>
      <c r="M28" s="192">
        <v>202</v>
      </c>
      <c r="N28" s="103">
        <v>131</v>
      </c>
      <c r="O28" s="104">
        <v>131</v>
      </c>
      <c r="P28" s="104">
        <v>14</v>
      </c>
      <c r="Q28" s="104">
        <v>0</v>
      </c>
      <c r="R28" s="104">
        <v>0</v>
      </c>
      <c r="S28" s="104">
        <v>33</v>
      </c>
      <c r="T28" s="105">
        <v>38</v>
      </c>
    </row>
    <row r="29" spans="1:20" s="20" customFormat="1" ht="12.75">
      <c r="A29" s="492">
        <v>6</v>
      </c>
      <c r="B29" s="452" t="s">
        <v>182</v>
      </c>
      <c r="C29" s="111">
        <v>32</v>
      </c>
      <c r="D29" s="70">
        <v>11</v>
      </c>
      <c r="E29" s="47">
        <v>0</v>
      </c>
      <c r="F29" s="71">
        <v>1</v>
      </c>
      <c r="G29" s="47">
        <v>1</v>
      </c>
      <c r="H29" s="71">
        <v>0</v>
      </c>
      <c r="I29" s="167">
        <v>11</v>
      </c>
      <c r="J29" s="47">
        <v>0</v>
      </c>
      <c r="K29" s="71">
        <v>1</v>
      </c>
      <c r="L29" s="113">
        <v>7</v>
      </c>
      <c r="M29" s="111">
        <v>98</v>
      </c>
      <c r="N29" s="70">
        <v>48</v>
      </c>
      <c r="O29" s="71">
        <v>46</v>
      </c>
      <c r="P29" s="71">
        <v>0</v>
      </c>
      <c r="Q29" s="71">
        <v>0</v>
      </c>
      <c r="R29" s="71">
        <v>0</v>
      </c>
      <c r="S29" s="71">
        <v>34</v>
      </c>
      <c r="T29" s="113">
        <v>16</v>
      </c>
    </row>
    <row r="30" spans="1:20" s="20" customFormat="1" ht="12.75">
      <c r="A30" s="492">
        <v>7</v>
      </c>
      <c r="B30" s="452" t="s">
        <v>183</v>
      </c>
      <c r="C30" s="111">
        <v>23</v>
      </c>
      <c r="D30" s="103">
        <v>7</v>
      </c>
      <c r="E30" s="86">
        <v>0</v>
      </c>
      <c r="F30" s="104">
        <v>1</v>
      </c>
      <c r="G30" s="86">
        <v>0</v>
      </c>
      <c r="H30" s="86">
        <v>0</v>
      </c>
      <c r="I30" s="71">
        <v>7</v>
      </c>
      <c r="J30" s="86">
        <v>0</v>
      </c>
      <c r="K30" s="104">
        <v>3</v>
      </c>
      <c r="L30" s="105">
        <v>5</v>
      </c>
      <c r="M30" s="192">
        <v>63</v>
      </c>
      <c r="N30" s="103">
        <v>26</v>
      </c>
      <c r="O30" s="104">
        <v>23</v>
      </c>
      <c r="P30" s="104">
        <v>0</v>
      </c>
      <c r="Q30" s="104">
        <v>0</v>
      </c>
      <c r="R30" s="104">
        <v>0</v>
      </c>
      <c r="S30" s="104">
        <v>27</v>
      </c>
      <c r="T30" s="105">
        <v>10</v>
      </c>
    </row>
    <row r="31" spans="1:20" s="20" customFormat="1" ht="13.5" thickBot="1">
      <c r="A31" s="450">
        <v>8</v>
      </c>
      <c r="B31" s="453" t="s">
        <v>184</v>
      </c>
      <c r="C31" s="62">
        <v>70</v>
      </c>
      <c r="D31" s="116">
        <v>26</v>
      </c>
      <c r="E31" s="64">
        <v>0</v>
      </c>
      <c r="F31" s="64">
        <v>2</v>
      </c>
      <c r="G31" s="64">
        <v>2</v>
      </c>
      <c r="H31" s="64">
        <v>0</v>
      </c>
      <c r="I31" s="64">
        <v>6</v>
      </c>
      <c r="J31" s="64">
        <v>0</v>
      </c>
      <c r="K31" s="64">
        <v>4</v>
      </c>
      <c r="L31" s="115">
        <v>30</v>
      </c>
      <c r="M31" s="62">
        <v>335</v>
      </c>
      <c r="N31" s="116">
        <v>173</v>
      </c>
      <c r="O31" s="64">
        <v>163</v>
      </c>
      <c r="P31" s="64">
        <v>5</v>
      </c>
      <c r="Q31" s="64">
        <v>1</v>
      </c>
      <c r="R31" s="64">
        <v>0</v>
      </c>
      <c r="S31" s="64">
        <v>102</v>
      </c>
      <c r="T31" s="117">
        <v>60</v>
      </c>
    </row>
    <row r="32" spans="1:20" s="20" customFormat="1" ht="27.75" customHeight="1">
      <c r="A32" s="33"/>
      <c r="B32" s="61"/>
      <c r="C32" s="35"/>
      <c r="D32" s="36"/>
      <c r="E32" s="37"/>
      <c r="F32" s="37"/>
      <c r="G32" s="35"/>
      <c r="H32" s="37"/>
      <c r="I32" s="37"/>
      <c r="J32" s="37"/>
    </row>
  </sheetData>
  <mergeCells count="44">
    <mergeCell ref="A4:J4"/>
    <mergeCell ref="A23:B23"/>
    <mergeCell ref="O20:R20"/>
    <mergeCell ref="S20:S22"/>
    <mergeCell ref="T20:T22"/>
    <mergeCell ref="G21:G22"/>
    <mergeCell ref="H21:H22"/>
    <mergeCell ref="I21:I22"/>
    <mergeCell ref="J21:J22"/>
    <mergeCell ref="O21:O22"/>
    <mergeCell ref="P21:P22"/>
    <mergeCell ref="Q21:R21"/>
    <mergeCell ref="M19:M22"/>
    <mergeCell ref="N19:T19"/>
    <mergeCell ref="D20:D22"/>
    <mergeCell ref="P5:P6"/>
    <mergeCell ref="Q5:Q6"/>
    <mergeCell ref="R5:R6"/>
    <mergeCell ref="O5:O6"/>
    <mergeCell ref="E20:E22"/>
    <mergeCell ref="F20:F22"/>
    <mergeCell ref="G20:H20"/>
    <mergeCell ref="I20:J20"/>
    <mergeCell ref="K20:K22"/>
    <mergeCell ref="A17:T17"/>
    <mergeCell ref="A7:B7"/>
    <mergeCell ref="A18:A22"/>
    <mergeCell ref="B18:B22"/>
    <mergeCell ref="C18:L18"/>
    <mergeCell ref="M18:T18"/>
    <mergeCell ref="C19:C22"/>
    <mergeCell ref="D19:L19"/>
    <mergeCell ref="L20:L22"/>
    <mergeCell ref="N20:N22"/>
    <mergeCell ref="H5:J5"/>
    <mergeCell ref="K5:K6"/>
    <mergeCell ref="L5:L6"/>
    <mergeCell ref="M5:M6"/>
    <mergeCell ref="N5:N6"/>
    <mergeCell ref="A5:A6"/>
    <mergeCell ref="B5:B6"/>
    <mergeCell ref="C5:C6"/>
    <mergeCell ref="D5:F5"/>
    <mergeCell ref="G5:G6"/>
  </mergeCells>
  <pageMargins left="0.11811023622047245" right="0.19685039370078741" top="0.55118110236220474" bottom="0.74803149606299213" header="0.31496062992125984" footer="0.31496062992125984"/>
  <pageSetup paperSize="9" scale="6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Y22"/>
  <sheetViews>
    <sheetView zoomScaleNormal="100" workbookViewId="0"/>
  </sheetViews>
  <sheetFormatPr defaultRowHeight="15"/>
  <cols>
    <col min="1" max="1" width="4.85546875" customWidth="1"/>
    <col min="2" max="2" width="49" customWidth="1"/>
    <col min="3" max="3" width="11.28515625" customWidth="1"/>
    <col min="4" max="6" width="9.140625" customWidth="1"/>
    <col min="7" max="7" width="10" customWidth="1"/>
    <col min="8" max="10" width="9.140625" customWidth="1"/>
    <col min="17" max="17" width="7.85546875" customWidth="1"/>
    <col min="19" max="19" width="8" customWidth="1"/>
    <col min="20" max="20" width="8.140625" customWidth="1"/>
    <col min="21" max="22" width="4.7109375" customWidth="1"/>
    <col min="23" max="23" width="5.7109375" customWidth="1"/>
    <col min="24" max="27" width="6.7109375" customWidth="1"/>
    <col min="28" max="29" width="8.7109375" customWidth="1"/>
    <col min="30" max="31" width="6.7109375" customWidth="1"/>
    <col min="32" max="32" width="5.7109375" customWidth="1"/>
    <col min="33" max="33" width="7" customWidth="1"/>
    <col min="34" max="34" width="5.7109375" customWidth="1"/>
    <col min="35" max="38" width="6.7109375" customWidth="1"/>
    <col min="39" max="39" width="5.7109375" customWidth="1"/>
    <col min="40" max="40" width="6.7109375" customWidth="1"/>
    <col min="41" max="42" width="5.7109375" customWidth="1"/>
    <col min="43" max="45" width="6.7109375" customWidth="1"/>
    <col min="46" max="46" width="8.7109375" customWidth="1"/>
    <col min="47" max="47" width="7.7109375" customWidth="1"/>
    <col min="48" max="48" width="5.7109375" customWidth="1"/>
    <col min="49" max="49" width="8.7109375" customWidth="1"/>
    <col min="50" max="50" width="5.7109375" customWidth="1"/>
    <col min="51" max="51" width="4.7109375" customWidth="1"/>
  </cols>
  <sheetData>
    <row r="1" spans="1:51">
      <c r="A1" s="285"/>
      <c r="B1" s="299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5"/>
      <c r="V1" s="279"/>
      <c r="W1" s="279"/>
      <c r="X1" s="278"/>
      <c r="Y1" s="280"/>
      <c r="Z1" s="279"/>
      <c r="AA1" s="279"/>
      <c r="AB1" s="280"/>
      <c r="AC1" s="279">
        <v>24</v>
      </c>
      <c r="AD1" s="279"/>
      <c r="AE1" s="283"/>
      <c r="AF1" s="34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79"/>
      <c r="AU1" s="283"/>
      <c r="AV1" s="283"/>
      <c r="AW1" s="283"/>
      <c r="AX1" s="283"/>
      <c r="AY1" s="285"/>
    </row>
    <row r="2" spans="1:51">
      <c r="A2" s="304"/>
      <c r="B2" s="305"/>
      <c r="C2" s="281"/>
      <c r="D2" s="281"/>
      <c r="E2" s="281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5"/>
      <c r="V2" s="279"/>
      <c r="W2" s="279"/>
      <c r="X2" s="278"/>
      <c r="Y2" s="279"/>
      <c r="Z2" s="289"/>
      <c r="AA2" s="289"/>
      <c r="AB2" s="289"/>
      <c r="AC2" s="279">
        <v>43</v>
      </c>
      <c r="AD2" s="279"/>
      <c r="AE2" s="289"/>
      <c r="AF2" s="34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79"/>
      <c r="AU2" s="289"/>
      <c r="AV2" s="289"/>
      <c r="AW2" s="289"/>
      <c r="AX2" s="289"/>
      <c r="AY2" s="285"/>
    </row>
    <row r="3" spans="1:51" s="20" customFormat="1" ht="12.75">
      <c r="A3" s="33"/>
      <c r="B3" s="61"/>
      <c r="C3" s="35"/>
      <c r="D3" s="36"/>
      <c r="E3" s="37"/>
      <c r="F3" s="37"/>
      <c r="G3" s="35"/>
      <c r="H3" s="37"/>
      <c r="I3" s="37"/>
      <c r="J3" s="37"/>
    </row>
    <row r="4" spans="1:51" s="20" customFormat="1" ht="13.5" thickBot="1">
      <c r="A4" s="542" t="s">
        <v>562</v>
      </c>
      <c r="B4" s="542"/>
      <c r="C4" s="542"/>
      <c r="D4" s="542"/>
      <c r="E4" s="542"/>
      <c r="F4" s="542"/>
      <c r="G4" s="542"/>
      <c r="H4" s="542"/>
      <c r="I4" s="542"/>
      <c r="J4" s="542"/>
    </row>
    <row r="5" spans="1:51" s="20" customFormat="1" ht="12.75">
      <c r="A5" s="628" t="s">
        <v>300</v>
      </c>
      <c r="B5" s="630" t="s">
        <v>301</v>
      </c>
      <c r="C5" s="609" t="s">
        <v>0</v>
      </c>
      <c r="D5" s="546" t="s">
        <v>298</v>
      </c>
      <c r="E5" s="546"/>
      <c r="F5" s="548"/>
      <c r="G5" s="546" t="s">
        <v>1</v>
      </c>
      <c r="H5" s="546" t="s">
        <v>299</v>
      </c>
      <c r="I5" s="546"/>
      <c r="J5" s="547"/>
      <c r="K5" s="564" t="s">
        <v>466</v>
      </c>
      <c r="L5" s="545" t="s">
        <v>467</v>
      </c>
      <c r="M5" s="546" t="s">
        <v>461</v>
      </c>
      <c r="N5" s="546" t="s">
        <v>462</v>
      </c>
      <c r="O5" s="546" t="s">
        <v>463</v>
      </c>
      <c r="P5" s="546" t="s">
        <v>464</v>
      </c>
      <c r="Q5" s="546" t="s">
        <v>465</v>
      </c>
      <c r="R5" s="548" t="s">
        <v>469</v>
      </c>
    </row>
    <row r="6" spans="1:51" s="20" customFormat="1" ht="38.25">
      <c r="A6" s="629"/>
      <c r="B6" s="631"/>
      <c r="C6" s="632"/>
      <c r="D6" s="3" t="s">
        <v>2</v>
      </c>
      <c r="E6" s="2" t="s">
        <v>3</v>
      </c>
      <c r="F6" s="7" t="s">
        <v>4</v>
      </c>
      <c r="G6" s="513"/>
      <c r="H6" s="3" t="s">
        <v>2</v>
      </c>
      <c r="I6" s="2" t="s">
        <v>3</v>
      </c>
      <c r="J6" s="8" t="s">
        <v>4</v>
      </c>
      <c r="K6" s="675"/>
      <c r="L6" s="676"/>
      <c r="M6" s="674"/>
      <c r="N6" s="674"/>
      <c r="O6" s="674"/>
      <c r="P6" s="674"/>
      <c r="Q6" s="674"/>
      <c r="R6" s="549"/>
    </row>
    <row r="7" spans="1:51" s="20" customFormat="1" ht="12.75">
      <c r="A7" s="619" t="s">
        <v>324</v>
      </c>
      <c r="B7" s="620"/>
      <c r="C7" s="262">
        <f>SUM(C8:C10)</f>
        <v>85272080.159999996</v>
      </c>
      <c r="D7" s="90">
        <v>63541.043338301002</v>
      </c>
      <c r="E7" s="90">
        <v>2029.3212793907701</v>
      </c>
      <c r="F7" s="92">
        <v>269.25021048177803</v>
      </c>
      <c r="G7" s="53">
        <f>SUM(G8:G10)</f>
        <v>8056265</v>
      </c>
      <c r="H7" s="90">
        <v>6003.1784277198203</v>
      </c>
      <c r="I7" s="90">
        <v>191.72454664445499</v>
      </c>
      <c r="J7" s="91">
        <v>25.437999917903898</v>
      </c>
      <c r="K7" s="237">
        <f>SUM(K8:K10)</f>
        <v>42020</v>
      </c>
      <c r="L7" s="53">
        <f>SUM(L8:L10)</f>
        <v>41614</v>
      </c>
      <c r="M7" s="53">
        <f>SUM(M8:M10)</f>
        <v>316702</v>
      </c>
      <c r="N7" s="54">
        <v>235.99254843517139</v>
      </c>
      <c r="O7" s="54">
        <f>+N7*100/365</f>
        <v>64.655492721964762</v>
      </c>
      <c r="P7" s="54">
        <v>5.9434373006042867</v>
      </c>
      <c r="Q7" s="54">
        <v>1.2327582063728553</v>
      </c>
      <c r="R7" s="56">
        <v>39.706408345752607</v>
      </c>
    </row>
    <row r="8" spans="1:51" s="20" customFormat="1" ht="25.5">
      <c r="A8" s="492">
        <v>1</v>
      </c>
      <c r="B8" s="473" t="s">
        <v>185</v>
      </c>
      <c r="C8" s="467">
        <v>75367886.159999996</v>
      </c>
      <c r="D8" s="73">
        <v>65708.706329555396</v>
      </c>
      <c r="E8" s="73">
        <v>2143.4470780956699</v>
      </c>
      <c r="F8" s="74">
        <v>269.428903950924</v>
      </c>
      <c r="G8" s="80">
        <v>7792121</v>
      </c>
      <c r="H8" s="73">
        <v>6793.4795117698304</v>
      </c>
      <c r="I8" s="73">
        <v>221.606307946078</v>
      </c>
      <c r="J8" s="94">
        <v>27.855665422618799</v>
      </c>
      <c r="K8" s="316">
        <v>35162</v>
      </c>
      <c r="L8" s="80">
        <v>34797</v>
      </c>
      <c r="M8" s="80">
        <v>279732</v>
      </c>
      <c r="N8" s="73">
        <v>243.88142981691368</v>
      </c>
      <c r="O8" s="73">
        <f t="shared" ref="O8:O10" si="0">+N8*100/365</f>
        <v>66.816830086825675</v>
      </c>
      <c r="P8" s="73">
        <v>6.1249370497689997</v>
      </c>
      <c r="Q8" s="73">
        <v>1.4685174009253672</v>
      </c>
      <c r="R8" s="74">
        <v>39.817785527462945</v>
      </c>
    </row>
    <row r="9" spans="1:51" s="20" customFormat="1" ht="12.75">
      <c r="A9" s="492">
        <v>2</v>
      </c>
      <c r="B9" s="452" t="s">
        <v>186</v>
      </c>
      <c r="C9" s="467">
        <v>6278541</v>
      </c>
      <c r="D9" s="73">
        <v>52321.175000000003</v>
      </c>
      <c r="E9" s="73">
        <v>1618.5978344934299</v>
      </c>
      <c r="F9" s="74">
        <v>317.61134156212103</v>
      </c>
      <c r="G9" s="80">
        <v>173782</v>
      </c>
      <c r="H9" s="73">
        <v>1448.18333333333</v>
      </c>
      <c r="I9" s="73">
        <v>44.800721835524598</v>
      </c>
      <c r="J9" s="94">
        <v>8.7910764872521305</v>
      </c>
      <c r="K9" s="238">
        <v>3879</v>
      </c>
      <c r="L9" s="22">
        <v>3869</v>
      </c>
      <c r="M9" s="22">
        <v>19768</v>
      </c>
      <c r="N9" s="23">
        <v>164.73333333333332</v>
      </c>
      <c r="O9" s="23">
        <f t="shared" si="0"/>
        <v>45.1324200913242</v>
      </c>
      <c r="P9" s="23">
        <v>4.269546436285097</v>
      </c>
      <c r="Q9" s="23">
        <v>2.5846471956577927E-2</v>
      </c>
      <c r="R9" s="26">
        <v>38.583333333333336</v>
      </c>
    </row>
    <row r="10" spans="1:51" s="20" customFormat="1" ht="13.5" thickBot="1">
      <c r="A10" s="450">
        <v>3</v>
      </c>
      <c r="B10" s="453" t="s">
        <v>187</v>
      </c>
      <c r="C10" s="468">
        <v>3625653</v>
      </c>
      <c r="D10" s="66">
        <v>48342.04</v>
      </c>
      <c r="E10" s="66">
        <v>1217.07049345418</v>
      </c>
      <c r="F10" s="67">
        <v>210.769271014998</v>
      </c>
      <c r="G10" s="82">
        <v>90362</v>
      </c>
      <c r="H10" s="66">
        <v>1204.82666666667</v>
      </c>
      <c r="I10" s="66">
        <v>30.3329976502182</v>
      </c>
      <c r="J10" s="95">
        <v>5.2529938379258203</v>
      </c>
      <c r="K10" s="239">
        <v>2979</v>
      </c>
      <c r="L10" s="28">
        <v>2948</v>
      </c>
      <c r="M10" s="28">
        <v>17202</v>
      </c>
      <c r="N10" s="29">
        <v>229.36</v>
      </c>
      <c r="O10" s="29">
        <f t="shared" si="0"/>
        <v>62.838356164383562</v>
      </c>
      <c r="P10" s="29">
        <v>5.7628140703517587</v>
      </c>
      <c r="Q10" s="29">
        <v>3.3921302578018994E-2</v>
      </c>
      <c r="R10" s="32">
        <v>39.799999999999997</v>
      </c>
    </row>
    <row r="11" spans="1:51" s="20" customFormat="1" ht="12.75">
      <c r="A11" s="33"/>
      <c r="B11" s="61"/>
      <c r="C11" s="35"/>
      <c r="D11" s="36"/>
      <c r="E11" s="37"/>
      <c r="F11" s="37"/>
      <c r="G11" s="35"/>
      <c r="H11" s="37"/>
      <c r="I11" s="37"/>
      <c r="J11" s="37"/>
    </row>
    <row r="12" spans="1:51" s="20" customFormat="1" ht="13.5" thickBot="1">
      <c r="A12" s="552" t="s">
        <v>565</v>
      </c>
      <c r="B12" s="552"/>
      <c r="C12" s="552"/>
      <c r="D12" s="552"/>
      <c r="E12" s="552"/>
      <c r="F12" s="552"/>
      <c r="G12" s="552"/>
      <c r="H12" s="552"/>
      <c r="I12" s="552"/>
      <c r="J12" s="552"/>
      <c r="K12" s="552"/>
      <c r="L12" s="552"/>
      <c r="M12" s="552"/>
      <c r="N12" s="552"/>
      <c r="O12" s="552"/>
      <c r="P12" s="552"/>
      <c r="Q12" s="552"/>
      <c r="R12" s="552"/>
      <c r="S12" s="552"/>
      <c r="T12" s="552"/>
    </row>
    <row r="13" spans="1:51" s="20" customFormat="1" ht="13.5" thickBot="1">
      <c r="A13" s="611" t="s">
        <v>300</v>
      </c>
      <c r="B13" s="614" t="s">
        <v>301</v>
      </c>
      <c r="C13" s="557" t="s">
        <v>414</v>
      </c>
      <c r="D13" s="557"/>
      <c r="E13" s="557"/>
      <c r="F13" s="557"/>
      <c r="G13" s="557"/>
      <c r="H13" s="557"/>
      <c r="I13" s="557"/>
      <c r="J13" s="557"/>
      <c r="K13" s="557"/>
      <c r="L13" s="557"/>
      <c r="M13" s="556" t="s">
        <v>425</v>
      </c>
      <c r="N13" s="557"/>
      <c r="O13" s="557"/>
      <c r="P13" s="557"/>
      <c r="Q13" s="557"/>
      <c r="R13" s="557"/>
      <c r="S13" s="557"/>
      <c r="T13" s="558"/>
    </row>
    <row r="14" spans="1:51" s="20" customFormat="1" ht="13.5" thickBot="1">
      <c r="A14" s="612"/>
      <c r="B14" s="615"/>
      <c r="C14" s="671" t="s">
        <v>415</v>
      </c>
      <c r="D14" s="562" t="s">
        <v>416</v>
      </c>
      <c r="E14" s="563"/>
      <c r="F14" s="563"/>
      <c r="G14" s="563"/>
      <c r="H14" s="563"/>
      <c r="I14" s="563"/>
      <c r="J14" s="563"/>
      <c r="K14" s="563"/>
      <c r="L14" s="563"/>
      <c r="M14" s="559" t="s">
        <v>415</v>
      </c>
      <c r="N14" s="562" t="s">
        <v>416</v>
      </c>
      <c r="O14" s="563"/>
      <c r="P14" s="563"/>
      <c r="Q14" s="563"/>
      <c r="R14" s="563"/>
      <c r="S14" s="563"/>
      <c r="T14" s="585"/>
    </row>
    <row r="15" spans="1:51" s="20" customFormat="1" ht="12.75">
      <c r="A15" s="612"/>
      <c r="B15" s="615"/>
      <c r="C15" s="672"/>
      <c r="D15" s="576" t="s">
        <v>409</v>
      </c>
      <c r="E15" s="570" t="s">
        <v>410</v>
      </c>
      <c r="F15" s="570" t="s">
        <v>411</v>
      </c>
      <c r="G15" s="566" t="s">
        <v>418</v>
      </c>
      <c r="H15" s="567"/>
      <c r="I15" s="568" t="s">
        <v>417</v>
      </c>
      <c r="J15" s="569"/>
      <c r="K15" s="570" t="s">
        <v>412</v>
      </c>
      <c r="L15" s="573" t="s">
        <v>413</v>
      </c>
      <c r="M15" s="560"/>
      <c r="N15" s="576" t="s">
        <v>420</v>
      </c>
      <c r="O15" s="566" t="s">
        <v>421</v>
      </c>
      <c r="P15" s="579"/>
      <c r="Q15" s="579"/>
      <c r="R15" s="567"/>
      <c r="S15" s="570" t="s">
        <v>423</v>
      </c>
      <c r="T15" s="573" t="s">
        <v>424</v>
      </c>
    </row>
    <row r="16" spans="1:51" s="20" customFormat="1" ht="12.75">
      <c r="A16" s="612"/>
      <c r="B16" s="615"/>
      <c r="C16" s="672"/>
      <c r="D16" s="577"/>
      <c r="E16" s="571"/>
      <c r="F16" s="571"/>
      <c r="G16" s="580" t="s">
        <v>415</v>
      </c>
      <c r="H16" s="580" t="s">
        <v>419</v>
      </c>
      <c r="I16" s="580" t="s">
        <v>415</v>
      </c>
      <c r="J16" s="582" t="s">
        <v>422</v>
      </c>
      <c r="K16" s="571"/>
      <c r="L16" s="574"/>
      <c r="M16" s="560"/>
      <c r="N16" s="577"/>
      <c r="O16" s="571" t="s">
        <v>415</v>
      </c>
      <c r="P16" s="571" t="s">
        <v>422</v>
      </c>
      <c r="Q16" s="583" t="s">
        <v>418</v>
      </c>
      <c r="R16" s="584"/>
      <c r="S16" s="571"/>
      <c r="T16" s="574"/>
    </row>
    <row r="17" spans="1:20" s="20" customFormat="1" ht="25.5">
      <c r="A17" s="613"/>
      <c r="B17" s="616"/>
      <c r="C17" s="673"/>
      <c r="D17" s="578"/>
      <c r="E17" s="572"/>
      <c r="F17" s="572"/>
      <c r="G17" s="581"/>
      <c r="H17" s="581"/>
      <c r="I17" s="581"/>
      <c r="J17" s="572"/>
      <c r="K17" s="572"/>
      <c r="L17" s="575"/>
      <c r="M17" s="561"/>
      <c r="N17" s="578"/>
      <c r="O17" s="572"/>
      <c r="P17" s="572"/>
      <c r="Q17" s="490" t="s">
        <v>415</v>
      </c>
      <c r="R17" s="491" t="s">
        <v>419</v>
      </c>
      <c r="S17" s="572"/>
      <c r="T17" s="575"/>
    </row>
    <row r="18" spans="1:20" s="20" customFormat="1" ht="12.75">
      <c r="A18" s="619" t="s">
        <v>324</v>
      </c>
      <c r="B18" s="516"/>
      <c r="C18" s="144">
        <f t="shared" ref="C18:T18" si="1">SUM(C19:C21)</f>
        <v>546</v>
      </c>
      <c r="D18" s="40">
        <f t="shared" si="1"/>
        <v>232</v>
      </c>
      <c r="E18" s="41">
        <f t="shared" si="1"/>
        <v>6</v>
      </c>
      <c r="F18" s="41">
        <f t="shared" si="1"/>
        <v>7</v>
      </c>
      <c r="G18" s="41">
        <f t="shared" si="1"/>
        <v>2</v>
      </c>
      <c r="H18" s="41">
        <f t="shared" si="1"/>
        <v>1</v>
      </c>
      <c r="I18" s="41">
        <f t="shared" si="1"/>
        <v>223</v>
      </c>
      <c r="J18" s="41">
        <f t="shared" si="1"/>
        <v>25</v>
      </c>
      <c r="K18" s="41">
        <f t="shared" si="1"/>
        <v>24</v>
      </c>
      <c r="L18" s="42">
        <f t="shared" si="1"/>
        <v>52</v>
      </c>
      <c r="M18" s="39">
        <f t="shared" si="1"/>
        <v>970</v>
      </c>
      <c r="N18" s="40">
        <f t="shared" si="1"/>
        <v>519</v>
      </c>
      <c r="O18" s="41">
        <f t="shared" si="1"/>
        <v>474</v>
      </c>
      <c r="P18" s="41">
        <f t="shared" si="1"/>
        <v>16</v>
      </c>
      <c r="Q18" s="43">
        <f t="shared" si="1"/>
        <v>2</v>
      </c>
      <c r="R18" s="44">
        <f t="shared" si="1"/>
        <v>0</v>
      </c>
      <c r="S18" s="41">
        <f t="shared" si="1"/>
        <v>353</v>
      </c>
      <c r="T18" s="42">
        <f t="shared" si="1"/>
        <v>98</v>
      </c>
    </row>
    <row r="19" spans="1:20" s="20" customFormat="1" ht="25.5">
      <c r="A19" s="492">
        <v>1</v>
      </c>
      <c r="B19" s="473" t="s">
        <v>185</v>
      </c>
      <c r="C19" s="111">
        <v>471</v>
      </c>
      <c r="D19" s="70">
        <v>186</v>
      </c>
      <c r="E19" s="71">
        <v>6</v>
      </c>
      <c r="F19" s="71">
        <v>5</v>
      </c>
      <c r="G19" s="71">
        <v>0</v>
      </c>
      <c r="H19" s="71">
        <v>0</v>
      </c>
      <c r="I19" s="71">
        <v>211</v>
      </c>
      <c r="J19" s="71">
        <v>24</v>
      </c>
      <c r="K19" s="71">
        <v>23</v>
      </c>
      <c r="L19" s="113">
        <v>40</v>
      </c>
      <c r="M19" s="111">
        <v>798</v>
      </c>
      <c r="N19" s="70">
        <v>427</v>
      </c>
      <c r="O19" s="71">
        <v>386</v>
      </c>
      <c r="P19" s="71">
        <v>12</v>
      </c>
      <c r="Q19" s="71">
        <v>0</v>
      </c>
      <c r="R19" s="71">
        <v>0</v>
      </c>
      <c r="S19" s="71">
        <v>299</v>
      </c>
      <c r="T19" s="113">
        <v>72</v>
      </c>
    </row>
    <row r="20" spans="1:20" s="20" customFormat="1" ht="12.75">
      <c r="A20" s="492">
        <v>2</v>
      </c>
      <c r="B20" s="452" t="s">
        <v>186</v>
      </c>
      <c r="C20" s="45">
        <v>51</v>
      </c>
      <c r="D20" s="46">
        <v>32</v>
      </c>
      <c r="E20" s="47">
        <v>0</v>
      </c>
      <c r="F20" s="47">
        <v>1</v>
      </c>
      <c r="G20" s="47">
        <v>1</v>
      </c>
      <c r="H20" s="47">
        <v>0</v>
      </c>
      <c r="I20" s="78">
        <v>10</v>
      </c>
      <c r="J20" s="47">
        <v>0</v>
      </c>
      <c r="K20" s="47">
        <v>0</v>
      </c>
      <c r="L20" s="48">
        <v>7</v>
      </c>
      <c r="M20" s="111">
        <v>108</v>
      </c>
      <c r="N20" s="70">
        <v>56</v>
      </c>
      <c r="O20" s="71">
        <v>54</v>
      </c>
      <c r="P20" s="71">
        <v>1</v>
      </c>
      <c r="Q20" s="71">
        <v>2</v>
      </c>
      <c r="R20" s="71">
        <v>0</v>
      </c>
      <c r="S20" s="71">
        <v>34</v>
      </c>
      <c r="T20" s="113">
        <v>18</v>
      </c>
    </row>
    <row r="21" spans="1:20" s="20" customFormat="1" ht="13.5" thickBot="1">
      <c r="A21" s="450">
        <v>3</v>
      </c>
      <c r="B21" s="453" t="s">
        <v>187</v>
      </c>
      <c r="C21" s="50">
        <v>24</v>
      </c>
      <c r="D21" s="51">
        <v>14</v>
      </c>
      <c r="E21" s="52">
        <v>0</v>
      </c>
      <c r="F21" s="52">
        <v>1</v>
      </c>
      <c r="G21" s="52">
        <v>1</v>
      </c>
      <c r="H21" s="52">
        <v>1</v>
      </c>
      <c r="I21" s="52">
        <v>2</v>
      </c>
      <c r="J21" s="52">
        <v>1</v>
      </c>
      <c r="K21" s="52">
        <v>1</v>
      </c>
      <c r="L21" s="96">
        <v>5</v>
      </c>
      <c r="M21" s="62">
        <v>64</v>
      </c>
      <c r="N21" s="63">
        <v>36</v>
      </c>
      <c r="O21" s="64">
        <v>34</v>
      </c>
      <c r="P21" s="64">
        <v>3</v>
      </c>
      <c r="Q21" s="64">
        <v>0</v>
      </c>
      <c r="R21" s="64">
        <v>0</v>
      </c>
      <c r="S21" s="64">
        <v>20</v>
      </c>
      <c r="T21" s="117">
        <v>8</v>
      </c>
    </row>
    <row r="22" spans="1:20" s="20" customFormat="1" ht="12.75">
      <c r="A22" s="33"/>
      <c r="B22" s="61"/>
      <c r="C22" s="35"/>
      <c r="D22" s="36"/>
      <c r="E22" s="37"/>
      <c r="F22" s="37"/>
      <c r="G22" s="35"/>
      <c r="H22" s="37"/>
      <c r="I22" s="37"/>
      <c r="J22" s="37"/>
    </row>
  </sheetData>
  <mergeCells count="44">
    <mergeCell ref="A4:J4"/>
    <mergeCell ref="A18:B18"/>
    <mergeCell ref="O15:R15"/>
    <mergeCell ref="S15:S17"/>
    <mergeCell ref="T15:T17"/>
    <mergeCell ref="G16:G17"/>
    <mergeCell ref="H16:H17"/>
    <mergeCell ref="I16:I17"/>
    <mergeCell ref="J16:J17"/>
    <mergeCell ref="O16:O17"/>
    <mergeCell ref="P16:P17"/>
    <mergeCell ref="Q16:R16"/>
    <mergeCell ref="M14:M17"/>
    <mergeCell ref="N14:T14"/>
    <mergeCell ref="D15:D17"/>
    <mergeCell ref="P5:P6"/>
    <mergeCell ref="Q5:Q6"/>
    <mergeCell ref="R5:R6"/>
    <mergeCell ref="O5:O6"/>
    <mergeCell ref="E15:E17"/>
    <mergeCell ref="F15:F17"/>
    <mergeCell ref="G15:H15"/>
    <mergeCell ref="I15:J15"/>
    <mergeCell ref="K15:K17"/>
    <mergeCell ref="A12:T12"/>
    <mergeCell ref="A7:B7"/>
    <mergeCell ref="A13:A17"/>
    <mergeCell ref="B13:B17"/>
    <mergeCell ref="C13:L13"/>
    <mergeCell ref="M13:T13"/>
    <mergeCell ref="C14:C17"/>
    <mergeCell ref="D14:L14"/>
    <mergeCell ref="L15:L17"/>
    <mergeCell ref="N15:N17"/>
    <mergeCell ref="H5:J5"/>
    <mergeCell ref="K5:K6"/>
    <mergeCell ref="L5:L6"/>
    <mergeCell ref="M5:M6"/>
    <mergeCell ref="N5:N6"/>
    <mergeCell ref="A5:A6"/>
    <mergeCell ref="B5:B6"/>
    <mergeCell ref="C5:C6"/>
    <mergeCell ref="D5:F5"/>
    <mergeCell ref="G5:G6"/>
  </mergeCells>
  <pageMargins left="0.11811023622047245" right="0.19685039370078741" top="0.55118110236220474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X34"/>
  <sheetViews>
    <sheetView zoomScaleNormal="100" workbookViewId="0"/>
  </sheetViews>
  <sheetFormatPr defaultRowHeight="12.75"/>
  <cols>
    <col min="1" max="1" width="4.28515625" style="20" customWidth="1"/>
    <col min="2" max="2" width="49" style="20" customWidth="1"/>
    <col min="3" max="3" width="10.5703125" style="20" customWidth="1"/>
    <col min="4" max="4" width="10.140625" style="20" customWidth="1"/>
    <col min="5" max="5" width="8.7109375" style="20" customWidth="1"/>
    <col min="6" max="6" width="8" style="20" customWidth="1"/>
    <col min="7" max="7" width="10.42578125" style="20" customWidth="1"/>
    <col min="8" max="8" width="8.7109375" style="20" customWidth="1"/>
    <col min="9" max="9" width="7.42578125" style="20" customWidth="1"/>
    <col min="10" max="10" width="9.28515625" style="20" customWidth="1"/>
    <col min="11" max="11" width="9.42578125" style="20" customWidth="1"/>
    <col min="12" max="12" width="9.140625" style="20" customWidth="1"/>
    <col min="13" max="13" width="9.42578125" style="20" customWidth="1"/>
    <col min="14" max="14" width="8.42578125" style="20" customWidth="1"/>
    <col min="15" max="15" width="8.140625" style="20" customWidth="1"/>
    <col min="16" max="16" width="9.140625" style="20" customWidth="1"/>
    <col min="17" max="17" width="7.85546875" style="20" customWidth="1"/>
    <col min="18" max="18" width="8.42578125" style="20" customWidth="1"/>
    <col min="19" max="19" width="8" style="20" customWidth="1"/>
    <col min="20" max="20" width="8.140625" style="20" customWidth="1"/>
    <col min="21" max="21" width="4.28515625" style="20" customWidth="1"/>
    <col min="22" max="22" width="4.5703125" style="20" customWidth="1"/>
    <col min="23" max="23" width="5.85546875" style="20" customWidth="1"/>
    <col min="24" max="27" width="6.42578125" style="20" customWidth="1"/>
    <col min="28" max="29" width="7.7109375" style="20" customWidth="1"/>
    <col min="30" max="30" width="6.140625" style="20" customWidth="1"/>
    <col min="31" max="31" width="6.85546875" style="20" customWidth="1"/>
    <col min="32" max="32" width="4.7109375" style="20" customWidth="1"/>
    <col min="33" max="33" width="7" style="20" customWidth="1"/>
    <col min="34" max="34" width="5.28515625" style="20" customWidth="1"/>
    <col min="35" max="35" width="6" style="20" customWidth="1"/>
    <col min="36" max="36" width="6.140625" style="20" customWidth="1"/>
    <col min="37" max="37" width="6" style="20" customWidth="1"/>
    <col min="38" max="38" width="5.85546875" style="20" customWidth="1"/>
    <col min="39" max="39" width="5" style="20" customWidth="1"/>
    <col min="40" max="40" width="7.140625" style="20" customWidth="1"/>
    <col min="41" max="41" width="5.42578125" style="20" customWidth="1"/>
    <col min="42" max="43" width="6.28515625" style="20" customWidth="1"/>
    <col min="44" max="44" width="6.42578125" style="20" customWidth="1"/>
    <col min="45" max="45" width="6.7109375" style="20" customWidth="1"/>
    <col min="46" max="47" width="7.5703125" style="20" customWidth="1"/>
    <col min="48" max="48" width="5.28515625" style="20" customWidth="1"/>
    <col min="49" max="49" width="7.5703125" style="20" customWidth="1"/>
    <col min="50" max="50" width="6" style="20" customWidth="1"/>
    <col min="51" max="16384" width="9.140625" style="20"/>
  </cols>
  <sheetData>
    <row r="1" spans="1:50">
      <c r="A1" s="273"/>
      <c r="B1" s="271"/>
      <c r="C1" s="271"/>
      <c r="D1" s="272"/>
      <c r="E1" s="271"/>
      <c r="F1" s="271"/>
      <c r="G1" s="271"/>
      <c r="H1" s="271"/>
      <c r="I1" s="271"/>
      <c r="J1" s="272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3"/>
      <c r="V1" s="268"/>
      <c r="W1" s="269"/>
      <c r="X1" s="275"/>
      <c r="Y1" s="275"/>
      <c r="Z1" s="271"/>
      <c r="AA1" s="271"/>
      <c r="AB1" s="276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</row>
    <row r="3" spans="1:50" ht="15.75">
      <c r="B3" s="224"/>
      <c r="L3" s="68"/>
    </row>
    <row r="4" spans="1:50" ht="13.5" thickBot="1">
      <c r="A4" s="542" t="s">
        <v>562</v>
      </c>
      <c r="B4" s="542"/>
      <c r="C4" s="542"/>
      <c r="D4" s="542"/>
      <c r="E4" s="542"/>
      <c r="F4" s="542"/>
      <c r="G4" s="542"/>
      <c r="H4" s="542"/>
      <c r="I4" s="542"/>
      <c r="J4" s="542"/>
      <c r="L4" s="68"/>
      <c r="M4" s="68"/>
    </row>
    <row r="5" spans="1:50" ht="12.75" customHeight="1">
      <c r="A5" s="543" t="s">
        <v>300</v>
      </c>
      <c r="B5" s="545" t="s">
        <v>301</v>
      </c>
      <c r="C5" s="546" t="s">
        <v>0</v>
      </c>
      <c r="D5" s="546" t="s">
        <v>298</v>
      </c>
      <c r="E5" s="546"/>
      <c r="F5" s="547"/>
      <c r="G5" s="546" t="s">
        <v>444</v>
      </c>
      <c r="H5" s="546" t="s">
        <v>299</v>
      </c>
      <c r="I5" s="546"/>
      <c r="J5" s="547"/>
      <c r="K5" s="564" t="s">
        <v>466</v>
      </c>
      <c r="L5" s="545" t="s">
        <v>467</v>
      </c>
      <c r="M5" s="546" t="s">
        <v>461</v>
      </c>
      <c r="N5" s="546" t="s">
        <v>462</v>
      </c>
      <c r="O5" s="546" t="s">
        <v>463</v>
      </c>
      <c r="P5" s="546" t="s">
        <v>464</v>
      </c>
      <c r="Q5" s="546" t="s">
        <v>465</v>
      </c>
      <c r="R5" s="548" t="s">
        <v>469</v>
      </c>
      <c r="S5" s="212"/>
    </row>
    <row r="6" spans="1:50" ht="25.5">
      <c r="A6" s="544"/>
      <c r="B6" s="514"/>
      <c r="C6" s="513"/>
      <c r="D6" s="3" t="s">
        <v>2</v>
      </c>
      <c r="E6" s="2" t="s">
        <v>3</v>
      </c>
      <c r="F6" s="8" t="s">
        <v>445</v>
      </c>
      <c r="G6" s="513"/>
      <c r="H6" s="3" t="s">
        <v>2</v>
      </c>
      <c r="I6" s="2" t="s">
        <v>3</v>
      </c>
      <c r="J6" s="8" t="s">
        <v>445</v>
      </c>
      <c r="K6" s="565"/>
      <c r="L6" s="514"/>
      <c r="M6" s="513"/>
      <c r="N6" s="513"/>
      <c r="O6" s="513"/>
      <c r="P6" s="513"/>
      <c r="Q6" s="513"/>
      <c r="R6" s="549"/>
    </row>
    <row r="7" spans="1:50">
      <c r="A7" s="550" t="s">
        <v>302</v>
      </c>
      <c r="B7" s="551"/>
      <c r="C7" s="53">
        <f>SUM(C8:C16)</f>
        <v>130311696.40000001</v>
      </c>
      <c r="D7" s="5">
        <v>66869.375958948003</v>
      </c>
      <c r="E7" s="5">
        <v>2130.4596736749199</v>
      </c>
      <c r="F7" s="9">
        <v>304.494326352168</v>
      </c>
      <c r="G7" s="237">
        <f>SUM(G8:G16)</f>
        <v>16080423.050000001</v>
      </c>
      <c r="H7" s="5">
        <v>8251.6603207184107</v>
      </c>
      <c r="I7" s="6">
        <v>262.89806510152698</v>
      </c>
      <c r="J7" s="232">
        <v>37.574505737672403</v>
      </c>
      <c r="K7" s="237">
        <f>SUM(K8:K16)</f>
        <v>61166</v>
      </c>
      <c r="L7" s="53">
        <f t="shared" ref="L7:M7" si="0">SUM(L8:L16)</f>
        <v>60581</v>
      </c>
      <c r="M7" s="53">
        <f t="shared" si="0"/>
        <v>427961</v>
      </c>
      <c r="N7" s="54">
        <v>219.57978450487428</v>
      </c>
      <c r="O7" s="54">
        <f>+N7*100/365</f>
        <v>60.158845069828573</v>
      </c>
      <c r="P7" s="54">
        <v>6.9967138606415329</v>
      </c>
      <c r="Q7" s="54">
        <v>1.9907231640283256</v>
      </c>
      <c r="R7" s="56">
        <v>31.383273473576192</v>
      </c>
    </row>
    <row r="8" spans="1:50">
      <c r="A8" s="264">
        <v>1</v>
      </c>
      <c r="B8" s="81" t="s">
        <v>5</v>
      </c>
      <c r="C8" s="80">
        <v>66270369</v>
      </c>
      <c r="D8" s="73">
        <v>91660.2614107884</v>
      </c>
      <c r="E8" s="73">
        <v>2563.4523054309102</v>
      </c>
      <c r="F8" s="94">
        <v>381.42536720692499</v>
      </c>
      <c r="G8" s="25">
        <v>11924312</v>
      </c>
      <c r="H8" s="73">
        <v>16492.8243430152</v>
      </c>
      <c r="I8" s="73">
        <v>461.25297849295998</v>
      </c>
      <c r="J8" s="94">
        <v>68.631503821714702</v>
      </c>
      <c r="K8" s="238">
        <v>25852</v>
      </c>
      <c r="L8" s="22">
        <v>25534</v>
      </c>
      <c r="M8" s="22">
        <v>173744</v>
      </c>
      <c r="N8" s="23">
        <v>240.30982019363762</v>
      </c>
      <c r="O8" s="23">
        <f t="shared" ref="O8:O16" si="1">+N8*100/365</f>
        <v>65.838306902366469</v>
      </c>
      <c r="P8" s="23">
        <v>6.72</v>
      </c>
      <c r="Q8" s="23">
        <v>3.22</v>
      </c>
      <c r="R8" s="26">
        <v>35.76</v>
      </c>
    </row>
    <row r="9" spans="1:50">
      <c r="A9" s="264">
        <v>2</v>
      </c>
      <c r="B9" s="81" t="s">
        <v>6</v>
      </c>
      <c r="C9" s="80">
        <v>13500042</v>
      </c>
      <c r="D9" s="73">
        <v>53359.8498023715</v>
      </c>
      <c r="E9" s="73">
        <v>1899.5415787252</v>
      </c>
      <c r="F9" s="94">
        <v>271.54320540671</v>
      </c>
      <c r="G9" s="25">
        <v>1215574</v>
      </c>
      <c r="H9" s="73">
        <v>4804.6403162055303</v>
      </c>
      <c r="I9" s="73">
        <v>171.03897565780201</v>
      </c>
      <c r="J9" s="94">
        <v>24.450358033631002</v>
      </c>
      <c r="K9" s="238">
        <v>7107</v>
      </c>
      <c r="L9" s="22">
        <v>7050</v>
      </c>
      <c r="M9" s="22">
        <v>49716</v>
      </c>
      <c r="N9" s="23">
        <v>196.51</v>
      </c>
      <c r="O9" s="23">
        <f t="shared" si="1"/>
        <v>53.838356164383562</v>
      </c>
      <c r="P9" s="23">
        <v>6.9953566905867453</v>
      </c>
      <c r="Q9" s="23">
        <v>1.574468085106383</v>
      </c>
      <c r="R9" s="26">
        <v>28.09090909090909</v>
      </c>
    </row>
    <row r="10" spans="1:50">
      <c r="A10" s="264">
        <v>3</v>
      </c>
      <c r="B10" s="81" t="s">
        <v>7</v>
      </c>
      <c r="C10" s="80">
        <v>11128253</v>
      </c>
      <c r="D10" s="73">
        <v>49458.902222222197</v>
      </c>
      <c r="E10" s="73">
        <v>1543.0189961175799</v>
      </c>
      <c r="F10" s="94">
        <v>234.11636126480599</v>
      </c>
      <c r="G10" s="25">
        <v>856363</v>
      </c>
      <c r="H10" s="73">
        <v>3806.0577777777798</v>
      </c>
      <c r="I10" s="73">
        <v>118.741403216861</v>
      </c>
      <c r="J10" s="94">
        <v>18.016178234068999</v>
      </c>
      <c r="K10" s="238">
        <v>7212</v>
      </c>
      <c r="L10" s="22">
        <v>7158</v>
      </c>
      <c r="M10" s="22">
        <v>47533</v>
      </c>
      <c r="N10" s="23">
        <v>211.26</v>
      </c>
      <c r="O10" s="23">
        <f t="shared" si="1"/>
        <v>57.87945205479452</v>
      </c>
      <c r="P10" s="23">
        <v>6.5908208541320024</v>
      </c>
      <c r="Q10" s="23">
        <v>1.4389494272143057</v>
      </c>
      <c r="R10" s="26">
        <v>32.053333333333335</v>
      </c>
    </row>
    <row r="11" spans="1:50">
      <c r="A11" s="264">
        <v>4</v>
      </c>
      <c r="B11" s="81" t="s">
        <v>8</v>
      </c>
      <c r="C11" s="80">
        <v>5233024</v>
      </c>
      <c r="D11" s="73">
        <v>61564.988235294099</v>
      </c>
      <c r="E11" s="73">
        <v>1774.50796880298</v>
      </c>
      <c r="F11" s="94">
        <v>300.95606165171398</v>
      </c>
      <c r="G11" s="25">
        <v>188033.76</v>
      </c>
      <c r="H11" s="73">
        <v>2212.1618823529402</v>
      </c>
      <c r="I11" s="73">
        <v>63.761871820956301</v>
      </c>
      <c r="J11" s="94">
        <v>10.8139958592133</v>
      </c>
      <c r="K11" s="238">
        <v>2949</v>
      </c>
      <c r="L11" s="22">
        <v>2930</v>
      </c>
      <c r="M11" s="22">
        <v>17388</v>
      </c>
      <c r="N11" s="23">
        <v>204.56470588235294</v>
      </c>
      <c r="O11" s="23">
        <f t="shared" si="1"/>
        <v>56.045124899274775</v>
      </c>
      <c r="P11" s="23">
        <v>5.8962360122075284</v>
      </c>
      <c r="Q11" s="23">
        <v>0.34129692832764508</v>
      </c>
      <c r="R11" s="26">
        <v>34.694117647058825</v>
      </c>
    </row>
    <row r="12" spans="1:50">
      <c r="A12" s="264">
        <v>5</v>
      </c>
      <c r="B12" s="81" t="s">
        <v>9</v>
      </c>
      <c r="C12" s="80">
        <v>6791985</v>
      </c>
      <c r="D12" s="73">
        <v>58551.594827586203</v>
      </c>
      <c r="E12" s="73">
        <v>1686.6116215545101</v>
      </c>
      <c r="F12" s="94">
        <v>272.518757773944</v>
      </c>
      <c r="G12" s="25">
        <v>294303</v>
      </c>
      <c r="H12" s="73">
        <v>2537.0948275862102</v>
      </c>
      <c r="I12" s="73">
        <v>73.082443506332297</v>
      </c>
      <c r="J12" s="94">
        <v>11.808490149661001</v>
      </c>
      <c r="K12" s="238">
        <v>4027</v>
      </c>
      <c r="L12" s="22">
        <v>3995</v>
      </c>
      <c r="M12" s="22">
        <v>24923</v>
      </c>
      <c r="N12" s="23">
        <v>214.85344827586206</v>
      </c>
      <c r="O12" s="23">
        <f t="shared" si="1"/>
        <v>58.863958431743029</v>
      </c>
      <c r="P12" s="23">
        <v>6.1889744226471315</v>
      </c>
      <c r="Q12" s="23">
        <v>1.1264080100125156</v>
      </c>
      <c r="R12" s="26">
        <v>34.71551724137931</v>
      </c>
    </row>
    <row r="13" spans="1:50">
      <c r="A13" s="264">
        <v>6</v>
      </c>
      <c r="B13" s="81" t="s">
        <v>10</v>
      </c>
      <c r="C13" s="80">
        <v>13093327.4</v>
      </c>
      <c r="D13" s="73">
        <v>59245.8253393665</v>
      </c>
      <c r="E13" s="73">
        <v>1870.7425917988301</v>
      </c>
      <c r="F13" s="94">
        <v>251.37901547440799</v>
      </c>
      <c r="G13" s="25">
        <v>832027.29</v>
      </c>
      <c r="H13" s="73">
        <v>3764.8293665158399</v>
      </c>
      <c r="I13" s="73">
        <v>118.878024003429</v>
      </c>
      <c r="J13" s="94">
        <v>15.974106093768</v>
      </c>
      <c r="K13" s="238">
        <v>6999</v>
      </c>
      <c r="L13" s="22">
        <v>6960</v>
      </c>
      <c r="M13" s="22">
        <v>52086</v>
      </c>
      <c r="N13" s="23">
        <v>235.68325791855204</v>
      </c>
      <c r="O13" s="23">
        <f t="shared" si="1"/>
        <v>64.570755594123852</v>
      </c>
      <c r="P13" s="23">
        <v>7.4419202743249038</v>
      </c>
      <c r="Q13" s="23">
        <v>1.0632183908045978</v>
      </c>
      <c r="R13" s="26">
        <v>31.669683257918553</v>
      </c>
    </row>
    <row r="14" spans="1:50">
      <c r="A14" s="264">
        <v>7</v>
      </c>
      <c r="B14" s="81" t="s">
        <v>11</v>
      </c>
      <c r="C14" s="80">
        <v>6669290</v>
      </c>
      <c r="D14" s="73">
        <v>54221.869918699202</v>
      </c>
      <c r="E14" s="73">
        <v>1569.61402682984</v>
      </c>
      <c r="F14" s="94">
        <v>248.344442375721</v>
      </c>
      <c r="G14" s="25">
        <v>378788</v>
      </c>
      <c r="H14" s="73">
        <v>3079.5772357723599</v>
      </c>
      <c r="I14" s="73">
        <v>89.147564132737102</v>
      </c>
      <c r="J14" s="94">
        <v>14.1049339043009</v>
      </c>
      <c r="K14" s="238">
        <v>4249</v>
      </c>
      <c r="L14" s="22">
        <v>4227</v>
      </c>
      <c r="M14" s="22">
        <v>26855</v>
      </c>
      <c r="N14" s="23">
        <v>218.33333333333334</v>
      </c>
      <c r="O14" s="23">
        <f t="shared" si="1"/>
        <v>59.817351598173524</v>
      </c>
      <c r="P14" s="23">
        <v>6.3203106613320781</v>
      </c>
      <c r="Q14" s="23">
        <v>0.40217648450437665</v>
      </c>
      <c r="R14" s="26">
        <v>34.544715447154474</v>
      </c>
    </row>
    <row r="15" spans="1:50">
      <c r="A15" s="264">
        <v>8</v>
      </c>
      <c r="B15" s="81" t="s">
        <v>12</v>
      </c>
      <c r="C15" s="80">
        <v>4183173</v>
      </c>
      <c r="D15" s="73">
        <v>35450.618644067799</v>
      </c>
      <c r="E15" s="73">
        <v>2977.3473309608498</v>
      </c>
      <c r="F15" s="94">
        <v>218.20317145688799</v>
      </c>
      <c r="G15" s="25">
        <v>219454</v>
      </c>
      <c r="H15" s="73">
        <v>1859.7796610169501</v>
      </c>
      <c r="I15" s="73">
        <v>156.19501779359399</v>
      </c>
      <c r="J15" s="94">
        <v>11.447185853633099</v>
      </c>
      <c r="K15" s="238">
        <v>1405</v>
      </c>
      <c r="L15" s="22">
        <v>1377</v>
      </c>
      <c r="M15" s="22">
        <v>19171</v>
      </c>
      <c r="N15" s="23">
        <v>162.46610169491527</v>
      </c>
      <c r="O15" s="23">
        <f t="shared" si="1"/>
        <v>44.51126073833295</v>
      </c>
      <c r="P15" s="23">
        <v>13.644839857651245</v>
      </c>
      <c r="Q15" s="23">
        <v>0.94408133623819901</v>
      </c>
      <c r="R15" s="26">
        <v>11.90677966101695</v>
      </c>
    </row>
    <row r="16" spans="1:50" ht="13.5" thickBot="1">
      <c r="A16" s="27">
        <v>9</v>
      </c>
      <c r="B16" s="226" t="s">
        <v>13</v>
      </c>
      <c r="C16" s="82">
        <v>3442233</v>
      </c>
      <c r="D16" s="66">
        <v>40496.858823529401</v>
      </c>
      <c r="E16" s="66">
        <v>2519.9363103953101</v>
      </c>
      <c r="F16" s="95">
        <v>208.052765185857</v>
      </c>
      <c r="G16" s="31">
        <v>171568</v>
      </c>
      <c r="H16" s="66">
        <v>2018.4470588235299</v>
      </c>
      <c r="I16" s="66">
        <v>125.598828696925</v>
      </c>
      <c r="J16" s="95">
        <v>10.3697793895437</v>
      </c>
      <c r="K16" s="239">
        <v>1366</v>
      </c>
      <c r="L16" s="28">
        <v>1350</v>
      </c>
      <c r="M16" s="28">
        <v>16545</v>
      </c>
      <c r="N16" s="29">
        <v>194.64705882352942</v>
      </c>
      <c r="O16" s="29">
        <f t="shared" si="1"/>
        <v>53.327961321514906</v>
      </c>
      <c r="P16" s="29">
        <v>12.112005856515374</v>
      </c>
      <c r="Q16" s="29">
        <v>0.59259259259259256</v>
      </c>
      <c r="R16" s="32">
        <v>16.070588235294117</v>
      </c>
    </row>
    <row r="17" spans="1:20">
      <c r="A17" s="83"/>
      <c r="B17" s="227"/>
      <c r="C17" s="156"/>
      <c r="D17" s="157"/>
      <c r="E17" s="157"/>
      <c r="F17" s="157"/>
      <c r="G17" s="223"/>
      <c r="H17" s="157"/>
      <c r="I17" s="157"/>
      <c r="J17" s="157"/>
    </row>
    <row r="18" spans="1:20" ht="13.5" thickBot="1">
      <c r="A18" s="552" t="s">
        <v>565</v>
      </c>
      <c r="B18" s="552"/>
      <c r="C18" s="552"/>
      <c r="D18" s="552"/>
      <c r="E18" s="552"/>
      <c r="F18" s="552"/>
      <c r="G18" s="552"/>
      <c r="H18" s="552"/>
      <c r="I18" s="552"/>
      <c r="J18" s="552"/>
      <c r="K18" s="552"/>
      <c r="L18" s="552"/>
      <c r="M18" s="552"/>
      <c r="N18" s="552"/>
      <c r="O18" s="552"/>
      <c r="P18" s="552"/>
      <c r="Q18" s="552"/>
      <c r="R18" s="552"/>
      <c r="S18" s="552"/>
      <c r="T18" s="552"/>
    </row>
    <row r="19" spans="1:20" ht="13.5" thickBot="1">
      <c r="A19" s="543" t="s">
        <v>300</v>
      </c>
      <c r="B19" s="553" t="s">
        <v>301</v>
      </c>
      <c r="C19" s="556" t="s">
        <v>414</v>
      </c>
      <c r="D19" s="557"/>
      <c r="E19" s="557"/>
      <c r="F19" s="557"/>
      <c r="G19" s="557"/>
      <c r="H19" s="557"/>
      <c r="I19" s="557"/>
      <c r="J19" s="557"/>
      <c r="K19" s="557"/>
      <c r="L19" s="557"/>
      <c r="M19" s="556" t="s">
        <v>425</v>
      </c>
      <c r="N19" s="557"/>
      <c r="O19" s="557"/>
      <c r="P19" s="557"/>
      <c r="Q19" s="557"/>
      <c r="R19" s="557"/>
      <c r="S19" s="557"/>
      <c r="T19" s="558"/>
    </row>
    <row r="20" spans="1:20" ht="13.5" thickBot="1">
      <c r="A20" s="544"/>
      <c r="B20" s="554"/>
      <c r="C20" s="559" t="s">
        <v>415</v>
      </c>
      <c r="D20" s="562" t="s">
        <v>416</v>
      </c>
      <c r="E20" s="563"/>
      <c r="F20" s="563"/>
      <c r="G20" s="563"/>
      <c r="H20" s="563"/>
      <c r="I20" s="563"/>
      <c r="J20" s="563"/>
      <c r="K20" s="563"/>
      <c r="L20" s="563"/>
      <c r="M20" s="559" t="s">
        <v>415</v>
      </c>
      <c r="N20" s="562" t="s">
        <v>416</v>
      </c>
      <c r="O20" s="563"/>
      <c r="P20" s="563"/>
      <c r="Q20" s="563"/>
      <c r="R20" s="563"/>
      <c r="S20" s="563"/>
      <c r="T20" s="585"/>
    </row>
    <row r="21" spans="1:20">
      <c r="A21" s="544"/>
      <c r="B21" s="554"/>
      <c r="C21" s="560"/>
      <c r="D21" s="576" t="s">
        <v>409</v>
      </c>
      <c r="E21" s="570" t="s">
        <v>410</v>
      </c>
      <c r="F21" s="570" t="s">
        <v>446</v>
      </c>
      <c r="G21" s="566" t="s">
        <v>418</v>
      </c>
      <c r="H21" s="567"/>
      <c r="I21" s="568" t="s">
        <v>417</v>
      </c>
      <c r="J21" s="569"/>
      <c r="K21" s="570" t="s">
        <v>412</v>
      </c>
      <c r="L21" s="573" t="s">
        <v>413</v>
      </c>
      <c r="M21" s="560"/>
      <c r="N21" s="576" t="s">
        <v>420</v>
      </c>
      <c r="O21" s="566" t="s">
        <v>421</v>
      </c>
      <c r="P21" s="579"/>
      <c r="Q21" s="579"/>
      <c r="R21" s="567"/>
      <c r="S21" s="570" t="s">
        <v>423</v>
      </c>
      <c r="T21" s="573" t="s">
        <v>424</v>
      </c>
    </row>
    <row r="22" spans="1:20" ht="39.75" customHeight="1">
      <c r="A22" s="544"/>
      <c r="B22" s="554"/>
      <c r="C22" s="560"/>
      <c r="D22" s="577"/>
      <c r="E22" s="571"/>
      <c r="F22" s="571"/>
      <c r="G22" s="580" t="s">
        <v>415</v>
      </c>
      <c r="H22" s="580" t="s">
        <v>419</v>
      </c>
      <c r="I22" s="580" t="s">
        <v>415</v>
      </c>
      <c r="J22" s="582" t="s">
        <v>422</v>
      </c>
      <c r="K22" s="571"/>
      <c r="L22" s="574"/>
      <c r="M22" s="560"/>
      <c r="N22" s="577"/>
      <c r="O22" s="571" t="s">
        <v>415</v>
      </c>
      <c r="P22" s="571" t="s">
        <v>422</v>
      </c>
      <c r="Q22" s="583" t="s">
        <v>443</v>
      </c>
      <c r="R22" s="584"/>
      <c r="S22" s="571"/>
      <c r="T22" s="574"/>
    </row>
    <row r="23" spans="1:20" ht="25.5">
      <c r="A23" s="544"/>
      <c r="B23" s="555"/>
      <c r="C23" s="561"/>
      <c r="D23" s="578"/>
      <c r="E23" s="572"/>
      <c r="F23" s="572"/>
      <c r="G23" s="581"/>
      <c r="H23" s="581"/>
      <c r="I23" s="581"/>
      <c r="J23" s="572"/>
      <c r="K23" s="572"/>
      <c r="L23" s="575"/>
      <c r="M23" s="561"/>
      <c r="N23" s="578"/>
      <c r="O23" s="572"/>
      <c r="P23" s="572"/>
      <c r="Q23" s="265" t="s">
        <v>415</v>
      </c>
      <c r="R23" s="38" t="s">
        <v>419</v>
      </c>
      <c r="S23" s="572"/>
      <c r="T23" s="575"/>
    </row>
    <row r="24" spans="1:20">
      <c r="A24" s="550" t="s">
        <v>302</v>
      </c>
      <c r="B24" s="551"/>
      <c r="C24" s="39">
        <f t="shared" ref="C24:T24" si="2">SUM(C25:C33)</f>
        <v>697</v>
      </c>
      <c r="D24" s="40">
        <f t="shared" si="2"/>
        <v>370</v>
      </c>
      <c r="E24" s="41">
        <f t="shared" si="2"/>
        <v>3</v>
      </c>
      <c r="F24" s="41">
        <f t="shared" si="2"/>
        <v>15</v>
      </c>
      <c r="G24" s="41">
        <f t="shared" si="2"/>
        <v>6</v>
      </c>
      <c r="H24" s="41">
        <f t="shared" si="2"/>
        <v>1</v>
      </c>
      <c r="I24" s="41">
        <f t="shared" si="2"/>
        <v>145</v>
      </c>
      <c r="J24" s="41">
        <f t="shared" si="2"/>
        <v>6</v>
      </c>
      <c r="K24" s="41">
        <f t="shared" si="2"/>
        <v>48</v>
      </c>
      <c r="L24" s="42">
        <f t="shared" si="2"/>
        <v>110</v>
      </c>
      <c r="M24" s="39">
        <f t="shared" si="2"/>
        <v>1969</v>
      </c>
      <c r="N24" s="40">
        <f t="shared" si="2"/>
        <v>1134</v>
      </c>
      <c r="O24" s="41">
        <f t="shared" si="2"/>
        <v>1037</v>
      </c>
      <c r="P24" s="41">
        <f t="shared" si="2"/>
        <v>64</v>
      </c>
      <c r="Q24" s="43">
        <f t="shared" si="2"/>
        <v>6</v>
      </c>
      <c r="R24" s="44">
        <f t="shared" si="2"/>
        <v>6</v>
      </c>
      <c r="S24" s="41">
        <f t="shared" si="2"/>
        <v>622</v>
      </c>
      <c r="T24" s="42">
        <f t="shared" si="2"/>
        <v>213</v>
      </c>
    </row>
    <row r="25" spans="1:20">
      <c r="A25" s="264">
        <v>1</v>
      </c>
      <c r="B25" s="145" t="s">
        <v>5</v>
      </c>
      <c r="C25" s="111">
        <v>294</v>
      </c>
      <c r="D25" s="70">
        <v>155</v>
      </c>
      <c r="E25" s="71">
        <v>3</v>
      </c>
      <c r="F25" s="71">
        <v>6</v>
      </c>
      <c r="G25" s="71">
        <v>2</v>
      </c>
      <c r="H25" s="71">
        <v>0</v>
      </c>
      <c r="I25" s="71">
        <v>64</v>
      </c>
      <c r="J25" s="71">
        <v>3</v>
      </c>
      <c r="K25" s="71">
        <v>29</v>
      </c>
      <c r="L25" s="113">
        <v>35</v>
      </c>
      <c r="M25" s="111">
        <v>840</v>
      </c>
      <c r="N25" s="70">
        <v>513</v>
      </c>
      <c r="O25" s="71">
        <v>456</v>
      </c>
      <c r="P25" s="71">
        <v>21</v>
      </c>
      <c r="Q25" s="71"/>
      <c r="R25" s="71"/>
      <c r="S25" s="71">
        <v>274</v>
      </c>
      <c r="T25" s="113">
        <v>53</v>
      </c>
    </row>
    <row r="26" spans="1:20">
      <c r="A26" s="264">
        <v>2</v>
      </c>
      <c r="B26" s="145" t="s">
        <v>6</v>
      </c>
      <c r="C26" s="111">
        <v>66</v>
      </c>
      <c r="D26" s="70">
        <v>39</v>
      </c>
      <c r="E26" s="71">
        <v>0</v>
      </c>
      <c r="F26" s="71">
        <v>2</v>
      </c>
      <c r="G26" s="71">
        <v>1</v>
      </c>
      <c r="H26" s="71">
        <v>0</v>
      </c>
      <c r="I26" s="71">
        <v>7</v>
      </c>
      <c r="J26" s="71">
        <v>0</v>
      </c>
      <c r="K26" s="71">
        <v>5</v>
      </c>
      <c r="L26" s="113">
        <v>12</v>
      </c>
      <c r="M26" s="111">
        <v>258</v>
      </c>
      <c r="N26" s="70">
        <v>140</v>
      </c>
      <c r="O26" s="71">
        <v>138</v>
      </c>
      <c r="P26" s="71">
        <v>15</v>
      </c>
      <c r="Q26" s="71"/>
      <c r="R26" s="71"/>
      <c r="S26" s="71">
        <v>81</v>
      </c>
      <c r="T26" s="113">
        <v>37</v>
      </c>
    </row>
    <row r="27" spans="1:20">
      <c r="A27" s="264">
        <v>3</v>
      </c>
      <c r="B27" s="145" t="s">
        <v>7</v>
      </c>
      <c r="C27" s="111">
        <v>68</v>
      </c>
      <c r="D27" s="70">
        <v>37</v>
      </c>
      <c r="E27" s="71">
        <v>0</v>
      </c>
      <c r="F27" s="71">
        <v>1</v>
      </c>
      <c r="G27" s="71">
        <v>1</v>
      </c>
      <c r="H27" s="71">
        <v>0</v>
      </c>
      <c r="I27" s="71">
        <v>11</v>
      </c>
      <c r="J27" s="71">
        <v>0</v>
      </c>
      <c r="K27" s="71">
        <v>4</v>
      </c>
      <c r="L27" s="113">
        <v>14</v>
      </c>
      <c r="M27" s="111">
        <v>236</v>
      </c>
      <c r="N27" s="70">
        <v>134</v>
      </c>
      <c r="O27" s="71">
        <v>129</v>
      </c>
      <c r="P27" s="71">
        <v>10</v>
      </c>
      <c r="Q27" s="71"/>
      <c r="R27" s="71"/>
      <c r="S27" s="71">
        <v>70</v>
      </c>
      <c r="T27" s="113">
        <v>32</v>
      </c>
    </row>
    <row r="28" spans="1:20">
      <c r="A28" s="264">
        <v>4</v>
      </c>
      <c r="B28" s="145" t="s">
        <v>8</v>
      </c>
      <c r="C28" s="111">
        <v>46</v>
      </c>
      <c r="D28" s="70">
        <v>20</v>
      </c>
      <c r="E28" s="71">
        <v>0</v>
      </c>
      <c r="F28" s="71">
        <v>1</v>
      </c>
      <c r="G28" s="71">
        <v>1</v>
      </c>
      <c r="H28" s="71">
        <v>1</v>
      </c>
      <c r="I28" s="71">
        <v>9</v>
      </c>
      <c r="J28" s="71">
        <v>0</v>
      </c>
      <c r="K28" s="71">
        <v>3</v>
      </c>
      <c r="L28" s="113">
        <v>12</v>
      </c>
      <c r="M28" s="111">
        <v>90</v>
      </c>
      <c r="N28" s="70">
        <v>41</v>
      </c>
      <c r="O28" s="71">
        <v>36</v>
      </c>
      <c r="P28" s="71"/>
      <c r="Q28" s="71"/>
      <c r="R28" s="71"/>
      <c r="S28" s="71">
        <v>31</v>
      </c>
      <c r="T28" s="113">
        <v>18</v>
      </c>
    </row>
    <row r="29" spans="1:20">
      <c r="A29" s="264">
        <v>5</v>
      </c>
      <c r="B29" s="145" t="s">
        <v>9</v>
      </c>
      <c r="C29" s="111">
        <v>60</v>
      </c>
      <c r="D29" s="70">
        <v>25</v>
      </c>
      <c r="E29" s="71">
        <v>0</v>
      </c>
      <c r="F29" s="71">
        <v>1</v>
      </c>
      <c r="G29" s="71">
        <v>0</v>
      </c>
      <c r="H29" s="71">
        <v>0</v>
      </c>
      <c r="I29" s="71">
        <v>29</v>
      </c>
      <c r="J29" s="71">
        <v>0</v>
      </c>
      <c r="K29" s="71">
        <v>1</v>
      </c>
      <c r="L29" s="72">
        <v>4</v>
      </c>
      <c r="M29" s="111">
        <v>125</v>
      </c>
      <c r="N29" s="70">
        <v>60</v>
      </c>
      <c r="O29" s="71">
        <v>54</v>
      </c>
      <c r="P29" s="71">
        <v>7</v>
      </c>
      <c r="Q29" s="71">
        <v>2</v>
      </c>
      <c r="R29" s="71">
        <v>2</v>
      </c>
      <c r="S29" s="71">
        <v>43</v>
      </c>
      <c r="T29" s="113">
        <v>22</v>
      </c>
    </row>
    <row r="30" spans="1:20">
      <c r="A30" s="264">
        <v>6</v>
      </c>
      <c r="B30" s="145" t="s">
        <v>10</v>
      </c>
      <c r="C30" s="111">
        <v>69</v>
      </c>
      <c r="D30" s="70">
        <v>43</v>
      </c>
      <c r="E30" s="71">
        <v>0</v>
      </c>
      <c r="F30" s="71">
        <v>2</v>
      </c>
      <c r="G30" s="71">
        <v>0</v>
      </c>
      <c r="H30" s="71">
        <v>0</v>
      </c>
      <c r="I30" s="71">
        <v>12</v>
      </c>
      <c r="J30" s="71">
        <v>3</v>
      </c>
      <c r="K30" s="71">
        <v>3</v>
      </c>
      <c r="L30" s="72">
        <v>9</v>
      </c>
      <c r="M30" s="111">
        <v>200</v>
      </c>
      <c r="N30" s="70">
        <v>133</v>
      </c>
      <c r="O30" s="71">
        <v>119</v>
      </c>
      <c r="P30" s="71">
        <v>6</v>
      </c>
      <c r="Q30" s="71">
        <v>4</v>
      </c>
      <c r="R30" s="71">
        <v>4</v>
      </c>
      <c r="S30" s="71">
        <v>48</v>
      </c>
      <c r="T30" s="113">
        <v>19</v>
      </c>
    </row>
    <row r="31" spans="1:20">
      <c r="A31" s="264">
        <v>7</v>
      </c>
      <c r="B31" s="145" t="s">
        <v>11</v>
      </c>
      <c r="C31" s="111">
        <v>51</v>
      </c>
      <c r="D31" s="70">
        <v>34</v>
      </c>
      <c r="E31" s="71">
        <v>0</v>
      </c>
      <c r="F31" s="71">
        <v>1</v>
      </c>
      <c r="G31" s="71">
        <v>1</v>
      </c>
      <c r="H31" s="71">
        <v>0</v>
      </c>
      <c r="I31" s="71">
        <v>4</v>
      </c>
      <c r="J31" s="71">
        <v>0</v>
      </c>
      <c r="K31" s="71">
        <v>2</v>
      </c>
      <c r="L31" s="72">
        <v>9</v>
      </c>
      <c r="M31" s="111">
        <v>120</v>
      </c>
      <c r="N31" s="70">
        <v>66</v>
      </c>
      <c r="O31" s="71">
        <v>61</v>
      </c>
      <c r="P31" s="71">
        <v>5</v>
      </c>
      <c r="Q31" s="71"/>
      <c r="R31" s="71"/>
      <c r="S31" s="71">
        <v>41</v>
      </c>
      <c r="T31" s="113">
        <v>13</v>
      </c>
    </row>
    <row r="32" spans="1:20">
      <c r="A32" s="264">
        <v>8</v>
      </c>
      <c r="B32" s="150" t="s">
        <v>12</v>
      </c>
      <c r="C32" s="111">
        <v>17</v>
      </c>
      <c r="D32" s="70">
        <v>8</v>
      </c>
      <c r="E32" s="71">
        <v>0</v>
      </c>
      <c r="F32" s="71">
        <v>0</v>
      </c>
      <c r="G32" s="71">
        <v>0</v>
      </c>
      <c r="H32" s="71">
        <v>0</v>
      </c>
      <c r="I32" s="71">
        <v>1</v>
      </c>
      <c r="J32" s="71">
        <v>0</v>
      </c>
      <c r="K32" s="71">
        <v>0</v>
      </c>
      <c r="L32" s="72">
        <v>8</v>
      </c>
      <c r="M32" s="111">
        <v>53</v>
      </c>
      <c r="N32" s="70">
        <v>23</v>
      </c>
      <c r="O32" s="71">
        <v>22</v>
      </c>
      <c r="P32" s="71"/>
      <c r="Q32" s="71"/>
      <c r="R32" s="71"/>
      <c r="S32" s="71">
        <v>19</v>
      </c>
      <c r="T32" s="113">
        <v>11</v>
      </c>
    </row>
    <row r="33" spans="1:20" ht="13.5" thickBot="1">
      <c r="A33" s="27">
        <v>9</v>
      </c>
      <c r="B33" s="225" t="s">
        <v>13</v>
      </c>
      <c r="C33" s="62">
        <v>26</v>
      </c>
      <c r="D33" s="63">
        <v>9</v>
      </c>
      <c r="E33" s="64">
        <v>0</v>
      </c>
      <c r="F33" s="64">
        <v>1</v>
      </c>
      <c r="G33" s="64">
        <v>0</v>
      </c>
      <c r="H33" s="64">
        <v>0</v>
      </c>
      <c r="I33" s="64">
        <v>8</v>
      </c>
      <c r="J33" s="64">
        <v>0</v>
      </c>
      <c r="K33" s="64">
        <v>1</v>
      </c>
      <c r="L33" s="65">
        <v>7</v>
      </c>
      <c r="M33" s="62">
        <v>47</v>
      </c>
      <c r="N33" s="63">
        <v>24</v>
      </c>
      <c r="O33" s="64">
        <v>22</v>
      </c>
      <c r="P33" s="64"/>
      <c r="Q33" s="64"/>
      <c r="R33" s="64"/>
      <c r="S33" s="64">
        <v>15</v>
      </c>
      <c r="T33" s="117">
        <v>8</v>
      </c>
    </row>
    <row r="34" spans="1:20">
      <c r="A34" s="33"/>
      <c r="B34" s="34"/>
      <c r="C34" s="35"/>
      <c r="D34" s="36"/>
      <c r="E34" s="37"/>
      <c r="F34" s="37"/>
      <c r="G34" s="35"/>
      <c r="H34" s="37"/>
      <c r="I34" s="37"/>
      <c r="J34" s="37"/>
    </row>
  </sheetData>
  <mergeCells count="44">
    <mergeCell ref="A24:B24"/>
    <mergeCell ref="O21:R21"/>
    <mergeCell ref="S21:S23"/>
    <mergeCell ref="T21:T23"/>
    <mergeCell ref="G22:G23"/>
    <mergeCell ref="H22:H23"/>
    <mergeCell ref="I22:I23"/>
    <mergeCell ref="J22:J23"/>
    <mergeCell ref="O22:O23"/>
    <mergeCell ref="P22:P23"/>
    <mergeCell ref="Q22:R22"/>
    <mergeCell ref="M20:M23"/>
    <mergeCell ref="N20:T20"/>
    <mergeCell ref="D21:D23"/>
    <mergeCell ref="E21:E23"/>
    <mergeCell ref="F21:F23"/>
    <mergeCell ref="G21:H21"/>
    <mergeCell ref="I21:J21"/>
    <mergeCell ref="K21:K23"/>
    <mergeCell ref="L21:L23"/>
    <mergeCell ref="N21:N23"/>
    <mergeCell ref="Q5:Q6"/>
    <mergeCell ref="R5:R6"/>
    <mergeCell ref="A7:B7"/>
    <mergeCell ref="A18:T18"/>
    <mergeCell ref="A19:A23"/>
    <mergeCell ref="B19:B23"/>
    <mergeCell ref="C19:L19"/>
    <mergeCell ref="M19:T19"/>
    <mergeCell ref="C20:C23"/>
    <mergeCell ref="D20:L20"/>
    <mergeCell ref="K5:K6"/>
    <mergeCell ref="L5:L6"/>
    <mergeCell ref="M5:M6"/>
    <mergeCell ref="N5:N6"/>
    <mergeCell ref="O5:O6"/>
    <mergeCell ref="P5:P6"/>
    <mergeCell ref="A4:J4"/>
    <mergeCell ref="A5:A6"/>
    <mergeCell ref="B5:B6"/>
    <mergeCell ref="C5:C6"/>
    <mergeCell ref="D5:F5"/>
    <mergeCell ref="G5:G6"/>
    <mergeCell ref="H5:J5"/>
  </mergeCells>
  <pageMargins left="0.11811023622047245" right="0.19685039370078741" top="0.55118110236220474" bottom="0.74803149606299213" header="0.31496062992125984" footer="0.31496062992125984"/>
  <pageSetup paperSize="9" scale="6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T34"/>
  <sheetViews>
    <sheetView workbookViewId="0"/>
  </sheetViews>
  <sheetFormatPr defaultRowHeight="15"/>
  <cols>
    <col min="1" max="1" width="4.85546875" customWidth="1"/>
    <col min="2" max="2" width="49" customWidth="1"/>
    <col min="3" max="3" width="11.28515625" customWidth="1"/>
    <col min="4" max="4" width="10.7109375" customWidth="1"/>
    <col min="5" max="6" width="9.140625" customWidth="1"/>
    <col min="7" max="7" width="11" customWidth="1"/>
    <col min="8" max="10" width="9.140625" customWidth="1"/>
    <col min="17" max="17" width="7.85546875" customWidth="1"/>
    <col min="19" max="19" width="8" customWidth="1"/>
    <col min="20" max="20" width="8.140625" customWidth="1"/>
    <col min="21" max="22" width="4.7109375" customWidth="1"/>
    <col min="23" max="23" width="5.7109375" customWidth="1"/>
    <col min="24" max="27" width="6.7109375" customWidth="1"/>
    <col min="28" max="29" width="8.7109375" customWidth="1"/>
    <col min="30" max="31" width="6.7109375" customWidth="1"/>
    <col min="32" max="32" width="5.7109375" customWidth="1"/>
    <col min="33" max="33" width="6.7109375" customWidth="1"/>
    <col min="34" max="34" width="5.7109375" customWidth="1"/>
    <col min="35" max="38" width="6.7109375" customWidth="1"/>
    <col min="39" max="39" width="5.7109375" customWidth="1"/>
    <col min="40" max="40" width="6.7109375" customWidth="1"/>
    <col min="41" max="42" width="5.7109375" customWidth="1"/>
    <col min="43" max="45" width="6.7109375" customWidth="1"/>
    <col min="46" max="46" width="8.7109375" customWidth="1"/>
    <col min="47" max="47" width="6.7109375" customWidth="1"/>
    <col min="48" max="48" width="5.7109375" customWidth="1"/>
    <col min="49" max="49" width="8.7109375" customWidth="1"/>
    <col min="50" max="50" width="5.7109375" customWidth="1"/>
    <col min="51" max="51" width="4.7109375" customWidth="1"/>
  </cols>
  <sheetData>
    <row r="3" spans="1:18" s="20" customFormat="1" ht="12.75">
      <c r="A3" s="33"/>
      <c r="B3" s="61"/>
      <c r="C3" s="35"/>
      <c r="D3" s="36"/>
      <c r="E3" s="37"/>
      <c r="F3" s="37"/>
      <c r="G3" s="35"/>
      <c r="H3" s="37"/>
      <c r="I3" s="37"/>
      <c r="J3" s="37"/>
    </row>
    <row r="4" spans="1:18" s="20" customFormat="1" ht="13.5" thickBot="1">
      <c r="A4" s="542" t="s">
        <v>562</v>
      </c>
      <c r="B4" s="542"/>
      <c r="C4" s="542"/>
      <c r="D4" s="542"/>
      <c r="E4" s="542"/>
      <c r="F4" s="542"/>
      <c r="G4" s="542"/>
      <c r="H4" s="542"/>
      <c r="I4" s="542"/>
      <c r="J4" s="542"/>
    </row>
    <row r="5" spans="1:18" s="20" customFormat="1" ht="33.75" customHeight="1">
      <c r="A5" s="628" t="s">
        <v>300</v>
      </c>
      <c r="B5" s="630" t="s">
        <v>301</v>
      </c>
      <c r="C5" s="609" t="s">
        <v>0</v>
      </c>
      <c r="D5" s="693" t="s">
        <v>298</v>
      </c>
      <c r="E5" s="693"/>
      <c r="F5" s="694"/>
      <c r="G5" s="546" t="s">
        <v>1</v>
      </c>
      <c r="H5" s="693" t="s">
        <v>299</v>
      </c>
      <c r="I5" s="693"/>
      <c r="J5" s="602"/>
      <c r="K5" s="564" t="s">
        <v>466</v>
      </c>
      <c r="L5" s="545" t="s">
        <v>467</v>
      </c>
      <c r="M5" s="546" t="s">
        <v>461</v>
      </c>
      <c r="N5" s="546" t="s">
        <v>462</v>
      </c>
      <c r="O5" s="546" t="s">
        <v>463</v>
      </c>
      <c r="P5" s="546" t="s">
        <v>464</v>
      </c>
      <c r="Q5" s="546" t="s">
        <v>465</v>
      </c>
      <c r="R5" s="548" t="s">
        <v>469</v>
      </c>
    </row>
    <row r="6" spans="1:18" s="20" customFormat="1" ht="27.75" customHeight="1">
      <c r="A6" s="629"/>
      <c r="B6" s="631"/>
      <c r="C6" s="632"/>
      <c r="D6" s="3" t="s">
        <v>2</v>
      </c>
      <c r="E6" s="2" t="s">
        <v>3</v>
      </c>
      <c r="F6" s="7" t="s">
        <v>4</v>
      </c>
      <c r="G6" s="513"/>
      <c r="H6" s="3" t="s">
        <v>2</v>
      </c>
      <c r="I6" s="2" t="s">
        <v>3</v>
      </c>
      <c r="J6" s="8" t="s">
        <v>4</v>
      </c>
      <c r="K6" s="675"/>
      <c r="L6" s="676"/>
      <c r="M6" s="674"/>
      <c r="N6" s="674"/>
      <c r="O6" s="674"/>
      <c r="P6" s="674"/>
      <c r="Q6" s="674"/>
      <c r="R6" s="549"/>
    </row>
    <row r="7" spans="1:18" s="20" customFormat="1" ht="12.75">
      <c r="A7" s="619" t="s">
        <v>326</v>
      </c>
      <c r="B7" s="620"/>
      <c r="C7" s="262">
        <f t="shared" ref="C7" si="0">SUM(C8:C16)</f>
        <v>419760939.61000001</v>
      </c>
      <c r="D7" s="54">
        <v>111047.867621693</v>
      </c>
      <c r="E7" s="54">
        <v>3494.7169716017402</v>
      </c>
      <c r="F7" s="56">
        <v>438.01385288752903</v>
      </c>
      <c r="G7" s="53">
        <f t="shared" ref="G7" si="1">SUM(G8:G16)</f>
        <v>69705744.329999998</v>
      </c>
      <c r="H7" s="54">
        <v>18440.673103174599</v>
      </c>
      <c r="I7" s="54">
        <v>580.33472088783105</v>
      </c>
      <c r="J7" s="55">
        <v>72.736833662378601</v>
      </c>
      <c r="K7" s="237">
        <f>SUM(K8:K16)</f>
        <v>120113</v>
      </c>
      <c r="L7" s="53">
        <f t="shared" ref="L7:M7" si="2">SUM(L8:L16)</f>
        <v>118729</v>
      </c>
      <c r="M7" s="53">
        <f t="shared" si="2"/>
        <v>958328</v>
      </c>
      <c r="N7" s="54">
        <v>253.52592592592592</v>
      </c>
      <c r="O7" s="54">
        <f>+N7*100/365</f>
        <v>69.459157787924909</v>
      </c>
      <c r="P7" s="54">
        <v>6.2545881738676412</v>
      </c>
      <c r="Q7" s="54">
        <v>2.0079340346503383</v>
      </c>
      <c r="R7" s="56">
        <v>40.534391534391531</v>
      </c>
    </row>
    <row r="8" spans="1:18" s="20" customFormat="1" ht="12.75">
      <c r="A8" s="493">
        <v>1</v>
      </c>
      <c r="B8" s="452" t="s">
        <v>188</v>
      </c>
      <c r="C8" s="467">
        <v>191688143</v>
      </c>
      <c r="D8" s="73">
        <v>176834.080258303</v>
      </c>
      <c r="E8" s="73">
        <v>4480.78875642824</v>
      </c>
      <c r="F8" s="74">
        <v>638.67094583788696</v>
      </c>
      <c r="G8" s="80">
        <v>41190865</v>
      </c>
      <c r="H8" s="73">
        <v>37998.952952029496</v>
      </c>
      <c r="I8" s="73">
        <v>962.85331930808798</v>
      </c>
      <c r="J8" s="94">
        <v>137.24066756403801</v>
      </c>
      <c r="K8" s="238">
        <v>42780</v>
      </c>
      <c r="L8" s="22">
        <v>42382</v>
      </c>
      <c r="M8" s="22">
        <v>300136</v>
      </c>
      <c r="N8" s="23">
        <v>276.87822878228781</v>
      </c>
      <c r="O8" s="23">
        <f t="shared" ref="O8:O16" si="3">+N8*100/365</f>
        <v>75.857048981448713</v>
      </c>
      <c r="P8" s="23">
        <v>5.2199380848029495</v>
      </c>
      <c r="Q8" s="23">
        <v>3.4189042518050115</v>
      </c>
      <c r="R8" s="26">
        <v>53.042435424354245</v>
      </c>
    </row>
    <row r="9" spans="1:18" s="20" customFormat="1" ht="12.75">
      <c r="A9" s="493">
        <v>2</v>
      </c>
      <c r="B9" s="452" t="s">
        <v>189</v>
      </c>
      <c r="C9" s="467">
        <v>111698512</v>
      </c>
      <c r="D9" s="73">
        <v>98412.785903083699</v>
      </c>
      <c r="E9" s="73">
        <v>3116.1532152322502</v>
      </c>
      <c r="F9" s="74">
        <v>419.038606837511</v>
      </c>
      <c r="G9" s="80">
        <v>18417988</v>
      </c>
      <c r="H9" s="73">
        <v>16227.302202643201</v>
      </c>
      <c r="I9" s="73">
        <v>513.82307155809701</v>
      </c>
      <c r="J9" s="94">
        <v>69.095352248470306</v>
      </c>
      <c r="K9" s="238">
        <v>35845</v>
      </c>
      <c r="L9" s="22">
        <v>35562</v>
      </c>
      <c r="M9" s="22">
        <v>266559</v>
      </c>
      <c r="N9" s="23">
        <v>234.85374449339207</v>
      </c>
      <c r="O9" s="23">
        <f t="shared" si="3"/>
        <v>64.343491642025228</v>
      </c>
      <c r="P9" s="23">
        <v>5.8329285104706887</v>
      </c>
      <c r="Q9" s="23">
        <v>1.4313030763174175</v>
      </c>
      <c r="R9" s="26">
        <v>40.263436123348015</v>
      </c>
    </row>
    <row r="10" spans="1:18" s="20" customFormat="1" ht="27.75" customHeight="1">
      <c r="A10" s="493">
        <v>3</v>
      </c>
      <c r="B10" s="473" t="s">
        <v>325</v>
      </c>
      <c r="C10" s="467">
        <v>23314562</v>
      </c>
      <c r="D10" s="73">
        <v>40902.740350877197</v>
      </c>
      <c r="E10" s="73">
        <v>2329.3597762014201</v>
      </c>
      <c r="F10" s="74">
        <v>140.378979185106</v>
      </c>
      <c r="G10" s="80">
        <v>1080212</v>
      </c>
      <c r="H10" s="73">
        <v>1895.10877192982</v>
      </c>
      <c r="I10" s="73">
        <v>107.924068338495</v>
      </c>
      <c r="J10" s="94">
        <v>6.5040491802291598</v>
      </c>
      <c r="K10" s="316">
        <v>10009</v>
      </c>
      <c r="L10" s="80">
        <v>9635</v>
      </c>
      <c r="M10" s="80">
        <v>166083</v>
      </c>
      <c r="N10" s="73">
        <v>291.37368421052633</v>
      </c>
      <c r="O10" s="73">
        <f t="shared" si="3"/>
        <v>79.828406633020919</v>
      </c>
      <c r="P10" s="73">
        <v>15.119071461083296</v>
      </c>
      <c r="Q10" s="73">
        <v>0.71613907628437989</v>
      </c>
      <c r="R10" s="74">
        <v>19.271929824561404</v>
      </c>
    </row>
    <row r="11" spans="1:18" s="20" customFormat="1" ht="12.75">
      <c r="A11" s="493">
        <v>4</v>
      </c>
      <c r="B11" s="452" t="s">
        <v>190</v>
      </c>
      <c r="C11" s="467">
        <v>12646231</v>
      </c>
      <c r="D11" s="73">
        <v>47902.390151515203</v>
      </c>
      <c r="E11" s="73">
        <v>1514.1560105363999</v>
      </c>
      <c r="F11" s="74">
        <v>247.83896444949599</v>
      </c>
      <c r="G11" s="80">
        <v>684229</v>
      </c>
      <c r="H11" s="73">
        <v>2591.77651515152</v>
      </c>
      <c r="I11" s="73">
        <v>81.923970306513397</v>
      </c>
      <c r="J11" s="94">
        <v>13.409418727707401</v>
      </c>
      <c r="K11" s="316">
        <v>8352</v>
      </c>
      <c r="L11" s="80">
        <v>8288</v>
      </c>
      <c r="M11" s="80">
        <v>51026</v>
      </c>
      <c r="N11" s="73">
        <v>193.28030303030303</v>
      </c>
      <c r="O11" s="73">
        <f t="shared" si="3"/>
        <v>52.953507679535079</v>
      </c>
      <c r="P11" s="73">
        <v>5.2723703244472002</v>
      </c>
      <c r="Q11" s="73">
        <v>0.82046332046332049</v>
      </c>
      <c r="R11" s="74">
        <v>36.659090909090907</v>
      </c>
    </row>
    <row r="12" spans="1:18" s="20" customFormat="1" ht="12.75">
      <c r="A12" s="493">
        <v>5</v>
      </c>
      <c r="B12" s="452" t="s">
        <v>191</v>
      </c>
      <c r="C12" s="467">
        <v>11505112.609999999</v>
      </c>
      <c r="D12" s="73">
        <v>48340.809285714298</v>
      </c>
      <c r="E12" s="73">
        <v>1417.0603042246601</v>
      </c>
      <c r="F12" s="74">
        <v>225.21508485856901</v>
      </c>
      <c r="G12" s="80">
        <v>624654.32999999996</v>
      </c>
      <c r="H12" s="73">
        <v>2624.5980252100799</v>
      </c>
      <c r="I12" s="73">
        <v>76.937348195590602</v>
      </c>
      <c r="J12" s="94">
        <v>12.227744543408001</v>
      </c>
      <c r="K12" s="238">
        <v>8119</v>
      </c>
      <c r="L12" s="22">
        <v>8040</v>
      </c>
      <c r="M12" s="22">
        <v>51085</v>
      </c>
      <c r="N12" s="23">
        <v>214.64285714285714</v>
      </c>
      <c r="O12" s="23">
        <f t="shared" si="3"/>
        <v>58.806262230919764</v>
      </c>
      <c r="P12" s="23">
        <v>5.3330201482409434</v>
      </c>
      <c r="Q12" s="23">
        <v>0.54726368159203975</v>
      </c>
      <c r="R12" s="26">
        <v>40.247899159663866</v>
      </c>
    </row>
    <row r="13" spans="1:18" s="20" customFormat="1" ht="12.75">
      <c r="A13" s="493">
        <v>6</v>
      </c>
      <c r="B13" s="452" t="s">
        <v>192</v>
      </c>
      <c r="C13" s="467">
        <v>9972122</v>
      </c>
      <c r="D13" s="73">
        <v>46167.231481481504</v>
      </c>
      <c r="E13" s="73">
        <v>1702.01775046936</v>
      </c>
      <c r="F13" s="74">
        <v>182.85057850633501</v>
      </c>
      <c r="G13" s="80">
        <v>618422</v>
      </c>
      <c r="H13" s="73">
        <v>2863.0648148148098</v>
      </c>
      <c r="I13" s="73">
        <v>105.550776583035</v>
      </c>
      <c r="J13" s="94">
        <v>11.339494288281401</v>
      </c>
      <c r="K13" s="238">
        <v>5859</v>
      </c>
      <c r="L13" s="22">
        <v>5751</v>
      </c>
      <c r="M13" s="22">
        <v>54537</v>
      </c>
      <c r="N13" s="23">
        <v>252.48611111111111</v>
      </c>
      <c r="O13" s="23">
        <f t="shared" si="3"/>
        <v>69.174277016742778</v>
      </c>
      <c r="P13" s="23">
        <v>7.9176829268292686</v>
      </c>
      <c r="Q13" s="23">
        <v>0.78247261345852892</v>
      </c>
      <c r="R13" s="26">
        <v>31.888888888888889</v>
      </c>
    </row>
    <row r="14" spans="1:18" s="20" customFormat="1" ht="12.75">
      <c r="A14" s="493">
        <v>7</v>
      </c>
      <c r="B14" s="452" t="s">
        <v>193</v>
      </c>
      <c r="C14" s="467">
        <v>1407472</v>
      </c>
      <c r="D14" s="73">
        <v>56298.879999999997</v>
      </c>
      <c r="E14" s="73">
        <v>1744.07930607187</v>
      </c>
      <c r="F14" s="74">
        <v>197.595395198652</v>
      </c>
      <c r="G14" s="80">
        <v>57850</v>
      </c>
      <c r="H14" s="73">
        <v>2314</v>
      </c>
      <c r="I14" s="73">
        <v>71.685254027261493</v>
      </c>
      <c r="J14" s="94">
        <v>8.1215779868033096</v>
      </c>
      <c r="K14" s="238">
        <v>807</v>
      </c>
      <c r="L14" s="22">
        <v>807</v>
      </c>
      <c r="M14" s="22">
        <v>7123</v>
      </c>
      <c r="N14" s="23">
        <v>284.92</v>
      </c>
      <c r="O14" s="23">
        <f t="shared" si="3"/>
        <v>78.060273972602744</v>
      </c>
      <c r="P14" s="23">
        <v>8.8265179677819088</v>
      </c>
      <c r="Q14" s="23">
        <v>0.12391573729863693</v>
      </c>
      <c r="R14" s="26">
        <v>32.28</v>
      </c>
    </row>
    <row r="15" spans="1:18" s="20" customFormat="1" ht="12.75">
      <c r="A15" s="493">
        <v>8</v>
      </c>
      <c r="B15" s="452" t="s">
        <v>194</v>
      </c>
      <c r="C15" s="467">
        <v>2321000</v>
      </c>
      <c r="D15" s="73">
        <v>58025</v>
      </c>
      <c r="E15" s="73">
        <v>1821.8210361067499</v>
      </c>
      <c r="F15" s="74">
        <v>233.336684427466</v>
      </c>
      <c r="G15" s="80">
        <v>185000</v>
      </c>
      <c r="H15" s="73">
        <v>4625</v>
      </c>
      <c r="I15" s="73">
        <v>145.21193092621701</v>
      </c>
      <c r="J15" s="94">
        <v>18.598572433899701</v>
      </c>
      <c r="K15" s="238">
        <v>1274</v>
      </c>
      <c r="L15" s="22">
        <v>1249</v>
      </c>
      <c r="M15" s="22">
        <v>9947</v>
      </c>
      <c r="N15" s="23">
        <v>248.67500000000001</v>
      </c>
      <c r="O15" s="23">
        <f t="shared" si="3"/>
        <v>68.130136986301366</v>
      </c>
      <c r="P15" s="23">
        <v>7.8076923076923075</v>
      </c>
      <c r="Q15" s="23">
        <v>0.16012810248198558</v>
      </c>
      <c r="R15" s="26">
        <v>31.85</v>
      </c>
    </row>
    <row r="16" spans="1:18" s="20" customFormat="1" ht="27.75" customHeight="1" thickBot="1">
      <c r="A16" s="450">
        <v>9</v>
      </c>
      <c r="B16" s="504" t="s">
        <v>195</v>
      </c>
      <c r="C16" s="468">
        <v>55207785</v>
      </c>
      <c r="D16" s="66">
        <v>265422.04326923098</v>
      </c>
      <c r="E16" s="66">
        <v>7810.9486417656999</v>
      </c>
      <c r="F16" s="67">
        <v>1065.12936024078</v>
      </c>
      <c r="G16" s="82">
        <v>6846524</v>
      </c>
      <c r="H16" s="66">
        <v>32915.980769230802</v>
      </c>
      <c r="I16" s="66">
        <v>968.66496887379697</v>
      </c>
      <c r="J16" s="95">
        <v>132.09067757369999</v>
      </c>
      <c r="K16" s="317">
        <v>7068</v>
      </c>
      <c r="L16" s="82">
        <v>7015</v>
      </c>
      <c r="M16" s="82">
        <v>51832</v>
      </c>
      <c r="N16" s="66">
        <v>249.19230769230768</v>
      </c>
      <c r="O16" s="66">
        <f t="shared" si="3"/>
        <v>68.271865121180184</v>
      </c>
      <c r="P16" s="66">
        <v>4.793932667406585</v>
      </c>
      <c r="Q16" s="66">
        <v>2.8082679971489664</v>
      </c>
      <c r="R16" s="67">
        <v>51.980769230769234</v>
      </c>
    </row>
    <row r="17" spans="1:20" s="20" customFormat="1" ht="27.75" customHeight="1">
      <c r="A17" s="33"/>
      <c r="B17" s="155"/>
      <c r="C17" s="156"/>
      <c r="D17" s="157"/>
      <c r="E17" s="157"/>
      <c r="F17" s="157"/>
      <c r="G17" s="156"/>
      <c r="H17" s="157"/>
      <c r="I17" s="157"/>
      <c r="J17" s="157"/>
    </row>
    <row r="18" spans="1:20" s="20" customFormat="1" ht="13.5" thickBot="1">
      <c r="A18" s="552" t="s">
        <v>565</v>
      </c>
      <c r="B18" s="552"/>
      <c r="C18" s="552"/>
      <c r="D18" s="552"/>
      <c r="E18" s="552"/>
      <c r="F18" s="552"/>
      <c r="G18" s="552"/>
      <c r="H18" s="552"/>
      <c r="I18" s="552"/>
      <c r="J18" s="552"/>
      <c r="K18" s="552"/>
      <c r="L18" s="552"/>
      <c r="M18" s="552"/>
      <c r="N18" s="552"/>
      <c r="O18" s="552"/>
      <c r="P18" s="552"/>
      <c r="Q18" s="552"/>
      <c r="R18" s="552"/>
      <c r="S18" s="552"/>
      <c r="T18" s="552"/>
    </row>
    <row r="19" spans="1:20" s="20" customFormat="1" ht="15" customHeight="1" thickBot="1">
      <c r="A19" s="611" t="s">
        <v>300</v>
      </c>
      <c r="B19" s="614" t="s">
        <v>301</v>
      </c>
      <c r="C19" s="557" t="s">
        <v>414</v>
      </c>
      <c r="D19" s="557"/>
      <c r="E19" s="557"/>
      <c r="F19" s="557"/>
      <c r="G19" s="557"/>
      <c r="H19" s="557"/>
      <c r="I19" s="557"/>
      <c r="J19" s="557"/>
      <c r="K19" s="557"/>
      <c r="L19" s="557"/>
      <c r="M19" s="556" t="s">
        <v>425</v>
      </c>
      <c r="N19" s="557"/>
      <c r="O19" s="557"/>
      <c r="P19" s="557"/>
      <c r="Q19" s="557"/>
      <c r="R19" s="557"/>
      <c r="S19" s="557"/>
      <c r="T19" s="558"/>
    </row>
    <row r="20" spans="1:20" s="20" customFormat="1" ht="15" customHeight="1" thickBot="1">
      <c r="A20" s="612"/>
      <c r="B20" s="615"/>
      <c r="C20" s="671" t="s">
        <v>415</v>
      </c>
      <c r="D20" s="562" t="s">
        <v>416</v>
      </c>
      <c r="E20" s="563"/>
      <c r="F20" s="563"/>
      <c r="G20" s="563"/>
      <c r="H20" s="563"/>
      <c r="I20" s="563"/>
      <c r="J20" s="563"/>
      <c r="K20" s="563"/>
      <c r="L20" s="563"/>
      <c r="M20" s="559" t="s">
        <v>415</v>
      </c>
      <c r="N20" s="562" t="s">
        <v>416</v>
      </c>
      <c r="O20" s="563"/>
      <c r="P20" s="563"/>
      <c r="Q20" s="563"/>
      <c r="R20" s="563"/>
      <c r="S20" s="563"/>
      <c r="T20" s="585"/>
    </row>
    <row r="21" spans="1:20" s="20" customFormat="1" ht="40.5" customHeight="1">
      <c r="A21" s="612"/>
      <c r="B21" s="615"/>
      <c r="C21" s="672"/>
      <c r="D21" s="576" t="s">
        <v>409</v>
      </c>
      <c r="E21" s="570" t="s">
        <v>410</v>
      </c>
      <c r="F21" s="570" t="s">
        <v>411</v>
      </c>
      <c r="G21" s="566" t="s">
        <v>418</v>
      </c>
      <c r="H21" s="567"/>
      <c r="I21" s="568" t="s">
        <v>417</v>
      </c>
      <c r="J21" s="569"/>
      <c r="K21" s="570" t="s">
        <v>412</v>
      </c>
      <c r="L21" s="573" t="s">
        <v>413</v>
      </c>
      <c r="M21" s="560"/>
      <c r="N21" s="576" t="s">
        <v>420</v>
      </c>
      <c r="O21" s="566" t="s">
        <v>421</v>
      </c>
      <c r="P21" s="579"/>
      <c r="Q21" s="579"/>
      <c r="R21" s="567"/>
      <c r="S21" s="570" t="s">
        <v>423</v>
      </c>
      <c r="T21" s="573" t="s">
        <v>424</v>
      </c>
    </row>
    <row r="22" spans="1:20" s="20" customFormat="1" ht="27.75" customHeight="1">
      <c r="A22" s="612"/>
      <c r="B22" s="615"/>
      <c r="C22" s="672"/>
      <c r="D22" s="577"/>
      <c r="E22" s="571"/>
      <c r="F22" s="571"/>
      <c r="G22" s="580" t="s">
        <v>415</v>
      </c>
      <c r="H22" s="580" t="s">
        <v>419</v>
      </c>
      <c r="I22" s="580" t="s">
        <v>415</v>
      </c>
      <c r="J22" s="582" t="s">
        <v>422</v>
      </c>
      <c r="K22" s="571"/>
      <c r="L22" s="574"/>
      <c r="M22" s="560"/>
      <c r="N22" s="577"/>
      <c r="O22" s="571" t="s">
        <v>415</v>
      </c>
      <c r="P22" s="571" t="s">
        <v>422</v>
      </c>
      <c r="Q22" s="583" t="s">
        <v>418</v>
      </c>
      <c r="R22" s="584"/>
      <c r="S22" s="571"/>
      <c r="T22" s="574"/>
    </row>
    <row r="23" spans="1:20" s="20" customFormat="1" ht="27.75" customHeight="1">
      <c r="A23" s="613"/>
      <c r="B23" s="616"/>
      <c r="C23" s="673"/>
      <c r="D23" s="578"/>
      <c r="E23" s="572"/>
      <c r="F23" s="572"/>
      <c r="G23" s="581"/>
      <c r="H23" s="581"/>
      <c r="I23" s="581"/>
      <c r="J23" s="572"/>
      <c r="K23" s="572"/>
      <c r="L23" s="575"/>
      <c r="M23" s="561"/>
      <c r="N23" s="578"/>
      <c r="O23" s="572"/>
      <c r="P23" s="572"/>
      <c r="Q23" s="307" t="s">
        <v>415</v>
      </c>
      <c r="R23" s="38" t="s">
        <v>419</v>
      </c>
      <c r="S23" s="572"/>
      <c r="T23" s="575"/>
    </row>
    <row r="24" spans="1:20" s="20" customFormat="1" ht="16.5" customHeight="1">
      <c r="A24" s="565" t="s">
        <v>326</v>
      </c>
      <c r="B24" s="514"/>
      <c r="C24" s="144">
        <f>SUM(C25:C33)</f>
        <v>2029</v>
      </c>
      <c r="D24" s="40">
        <f t="shared" ref="D24:T24" si="4">SUM(D25:D33)</f>
        <v>1529</v>
      </c>
      <c r="E24" s="41">
        <f t="shared" si="4"/>
        <v>80</v>
      </c>
      <c r="F24" s="41">
        <f t="shared" si="4"/>
        <v>42</v>
      </c>
      <c r="G24" s="41">
        <f t="shared" si="4"/>
        <v>5</v>
      </c>
      <c r="H24" s="41">
        <f t="shared" si="4"/>
        <v>3</v>
      </c>
      <c r="I24" s="41">
        <f t="shared" si="4"/>
        <v>147</v>
      </c>
      <c r="J24" s="41">
        <f t="shared" si="4"/>
        <v>19</v>
      </c>
      <c r="K24" s="41">
        <f t="shared" si="4"/>
        <v>57</v>
      </c>
      <c r="L24" s="42">
        <f t="shared" si="4"/>
        <v>169</v>
      </c>
      <c r="M24" s="39">
        <f t="shared" si="4"/>
        <v>4841</v>
      </c>
      <c r="N24" s="40">
        <f t="shared" si="4"/>
        <v>2737</v>
      </c>
      <c r="O24" s="41">
        <f t="shared" si="4"/>
        <v>2553</v>
      </c>
      <c r="P24" s="41">
        <f t="shared" si="4"/>
        <v>64</v>
      </c>
      <c r="Q24" s="43">
        <f t="shared" si="4"/>
        <v>1</v>
      </c>
      <c r="R24" s="44">
        <f t="shared" si="4"/>
        <v>1</v>
      </c>
      <c r="S24" s="41">
        <f t="shared" si="4"/>
        <v>1517</v>
      </c>
      <c r="T24" s="42">
        <f t="shared" si="4"/>
        <v>587</v>
      </c>
    </row>
    <row r="25" spans="1:20" s="20" customFormat="1" ht="12.75">
      <c r="A25" s="493">
        <v>1</v>
      </c>
      <c r="B25" s="452" t="s">
        <v>188</v>
      </c>
      <c r="C25" s="45">
        <v>1097</v>
      </c>
      <c r="D25" s="46">
        <v>830</v>
      </c>
      <c r="E25" s="47">
        <v>80</v>
      </c>
      <c r="F25" s="47">
        <v>7</v>
      </c>
      <c r="G25" s="47">
        <v>3</v>
      </c>
      <c r="H25" s="47">
        <v>3</v>
      </c>
      <c r="I25" s="47">
        <v>87</v>
      </c>
      <c r="J25" s="47">
        <v>17</v>
      </c>
      <c r="K25" s="47">
        <v>25</v>
      </c>
      <c r="L25" s="48">
        <v>65</v>
      </c>
      <c r="M25" s="111">
        <v>1948</v>
      </c>
      <c r="N25" s="70">
        <v>1082</v>
      </c>
      <c r="O25" s="71">
        <v>992</v>
      </c>
      <c r="P25" s="71">
        <v>25</v>
      </c>
      <c r="Q25" s="71">
        <v>0</v>
      </c>
      <c r="R25" s="71">
        <v>0</v>
      </c>
      <c r="S25" s="71">
        <v>625</v>
      </c>
      <c r="T25" s="113">
        <v>241</v>
      </c>
    </row>
    <row r="26" spans="1:20" s="20" customFormat="1" ht="12.75">
      <c r="A26" s="493">
        <v>2</v>
      </c>
      <c r="B26" s="452" t="s">
        <v>189</v>
      </c>
      <c r="C26" s="45">
        <v>567</v>
      </c>
      <c r="D26" s="46">
        <v>454</v>
      </c>
      <c r="E26" s="47">
        <v>0</v>
      </c>
      <c r="F26" s="47">
        <v>23</v>
      </c>
      <c r="G26" s="47">
        <v>2</v>
      </c>
      <c r="H26" s="47">
        <v>0</v>
      </c>
      <c r="I26" s="78">
        <v>34</v>
      </c>
      <c r="J26" s="47">
        <v>0</v>
      </c>
      <c r="K26" s="47">
        <v>18</v>
      </c>
      <c r="L26" s="48">
        <v>36</v>
      </c>
      <c r="M26" s="111">
        <v>1300</v>
      </c>
      <c r="N26" s="70">
        <v>751</v>
      </c>
      <c r="O26" s="71">
        <v>703</v>
      </c>
      <c r="P26" s="71">
        <v>17</v>
      </c>
      <c r="Q26" s="71">
        <v>1</v>
      </c>
      <c r="R26" s="71">
        <v>1</v>
      </c>
      <c r="S26" s="71">
        <v>363</v>
      </c>
      <c r="T26" s="113">
        <v>186</v>
      </c>
    </row>
    <row r="27" spans="1:20" s="20" customFormat="1" ht="27.75" customHeight="1">
      <c r="A27" s="492">
        <v>3</v>
      </c>
      <c r="B27" s="473" t="s">
        <v>325</v>
      </c>
      <c r="C27" s="111">
        <v>70</v>
      </c>
      <c r="D27" s="103">
        <v>53</v>
      </c>
      <c r="E27" s="104">
        <v>0</v>
      </c>
      <c r="F27" s="104">
        <v>1</v>
      </c>
      <c r="G27" s="104">
        <v>0</v>
      </c>
      <c r="H27" s="104">
        <v>0</v>
      </c>
      <c r="I27" s="71">
        <v>2</v>
      </c>
      <c r="J27" s="104">
        <v>0</v>
      </c>
      <c r="K27" s="104">
        <v>3</v>
      </c>
      <c r="L27" s="105">
        <v>11</v>
      </c>
      <c r="M27" s="192">
        <v>425</v>
      </c>
      <c r="N27" s="103">
        <v>201</v>
      </c>
      <c r="O27" s="104">
        <v>188</v>
      </c>
      <c r="P27" s="104">
        <v>6</v>
      </c>
      <c r="Q27" s="104">
        <v>0</v>
      </c>
      <c r="R27" s="104">
        <v>0</v>
      </c>
      <c r="S27" s="104">
        <v>167</v>
      </c>
      <c r="T27" s="105">
        <v>57</v>
      </c>
    </row>
    <row r="28" spans="1:20" s="20" customFormat="1" ht="12.75">
      <c r="A28" s="493">
        <v>4</v>
      </c>
      <c r="B28" s="452" t="s">
        <v>190</v>
      </c>
      <c r="C28" s="45">
        <v>68</v>
      </c>
      <c r="D28" s="46">
        <v>50</v>
      </c>
      <c r="E28" s="47">
        <v>0</v>
      </c>
      <c r="F28" s="47">
        <v>1</v>
      </c>
      <c r="G28" s="47">
        <v>0</v>
      </c>
      <c r="H28" s="47">
        <v>0</v>
      </c>
      <c r="I28" s="78">
        <v>3</v>
      </c>
      <c r="J28" s="47">
        <v>0</v>
      </c>
      <c r="K28" s="47">
        <v>2</v>
      </c>
      <c r="L28" s="48">
        <v>12</v>
      </c>
      <c r="M28" s="111">
        <v>277</v>
      </c>
      <c r="N28" s="70">
        <v>175</v>
      </c>
      <c r="O28" s="71">
        <v>168</v>
      </c>
      <c r="P28" s="71">
        <v>7</v>
      </c>
      <c r="Q28" s="71">
        <v>0</v>
      </c>
      <c r="R28" s="71">
        <v>0</v>
      </c>
      <c r="S28" s="71">
        <v>65</v>
      </c>
      <c r="T28" s="113">
        <v>37</v>
      </c>
    </row>
    <row r="29" spans="1:20" s="20" customFormat="1" ht="12.75">
      <c r="A29" s="493">
        <v>5</v>
      </c>
      <c r="B29" s="452" t="s">
        <v>191</v>
      </c>
      <c r="C29" s="45">
        <v>57</v>
      </c>
      <c r="D29" s="85">
        <v>40</v>
      </c>
      <c r="E29" s="86">
        <v>0</v>
      </c>
      <c r="F29" s="86">
        <v>2</v>
      </c>
      <c r="G29" s="86">
        <v>0</v>
      </c>
      <c r="H29" s="86">
        <v>0</v>
      </c>
      <c r="I29" s="47">
        <v>3</v>
      </c>
      <c r="J29" s="86">
        <v>2</v>
      </c>
      <c r="K29" s="86">
        <v>2</v>
      </c>
      <c r="L29" s="87">
        <v>10</v>
      </c>
      <c r="M29" s="192">
        <v>255</v>
      </c>
      <c r="N29" s="103">
        <v>150</v>
      </c>
      <c r="O29" s="104">
        <v>138</v>
      </c>
      <c r="P29" s="104">
        <v>3</v>
      </c>
      <c r="Q29" s="104">
        <v>0</v>
      </c>
      <c r="R29" s="104">
        <v>0</v>
      </c>
      <c r="S29" s="104">
        <v>76</v>
      </c>
      <c r="T29" s="105">
        <v>29</v>
      </c>
    </row>
    <row r="30" spans="1:20" s="20" customFormat="1" ht="12.75">
      <c r="A30" s="493">
        <v>6</v>
      </c>
      <c r="B30" s="452" t="s">
        <v>192</v>
      </c>
      <c r="C30" s="45">
        <v>64</v>
      </c>
      <c r="D30" s="46">
        <v>47</v>
      </c>
      <c r="E30" s="47">
        <v>0</v>
      </c>
      <c r="F30" s="47">
        <v>2</v>
      </c>
      <c r="G30" s="47">
        <v>0</v>
      </c>
      <c r="H30" s="47">
        <v>0</v>
      </c>
      <c r="I30" s="78">
        <v>0</v>
      </c>
      <c r="J30" s="47">
        <v>0</v>
      </c>
      <c r="K30" s="47">
        <v>3</v>
      </c>
      <c r="L30" s="48">
        <v>12</v>
      </c>
      <c r="M30" s="111">
        <v>217</v>
      </c>
      <c r="N30" s="70">
        <v>116</v>
      </c>
      <c r="O30" s="71">
        <v>113</v>
      </c>
      <c r="P30" s="71">
        <v>6</v>
      </c>
      <c r="Q30" s="71">
        <v>0</v>
      </c>
      <c r="R30" s="71">
        <v>0</v>
      </c>
      <c r="S30" s="71">
        <v>75</v>
      </c>
      <c r="T30" s="113">
        <v>26</v>
      </c>
    </row>
    <row r="31" spans="1:20" s="20" customFormat="1" ht="12.75">
      <c r="A31" s="493">
        <v>7</v>
      </c>
      <c r="B31" s="452" t="s">
        <v>193</v>
      </c>
      <c r="C31" s="45">
        <v>11</v>
      </c>
      <c r="D31" s="85">
        <v>8</v>
      </c>
      <c r="E31" s="86">
        <v>0</v>
      </c>
      <c r="F31" s="86">
        <v>1</v>
      </c>
      <c r="G31" s="86">
        <v>0</v>
      </c>
      <c r="H31" s="86">
        <v>0</v>
      </c>
      <c r="I31" s="47">
        <v>0</v>
      </c>
      <c r="J31" s="86">
        <v>0</v>
      </c>
      <c r="K31" s="86">
        <v>0</v>
      </c>
      <c r="L31" s="87">
        <v>2</v>
      </c>
      <c r="M31" s="192">
        <v>27</v>
      </c>
      <c r="N31" s="103">
        <v>16</v>
      </c>
      <c r="O31" s="104">
        <v>16</v>
      </c>
      <c r="P31" s="104">
        <v>0</v>
      </c>
      <c r="Q31" s="104">
        <v>0</v>
      </c>
      <c r="R31" s="104">
        <v>0</v>
      </c>
      <c r="S31" s="104">
        <v>7</v>
      </c>
      <c r="T31" s="105">
        <v>4</v>
      </c>
    </row>
    <row r="32" spans="1:20" s="20" customFormat="1" ht="12.75">
      <c r="A32" s="493">
        <v>8</v>
      </c>
      <c r="B32" s="452" t="s">
        <v>194</v>
      </c>
      <c r="C32" s="45">
        <v>10</v>
      </c>
      <c r="D32" s="46">
        <v>4</v>
      </c>
      <c r="E32" s="47">
        <v>0</v>
      </c>
      <c r="F32" s="47">
        <v>2</v>
      </c>
      <c r="G32" s="47">
        <v>0</v>
      </c>
      <c r="H32" s="47">
        <v>0</v>
      </c>
      <c r="I32" s="78">
        <v>0</v>
      </c>
      <c r="J32" s="47">
        <v>0</v>
      </c>
      <c r="K32" s="47">
        <v>0</v>
      </c>
      <c r="L32" s="48">
        <v>4</v>
      </c>
      <c r="M32" s="111">
        <v>33</v>
      </c>
      <c r="N32" s="70">
        <v>18</v>
      </c>
      <c r="O32" s="71">
        <v>17</v>
      </c>
      <c r="P32" s="71">
        <v>0</v>
      </c>
      <c r="Q32" s="71">
        <v>0</v>
      </c>
      <c r="R32" s="71">
        <v>0</v>
      </c>
      <c r="S32" s="71">
        <v>12</v>
      </c>
      <c r="T32" s="113">
        <v>3</v>
      </c>
    </row>
    <row r="33" spans="1:20" s="20" customFormat="1" ht="27.75" customHeight="1" thickBot="1">
      <c r="A33" s="450">
        <v>9</v>
      </c>
      <c r="B33" s="504" t="s">
        <v>195</v>
      </c>
      <c r="C33" s="62">
        <v>85</v>
      </c>
      <c r="D33" s="63">
        <v>43</v>
      </c>
      <c r="E33" s="64">
        <v>0</v>
      </c>
      <c r="F33" s="64">
        <v>3</v>
      </c>
      <c r="G33" s="64">
        <v>0</v>
      </c>
      <c r="H33" s="64">
        <v>0</v>
      </c>
      <c r="I33" s="64">
        <v>18</v>
      </c>
      <c r="J33" s="64">
        <v>0</v>
      </c>
      <c r="K33" s="64">
        <v>4</v>
      </c>
      <c r="L33" s="117">
        <v>17</v>
      </c>
      <c r="M33" s="62">
        <v>359</v>
      </c>
      <c r="N33" s="63">
        <v>228</v>
      </c>
      <c r="O33" s="64">
        <v>218</v>
      </c>
      <c r="P33" s="64">
        <v>0</v>
      </c>
      <c r="Q33" s="64">
        <v>0</v>
      </c>
      <c r="R33" s="64">
        <v>0</v>
      </c>
      <c r="S33" s="64">
        <v>127</v>
      </c>
      <c r="T33" s="117">
        <v>4</v>
      </c>
    </row>
    <row r="34" spans="1:20" s="20" customFormat="1" ht="27.75" customHeight="1">
      <c r="A34" s="33"/>
      <c r="B34" s="61"/>
      <c r="C34" s="35"/>
      <c r="D34" s="36"/>
      <c r="E34" s="37"/>
      <c r="F34" s="37"/>
      <c r="G34" s="35"/>
      <c r="H34" s="37"/>
      <c r="I34" s="37"/>
      <c r="J34" s="37"/>
    </row>
  </sheetData>
  <mergeCells count="44">
    <mergeCell ref="A4:J4"/>
    <mergeCell ref="A24:B24"/>
    <mergeCell ref="O21:R21"/>
    <mergeCell ref="S21:S23"/>
    <mergeCell ref="T21:T23"/>
    <mergeCell ref="G22:G23"/>
    <mergeCell ref="H22:H23"/>
    <mergeCell ref="I22:I23"/>
    <mergeCell ref="J22:J23"/>
    <mergeCell ref="O22:O23"/>
    <mergeCell ref="P22:P23"/>
    <mergeCell ref="Q22:R22"/>
    <mergeCell ref="M20:M23"/>
    <mergeCell ref="N20:T20"/>
    <mergeCell ref="D21:D23"/>
    <mergeCell ref="P5:P6"/>
    <mergeCell ref="Q5:Q6"/>
    <mergeCell ref="R5:R6"/>
    <mergeCell ref="O5:O6"/>
    <mergeCell ref="E21:E23"/>
    <mergeCell ref="F21:F23"/>
    <mergeCell ref="G21:H21"/>
    <mergeCell ref="I21:J21"/>
    <mergeCell ref="K21:K23"/>
    <mergeCell ref="A18:T18"/>
    <mergeCell ref="A7:B7"/>
    <mergeCell ref="A19:A23"/>
    <mergeCell ref="B19:B23"/>
    <mergeCell ref="C19:L19"/>
    <mergeCell ref="M19:T19"/>
    <mergeCell ref="C20:C23"/>
    <mergeCell ref="D20:L20"/>
    <mergeCell ref="L21:L23"/>
    <mergeCell ref="N21:N23"/>
    <mergeCell ref="H5:J5"/>
    <mergeCell ref="K5:K6"/>
    <mergeCell ref="L5:L6"/>
    <mergeCell ref="M5:M6"/>
    <mergeCell ref="N5:N6"/>
    <mergeCell ref="A5:A6"/>
    <mergeCell ref="B5:B6"/>
    <mergeCell ref="C5:C6"/>
    <mergeCell ref="D5:F5"/>
    <mergeCell ref="G5:G6"/>
  </mergeCells>
  <pageMargins left="0.11811023622047245" right="0.19685039370078741" top="0.55118110236220474" bottom="0.74803149606299213" header="0.31496062992125984" footer="0.31496062992125984"/>
  <pageSetup paperSize="9" scale="6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T29"/>
  <sheetViews>
    <sheetView zoomScaleNormal="100" workbookViewId="0"/>
  </sheetViews>
  <sheetFormatPr defaultRowHeight="15"/>
  <cols>
    <col min="1" max="1" width="4.85546875" customWidth="1"/>
    <col min="2" max="2" width="49" customWidth="1"/>
    <col min="3" max="3" width="11.28515625" customWidth="1"/>
    <col min="4" max="6" width="9.140625" customWidth="1"/>
    <col min="7" max="7" width="10" customWidth="1"/>
    <col min="8" max="10" width="9.140625" customWidth="1"/>
    <col min="17" max="17" width="7.85546875" customWidth="1"/>
    <col min="19" max="19" width="8" customWidth="1"/>
    <col min="20" max="20" width="8.140625" customWidth="1"/>
    <col min="21" max="22" width="4.7109375" customWidth="1"/>
    <col min="23" max="23" width="5.7109375" customWidth="1"/>
    <col min="24" max="27" width="6.7109375" customWidth="1"/>
    <col min="28" max="29" width="8.7109375" customWidth="1"/>
    <col min="30" max="31" width="6.7109375" customWidth="1"/>
    <col min="32" max="32" width="5.7109375" customWidth="1"/>
    <col min="33" max="33" width="6.7109375" customWidth="1"/>
    <col min="34" max="34" width="5.7109375" customWidth="1"/>
    <col min="35" max="40" width="6.7109375" customWidth="1"/>
    <col min="41" max="42" width="5.7109375" customWidth="1"/>
    <col min="43" max="45" width="6.7109375" customWidth="1"/>
    <col min="46" max="46" width="8.7109375" customWidth="1"/>
    <col min="47" max="47" width="6.7109375" customWidth="1"/>
    <col min="48" max="48" width="5.7109375" customWidth="1"/>
    <col min="49" max="49" width="8.7109375" customWidth="1"/>
    <col min="50" max="50" width="5.7109375" customWidth="1"/>
    <col min="51" max="51" width="4.7109375" customWidth="1"/>
  </cols>
  <sheetData>
    <row r="2" spans="1:20" s="20" customFormat="1" ht="12.75">
      <c r="A2" s="33"/>
      <c r="B2" s="61"/>
      <c r="C2" s="35"/>
      <c r="D2" s="36"/>
      <c r="E2" s="37"/>
      <c r="F2" s="37"/>
      <c r="G2" s="35"/>
      <c r="H2" s="37"/>
      <c r="I2" s="37"/>
      <c r="J2" s="37"/>
    </row>
    <row r="3" spans="1:20" s="20" customFormat="1" ht="12.75">
      <c r="A3" s="33"/>
      <c r="B3" s="61"/>
      <c r="C3" s="35"/>
      <c r="D3" s="36"/>
      <c r="E3" s="37"/>
      <c r="F3" s="37"/>
      <c r="G3" s="35"/>
      <c r="H3" s="37"/>
      <c r="I3" s="37"/>
      <c r="J3" s="37"/>
    </row>
    <row r="4" spans="1:20" s="20" customFormat="1" ht="13.5" thickBot="1">
      <c r="A4" s="542" t="s">
        <v>562</v>
      </c>
      <c r="B4" s="542"/>
      <c r="C4" s="542"/>
      <c r="D4" s="542"/>
      <c r="E4" s="542"/>
      <c r="F4" s="542"/>
      <c r="G4" s="542"/>
      <c r="H4" s="542"/>
      <c r="I4" s="542"/>
      <c r="J4" s="542"/>
    </row>
    <row r="5" spans="1:20" s="20" customFormat="1" ht="12.75" customHeight="1">
      <c r="A5" s="628" t="s">
        <v>300</v>
      </c>
      <c r="B5" s="630" t="s">
        <v>301</v>
      </c>
      <c r="C5" s="609" t="s">
        <v>0</v>
      </c>
      <c r="D5" s="693" t="s">
        <v>298</v>
      </c>
      <c r="E5" s="693"/>
      <c r="F5" s="694"/>
      <c r="G5" s="543" t="s">
        <v>1</v>
      </c>
      <c r="H5" s="693" t="s">
        <v>299</v>
      </c>
      <c r="I5" s="693"/>
      <c r="J5" s="694"/>
      <c r="K5" s="564" t="s">
        <v>466</v>
      </c>
      <c r="L5" s="545" t="s">
        <v>467</v>
      </c>
      <c r="M5" s="546" t="s">
        <v>461</v>
      </c>
      <c r="N5" s="546" t="s">
        <v>462</v>
      </c>
      <c r="O5" s="546" t="s">
        <v>463</v>
      </c>
      <c r="P5" s="546" t="s">
        <v>464</v>
      </c>
      <c r="Q5" s="546" t="s">
        <v>465</v>
      </c>
      <c r="R5" s="548" t="s">
        <v>469</v>
      </c>
    </row>
    <row r="6" spans="1:20" s="20" customFormat="1" ht="38.25">
      <c r="A6" s="629"/>
      <c r="B6" s="631"/>
      <c r="C6" s="632"/>
      <c r="D6" s="3" t="s">
        <v>2</v>
      </c>
      <c r="E6" s="2" t="s">
        <v>3</v>
      </c>
      <c r="F6" s="7" t="s">
        <v>4</v>
      </c>
      <c r="G6" s="544"/>
      <c r="H6" s="3" t="s">
        <v>2</v>
      </c>
      <c r="I6" s="2" t="s">
        <v>3</v>
      </c>
      <c r="J6" s="7" t="s">
        <v>4</v>
      </c>
      <c r="K6" s="675"/>
      <c r="L6" s="676"/>
      <c r="M6" s="674"/>
      <c r="N6" s="674"/>
      <c r="O6" s="674"/>
      <c r="P6" s="674"/>
      <c r="Q6" s="674"/>
      <c r="R6" s="549"/>
    </row>
    <row r="7" spans="1:20" s="20" customFormat="1" ht="12.75">
      <c r="A7" s="619" t="s">
        <v>328</v>
      </c>
      <c r="B7" s="620"/>
      <c r="C7" s="262">
        <f t="shared" ref="C7" si="0">SUM(C8:C13)</f>
        <v>155685586.13999999</v>
      </c>
      <c r="D7" s="54">
        <v>68917.922151394407</v>
      </c>
      <c r="E7" s="54">
        <v>2214.3367204301098</v>
      </c>
      <c r="F7" s="56">
        <v>279.561039804774</v>
      </c>
      <c r="G7" s="53">
        <f t="shared" ref="G7" si="1">SUM(G8:G13)</f>
        <v>12721258.000000002</v>
      </c>
      <c r="H7" s="54">
        <v>5631.3669765382901</v>
      </c>
      <c r="I7" s="54">
        <v>180.936138135063</v>
      </c>
      <c r="J7" s="56">
        <v>22.843271508171199</v>
      </c>
      <c r="K7" s="251">
        <f>SUM(K8:K13)</f>
        <v>70308</v>
      </c>
      <c r="L7" s="53">
        <f t="shared" ref="L7:M7" si="2">SUM(L8:L13)</f>
        <v>69414</v>
      </c>
      <c r="M7" s="262">
        <f t="shared" si="2"/>
        <v>556893</v>
      </c>
      <c r="N7" s="54">
        <v>246.5219123505976</v>
      </c>
      <c r="O7" s="54">
        <f>+N7*100/365</f>
        <v>67.540249959067836</v>
      </c>
      <c r="P7" s="54">
        <v>6.2310403473045852</v>
      </c>
      <c r="Q7" s="54">
        <v>2.1955225170714843</v>
      </c>
      <c r="R7" s="56">
        <v>39.563523683045595</v>
      </c>
    </row>
    <row r="8" spans="1:20" s="20" customFormat="1" ht="12.75">
      <c r="A8" s="493">
        <v>1</v>
      </c>
      <c r="B8" s="452" t="s">
        <v>196</v>
      </c>
      <c r="C8" s="451">
        <v>77403158</v>
      </c>
      <c r="D8" s="23">
        <v>88663.411225658696</v>
      </c>
      <c r="E8" s="23">
        <v>2299.5590612002402</v>
      </c>
      <c r="F8" s="26">
        <v>362.906121798328</v>
      </c>
      <c r="G8" s="238">
        <v>5703225</v>
      </c>
      <c r="H8" s="23">
        <v>6532.9037800687302</v>
      </c>
      <c r="I8" s="23">
        <v>169.43627450980401</v>
      </c>
      <c r="J8" s="26">
        <v>26.7396747106012</v>
      </c>
      <c r="K8" s="238">
        <v>33660</v>
      </c>
      <c r="L8" s="22">
        <v>33325</v>
      </c>
      <c r="M8" s="22">
        <v>213287</v>
      </c>
      <c r="N8" s="23">
        <v>244.31500572737687</v>
      </c>
      <c r="O8" s="23">
        <f t="shared" ref="O8:O13" si="3">+N8*100/365</f>
        <v>66.935618007500523</v>
      </c>
      <c r="P8" s="23">
        <v>4.8675658405221602</v>
      </c>
      <c r="Q8" s="23">
        <v>2.5986496624156037</v>
      </c>
      <c r="R8" s="26">
        <v>50.192439862542955</v>
      </c>
    </row>
    <row r="9" spans="1:20" s="20" customFormat="1" ht="12.75">
      <c r="A9" s="493">
        <v>2</v>
      </c>
      <c r="B9" s="452" t="s">
        <v>197</v>
      </c>
      <c r="C9" s="451">
        <v>45278852.670000002</v>
      </c>
      <c r="D9" s="23">
        <v>68604.3222272727</v>
      </c>
      <c r="E9" s="23">
        <v>1987.9199486323901</v>
      </c>
      <c r="F9" s="26">
        <v>273.09814212561099</v>
      </c>
      <c r="G9" s="238">
        <v>4702767.28</v>
      </c>
      <c r="H9" s="23">
        <v>7125.4049696969696</v>
      </c>
      <c r="I9" s="23">
        <v>206.47000395135399</v>
      </c>
      <c r="J9" s="26">
        <v>28.3646102161076</v>
      </c>
      <c r="K9" s="238">
        <v>22777</v>
      </c>
      <c r="L9" s="22">
        <v>22549</v>
      </c>
      <c r="M9" s="22">
        <v>165797</v>
      </c>
      <c r="N9" s="23">
        <v>251.20757575757577</v>
      </c>
      <c r="O9" s="23">
        <f t="shared" si="3"/>
        <v>68.823993358239932</v>
      </c>
      <c r="P9" s="23">
        <v>5.4365019510115751</v>
      </c>
      <c r="Q9" s="23">
        <v>2.0045234821943323</v>
      </c>
      <c r="R9" s="26">
        <v>46.207575757575761</v>
      </c>
    </row>
    <row r="10" spans="1:20" s="20" customFormat="1" ht="12.75">
      <c r="A10" s="493">
        <v>3</v>
      </c>
      <c r="B10" s="452" t="s">
        <v>198</v>
      </c>
      <c r="C10" s="451">
        <v>5779144</v>
      </c>
      <c r="D10" s="23">
        <v>44454.953846153803</v>
      </c>
      <c r="E10" s="23">
        <v>6089.7197049525803</v>
      </c>
      <c r="F10" s="26">
        <v>124.386991239965</v>
      </c>
      <c r="G10" s="238">
        <v>487446</v>
      </c>
      <c r="H10" s="23">
        <v>3749.5846153846201</v>
      </c>
      <c r="I10" s="23">
        <v>513.64172813487903</v>
      </c>
      <c r="J10" s="26">
        <v>10.491509007554701</v>
      </c>
      <c r="K10" s="238">
        <v>949</v>
      </c>
      <c r="L10" s="22">
        <v>822</v>
      </c>
      <c r="M10" s="22">
        <v>46461</v>
      </c>
      <c r="N10" s="23">
        <v>357.39230769230767</v>
      </c>
      <c r="O10" s="23">
        <f t="shared" si="3"/>
        <v>97.915700737618536</v>
      </c>
      <c r="P10" s="23">
        <v>48.957850368809275</v>
      </c>
      <c r="Q10" s="23">
        <v>0.85158150851581504</v>
      </c>
      <c r="R10" s="26">
        <v>7.3</v>
      </c>
    </row>
    <row r="11" spans="1:20" s="20" customFormat="1" ht="12.75">
      <c r="A11" s="493">
        <v>4</v>
      </c>
      <c r="B11" s="452" t="s">
        <v>199</v>
      </c>
      <c r="C11" s="451">
        <v>11458435.550000001</v>
      </c>
      <c r="D11" s="23">
        <v>45651.137649402401</v>
      </c>
      <c r="E11" s="23">
        <v>1405.7705250889501</v>
      </c>
      <c r="F11" s="26">
        <v>201.44928885372701</v>
      </c>
      <c r="G11" s="238">
        <v>946850.97</v>
      </c>
      <c r="H11" s="23">
        <v>3772.31462151395</v>
      </c>
      <c r="I11" s="23">
        <v>116.163779904306</v>
      </c>
      <c r="J11" s="26">
        <v>16.646465717299598</v>
      </c>
      <c r="K11" s="238">
        <v>8151</v>
      </c>
      <c r="L11" s="22">
        <v>8086</v>
      </c>
      <c r="M11" s="22">
        <v>56880</v>
      </c>
      <c r="N11" s="23">
        <v>226.61354581673308</v>
      </c>
      <c r="O11" s="23">
        <f t="shared" si="3"/>
        <v>62.085902963488522</v>
      </c>
      <c r="P11" s="23">
        <v>6.1095596133190115</v>
      </c>
      <c r="Q11" s="23">
        <v>0.40811278753400942</v>
      </c>
      <c r="R11" s="26">
        <v>37.091633466135455</v>
      </c>
    </row>
    <row r="12" spans="1:20" s="20" customFormat="1" ht="12.75">
      <c r="A12" s="493">
        <v>5</v>
      </c>
      <c r="B12" s="452" t="s">
        <v>200</v>
      </c>
      <c r="C12" s="451">
        <v>13407498</v>
      </c>
      <c r="D12" s="23">
        <v>43815.352941176498</v>
      </c>
      <c r="E12" s="23">
        <v>4029.9062218214599</v>
      </c>
      <c r="F12" s="26">
        <v>207.98104397735199</v>
      </c>
      <c r="G12" s="238">
        <v>782859.26</v>
      </c>
      <c r="H12" s="23">
        <v>2558.3635947712401</v>
      </c>
      <c r="I12" s="23">
        <v>235.30485722873499</v>
      </c>
      <c r="J12" s="26">
        <v>12.1439426045141</v>
      </c>
      <c r="K12" s="238">
        <v>3327</v>
      </c>
      <c r="L12" s="22">
        <v>3204</v>
      </c>
      <c r="M12" s="22">
        <v>64465</v>
      </c>
      <c r="N12" s="23">
        <v>210.66993464052288</v>
      </c>
      <c r="O12" s="23">
        <f t="shared" si="3"/>
        <v>57.717790312472019</v>
      </c>
      <c r="P12" s="23">
        <v>19.208879618593564</v>
      </c>
      <c r="Q12" s="23">
        <v>5.0873907615480647</v>
      </c>
      <c r="R12" s="26">
        <v>10.967320261437909</v>
      </c>
    </row>
    <row r="13" spans="1:20" s="20" customFormat="1" ht="13.5" thickBot="1">
      <c r="A13" s="203">
        <v>6</v>
      </c>
      <c r="B13" s="505" t="s">
        <v>472</v>
      </c>
      <c r="C13" s="260">
        <v>2358497.92</v>
      </c>
      <c r="D13" s="29">
        <v>60474.305641025603</v>
      </c>
      <c r="E13" s="29">
        <v>1633.3088088642701</v>
      </c>
      <c r="F13" s="32">
        <v>235.779058282515</v>
      </c>
      <c r="G13" s="239">
        <v>98109.49</v>
      </c>
      <c r="H13" s="29">
        <v>2515.6279487179499</v>
      </c>
      <c r="I13" s="29">
        <v>67.942860110803295</v>
      </c>
      <c r="J13" s="32">
        <v>9.8080065980205902</v>
      </c>
      <c r="K13" s="239">
        <v>1444</v>
      </c>
      <c r="L13" s="28">
        <v>1428</v>
      </c>
      <c r="M13" s="28">
        <v>10003</v>
      </c>
      <c r="N13" s="29">
        <v>256.4871794871795</v>
      </c>
      <c r="O13" s="29">
        <f t="shared" si="3"/>
        <v>70.270460133473833</v>
      </c>
      <c r="P13" s="29">
        <v>6.9272853185595569</v>
      </c>
      <c r="Q13" s="29">
        <v>0.21008403361344538</v>
      </c>
      <c r="R13" s="32">
        <v>37.025641025641029</v>
      </c>
    </row>
    <row r="14" spans="1:20" s="20" customFormat="1" ht="12.75">
      <c r="A14" s="119"/>
      <c r="C14" s="68"/>
      <c r="D14" s="37"/>
      <c r="E14" s="37"/>
      <c r="F14" s="37"/>
      <c r="G14" s="68"/>
      <c r="H14" s="37"/>
      <c r="I14" s="37"/>
      <c r="J14" s="37"/>
      <c r="K14" s="68"/>
      <c r="L14" s="68"/>
      <c r="M14" s="68"/>
      <c r="N14" s="37"/>
      <c r="O14" s="37"/>
      <c r="P14" s="37"/>
      <c r="Q14" s="37"/>
      <c r="R14" s="37"/>
    </row>
    <row r="15" spans="1:20" s="20" customFormat="1" ht="12.75">
      <c r="A15" s="33"/>
      <c r="B15" s="61"/>
      <c r="C15" s="35"/>
      <c r="D15" s="36"/>
      <c r="E15" s="37"/>
      <c r="F15" s="37"/>
      <c r="G15" s="35"/>
      <c r="H15" s="37"/>
      <c r="I15" s="37"/>
      <c r="J15" s="37"/>
    </row>
    <row r="16" spans="1:20" s="20" customFormat="1" ht="13.5" thickBot="1">
      <c r="A16" s="552" t="s">
        <v>565</v>
      </c>
      <c r="B16" s="552"/>
      <c r="C16" s="552"/>
      <c r="D16" s="552"/>
      <c r="E16" s="552"/>
      <c r="F16" s="552"/>
      <c r="G16" s="552"/>
      <c r="H16" s="552"/>
      <c r="I16" s="552"/>
      <c r="J16" s="552"/>
      <c r="K16" s="552"/>
      <c r="L16" s="552"/>
      <c r="M16" s="552"/>
      <c r="N16" s="552"/>
      <c r="O16" s="552"/>
      <c r="P16" s="552"/>
      <c r="Q16" s="552"/>
      <c r="R16" s="552"/>
      <c r="S16" s="552"/>
      <c r="T16" s="552"/>
    </row>
    <row r="17" spans="1:20" s="20" customFormat="1" ht="13.5" thickBot="1">
      <c r="A17" s="611" t="s">
        <v>300</v>
      </c>
      <c r="B17" s="614" t="s">
        <v>301</v>
      </c>
      <c r="C17" s="556" t="s">
        <v>414</v>
      </c>
      <c r="D17" s="557"/>
      <c r="E17" s="557"/>
      <c r="F17" s="557"/>
      <c r="G17" s="557"/>
      <c r="H17" s="557"/>
      <c r="I17" s="557"/>
      <c r="J17" s="557"/>
      <c r="K17" s="557"/>
      <c r="L17" s="557"/>
      <c r="M17" s="556" t="s">
        <v>425</v>
      </c>
      <c r="N17" s="557"/>
      <c r="O17" s="557"/>
      <c r="P17" s="557"/>
      <c r="Q17" s="557"/>
      <c r="R17" s="557"/>
      <c r="S17" s="557"/>
      <c r="T17" s="558"/>
    </row>
    <row r="18" spans="1:20" s="20" customFormat="1" ht="13.5" thickBot="1">
      <c r="A18" s="612"/>
      <c r="B18" s="615"/>
      <c r="C18" s="559" t="s">
        <v>415</v>
      </c>
      <c r="D18" s="562" t="s">
        <v>416</v>
      </c>
      <c r="E18" s="563"/>
      <c r="F18" s="563"/>
      <c r="G18" s="563"/>
      <c r="H18" s="563"/>
      <c r="I18" s="563"/>
      <c r="J18" s="563"/>
      <c r="K18" s="563"/>
      <c r="L18" s="563"/>
      <c r="M18" s="559" t="s">
        <v>415</v>
      </c>
      <c r="N18" s="562" t="s">
        <v>416</v>
      </c>
      <c r="O18" s="563"/>
      <c r="P18" s="563"/>
      <c r="Q18" s="563"/>
      <c r="R18" s="563"/>
      <c r="S18" s="563"/>
      <c r="T18" s="585"/>
    </row>
    <row r="19" spans="1:20" s="20" customFormat="1" ht="42" customHeight="1">
      <c r="A19" s="612"/>
      <c r="B19" s="615"/>
      <c r="C19" s="560"/>
      <c r="D19" s="576" t="s">
        <v>409</v>
      </c>
      <c r="E19" s="570" t="s">
        <v>410</v>
      </c>
      <c r="F19" s="570" t="s">
        <v>411</v>
      </c>
      <c r="G19" s="566" t="s">
        <v>418</v>
      </c>
      <c r="H19" s="567"/>
      <c r="I19" s="568" t="s">
        <v>417</v>
      </c>
      <c r="J19" s="569"/>
      <c r="K19" s="570" t="s">
        <v>412</v>
      </c>
      <c r="L19" s="573" t="s">
        <v>413</v>
      </c>
      <c r="M19" s="560"/>
      <c r="N19" s="576" t="s">
        <v>420</v>
      </c>
      <c r="O19" s="566" t="s">
        <v>421</v>
      </c>
      <c r="P19" s="579"/>
      <c r="Q19" s="579"/>
      <c r="R19" s="567"/>
      <c r="S19" s="570" t="s">
        <v>423</v>
      </c>
      <c r="T19" s="573" t="s">
        <v>424</v>
      </c>
    </row>
    <row r="20" spans="1:20" s="20" customFormat="1" ht="28.5" customHeight="1">
      <c r="A20" s="612"/>
      <c r="B20" s="615"/>
      <c r="C20" s="560"/>
      <c r="D20" s="577"/>
      <c r="E20" s="571"/>
      <c r="F20" s="571"/>
      <c r="G20" s="580" t="s">
        <v>415</v>
      </c>
      <c r="H20" s="580" t="s">
        <v>419</v>
      </c>
      <c r="I20" s="580" t="s">
        <v>415</v>
      </c>
      <c r="J20" s="582" t="s">
        <v>422</v>
      </c>
      <c r="K20" s="571"/>
      <c r="L20" s="574"/>
      <c r="M20" s="560"/>
      <c r="N20" s="577"/>
      <c r="O20" s="571" t="s">
        <v>415</v>
      </c>
      <c r="P20" s="571" t="s">
        <v>422</v>
      </c>
      <c r="Q20" s="583" t="s">
        <v>418</v>
      </c>
      <c r="R20" s="584"/>
      <c r="S20" s="571"/>
      <c r="T20" s="574"/>
    </row>
    <row r="21" spans="1:20" s="20" customFormat="1" ht="25.5">
      <c r="A21" s="613"/>
      <c r="B21" s="616"/>
      <c r="C21" s="561"/>
      <c r="D21" s="578"/>
      <c r="E21" s="572"/>
      <c r="F21" s="572"/>
      <c r="G21" s="581"/>
      <c r="H21" s="581"/>
      <c r="I21" s="581"/>
      <c r="J21" s="572"/>
      <c r="K21" s="572"/>
      <c r="L21" s="575"/>
      <c r="M21" s="561"/>
      <c r="N21" s="578"/>
      <c r="O21" s="572"/>
      <c r="P21" s="572"/>
      <c r="Q21" s="307" t="s">
        <v>415</v>
      </c>
      <c r="R21" s="38" t="s">
        <v>419</v>
      </c>
      <c r="S21" s="572"/>
      <c r="T21" s="575"/>
    </row>
    <row r="22" spans="1:20" s="20" customFormat="1" ht="12.75">
      <c r="A22" s="619" t="s">
        <v>328</v>
      </c>
      <c r="B22" s="516"/>
      <c r="C22" s="144">
        <f>SUM(C23:C28)</f>
        <v>527</v>
      </c>
      <c r="D22" s="40">
        <f t="shared" ref="D22:T22" si="4">SUM(D23:D28)</f>
        <v>346</v>
      </c>
      <c r="E22" s="41">
        <f t="shared" si="4"/>
        <v>1</v>
      </c>
      <c r="F22" s="41">
        <f t="shared" si="4"/>
        <v>11</v>
      </c>
      <c r="G22" s="41">
        <f t="shared" si="4"/>
        <v>5</v>
      </c>
      <c r="H22" s="41">
        <f t="shared" si="4"/>
        <v>0</v>
      </c>
      <c r="I22" s="41">
        <f t="shared" si="4"/>
        <v>18</v>
      </c>
      <c r="J22" s="41">
        <f t="shared" si="4"/>
        <v>0</v>
      </c>
      <c r="K22" s="41">
        <f t="shared" si="4"/>
        <v>47</v>
      </c>
      <c r="L22" s="42">
        <f>SUM(L23:L28)</f>
        <v>99</v>
      </c>
      <c r="M22" s="39">
        <f t="shared" si="4"/>
        <v>2528</v>
      </c>
      <c r="N22" s="40">
        <f t="shared" si="4"/>
        <v>1373</v>
      </c>
      <c r="O22" s="41">
        <f t="shared" si="4"/>
        <v>1296</v>
      </c>
      <c r="P22" s="41">
        <f t="shared" si="4"/>
        <v>77</v>
      </c>
      <c r="Q22" s="43">
        <f t="shared" si="4"/>
        <v>0</v>
      </c>
      <c r="R22" s="44">
        <f t="shared" si="4"/>
        <v>0</v>
      </c>
      <c r="S22" s="41">
        <f t="shared" si="4"/>
        <v>862</v>
      </c>
      <c r="T22" s="42">
        <f t="shared" si="4"/>
        <v>293</v>
      </c>
    </row>
    <row r="23" spans="1:20" s="20" customFormat="1" ht="12.75">
      <c r="A23" s="493">
        <v>1</v>
      </c>
      <c r="B23" s="452" t="s">
        <v>196</v>
      </c>
      <c r="C23" s="45">
        <v>271</v>
      </c>
      <c r="D23" s="46">
        <v>190</v>
      </c>
      <c r="E23" s="47">
        <v>1</v>
      </c>
      <c r="F23" s="47">
        <v>4</v>
      </c>
      <c r="G23" s="47">
        <v>3</v>
      </c>
      <c r="H23" s="47">
        <v>0</v>
      </c>
      <c r="I23" s="47">
        <v>3</v>
      </c>
      <c r="J23" s="47">
        <v>0</v>
      </c>
      <c r="K23" s="47">
        <v>31</v>
      </c>
      <c r="L23" s="48">
        <v>39</v>
      </c>
      <c r="M23" s="111">
        <v>1238</v>
      </c>
      <c r="N23" s="70">
        <v>707</v>
      </c>
      <c r="O23" s="71">
        <v>669</v>
      </c>
      <c r="P23" s="71">
        <v>37</v>
      </c>
      <c r="Q23" s="71">
        <v>0</v>
      </c>
      <c r="R23" s="71">
        <v>0</v>
      </c>
      <c r="S23" s="71">
        <v>416</v>
      </c>
      <c r="T23" s="113">
        <v>115</v>
      </c>
    </row>
    <row r="24" spans="1:20" s="20" customFormat="1" ht="12.75">
      <c r="A24" s="493">
        <v>2</v>
      </c>
      <c r="B24" s="452" t="s">
        <v>197</v>
      </c>
      <c r="C24" s="45">
        <v>136</v>
      </c>
      <c r="D24" s="46">
        <v>92</v>
      </c>
      <c r="E24" s="47">
        <v>0</v>
      </c>
      <c r="F24" s="47">
        <v>2</v>
      </c>
      <c r="G24" s="47">
        <v>1</v>
      </c>
      <c r="H24" s="47">
        <v>0</v>
      </c>
      <c r="I24" s="78">
        <v>9</v>
      </c>
      <c r="J24" s="47">
        <v>0</v>
      </c>
      <c r="K24" s="47">
        <v>10</v>
      </c>
      <c r="L24" s="48">
        <v>22</v>
      </c>
      <c r="M24" s="111">
        <v>698</v>
      </c>
      <c r="N24" s="70">
        <v>386</v>
      </c>
      <c r="O24" s="71">
        <v>361</v>
      </c>
      <c r="P24" s="71">
        <v>26</v>
      </c>
      <c r="Q24" s="71">
        <v>0</v>
      </c>
      <c r="R24" s="71">
        <v>0</v>
      </c>
      <c r="S24" s="71">
        <v>228</v>
      </c>
      <c r="T24" s="113">
        <v>84</v>
      </c>
    </row>
    <row r="25" spans="1:20" s="20" customFormat="1" ht="12.75">
      <c r="A25" s="493">
        <v>3</v>
      </c>
      <c r="B25" s="452" t="s">
        <v>198</v>
      </c>
      <c r="C25" s="45">
        <v>11</v>
      </c>
      <c r="D25" s="85">
        <v>3</v>
      </c>
      <c r="E25" s="86">
        <v>0</v>
      </c>
      <c r="F25" s="86">
        <v>1</v>
      </c>
      <c r="G25" s="86">
        <v>0</v>
      </c>
      <c r="H25" s="86">
        <v>0</v>
      </c>
      <c r="I25" s="47">
        <v>0</v>
      </c>
      <c r="J25" s="86">
        <v>0</v>
      </c>
      <c r="K25" s="86">
        <v>1</v>
      </c>
      <c r="L25" s="87">
        <v>6</v>
      </c>
      <c r="M25" s="192">
        <v>65</v>
      </c>
      <c r="N25" s="103">
        <v>19</v>
      </c>
      <c r="O25" s="104">
        <v>17</v>
      </c>
      <c r="P25" s="104">
        <v>0</v>
      </c>
      <c r="Q25" s="104">
        <v>0</v>
      </c>
      <c r="R25" s="104">
        <v>0</v>
      </c>
      <c r="S25" s="104">
        <v>30</v>
      </c>
      <c r="T25" s="105">
        <v>16</v>
      </c>
    </row>
    <row r="26" spans="1:20" s="20" customFormat="1" ht="12.75">
      <c r="A26" s="493">
        <v>4</v>
      </c>
      <c r="B26" s="452" t="s">
        <v>199</v>
      </c>
      <c r="C26" s="45">
        <v>62</v>
      </c>
      <c r="D26" s="46">
        <v>34</v>
      </c>
      <c r="E26" s="47">
        <v>0</v>
      </c>
      <c r="F26" s="47">
        <v>2</v>
      </c>
      <c r="G26" s="47">
        <v>0</v>
      </c>
      <c r="H26" s="47">
        <v>0</v>
      </c>
      <c r="I26" s="153">
        <v>5</v>
      </c>
      <c r="J26" s="47">
        <v>0</v>
      </c>
      <c r="K26" s="47">
        <v>3</v>
      </c>
      <c r="L26" s="48">
        <v>18</v>
      </c>
      <c r="M26" s="111">
        <v>287</v>
      </c>
      <c r="N26" s="70">
        <v>154</v>
      </c>
      <c r="O26" s="71">
        <v>146</v>
      </c>
      <c r="P26" s="71">
        <v>11</v>
      </c>
      <c r="Q26" s="71">
        <v>0</v>
      </c>
      <c r="R26" s="71">
        <v>0</v>
      </c>
      <c r="S26" s="71">
        <v>98</v>
      </c>
      <c r="T26" s="113">
        <v>35</v>
      </c>
    </row>
    <row r="27" spans="1:20" s="20" customFormat="1" ht="12.75">
      <c r="A27" s="493">
        <v>5</v>
      </c>
      <c r="B27" s="452" t="s">
        <v>200</v>
      </c>
      <c r="C27" s="45">
        <v>32</v>
      </c>
      <c r="D27" s="46">
        <v>18</v>
      </c>
      <c r="E27" s="47">
        <v>0</v>
      </c>
      <c r="F27" s="47">
        <v>1</v>
      </c>
      <c r="G27" s="47">
        <v>1</v>
      </c>
      <c r="H27" s="47">
        <v>0</v>
      </c>
      <c r="I27" s="153">
        <v>1</v>
      </c>
      <c r="J27" s="47">
        <v>0</v>
      </c>
      <c r="K27" s="47">
        <v>2</v>
      </c>
      <c r="L27" s="48">
        <v>9</v>
      </c>
      <c r="M27" s="111">
        <v>160</v>
      </c>
      <c r="N27" s="70">
        <v>72</v>
      </c>
      <c r="O27" s="71">
        <v>69</v>
      </c>
      <c r="P27" s="71">
        <v>0</v>
      </c>
      <c r="Q27" s="71">
        <v>0</v>
      </c>
      <c r="R27" s="71">
        <v>0</v>
      </c>
      <c r="S27" s="71">
        <v>58</v>
      </c>
      <c r="T27" s="113">
        <v>30</v>
      </c>
    </row>
    <row r="28" spans="1:20" s="20" customFormat="1" ht="13.5" thickBot="1">
      <c r="A28" s="203">
        <v>6</v>
      </c>
      <c r="B28" s="505" t="s">
        <v>472</v>
      </c>
      <c r="C28" s="50">
        <v>15</v>
      </c>
      <c r="D28" s="51">
        <v>9</v>
      </c>
      <c r="E28" s="52">
        <v>0</v>
      </c>
      <c r="F28" s="52">
        <v>1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96">
        <v>5</v>
      </c>
      <c r="M28" s="62">
        <v>80</v>
      </c>
      <c r="N28" s="63">
        <v>35</v>
      </c>
      <c r="O28" s="64">
        <v>34</v>
      </c>
      <c r="P28" s="64">
        <v>3</v>
      </c>
      <c r="Q28" s="64">
        <v>0</v>
      </c>
      <c r="R28" s="64">
        <v>0</v>
      </c>
      <c r="S28" s="64">
        <v>32</v>
      </c>
      <c r="T28" s="117">
        <v>13</v>
      </c>
    </row>
    <row r="29" spans="1:20" s="20" customFormat="1" ht="12.75">
      <c r="A29" s="33"/>
      <c r="B29" s="61"/>
      <c r="C29" s="35"/>
      <c r="D29" s="36"/>
      <c r="E29" s="37"/>
      <c r="F29" s="37"/>
      <c r="G29" s="35"/>
      <c r="H29" s="37"/>
      <c r="I29" s="37"/>
      <c r="J29" s="37"/>
    </row>
  </sheetData>
  <mergeCells count="44">
    <mergeCell ref="A4:J4"/>
    <mergeCell ref="A22:B22"/>
    <mergeCell ref="O19:R19"/>
    <mergeCell ref="S19:S21"/>
    <mergeCell ref="T19:T21"/>
    <mergeCell ref="G20:G21"/>
    <mergeCell ref="H20:H21"/>
    <mergeCell ref="I20:I21"/>
    <mergeCell ref="J20:J21"/>
    <mergeCell ref="O20:O21"/>
    <mergeCell ref="P20:P21"/>
    <mergeCell ref="Q20:R20"/>
    <mergeCell ref="M18:M21"/>
    <mergeCell ref="N18:T18"/>
    <mergeCell ref="D19:D21"/>
    <mergeCell ref="P5:P6"/>
    <mergeCell ref="Q5:Q6"/>
    <mergeCell ref="R5:R6"/>
    <mergeCell ref="O5:O6"/>
    <mergeCell ref="E19:E21"/>
    <mergeCell ref="F19:F21"/>
    <mergeCell ref="G19:H19"/>
    <mergeCell ref="I19:J19"/>
    <mergeCell ref="K19:K21"/>
    <mergeCell ref="A16:T16"/>
    <mergeCell ref="A7:B7"/>
    <mergeCell ref="A17:A21"/>
    <mergeCell ref="B17:B21"/>
    <mergeCell ref="C17:L17"/>
    <mergeCell ref="M17:T17"/>
    <mergeCell ref="C18:C21"/>
    <mergeCell ref="D18:L18"/>
    <mergeCell ref="L19:L21"/>
    <mergeCell ref="N19:N21"/>
    <mergeCell ref="H5:J5"/>
    <mergeCell ref="K5:K6"/>
    <mergeCell ref="L5:L6"/>
    <mergeCell ref="M5:M6"/>
    <mergeCell ref="N5:N6"/>
    <mergeCell ref="A5:A6"/>
    <mergeCell ref="B5:B6"/>
    <mergeCell ref="C5:C6"/>
    <mergeCell ref="D5:F5"/>
    <mergeCell ref="G5:G6"/>
  </mergeCells>
  <pageMargins left="0.11811023622047245" right="0.19685039370078741" top="0.55118110236220474" bottom="0.74803149606299213" header="0.31496062992125984" footer="0.31496062992125984"/>
  <pageSetup paperSize="9" scale="65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7"/>
  <sheetViews>
    <sheetView workbookViewId="0"/>
  </sheetViews>
  <sheetFormatPr defaultRowHeight="15"/>
  <cols>
    <col min="1" max="1" width="4.85546875" customWidth="1"/>
    <col min="2" max="2" width="49" customWidth="1"/>
    <col min="3" max="3" width="11.28515625" customWidth="1"/>
    <col min="4" max="6" width="9.140625" customWidth="1"/>
    <col min="7" max="7" width="10" customWidth="1"/>
    <col min="8" max="10" width="9.140625" customWidth="1"/>
    <col min="17" max="17" width="7.85546875" customWidth="1"/>
    <col min="19" max="19" width="8" customWidth="1"/>
    <col min="20" max="20" width="8.140625" customWidth="1"/>
    <col min="21" max="22" width="4.7109375" customWidth="1"/>
    <col min="23" max="23" width="5.7109375" customWidth="1"/>
    <col min="24" max="27" width="6.7109375" customWidth="1"/>
    <col min="28" max="29" width="8.7109375" customWidth="1"/>
    <col min="30" max="31" width="6.7109375" customWidth="1"/>
    <col min="32" max="32" width="5.7109375" customWidth="1"/>
    <col min="33" max="33" width="6.7109375" customWidth="1"/>
    <col min="34" max="34" width="5.7109375" customWidth="1"/>
    <col min="35" max="38" width="6.7109375" customWidth="1"/>
    <col min="39" max="39" width="5.7109375" customWidth="1"/>
    <col min="40" max="40" width="6.7109375" customWidth="1"/>
    <col min="41" max="42" width="5.7109375" customWidth="1"/>
    <col min="43" max="45" width="6.7109375" customWidth="1"/>
    <col min="46" max="46" width="8.7109375" customWidth="1"/>
    <col min="47" max="47" width="6.85546875" customWidth="1"/>
    <col min="48" max="48" width="5.7109375" customWidth="1"/>
    <col min="49" max="49" width="8.7109375" customWidth="1"/>
    <col min="50" max="50" width="5.7109375" customWidth="1"/>
    <col min="51" max="51" width="4.7109375" customWidth="1"/>
  </cols>
  <sheetData>
    <row r="1" spans="1:20">
      <c r="K1" s="300"/>
      <c r="L1" s="300"/>
      <c r="M1" s="300"/>
    </row>
    <row r="2" spans="1:20">
      <c r="K2" s="300"/>
      <c r="L2" s="300"/>
      <c r="M2" s="300"/>
    </row>
    <row r="3" spans="1:20" s="20" customFormat="1" ht="12.75">
      <c r="A3" s="33"/>
      <c r="B3" s="61"/>
      <c r="C3" s="35"/>
      <c r="D3" s="36"/>
      <c r="E3" s="37"/>
      <c r="F3" s="37"/>
      <c r="G3" s="35"/>
      <c r="H3" s="37"/>
      <c r="I3" s="37"/>
      <c r="J3" s="37"/>
    </row>
    <row r="4" spans="1:20" s="20" customFormat="1" ht="13.5" thickBot="1">
      <c r="A4" s="542" t="s">
        <v>562</v>
      </c>
      <c r="B4" s="542"/>
      <c r="C4" s="542"/>
      <c r="D4" s="542"/>
      <c r="E4" s="542"/>
      <c r="F4" s="542"/>
      <c r="G4" s="542"/>
      <c r="H4" s="542"/>
      <c r="I4" s="542"/>
      <c r="J4" s="542"/>
    </row>
    <row r="5" spans="1:20" s="20" customFormat="1" ht="12.75" customHeight="1">
      <c r="A5" s="628" t="s">
        <v>300</v>
      </c>
      <c r="B5" s="630" t="s">
        <v>301</v>
      </c>
      <c r="C5" s="609" t="s">
        <v>0</v>
      </c>
      <c r="D5" s="693" t="s">
        <v>298</v>
      </c>
      <c r="E5" s="693"/>
      <c r="F5" s="694"/>
      <c r="G5" s="546" t="s">
        <v>1</v>
      </c>
      <c r="H5" s="693" t="s">
        <v>299</v>
      </c>
      <c r="I5" s="693"/>
      <c r="J5" s="602"/>
      <c r="K5" s="564" t="s">
        <v>466</v>
      </c>
      <c r="L5" s="545" t="s">
        <v>467</v>
      </c>
      <c r="M5" s="546" t="s">
        <v>461</v>
      </c>
      <c r="N5" s="546" t="s">
        <v>462</v>
      </c>
      <c r="O5" s="546" t="s">
        <v>463</v>
      </c>
      <c r="P5" s="546" t="s">
        <v>464</v>
      </c>
      <c r="Q5" s="546" t="s">
        <v>465</v>
      </c>
      <c r="R5" s="548" t="s">
        <v>469</v>
      </c>
    </row>
    <row r="6" spans="1:20" s="20" customFormat="1" ht="38.25">
      <c r="A6" s="629"/>
      <c r="B6" s="631"/>
      <c r="C6" s="632"/>
      <c r="D6" s="3" t="s">
        <v>2</v>
      </c>
      <c r="E6" s="2" t="s">
        <v>3</v>
      </c>
      <c r="F6" s="7" t="s">
        <v>4</v>
      </c>
      <c r="G6" s="513"/>
      <c r="H6" s="3" t="s">
        <v>2</v>
      </c>
      <c r="I6" s="2" t="s">
        <v>3</v>
      </c>
      <c r="J6" s="8" t="s">
        <v>4</v>
      </c>
      <c r="K6" s="675"/>
      <c r="L6" s="676"/>
      <c r="M6" s="674"/>
      <c r="N6" s="674"/>
      <c r="O6" s="674"/>
      <c r="P6" s="674"/>
      <c r="Q6" s="674"/>
      <c r="R6" s="549"/>
    </row>
    <row r="7" spans="1:20" s="20" customFormat="1" ht="12.75">
      <c r="A7" s="619" t="s">
        <v>329</v>
      </c>
      <c r="B7" s="620"/>
      <c r="C7" s="262">
        <f t="shared" ref="C7" si="0">SUM(C8:C12)</f>
        <v>138714977.40000001</v>
      </c>
      <c r="D7" s="54">
        <v>70146.638381795201</v>
      </c>
      <c r="E7" s="54">
        <v>2059.0327509685499</v>
      </c>
      <c r="F7" s="56">
        <v>259.37535508335799</v>
      </c>
      <c r="G7" s="53">
        <f t="shared" ref="G7" si="1">SUM(G8:G12)</f>
        <v>8577737.4499999993</v>
      </c>
      <c r="H7" s="54">
        <v>4337.6674841972199</v>
      </c>
      <c r="I7" s="54">
        <v>127.324696076831</v>
      </c>
      <c r="J7" s="55">
        <v>16.039030093267801</v>
      </c>
      <c r="K7" s="237">
        <f>SUM(K8:K12)</f>
        <v>67369</v>
      </c>
      <c r="L7" s="53">
        <f t="shared" ref="L7:M7" si="2">SUM(L8:L12)</f>
        <v>66701</v>
      </c>
      <c r="M7" s="53">
        <f t="shared" si="2"/>
        <v>534804</v>
      </c>
      <c r="N7" s="54">
        <v>270.37613751263905</v>
      </c>
      <c r="O7" s="54">
        <f>+N7*100/365</f>
        <v>74.075654113051783</v>
      </c>
      <c r="P7" s="54">
        <v>6.1074389603270678</v>
      </c>
      <c r="Q7" s="54">
        <v>0.87554909221750798</v>
      </c>
      <c r="R7" s="56">
        <v>44.269969666329629</v>
      </c>
    </row>
    <row r="8" spans="1:20" s="20" customFormat="1" ht="12.75">
      <c r="A8" s="492">
        <v>1</v>
      </c>
      <c r="B8" s="452" t="s">
        <v>201</v>
      </c>
      <c r="C8" s="451">
        <v>91777428</v>
      </c>
      <c r="D8" s="23">
        <v>79598.810060711185</v>
      </c>
      <c r="E8" s="23">
        <v>2121.7761646052481</v>
      </c>
      <c r="F8" s="26">
        <v>278.01569145391318</v>
      </c>
      <c r="G8" s="22">
        <v>6068302.6200000001</v>
      </c>
      <c r="H8" s="23">
        <v>5263.0551777970513</v>
      </c>
      <c r="I8" s="23">
        <v>140.29135637498555</v>
      </c>
      <c r="J8" s="24">
        <v>18.382334149208159</v>
      </c>
      <c r="K8" s="238">
        <v>43255</v>
      </c>
      <c r="L8" s="22">
        <v>42899</v>
      </c>
      <c r="M8" s="22">
        <v>330116</v>
      </c>
      <c r="N8" s="23">
        <v>286.31049436253255</v>
      </c>
      <c r="O8" s="23">
        <f t="shared" ref="O8:O12" si="3">+N8*100/365</f>
        <v>78.441231332200701</v>
      </c>
      <c r="P8" s="23">
        <v>5.5769432196374575</v>
      </c>
      <c r="Q8" s="23">
        <v>1.2214736940255018</v>
      </c>
      <c r="R8" s="26">
        <v>51.33824804856895</v>
      </c>
    </row>
    <row r="9" spans="1:20" s="20" customFormat="1" ht="12.75">
      <c r="A9" s="492">
        <v>2</v>
      </c>
      <c r="B9" s="452" t="s">
        <v>202</v>
      </c>
      <c r="C9" s="451">
        <v>8376428.04</v>
      </c>
      <c r="D9" s="23">
        <v>52352.67525</v>
      </c>
      <c r="E9" s="23">
        <v>8582.4057786885205</v>
      </c>
      <c r="F9" s="26">
        <v>142.45868195037301</v>
      </c>
      <c r="G9" s="22">
        <v>487518.84</v>
      </c>
      <c r="H9" s="23">
        <v>3046.9927499999999</v>
      </c>
      <c r="I9" s="23">
        <v>499.50700819672102</v>
      </c>
      <c r="J9" s="24">
        <v>8.2912777428187603</v>
      </c>
      <c r="K9" s="238">
        <v>976</v>
      </c>
      <c r="L9" s="22">
        <v>812</v>
      </c>
      <c r="M9" s="22">
        <v>58799</v>
      </c>
      <c r="N9" s="23">
        <v>367.49374999999998</v>
      </c>
      <c r="O9" s="23">
        <f t="shared" si="3"/>
        <v>100.6832191780822</v>
      </c>
      <c r="P9" s="23">
        <v>60.244877049180324</v>
      </c>
      <c r="Q9" s="23">
        <v>0</v>
      </c>
      <c r="R9" s="26">
        <v>6.1</v>
      </c>
    </row>
    <row r="10" spans="1:20" s="20" customFormat="1" ht="12.75">
      <c r="A10" s="492">
        <v>3</v>
      </c>
      <c r="B10" s="452" t="s">
        <v>203</v>
      </c>
      <c r="C10" s="451">
        <v>24829451</v>
      </c>
      <c r="D10" s="23">
        <v>57079.197701149402</v>
      </c>
      <c r="E10" s="23">
        <v>1633.19417220285</v>
      </c>
      <c r="F10" s="26">
        <v>250.79746873800499</v>
      </c>
      <c r="G10" s="22">
        <v>1508456.47</v>
      </c>
      <c r="H10" s="23">
        <v>3467.7160229885098</v>
      </c>
      <c r="I10" s="23">
        <v>99.220974149838796</v>
      </c>
      <c r="J10" s="24">
        <v>15.236626229773099</v>
      </c>
      <c r="K10" s="238">
        <v>15203</v>
      </c>
      <c r="L10" s="22">
        <v>15110</v>
      </c>
      <c r="M10" s="22">
        <v>99002</v>
      </c>
      <c r="N10" s="23">
        <v>227.59080459770115</v>
      </c>
      <c r="O10" s="23">
        <f t="shared" si="3"/>
        <v>62.353645095260582</v>
      </c>
      <c r="P10" s="23">
        <v>5.2708300058563591</v>
      </c>
      <c r="Q10" s="23">
        <v>0.39046988749172734</v>
      </c>
      <c r="R10" s="26">
        <v>43.179310344827584</v>
      </c>
    </row>
    <row r="11" spans="1:20" s="20" customFormat="1" ht="12.75">
      <c r="A11" s="492">
        <v>4</v>
      </c>
      <c r="B11" s="452" t="s">
        <v>204</v>
      </c>
      <c r="C11" s="451">
        <v>6034085</v>
      </c>
      <c r="D11" s="23">
        <v>52930.570175438603</v>
      </c>
      <c r="E11" s="23">
        <v>1688.3282036933399</v>
      </c>
      <c r="F11" s="26">
        <v>249.806872283171</v>
      </c>
      <c r="G11" s="22">
        <v>272384.21000000002</v>
      </c>
      <c r="H11" s="23">
        <v>2389.3351754385999</v>
      </c>
      <c r="I11" s="23">
        <v>76.212705651930605</v>
      </c>
      <c r="J11" s="24">
        <v>11.2765145932519</v>
      </c>
      <c r="K11" s="238">
        <v>3574</v>
      </c>
      <c r="L11" s="22">
        <v>3558</v>
      </c>
      <c r="M11" s="22">
        <v>24155</v>
      </c>
      <c r="N11" s="23">
        <v>211.88596491228071</v>
      </c>
      <c r="O11" s="23">
        <f t="shared" si="3"/>
        <v>58.050949291035813</v>
      </c>
      <c r="P11" s="23">
        <v>5.8218847915160277</v>
      </c>
      <c r="Q11" s="23">
        <v>2.8105677346824058E-2</v>
      </c>
      <c r="R11" s="26">
        <v>36.39473684210526</v>
      </c>
    </row>
    <row r="12" spans="1:20" s="20" customFormat="1" ht="13.5" thickBot="1">
      <c r="A12" s="450">
        <v>5</v>
      </c>
      <c r="B12" s="453" t="s">
        <v>205</v>
      </c>
      <c r="C12" s="260">
        <v>7697585.3600000003</v>
      </c>
      <c r="D12" s="29">
        <v>66358.4944827586</v>
      </c>
      <c r="E12" s="29">
        <v>1765.0963907360699</v>
      </c>
      <c r="F12" s="32">
        <v>338.62332218898501</v>
      </c>
      <c r="G12" s="28">
        <v>241075.31</v>
      </c>
      <c r="H12" s="29">
        <v>2078.2354310344799</v>
      </c>
      <c r="I12" s="29">
        <v>55.279823434991997</v>
      </c>
      <c r="J12" s="30">
        <v>10.605107777582299</v>
      </c>
      <c r="K12" s="239">
        <v>4361</v>
      </c>
      <c r="L12" s="28">
        <v>4322</v>
      </c>
      <c r="M12" s="28">
        <v>22732</v>
      </c>
      <c r="N12" s="29">
        <v>195.9655172413793</v>
      </c>
      <c r="O12" s="29">
        <f t="shared" si="3"/>
        <v>53.689182805857342</v>
      </c>
      <c r="P12" s="29">
        <v>5.0911534154535278</v>
      </c>
      <c r="Q12" s="29">
        <v>0</v>
      </c>
      <c r="R12" s="32">
        <v>38.491379310344826</v>
      </c>
    </row>
    <row r="13" spans="1:20" s="20" customFormat="1" ht="12.75">
      <c r="A13" s="33"/>
      <c r="B13" s="61"/>
      <c r="C13" s="35"/>
      <c r="D13" s="36"/>
      <c r="E13" s="37"/>
      <c r="F13" s="37"/>
      <c r="G13" s="35"/>
      <c r="H13" s="37"/>
      <c r="I13" s="37"/>
      <c r="J13" s="37"/>
      <c r="L13" s="158"/>
    </row>
    <row r="14" spans="1:20" s="20" customFormat="1" ht="13.5" thickBot="1">
      <c r="A14" s="552" t="s">
        <v>565</v>
      </c>
      <c r="B14" s="552"/>
      <c r="C14" s="552"/>
      <c r="D14" s="552"/>
      <c r="E14" s="552"/>
      <c r="F14" s="552"/>
      <c r="G14" s="552"/>
      <c r="H14" s="552"/>
      <c r="I14" s="552"/>
      <c r="J14" s="552"/>
      <c r="K14" s="552"/>
      <c r="L14" s="552"/>
      <c r="M14" s="552"/>
      <c r="N14" s="552"/>
      <c r="O14" s="552"/>
      <c r="P14" s="552"/>
      <c r="Q14" s="552"/>
      <c r="R14" s="552"/>
      <c r="S14" s="552"/>
      <c r="T14" s="552"/>
    </row>
    <row r="15" spans="1:20" s="20" customFormat="1" ht="13.5" thickBot="1">
      <c r="A15" s="611" t="s">
        <v>300</v>
      </c>
      <c r="B15" s="614" t="s">
        <v>301</v>
      </c>
      <c r="C15" s="556" t="s">
        <v>414</v>
      </c>
      <c r="D15" s="557"/>
      <c r="E15" s="557"/>
      <c r="F15" s="557"/>
      <c r="G15" s="557"/>
      <c r="H15" s="557"/>
      <c r="I15" s="557"/>
      <c r="J15" s="557"/>
      <c r="K15" s="557"/>
      <c r="L15" s="557"/>
      <c r="M15" s="556" t="s">
        <v>425</v>
      </c>
      <c r="N15" s="557"/>
      <c r="O15" s="557"/>
      <c r="P15" s="557"/>
      <c r="Q15" s="557"/>
      <c r="R15" s="557"/>
      <c r="S15" s="557"/>
      <c r="T15" s="558"/>
    </row>
    <row r="16" spans="1:20" s="20" customFormat="1" ht="13.5" thickBot="1">
      <c r="A16" s="612"/>
      <c r="B16" s="615"/>
      <c r="C16" s="559" t="s">
        <v>415</v>
      </c>
      <c r="D16" s="562" t="s">
        <v>416</v>
      </c>
      <c r="E16" s="563"/>
      <c r="F16" s="563"/>
      <c r="G16" s="563"/>
      <c r="H16" s="563"/>
      <c r="I16" s="563"/>
      <c r="J16" s="563"/>
      <c r="K16" s="563"/>
      <c r="L16" s="563"/>
      <c r="M16" s="559" t="s">
        <v>415</v>
      </c>
      <c r="N16" s="562" t="s">
        <v>416</v>
      </c>
      <c r="O16" s="563"/>
      <c r="P16" s="563"/>
      <c r="Q16" s="563"/>
      <c r="R16" s="563"/>
      <c r="S16" s="563"/>
      <c r="T16" s="585"/>
    </row>
    <row r="17" spans="1:20" s="20" customFormat="1" ht="39.75" customHeight="1">
      <c r="A17" s="612"/>
      <c r="B17" s="615"/>
      <c r="C17" s="560"/>
      <c r="D17" s="576" t="s">
        <v>409</v>
      </c>
      <c r="E17" s="570" t="s">
        <v>410</v>
      </c>
      <c r="F17" s="570" t="s">
        <v>411</v>
      </c>
      <c r="G17" s="566" t="s">
        <v>418</v>
      </c>
      <c r="H17" s="567"/>
      <c r="I17" s="568" t="s">
        <v>417</v>
      </c>
      <c r="J17" s="569"/>
      <c r="K17" s="570" t="s">
        <v>412</v>
      </c>
      <c r="L17" s="573" t="s">
        <v>413</v>
      </c>
      <c r="M17" s="560"/>
      <c r="N17" s="576" t="s">
        <v>420</v>
      </c>
      <c r="O17" s="566" t="s">
        <v>421</v>
      </c>
      <c r="P17" s="579"/>
      <c r="Q17" s="579"/>
      <c r="R17" s="567"/>
      <c r="S17" s="570" t="s">
        <v>423</v>
      </c>
      <c r="T17" s="573" t="s">
        <v>424</v>
      </c>
    </row>
    <row r="18" spans="1:20" s="20" customFormat="1" ht="27.75" customHeight="1">
      <c r="A18" s="612"/>
      <c r="B18" s="615"/>
      <c r="C18" s="560"/>
      <c r="D18" s="577"/>
      <c r="E18" s="571"/>
      <c r="F18" s="571"/>
      <c r="G18" s="580" t="s">
        <v>415</v>
      </c>
      <c r="H18" s="580" t="s">
        <v>419</v>
      </c>
      <c r="I18" s="580" t="s">
        <v>415</v>
      </c>
      <c r="J18" s="582" t="s">
        <v>422</v>
      </c>
      <c r="K18" s="571"/>
      <c r="L18" s="574"/>
      <c r="M18" s="560"/>
      <c r="N18" s="577"/>
      <c r="O18" s="571" t="s">
        <v>415</v>
      </c>
      <c r="P18" s="571" t="s">
        <v>422</v>
      </c>
      <c r="Q18" s="583" t="s">
        <v>418</v>
      </c>
      <c r="R18" s="584"/>
      <c r="S18" s="571"/>
      <c r="T18" s="574"/>
    </row>
    <row r="19" spans="1:20" s="20" customFormat="1" ht="25.5">
      <c r="A19" s="613"/>
      <c r="B19" s="616"/>
      <c r="C19" s="561"/>
      <c r="D19" s="578"/>
      <c r="E19" s="572"/>
      <c r="F19" s="572"/>
      <c r="G19" s="581"/>
      <c r="H19" s="581"/>
      <c r="I19" s="581"/>
      <c r="J19" s="572"/>
      <c r="K19" s="572"/>
      <c r="L19" s="575"/>
      <c r="M19" s="561"/>
      <c r="N19" s="578"/>
      <c r="O19" s="572"/>
      <c r="P19" s="572"/>
      <c r="Q19" s="307" t="s">
        <v>415</v>
      </c>
      <c r="R19" s="38" t="s">
        <v>419</v>
      </c>
      <c r="S19" s="572"/>
      <c r="T19" s="575"/>
    </row>
    <row r="20" spans="1:20" s="20" customFormat="1" ht="12.75">
      <c r="A20" s="619" t="s">
        <v>329</v>
      </c>
      <c r="B20" s="516"/>
      <c r="C20" s="144">
        <f>SUM(C21:C25)</f>
        <v>600</v>
      </c>
      <c r="D20" s="40">
        <f t="shared" ref="D20:T20" si="4">SUM(D21:D25)</f>
        <v>412</v>
      </c>
      <c r="E20" s="41">
        <f t="shared" si="4"/>
        <v>5</v>
      </c>
      <c r="F20" s="41">
        <f t="shared" si="4"/>
        <v>10</v>
      </c>
      <c r="G20" s="41">
        <f t="shared" si="4"/>
        <v>7</v>
      </c>
      <c r="H20" s="41">
        <f t="shared" si="4"/>
        <v>4</v>
      </c>
      <c r="I20" s="41">
        <f t="shared" si="4"/>
        <v>29</v>
      </c>
      <c r="J20" s="41">
        <f t="shared" si="4"/>
        <v>2</v>
      </c>
      <c r="K20" s="41">
        <f t="shared" si="4"/>
        <v>34</v>
      </c>
      <c r="L20" s="42">
        <f t="shared" si="4"/>
        <v>103</v>
      </c>
      <c r="M20" s="39">
        <f t="shared" si="4"/>
        <v>2233</v>
      </c>
      <c r="N20" s="40">
        <f t="shared" si="4"/>
        <v>1324</v>
      </c>
      <c r="O20" s="41">
        <f t="shared" si="4"/>
        <v>1290</v>
      </c>
      <c r="P20" s="41">
        <f t="shared" si="4"/>
        <v>54</v>
      </c>
      <c r="Q20" s="43">
        <f t="shared" si="4"/>
        <v>3</v>
      </c>
      <c r="R20" s="44">
        <f t="shared" si="4"/>
        <v>3</v>
      </c>
      <c r="S20" s="41">
        <f t="shared" si="4"/>
        <v>646</v>
      </c>
      <c r="T20" s="42">
        <f t="shared" si="4"/>
        <v>263</v>
      </c>
    </row>
    <row r="21" spans="1:20" s="20" customFormat="1" ht="12.75">
      <c r="A21" s="492">
        <v>1</v>
      </c>
      <c r="B21" s="452" t="s">
        <v>201</v>
      </c>
      <c r="C21" s="45">
        <v>354</v>
      </c>
      <c r="D21" s="46">
        <v>249</v>
      </c>
      <c r="E21" s="47">
        <v>5</v>
      </c>
      <c r="F21" s="47">
        <v>4</v>
      </c>
      <c r="G21" s="47">
        <v>4</v>
      </c>
      <c r="H21" s="47">
        <v>4</v>
      </c>
      <c r="I21" s="47">
        <v>23</v>
      </c>
      <c r="J21" s="47">
        <v>1</v>
      </c>
      <c r="K21" s="47">
        <v>21</v>
      </c>
      <c r="L21" s="48">
        <v>48</v>
      </c>
      <c r="M21" s="111">
        <v>1355</v>
      </c>
      <c r="N21" s="70">
        <v>826</v>
      </c>
      <c r="O21" s="71">
        <v>804</v>
      </c>
      <c r="P21" s="71">
        <v>31</v>
      </c>
      <c r="Q21" s="71">
        <v>0</v>
      </c>
      <c r="R21" s="71">
        <v>0</v>
      </c>
      <c r="S21" s="71">
        <v>395</v>
      </c>
      <c r="T21" s="113">
        <v>134</v>
      </c>
    </row>
    <row r="22" spans="1:20" s="20" customFormat="1" ht="12.75">
      <c r="A22" s="492">
        <v>2</v>
      </c>
      <c r="B22" s="452" t="s">
        <v>202</v>
      </c>
      <c r="C22" s="45">
        <v>16</v>
      </c>
      <c r="D22" s="46">
        <v>5</v>
      </c>
      <c r="E22" s="47">
        <v>0</v>
      </c>
      <c r="F22" s="47">
        <v>1</v>
      </c>
      <c r="G22" s="47">
        <v>0</v>
      </c>
      <c r="H22" s="47">
        <v>0</v>
      </c>
      <c r="I22" s="78">
        <v>0</v>
      </c>
      <c r="J22" s="47">
        <v>0</v>
      </c>
      <c r="K22" s="47">
        <v>3</v>
      </c>
      <c r="L22" s="48">
        <v>7</v>
      </c>
      <c r="M22" s="111">
        <v>133</v>
      </c>
      <c r="N22" s="70">
        <v>40</v>
      </c>
      <c r="O22" s="71">
        <v>39</v>
      </c>
      <c r="P22" s="71">
        <v>0</v>
      </c>
      <c r="Q22" s="71">
        <v>0</v>
      </c>
      <c r="R22" s="71">
        <v>0</v>
      </c>
      <c r="S22" s="71">
        <v>60</v>
      </c>
      <c r="T22" s="113">
        <v>33</v>
      </c>
    </row>
    <row r="23" spans="1:20" s="20" customFormat="1" ht="12.75">
      <c r="A23" s="492">
        <v>3</v>
      </c>
      <c r="B23" s="452" t="s">
        <v>203</v>
      </c>
      <c r="C23" s="45">
        <v>130</v>
      </c>
      <c r="D23" s="85">
        <v>89</v>
      </c>
      <c r="E23" s="86">
        <v>0</v>
      </c>
      <c r="F23" s="86">
        <v>2</v>
      </c>
      <c r="G23" s="86">
        <v>2</v>
      </c>
      <c r="H23" s="86">
        <v>0</v>
      </c>
      <c r="I23" s="47">
        <v>2</v>
      </c>
      <c r="J23" s="86">
        <v>0</v>
      </c>
      <c r="K23" s="86">
        <v>5</v>
      </c>
      <c r="L23" s="87">
        <v>30</v>
      </c>
      <c r="M23" s="192">
        <v>491</v>
      </c>
      <c r="N23" s="103">
        <v>311</v>
      </c>
      <c r="O23" s="104">
        <v>303</v>
      </c>
      <c r="P23" s="104">
        <v>16</v>
      </c>
      <c r="Q23" s="104">
        <v>0</v>
      </c>
      <c r="R23" s="104">
        <v>0</v>
      </c>
      <c r="S23" s="104">
        <v>122</v>
      </c>
      <c r="T23" s="105">
        <v>58</v>
      </c>
    </row>
    <row r="24" spans="1:20" s="20" customFormat="1" ht="12.75">
      <c r="A24" s="492">
        <v>4</v>
      </c>
      <c r="B24" s="452" t="s">
        <v>204</v>
      </c>
      <c r="C24" s="45">
        <v>42</v>
      </c>
      <c r="D24" s="46">
        <v>28</v>
      </c>
      <c r="E24" s="47">
        <v>0</v>
      </c>
      <c r="F24" s="47">
        <v>1</v>
      </c>
      <c r="G24" s="47">
        <v>1</v>
      </c>
      <c r="H24" s="47">
        <v>0</v>
      </c>
      <c r="I24" s="78">
        <v>4</v>
      </c>
      <c r="J24" s="47">
        <v>1</v>
      </c>
      <c r="K24" s="47">
        <v>1</v>
      </c>
      <c r="L24" s="48">
        <v>7</v>
      </c>
      <c r="M24" s="111">
        <v>119</v>
      </c>
      <c r="N24" s="70">
        <v>70</v>
      </c>
      <c r="O24" s="71">
        <v>67</v>
      </c>
      <c r="P24" s="71">
        <v>3</v>
      </c>
      <c r="Q24" s="71">
        <v>0</v>
      </c>
      <c r="R24" s="71">
        <v>0</v>
      </c>
      <c r="S24" s="71">
        <v>32</v>
      </c>
      <c r="T24" s="113">
        <v>17</v>
      </c>
    </row>
    <row r="25" spans="1:20" s="20" customFormat="1" ht="13.5" thickBot="1">
      <c r="A25" s="450">
        <v>5</v>
      </c>
      <c r="B25" s="453" t="s">
        <v>205</v>
      </c>
      <c r="C25" s="50">
        <v>58</v>
      </c>
      <c r="D25" s="51">
        <v>41</v>
      </c>
      <c r="E25" s="52">
        <v>0</v>
      </c>
      <c r="F25" s="52">
        <v>2</v>
      </c>
      <c r="G25" s="52">
        <v>0</v>
      </c>
      <c r="H25" s="52">
        <v>0</v>
      </c>
      <c r="I25" s="52">
        <v>0</v>
      </c>
      <c r="J25" s="52">
        <v>0</v>
      </c>
      <c r="K25" s="52">
        <v>4</v>
      </c>
      <c r="L25" s="96">
        <v>11</v>
      </c>
      <c r="M25" s="62">
        <v>135</v>
      </c>
      <c r="N25" s="63">
        <v>77</v>
      </c>
      <c r="O25" s="64">
        <v>77</v>
      </c>
      <c r="P25" s="64">
        <v>4</v>
      </c>
      <c r="Q25" s="64">
        <v>3</v>
      </c>
      <c r="R25" s="64">
        <v>3</v>
      </c>
      <c r="S25" s="64">
        <v>37</v>
      </c>
      <c r="T25" s="117">
        <v>21</v>
      </c>
    </row>
    <row r="26" spans="1:20" s="20" customFormat="1" ht="12.75">
      <c r="A26" s="33"/>
      <c r="B26" s="61"/>
      <c r="C26" s="35"/>
      <c r="D26" s="36"/>
      <c r="E26" s="37"/>
      <c r="F26" s="37"/>
      <c r="G26" s="35"/>
      <c r="H26" s="37"/>
      <c r="I26" s="37"/>
      <c r="J26" s="37"/>
    </row>
    <row r="27" spans="1:20" s="20" customFormat="1" ht="12.75">
      <c r="A27" s="33"/>
      <c r="B27" s="61"/>
      <c r="C27" s="35"/>
      <c r="D27" s="36"/>
      <c r="E27" s="37"/>
      <c r="F27" s="37"/>
      <c r="G27" s="35"/>
      <c r="H27" s="37"/>
      <c r="I27" s="37"/>
      <c r="J27" s="37"/>
    </row>
  </sheetData>
  <mergeCells count="44">
    <mergeCell ref="A4:J4"/>
    <mergeCell ref="A20:B20"/>
    <mergeCell ref="O17:R17"/>
    <mergeCell ref="S17:S19"/>
    <mergeCell ref="T17:T19"/>
    <mergeCell ref="G18:G19"/>
    <mergeCell ref="H18:H19"/>
    <mergeCell ref="I18:I19"/>
    <mergeCell ref="J18:J19"/>
    <mergeCell ref="O18:O19"/>
    <mergeCell ref="P18:P19"/>
    <mergeCell ref="Q18:R18"/>
    <mergeCell ref="M16:M19"/>
    <mergeCell ref="N16:T16"/>
    <mergeCell ref="D17:D19"/>
    <mergeCell ref="P5:P6"/>
    <mergeCell ref="Q5:Q6"/>
    <mergeCell ref="R5:R6"/>
    <mergeCell ref="O5:O6"/>
    <mergeCell ref="E17:E19"/>
    <mergeCell ref="F17:F19"/>
    <mergeCell ref="G17:H17"/>
    <mergeCell ref="I17:J17"/>
    <mergeCell ref="K17:K19"/>
    <mergeCell ref="A14:T14"/>
    <mergeCell ref="A7:B7"/>
    <mergeCell ref="A15:A19"/>
    <mergeCell ref="B15:B19"/>
    <mergeCell ref="C15:L15"/>
    <mergeCell ref="M15:T15"/>
    <mergeCell ref="C16:C19"/>
    <mergeCell ref="D16:L16"/>
    <mergeCell ref="L17:L19"/>
    <mergeCell ref="N17:N19"/>
    <mergeCell ref="H5:J5"/>
    <mergeCell ref="K5:K6"/>
    <mergeCell ref="L5:L6"/>
    <mergeCell ref="M5:M6"/>
    <mergeCell ref="N5:N6"/>
    <mergeCell ref="A5:A6"/>
    <mergeCell ref="B5:B6"/>
    <mergeCell ref="C5:C6"/>
    <mergeCell ref="D5:F5"/>
    <mergeCell ref="G5:G6"/>
  </mergeCells>
  <pageMargins left="0.11811023622047245" right="0.19685039370078741" top="0.55118110236220474" bottom="0.74803149606299213" header="0.31496062992125984" footer="0.31496062992125984"/>
  <pageSetup paperSize="9" scale="6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0"/>
  <sheetViews>
    <sheetView zoomScaleNormal="100" workbookViewId="0"/>
  </sheetViews>
  <sheetFormatPr defaultRowHeight="15"/>
  <cols>
    <col min="1" max="1" width="4.85546875" customWidth="1"/>
    <col min="2" max="2" width="49" customWidth="1"/>
    <col min="3" max="3" width="11.28515625" customWidth="1"/>
    <col min="4" max="6" width="9.140625" customWidth="1"/>
    <col min="7" max="7" width="11.28515625" customWidth="1"/>
    <col min="8" max="10" width="9.140625" customWidth="1"/>
    <col min="17" max="17" width="7.85546875" customWidth="1"/>
    <col min="19" max="19" width="8" customWidth="1"/>
    <col min="20" max="20" width="8.140625" customWidth="1"/>
    <col min="21" max="22" width="4.7109375" customWidth="1"/>
    <col min="23" max="23" width="5.7109375" customWidth="1"/>
    <col min="24" max="27" width="6.7109375" customWidth="1"/>
    <col min="28" max="29" width="8.7109375" customWidth="1"/>
    <col min="30" max="31" width="6.7109375" customWidth="1"/>
    <col min="32" max="32" width="5.7109375" customWidth="1"/>
    <col min="33" max="33" width="6.7109375" customWidth="1"/>
    <col min="34" max="34" width="5.7109375" customWidth="1"/>
    <col min="35" max="38" width="6.7109375" customWidth="1"/>
    <col min="39" max="39" width="5.7109375" customWidth="1"/>
    <col min="40" max="40" width="6.7109375" customWidth="1"/>
    <col min="41" max="42" width="5.7109375" customWidth="1"/>
    <col min="43" max="45" width="6.7109375" customWidth="1"/>
    <col min="46" max="46" width="8.7109375" customWidth="1"/>
    <col min="47" max="47" width="6.7109375" customWidth="1"/>
    <col min="48" max="48" width="5.7109375" customWidth="1"/>
    <col min="49" max="49" width="8.7109375" customWidth="1"/>
    <col min="50" max="50" width="5.7109375" customWidth="1"/>
    <col min="51" max="51" width="4.7109375" customWidth="1"/>
  </cols>
  <sheetData>
    <row r="1" spans="1:18" s="20" customFormat="1" ht="12.75">
      <c r="A1" s="33"/>
      <c r="B1" s="61"/>
      <c r="C1" s="35"/>
      <c r="D1" s="36"/>
      <c r="E1" s="37"/>
      <c r="F1" s="37"/>
      <c r="G1" s="35"/>
      <c r="H1" s="37"/>
      <c r="I1" s="37"/>
      <c r="J1" s="37"/>
    </row>
    <row r="2" spans="1:18" s="20" customFormat="1" ht="13.5" thickBot="1">
      <c r="A2" s="542" t="s">
        <v>562</v>
      </c>
      <c r="B2" s="542"/>
      <c r="C2" s="542"/>
      <c r="D2" s="542"/>
      <c r="E2" s="542"/>
      <c r="F2" s="542"/>
      <c r="G2" s="542"/>
      <c r="H2" s="542"/>
      <c r="I2" s="542"/>
      <c r="J2" s="542"/>
    </row>
    <row r="3" spans="1:18" s="20" customFormat="1" ht="27.75" customHeight="1">
      <c r="A3" s="628" t="s">
        <v>300</v>
      </c>
      <c r="B3" s="630" t="s">
        <v>301</v>
      </c>
      <c r="C3" s="609" t="s">
        <v>0</v>
      </c>
      <c r="D3" s="693" t="s">
        <v>298</v>
      </c>
      <c r="E3" s="693"/>
      <c r="F3" s="694"/>
      <c r="G3" s="546" t="s">
        <v>1</v>
      </c>
      <c r="H3" s="693" t="s">
        <v>299</v>
      </c>
      <c r="I3" s="693"/>
      <c r="J3" s="602"/>
      <c r="K3" s="564" t="s">
        <v>466</v>
      </c>
      <c r="L3" s="545" t="s">
        <v>467</v>
      </c>
      <c r="M3" s="546" t="s">
        <v>461</v>
      </c>
      <c r="N3" s="546" t="s">
        <v>462</v>
      </c>
      <c r="O3" s="546" t="s">
        <v>463</v>
      </c>
      <c r="P3" s="546" t="s">
        <v>464</v>
      </c>
      <c r="Q3" s="546" t="s">
        <v>465</v>
      </c>
      <c r="R3" s="548" t="s">
        <v>469</v>
      </c>
    </row>
    <row r="4" spans="1:18" s="20" customFormat="1" ht="37.5" customHeight="1">
      <c r="A4" s="629"/>
      <c r="B4" s="631"/>
      <c r="C4" s="632"/>
      <c r="D4" s="3" t="s">
        <v>2</v>
      </c>
      <c r="E4" s="2" t="s">
        <v>3</v>
      </c>
      <c r="F4" s="7" t="s">
        <v>4</v>
      </c>
      <c r="G4" s="513"/>
      <c r="H4" s="3" t="s">
        <v>2</v>
      </c>
      <c r="I4" s="2" t="s">
        <v>3</v>
      </c>
      <c r="J4" s="8" t="s">
        <v>4</v>
      </c>
      <c r="K4" s="675"/>
      <c r="L4" s="676"/>
      <c r="M4" s="674"/>
      <c r="N4" s="674"/>
      <c r="O4" s="674"/>
      <c r="P4" s="674"/>
      <c r="Q4" s="674"/>
      <c r="R4" s="549"/>
    </row>
    <row r="5" spans="1:18" s="20" customFormat="1" ht="12.75">
      <c r="A5" s="619" t="s">
        <v>330</v>
      </c>
      <c r="B5" s="620"/>
      <c r="C5" s="262">
        <f>SUM(C6:C20)</f>
        <v>231047621.63999996</v>
      </c>
      <c r="D5" s="54">
        <v>65434.047476635496</v>
      </c>
      <c r="E5" s="54">
        <v>1951.1355771553101</v>
      </c>
      <c r="F5" s="56">
        <v>253.708064869993</v>
      </c>
      <c r="G5" s="53">
        <f>SUM(G6:G20)</f>
        <v>27498686.050000004</v>
      </c>
      <c r="H5" s="54">
        <v>7787.7898753894096</v>
      </c>
      <c r="I5" s="54">
        <v>232.219073697189</v>
      </c>
      <c r="J5" s="55">
        <v>30.195672972922502</v>
      </c>
      <c r="K5" s="237">
        <f>SUM(K6:K20)</f>
        <v>118417</v>
      </c>
      <c r="L5" s="53">
        <f>SUM(L6:L20)</f>
        <v>117192</v>
      </c>
      <c r="M5" s="53">
        <f>SUM(M6:M20)</f>
        <v>910683</v>
      </c>
      <c r="N5" s="54">
        <v>257.910790144435</v>
      </c>
      <c r="O5" s="54">
        <f>+N5*100/365</f>
        <v>70.660490450530148</v>
      </c>
      <c r="P5" s="54">
        <v>5.8198044478527606</v>
      </c>
      <c r="Q5" s="54">
        <v>1.8217967096730152</v>
      </c>
      <c r="R5" s="56">
        <v>44.316057774001699</v>
      </c>
    </row>
    <row r="6" spans="1:18" s="20" customFormat="1" ht="12.75">
      <c r="A6" s="492">
        <v>1</v>
      </c>
      <c r="B6" s="452" t="s">
        <v>206</v>
      </c>
      <c r="C6" s="451">
        <v>85756470.689999998</v>
      </c>
      <c r="D6" s="23">
        <v>74570.844078260896</v>
      </c>
      <c r="E6" s="23">
        <v>1767.62796434093</v>
      </c>
      <c r="F6" s="26">
        <v>253.81048281026199</v>
      </c>
      <c r="G6" s="22">
        <v>8298078.1100000003</v>
      </c>
      <c r="H6" s="23">
        <v>7215.7200956521701</v>
      </c>
      <c r="I6" s="23">
        <v>171.041494589302</v>
      </c>
      <c r="J6" s="24">
        <v>24.559536960305</v>
      </c>
      <c r="K6" s="238">
        <v>48515</v>
      </c>
      <c r="L6" s="22">
        <v>48030</v>
      </c>
      <c r="M6" s="22">
        <v>337876</v>
      </c>
      <c r="N6" s="23">
        <v>293.80521739130432</v>
      </c>
      <c r="O6" s="23">
        <f t="shared" ref="O6:O23" si="0">+N6*100/365</f>
        <v>80.494580107206659</v>
      </c>
      <c r="P6" s="23">
        <v>4.9196406470682454</v>
      </c>
      <c r="Q6" s="23">
        <v>3.6789506558400999</v>
      </c>
      <c r="R6" s="26">
        <v>59.720869565217392</v>
      </c>
    </row>
    <row r="7" spans="1:18" s="20" customFormat="1" ht="12.75">
      <c r="A7" s="492">
        <v>2</v>
      </c>
      <c r="B7" s="452" t="s">
        <v>207</v>
      </c>
      <c r="C7" s="451">
        <v>23896129</v>
      </c>
      <c r="D7" s="23">
        <v>79653.763333333307</v>
      </c>
      <c r="E7" s="23">
        <v>2180.9007027470998</v>
      </c>
      <c r="F7" s="26">
        <v>367.27113303823899</v>
      </c>
      <c r="G7" s="22">
        <v>653813</v>
      </c>
      <c r="H7" s="23">
        <v>2179.3766666666702</v>
      </c>
      <c r="I7" s="23">
        <v>59.670804052204097</v>
      </c>
      <c r="J7" s="24">
        <v>10.048767367515101</v>
      </c>
      <c r="K7" s="238">
        <v>10957</v>
      </c>
      <c r="L7" s="22">
        <v>10843</v>
      </c>
      <c r="M7" s="22">
        <v>65064</v>
      </c>
      <c r="N7" s="23">
        <v>216.88</v>
      </c>
      <c r="O7" s="23">
        <f t="shared" si="0"/>
        <v>59.419178082191777</v>
      </c>
      <c r="P7" s="23">
        <v>3.7001819836214742</v>
      </c>
      <c r="Q7" s="23">
        <v>0.1383380983122752</v>
      </c>
      <c r="R7" s="26">
        <v>58.613333333333337</v>
      </c>
    </row>
    <row r="8" spans="1:18" s="20" customFormat="1" ht="12.75">
      <c r="A8" s="492">
        <v>3</v>
      </c>
      <c r="B8" s="452" t="s">
        <v>208</v>
      </c>
      <c r="C8" s="451">
        <v>27248592.530000001</v>
      </c>
      <c r="D8" s="23">
        <v>112597.489793388</v>
      </c>
      <c r="E8" s="23">
        <v>2998.9646191943698</v>
      </c>
      <c r="F8" s="26">
        <v>406.53158473450998</v>
      </c>
      <c r="G8" s="22">
        <v>13740370.75</v>
      </c>
      <c r="H8" s="23">
        <v>56778.391528925597</v>
      </c>
      <c r="I8" s="23">
        <v>1512.25740149681</v>
      </c>
      <c r="J8" s="24">
        <v>204.99754949498001</v>
      </c>
      <c r="K8" s="238">
        <v>9086</v>
      </c>
      <c r="L8" s="22">
        <v>9024</v>
      </c>
      <c r="M8" s="22">
        <v>67027</v>
      </c>
      <c r="N8" s="23">
        <v>276.97107438016531</v>
      </c>
      <c r="O8" s="23">
        <f t="shared" si="0"/>
        <v>75.882486131552142</v>
      </c>
      <c r="P8" s="23">
        <v>7.3365805604203151</v>
      </c>
      <c r="Q8" s="23">
        <v>0.4432624113475177</v>
      </c>
      <c r="R8" s="26">
        <v>37.752066115702476</v>
      </c>
    </row>
    <row r="9" spans="1:18" s="20" customFormat="1" ht="12.75">
      <c r="A9" s="492">
        <v>4</v>
      </c>
      <c r="B9" s="452" t="s">
        <v>209</v>
      </c>
      <c r="C9" s="451">
        <v>9397945</v>
      </c>
      <c r="D9" s="23">
        <v>69614.407407407401</v>
      </c>
      <c r="E9" s="23">
        <v>1617.2681122009999</v>
      </c>
      <c r="F9" s="26">
        <v>366.34877012435197</v>
      </c>
      <c r="G9" s="22">
        <v>552988</v>
      </c>
      <c r="H9" s="23">
        <v>4096.2074074074098</v>
      </c>
      <c r="I9" s="23">
        <v>95.162278437446204</v>
      </c>
      <c r="J9" s="24">
        <v>21.556465130783899</v>
      </c>
      <c r="K9" s="238">
        <v>5811</v>
      </c>
      <c r="L9" s="22">
        <v>5789</v>
      </c>
      <c r="M9" s="22">
        <v>25653</v>
      </c>
      <c r="N9" s="23">
        <v>190.02222222222221</v>
      </c>
      <c r="O9" s="23">
        <f t="shared" si="0"/>
        <v>52.06088280060883</v>
      </c>
      <c r="P9" s="23">
        <v>2.9006105834464044</v>
      </c>
      <c r="Q9" s="23">
        <v>5.1822421834513736E-2</v>
      </c>
      <c r="R9" s="26">
        <v>65.511111111111106</v>
      </c>
    </row>
    <row r="10" spans="1:18" s="20" customFormat="1" ht="12.75">
      <c r="A10" s="492">
        <v>6</v>
      </c>
      <c r="B10" s="452" t="s">
        <v>210</v>
      </c>
      <c r="C10" s="451">
        <v>16947799.859999999</v>
      </c>
      <c r="D10" s="23">
        <v>37661.777466666703</v>
      </c>
      <c r="E10" s="23">
        <v>2010.41516725979</v>
      </c>
      <c r="F10" s="26">
        <v>136.48758454067399</v>
      </c>
      <c r="G10" s="22">
        <v>681510.19</v>
      </c>
      <c r="H10" s="23">
        <v>1514.46708888889</v>
      </c>
      <c r="I10" s="23">
        <v>80.843438908659493</v>
      </c>
      <c r="J10" s="24">
        <v>5.4884811268331601</v>
      </c>
      <c r="K10" s="238">
        <v>8430</v>
      </c>
      <c r="L10" s="22">
        <v>8254</v>
      </c>
      <c r="M10" s="22">
        <v>124171</v>
      </c>
      <c r="N10" s="23">
        <v>275.93555555555554</v>
      </c>
      <c r="O10" s="23">
        <f t="shared" si="0"/>
        <v>75.598782343987821</v>
      </c>
      <c r="P10" s="23">
        <v>14.729655990510084</v>
      </c>
      <c r="Q10" s="23">
        <v>6.0576690089653502E-2</v>
      </c>
      <c r="R10" s="26">
        <v>18.733333333333334</v>
      </c>
    </row>
    <row r="11" spans="1:18" s="20" customFormat="1" ht="12.75">
      <c r="A11" s="492">
        <v>7</v>
      </c>
      <c r="B11" s="452" t="s">
        <v>211</v>
      </c>
      <c r="C11" s="451">
        <v>19167236.789999999</v>
      </c>
      <c r="D11" s="23">
        <v>63467.671490066197</v>
      </c>
      <c r="E11" s="23">
        <v>1631.6707916915</v>
      </c>
      <c r="F11" s="26">
        <v>272.23481741872303</v>
      </c>
      <c r="G11" s="22">
        <v>1170857.3799999999</v>
      </c>
      <c r="H11" s="23">
        <v>3877.0111920529798</v>
      </c>
      <c r="I11" s="23">
        <v>99.672884991912795</v>
      </c>
      <c r="J11" s="24">
        <v>16.629843339440701</v>
      </c>
      <c r="K11" s="238">
        <v>11747</v>
      </c>
      <c r="L11" s="22">
        <v>11670</v>
      </c>
      <c r="M11" s="22">
        <v>70407</v>
      </c>
      <c r="N11" s="23">
        <v>233.13576158940398</v>
      </c>
      <c r="O11" s="23">
        <f t="shared" si="0"/>
        <v>63.872811394357257</v>
      </c>
      <c r="P11" s="23">
        <v>3.9307168378740509</v>
      </c>
      <c r="Q11" s="23">
        <v>1.8251928020565553</v>
      </c>
      <c r="R11" s="26">
        <v>59.311258278145694</v>
      </c>
    </row>
    <row r="12" spans="1:18" s="20" customFormat="1" ht="12.75">
      <c r="A12" s="492">
        <v>8</v>
      </c>
      <c r="B12" s="452" t="s">
        <v>212</v>
      </c>
      <c r="C12" s="451">
        <v>6543123.5</v>
      </c>
      <c r="D12" s="23">
        <v>54526.029166666704</v>
      </c>
      <c r="E12" s="23">
        <v>1496.93971631206</v>
      </c>
      <c r="F12" s="26">
        <v>220.909669468922</v>
      </c>
      <c r="G12" s="22">
        <v>258192</v>
      </c>
      <c r="H12" s="23">
        <v>2151.6</v>
      </c>
      <c r="I12" s="23">
        <v>59.069320521619801</v>
      </c>
      <c r="J12" s="24">
        <v>8.7171072622303196</v>
      </c>
      <c r="K12" s="238">
        <v>4371</v>
      </c>
      <c r="L12" s="22">
        <v>4347</v>
      </c>
      <c r="M12" s="22">
        <v>29619</v>
      </c>
      <c r="N12" s="23">
        <v>246.82499999999999</v>
      </c>
      <c r="O12" s="23">
        <f t="shared" si="0"/>
        <v>67.623287671232873</v>
      </c>
      <c r="P12" s="23">
        <v>6.0657382756502152</v>
      </c>
      <c r="Q12" s="23">
        <v>9.2017483321831142E-2</v>
      </c>
      <c r="R12" s="26">
        <v>40.69166666666667</v>
      </c>
    </row>
    <row r="13" spans="1:18" s="20" customFormat="1" ht="12.75">
      <c r="A13" s="492">
        <v>9</v>
      </c>
      <c r="B13" s="452" t="s">
        <v>213</v>
      </c>
      <c r="C13" s="451">
        <v>6671956</v>
      </c>
      <c r="D13" s="23">
        <v>70231.115789473697</v>
      </c>
      <c r="E13" s="23">
        <v>2858.5929734361598</v>
      </c>
      <c r="F13" s="26">
        <v>326.88040762333998</v>
      </c>
      <c r="G13" s="22">
        <v>180187</v>
      </c>
      <c r="H13" s="23">
        <v>1896.7052631578899</v>
      </c>
      <c r="I13" s="23">
        <v>77.200942587832003</v>
      </c>
      <c r="J13" s="24">
        <v>8.8279359169075509</v>
      </c>
      <c r="K13" s="238">
        <v>2334</v>
      </c>
      <c r="L13" s="22">
        <v>2331</v>
      </c>
      <c r="M13" s="22">
        <v>20411</v>
      </c>
      <c r="N13" s="23">
        <v>214.85263157894738</v>
      </c>
      <c r="O13" s="23">
        <f t="shared" si="0"/>
        <v>58.863734679163663</v>
      </c>
      <c r="P13" s="23">
        <v>7.0724185724185729</v>
      </c>
      <c r="Q13" s="23">
        <v>4.2900042900042901E-2</v>
      </c>
      <c r="R13" s="26">
        <v>30.378947368421052</v>
      </c>
    </row>
    <row r="14" spans="1:18" s="20" customFormat="1" ht="12.75">
      <c r="A14" s="492">
        <v>10</v>
      </c>
      <c r="B14" s="452" t="s">
        <v>214</v>
      </c>
      <c r="C14" s="451">
        <v>5442008</v>
      </c>
      <c r="D14" s="23">
        <v>44243.9674796748</v>
      </c>
      <c r="E14" s="23">
        <v>1973.1718636693299</v>
      </c>
      <c r="F14" s="26">
        <v>171.29931694419099</v>
      </c>
      <c r="G14" s="22">
        <v>401054.75</v>
      </c>
      <c r="H14" s="23">
        <v>3260.60772357724</v>
      </c>
      <c r="I14" s="23">
        <v>145.41506526468501</v>
      </c>
      <c r="J14" s="24">
        <v>12.6240910950927</v>
      </c>
      <c r="K14" s="238">
        <v>2758</v>
      </c>
      <c r="L14" s="22">
        <v>2711</v>
      </c>
      <c r="M14" s="22">
        <v>31769</v>
      </c>
      <c r="N14" s="23">
        <v>258.28455284552848</v>
      </c>
      <c r="O14" s="23">
        <f t="shared" si="0"/>
        <v>70.762891190555749</v>
      </c>
      <c r="P14" s="23">
        <v>11.518854242204496</v>
      </c>
      <c r="Q14" s="23">
        <v>0.5901881224640354</v>
      </c>
      <c r="R14" s="26">
        <v>22.422764227642276</v>
      </c>
    </row>
    <row r="15" spans="1:18" s="20" customFormat="1" ht="12.75">
      <c r="A15" s="492">
        <v>11</v>
      </c>
      <c r="B15" s="452" t="s">
        <v>215</v>
      </c>
      <c r="C15" s="451">
        <v>4293293.4400000004</v>
      </c>
      <c r="D15" s="23">
        <v>42932.934399999998</v>
      </c>
      <c r="E15" s="23">
        <v>1237.97388696655</v>
      </c>
      <c r="F15" s="26">
        <v>180.93785569791001</v>
      </c>
      <c r="G15" s="22">
        <v>328429.51</v>
      </c>
      <c r="H15" s="23">
        <v>3284.2950999999998</v>
      </c>
      <c r="I15" s="23">
        <v>94.702857554786604</v>
      </c>
      <c r="J15" s="24">
        <v>13.841432484828101</v>
      </c>
      <c r="K15" s="238">
        <v>3468</v>
      </c>
      <c r="L15" s="22">
        <v>3435</v>
      </c>
      <c r="M15" s="22">
        <v>23728</v>
      </c>
      <c r="N15" s="23">
        <v>237.28</v>
      </c>
      <c r="O15" s="23">
        <f t="shared" si="0"/>
        <v>65.008219178082186</v>
      </c>
      <c r="P15" s="23">
        <v>6.7256235827664401</v>
      </c>
      <c r="Q15" s="23">
        <v>0.14556040756914118</v>
      </c>
      <c r="R15" s="26">
        <v>35.28</v>
      </c>
    </row>
    <row r="16" spans="1:18" s="20" customFormat="1" ht="12.75">
      <c r="A16" s="492">
        <v>12</v>
      </c>
      <c r="B16" s="452" t="s">
        <v>216</v>
      </c>
      <c r="C16" s="451">
        <v>5373534</v>
      </c>
      <c r="D16" s="23">
        <v>57165.255319148899</v>
      </c>
      <c r="E16" s="23">
        <v>1583.24513847967</v>
      </c>
      <c r="F16" s="26">
        <v>300.85291976933001</v>
      </c>
      <c r="G16" s="22">
        <v>333095</v>
      </c>
      <c r="H16" s="23">
        <v>3543.5638297872301</v>
      </c>
      <c r="I16" s="23">
        <v>98.142309958750701</v>
      </c>
      <c r="J16" s="24">
        <v>18.649291752981402</v>
      </c>
      <c r="K16" s="238">
        <v>3394</v>
      </c>
      <c r="L16" s="22">
        <v>3377</v>
      </c>
      <c r="M16" s="22">
        <v>17861</v>
      </c>
      <c r="N16" s="23">
        <v>190.01063829787233</v>
      </c>
      <c r="O16" s="23">
        <f t="shared" si="0"/>
        <v>52.057709122704743</v>
      </c>
      <c r="P16" s="23">
        <v>4.1750818139317438</v>
      </c>
      <c r="Q16" s="23">
        <v>0.9771986970684039</v>
      </c>
      <c r="R16" s="26">
        <v>45.51063829787234</v>
      </c>
    </row>
    <row r="17" spans="1:20" s="20" customFormat="1" ht="12.75">
      <c r="A17" s="492">
        <v>13</v>
      </c>
      <c r="B17" s="452" t="s">
        <v>217</v>
      </c>
      <c r="C17" s="451">
        <v>3809708.38</v>
      </c>
      <c r="D17" s="23">
        <v>44820.098588235298</v>
      </c>
      <c r="E17" s="23">
        <v>1954.69901487943</v>
      </c>
      <c r="F17" s="26">
        <v>232.540339376183</v>
      </c>
      <c r="G17" s="22">
        <v>213412.87</v>
      </c>
      <c r="H17" s="23">
        <v>2510.7396470588201</v>
      </c>
      <c r="I17" s="23">
        <v>109.498650590046</v>
      </c>
      <c r="J17" s="24">
        <v>13.026482939632499</v>
      </c>
      <c r="K17" s="238">
        <v>1949</v>
      </c>
      <c r="L17" s="22">
        <v>1938</v>
      </c>
      <c r="M17" s="22">
        <v>16383</v>
      </c>
      <c r="N17" s="23">
        <v>192.74117647058824</v>
      </c>
      <c r="O17" s="23">
        <f t="shared" si="0"/>
        <v>52.805801772763907</v>
      </c>
      <c r="P17" s="23">
        <v>8.4058491534120066</v>
      </c>
      <c r="Q17" s="23">
        <v>0.10319917440660474</v>
      </c>
      <c r="R17" s="26">
        <v>22.929411764705883</v>
      </c>
    </row>
    <row r="18" spans="1:20" s="20" customFormat="1" ht="12.75">
      <c r="A18" s="492">
        <v>14</v>
      </c>
      <c r="B18" s="452" t="s">
        <v>218</v>
      </c>
      <c r="C18" s="451">
        <v>6011851</v>
      </c>
      <c r="D18" s="23">
        <v>47713.103174603202</v>
      </c>
      <c r="E18" s="23">
        <v>5602.8434296365303</v>
      </c>
      <c r="F18" s="26">
        <v>230.26853837904099</v>
      </c>
      <c r="G18" s="22">
        <v>257163.12</v>
      </c>
      <c r="H18" s="23">
        <v>2040.9771428571401</v>
      </c>
      <c r="I18" s="23">
        <v>239.66739981360701</v>
      </c>
      <c r="J18" s="24">
        <v>9.8499739543435005</v>
      </c>
      <c r="K18" s="238">
        <v>1073</v>
      </c>
      <c r="L18" s="22">
        <v>1022</v>
      </c>
      <c r="M18" s="22">
        <v>26108</v>
      </c>
      <c r="N18" s="23">
        <v>207.20634920634922</v>
      </c>
      <c r="O18" s="23">
        <f t="shared" si="0"/>
        <v>56.768862796260059</v>
      </c>
      <c r="P18" s="23">
        <v>24.151711378353376</v>
      </c>
      <c r="Q18" s="23">
        <v>0.58708414872798431</v>
      </c>
      <c r="R18" s="26">
        <v>8.5793650793650791</v>
      </c>
    </row>
    <row r="19" spans="1:20" s="20" customFormat="1" ht="12.75">
      <c r="A19" s="492">
        <v>15</v>
      </c>
      <c r="B19" s="452" t="s">
        <v>219</v>
      </c>
      <c r="C19" s="451">
        <v>7702305.3099999996</v>
      </c>
      <c r="D19" s="23">
        <v>53488.2313194444</v>
      </c>
      <c r="E19" s="23">
        <v>4190.5904842219798</v>
      </c>
      <c r="F19" s="26">
        <v>190.22264972463</v>
      </c>
      <c r="G19" s="22">
        <v>287065.90999999997</v>
      </c>
      <c r="H19" s="23">
        <v>1993.5132638888899</v>
      </c>
      <c r="I19" s="23">
        <v>156.18384657236101</v>
      </c>
      <c r="J19" s="24">
        <v>7.0896226321898697</v>
      </c>
      <c r="K19" s="238">
        <v>1838</v>
      </c>
      <c r="L19" s="22">
        <v>1760</v>
      </c>
      <c r="M19" s="22">
        <v>40491</v>
      </c>
      <c r="N19" s="23">
        <v>281.1875</v>
      </c>
      <c r="O19" s="23">
        <f t="shared" si="0"/>
        <v>77.037671232876718</v>
      </c>
      <c r="P19" s="23">
        <v>22.029923830250272</v>
      </c>
      <c r="Q19" s="23">
        <v>1.25</v>
      </c>
      <c r="R19" s="26">
        <v>12.763888888888889</v>
      </c>
    </row>
    <row r="20" spans="1:20" s="20" customFormat="1" ht="13.5" thickBot="1">
      <c r="A20" s="450">
        <v>16</v>
      </c>
      <c r="B20" s="506" t="s">
        <v>473</v>
      </c>
      <c r="C20" s="260">
        <v>2785668.14</v>
      </c>
      <c r="D20" s="29">
        <v>41577.136417910398</v>
      </c>
      <c r="E20" s="29">
        <v>1037.1065301563699</v>
      </c>
      <c r="F20" s="32">
        <v>197.35516400991901</v>
      </c>
      <c r="G20" s="28">
        <v>142468.46</v>
      </c>
      <c r="H20" s="29">
        <v>2126.3949253731298</v>
      </c>
      <c r="I20" s="29">
        <v>53.041124348473602</v>
      </c>
      <c r="J20" s="30">
        <v>10.093408430747401</v>
      </c>
      <c r="K20" s="239">
        <v>2686</v>
      </c>
      <c r="L20" s="28">
        <v>2661</v>
      </c>
      <c r="M20" s="28">
        <v>14115</v>
      </c>
      <c r="N20" s="29">
        <v>217.15384615384616</v>
      </c>
      <c r="O20" s="29">
        <f t="shared" si="0"/>
        <v>59.494204425711281</v>
      </c>
      <c r="P20" s="29">
        <v>5.2394209354120269</v>
      </c>
      <c r="Q20" s="29">
        <v>0.11273957158962795</v>
      </c>
      <c r="R20" s="32">
        <v>41.446153846153848</v>
      </c>
    </row>
    <row r="21" spans="1:20" s="20" customFormat="1" ht="13.5" thickBot="1">
      <c r="A21" s="33"/>
      <c r="B21" s="61"/>
      <c r="C21" s="35"/>
      <c r="D21" s="36"/>
      <c r="E21" s="37"/>
      <c r="F21" s="37"/>
      <c r="G21" s="35"/>
      <c r="H21" s="37"/>
      <c r="I21" s="37"/>
      <c r="J21" s="37"/>
    </row>
    <row r="22" spans="1:20" s="20" customFormat="1" ht="12.75">
      <c r="A22" s="507">
        <v>18</v>
      </c>
      <c r="B22" s="509" t="s">
        <v>442</v>
      </c>
      <c r="C22" s="256">
        <v>2607298</v>
      </c>
      <c r="D22" s="257">
        <v>25070.1730769231</v>
      </c>
      <c r="E22" s="257">
        <v>2178.1938178780301</v>
      </c>
      <c r="F22" s="258">
        <v>108.864217118998</v>
      </c>
      <c r="G22" s="321">
        <v>6466</v>
      </c>
      <c r="H22" s="257">
        <v>124.346153846154</v>
      </c>
      <c r="I22" s="257">
        <v>10.8036758563074</v>
      </c>
      <c r="J22" s="258">
        <v>0.53995824634655498</v>
      </c>
      <c r="K22" s="322">
        <v>1197</v>
      </c>
      <c r="L22" s="323">
        <v>1197</v>
      </c>
      <c r="M22" s="323">
        <v>23950</v>
      </c>
      <c r="N22" s="257">
        <v>230.28846153846155</v>
      </c>
      <c r="O22" s="257">
        <f t="shared" si="0"/>
        <v>63.092729188619607</v>
      </c>
      <c r="P22" s="257">
        <v>20.008354218880534</v>
      </c>
      <c r="Q22" s="257">
        <v>0</v>
      </c>
      <c r="R22" s="257">
        <v>11.509615384615385</v>
      </c>
    </row>
    <row r="23" spans="1:20" s="20" customFormat="1" ht="26.25" thickBot="1">
      <c r="A23" s="450">
        <v>19</v>
      </c>
      <c r="B23" s="474" t="s">
        <v>474</v>
      </c>
      <c r="C23" s="508">
        <v>2268107.2599999998</v>
      </c>
      <c r="D23" s="66">
        <v>37801.7876666667</v>
      </c>
      <c r="E23" s="66">
        <v>6389.0345352112699</v>
      </c>
      <c r="F23" s="67">
        <v>146.329500645161</v>
      </c>
      <c r="G23" s="331">
        <v>34450.54</v>
      </c>
      <c r="H23" s="66">
        <v>574.17566666666698</v>
      </c>
      <c r="I23" s="66">
        <v>97.043774647887304</v>
      </c>
      <c r="J23" s="67">
        <v>2.2226154838709702</v>
      </c>
      <c r="K23" s="332">
        <v>355</v>
      </c>
      <c r="L23" s="147">
        <v>353</v>
      </c>
      <c r="M23" s="147">
        <v>15500</v>
      </c>
      <c r="N23" s="66">
        <v>258.33333333333331</v>
      </c>
      <c r="O23" s="66">
        <f t="shared" si="0"/>
        <v>70.776255707762559</v>
      </c>
      <c r="P23" s="333">
        <v>43.661971830985912</v>
      </c>
      <c r="Q23" s="333">
        <v>0</v>
      </c>
      <c r="R23" s="334">
        <v>5.916666666666667</v>
      </c>
    </row>
    <row r="24" spans="1:20" s="20" customFormat="1" ht="12.75">
      <c r="A24" s="83"/>
      <c r="B24" s="212"/>
      <c r="C24" s="35"/>
      <c r="D24" s="37"/>
      <c r="E24" s="37"/>
      <c r="F24" s="37"/>
      <c r="G24" s="35"/>
      <c r="H24" s="37"/>
      <c r="I24" s="37"/>
      <c r="J24" s="37"/>
      <c r="O24" s="37"/>
      <c r="P24" s="328"/>
      <c r="Q24" s="328"/>
      <c r="R24" s="328"/>
    </row>
    <row r="25" spans="1:20" s="20" customFormat="1" ht="13.5" thickBot="1">
      <c r="A25" s="552" t="s">
        <v>565</v>
      </c>
      <c r="B25" s="552"/>
      <c r="C25" s="552"/>
      <c r="D25" s="552"/>
      <c r="E25" s="552"/>
      <c r="F25" s="552"/>
      <c r="G25" s="552"/>
      <c r="H25" s="552"/>
      <c r="I25" s="552"/>
      <c r="J25" s="552"/>
      <c r="K25" s="552"/>
      <c r="L25" s="552"/>
      <c r="M25" s="552"/>
      <c r="N25" s="552"/>
      <c r="O25" s="552"/>
      <c r="P25" s="552"/>
      <c r="Q25" s="552"/>
      <c r="R25" s="552"/>
      <c r="S25" s="552"/>
      <c r="T25" s="552"/>
    </row>
    <row r="26" spans="1:20" s="20" customFormat="1" ht="13.5" thickBot="1">
      <c r="A26" s="611" t="s">
        <v>300</v>
      </c>
      <c r="B26" s="614" t="s">
        <v>301</v>
      </c>
      <c r="C26" s="557" t="s">
        <v>414</v>
      </c>
      <c r="D26" s="557"/>
      <c r="E26" s="557"/>
      <c r="F26" s="557"/>
      <c r="G26" s="557"/>
      <c r="H26" s="557"/>
      <c r="I26" s="557"/>
      <c r="J26" s="557"/>
      <c r="K26" s="557"/>
      <c r="L26" s="557"/>
      <c r="M26" s="556" t="s">
        <v>425</v>
      </c>
      <c r="N26" s="557"/>
      <c r="O26" s="557"/>
      <c r="P26" s="557"/>
      <c r="Q26" s="557"/>
      <c r="R26" s="557"/>
      <c r="S26" s="557"/>
      <c r="T26" s="558"/>
    </row>
    <row r="27" spans="1:20" s="20" customFormat="1" ht="13.5" thickBot="1">
      <c r="A27" s="612"/>
      <c r="B27" s="615"/>
      <c r="C27" s="671" t="s">
        <v>415</v>
      </c>
      <c r="D27" s="562" t="s">
        <v>416</v>
      </c>
      <c r="E27" s="563"/>
      <c r="F27" s="563"/>
      <c r="G27" s="563"/>
      <c r="H27" s="563"/>
      <c r="I27" s="563"/>
      <c r="J27" s="563"/>
      <c r="K27" s="563"/>
      <c r="L27" s="563"/>
      <c r="M27" s="559" t="s">
        <v>415</v>
      </c>
      <c r="N27" s="562" t="s">
        <v>416</v>
      </c>
      <c r="O27" s="563"/>
      <c r="P27" s="563"/>
      <c r="Q27" s="563"/>
      <c r="R27" s="563"/>
      <c r="S27" s="563"/>
      <c r="T27" s="585"/>
    </row>
    <row r="28" spans="1:20" s="20" customFormat="1" ht="38.25" customHeight="1">
      <c r="A28" s="612"/>
      <c r="B28" s="615"/>
      <c r="C28" s="672"/>
      <c r="D28" s="576" t="s">
        <v>409</v>
      </c>
      <c r="E28" s="570" t="s">
        <v>410</v>
      </c>
      <c r="F28" s="570" t="s">
        <v>411</v>
      </c>
      <c r="G28" s="566" t="s">
        <v>418</v>
      </c>
      <c r="H28" s="567"/>
      <c r="I28" s="568" t="s">
        <v>417</v>
      </c>
      <c r="J28" s="569"/>
      <c r="K28" s="570" t="s">
        <v>412</v>
      </c>
      <c r="L28" s="573" t="s">
        <v>413</v>
      </c>
      <c r="M28" s="560"/>
      <c r="N28" s="576" t="s">
        <v>420</v>
      </c>
      <c r="O28" s="566" t="s">
        <v>421</v>
      </c>
      <c r="P28" s="579"/>
      <c r="Q28" s="579"/>
      <c r="R28" s="567"/>
      <c r="S28" s="570" t="s">
        <v>423</v>
      </c>
      <c r="T28" s="573" t="s">
        <v>424</v>
      </c>
    </row>
    <row r="29" spans="1:20" s="20" customFormat="1" ht="27.75" customHeight="1">
      <c r="A29" s="612"/>
      <c r="B29" s="615"/>
      <c r="C29" s="672"/>
      <c r="D29" s="577"/>
      <c r="E29" s="571"/>
      <c r="F29" s="571"/>
      <c r="G29" s="580" t="s">
        <v>415</v>
      </c>
      <c r="H29" s="580" t="s">
        <v>419</v>
      </c>
      <c r="I29" s="580" t="s">
        <v>415</v>
      </c>
      <c r="J29" s="582" t="s">
        <v>422</v>
      </c>
      <c r="K29" s="571"/>
      <c r="L29" s="574"/>
      <c r="M29" s="560"/>
      <c r="N29" s="577"/>
      <c r="O29" s="571" t="s">
        <v>415</v>
      </c>
      <c r="P29" s="571" t="s">
        <v>422</v>
      </c>
      <c r="Q29" s="583" t="s">
        <v>418</v>
      </c>
      <c r="R29" s="584"/>
      <c r="S29" s="571"/>
      <c r="T29" s="574"/>
    </row>
    <row r="30" spans="1:20" s="20" customFormat="1" ht="25.5">
      <c r="A30" s="613"/>
      <c r="B30" s="616"/>
      <c r="C30" s="673"/>
      <c r="D30" s="578"/>
      <c r="E30" s="572"/>
      <c r="F30" s="572"/>
      <c r="G30" s="581"/>
      <c r="H30" s="581"/>
      <c r="I30" s="581"/>
      <c r="J30" s="572"/>
      <c r="K30" s="572"/>
      <c r="L30" s="575"/>
      <c r="M30" s="561"/>
      <c r="N30" s="578"/>
      <c r="O30" s="572"/>
      <c r="P30" s="572"/>
      <c r="Q30" s="307" t="s">
        <v>415</v>
      </c>
      <c r="R30" s="38" t="s">
        <v>419</v>
      </c>
      <c r="S30" s="572"/>
      <c r="T30" s="575"/>
    </row>
    <row r="31" spans="1:20" s="20" customFormat="1" ht="12.75">
      <c r="A31" s="619" t="s">
        <v>330</v>
      </c>
      <c r="B31" s="516"/>
      <c r="C31" s="144">
        <f t="shared" ref="C31:T31" si="1">SUM(C32:C46)</f>
        <v>907</v>
      </c>
      <c r="D31" s="40">
        <f t="shared" si="1"/>
        <v>503</v>
      </c>
      <c r="E31" s="41">
        <f t="shared" si="1"/>
        <v>6</v>
      </c>
      <c r="F31" s="41">
        <f t="shared" si="1"/>
        <v>22</v>
      </c>
      <c r="G31" s="41">
        <f t="shared" si="1"/>
        <v>7</v>
      </c>
      <c r="H31" s="41">
        <f t="shared" si="1"/>
        <v>0</v>
      </c>
      <c r="I31" s="41">
        <f t="shared" si="1"/>
        <v>130</v>
      </c>
      <c r="J31" s="41">
        <f t="shared" si="1"/>
        <v>17</v>
      </c>
      <c r="K31" s="41">
        <f t="shared" si="1"/>
        <v>66</v>
      </c>
      <c r="L31" s="42">
        <f t="shared" si="1"/>
        <v>173</v>
      </c>
      <c r="M31" s="39">
        <f t="shared" si="1"/>
        <v>4108</v>
      </c>
      <c r="N31" s="40">
        <f t="shared" si="1"/>
        <v>2188</v>
      </c>
      <c r="O31" s="41">
        <f t="shared" si="1"/>
        <v>2095</v>
      </c>
      <c r="P31" s="41">
        <f t="shared" si="1"/>
        <v>90</v>
      </c>
      <c r="Q31" s="43">
        <f t="shared" si="1"/>
        <v>9</v>
      </c>
      <c r="R31" s="44">
        <f t="shared" si="1"/>
        <v>9</v>
      </c>
      <c r="S31" s="41">
        <f t="shared" si="1"/>
        <v>1390</v>
      </c>
      <c r="T31" s="42">
        <f t="shared" si="1"/>
        <v>530</v>
      </c>
    </row>
    <row r="32" spans="1:20" s="20" customFormat="1" ht="12.75">
      <c r="A32" s="492">
        <v>1</v>
      </c>
      <c r="B32" s="452" t="s">
        <v>206</v>
      </c>
      <c r="C32" s="45">
        <v>306</v>
      </c>
      <c r="D32" s="46">
        <v>171</v>
      </c>
      <c r="E32" s="47">
        <v>5</v>
      </c>
      <c r="F32" s="47">
        <v>6</v>
      </c>
      <c r="G32" s="47">
        <v>0</v>
      </c>
      <c r="H32" s="47">
        <v>0</v>
      </c>
      <c r="I32" s="47">
        <v>53</v>
      </c>
      <c r="J32" s="47">
        <v>0</v>
      </c>
      <c r="K32" s="47">
        <v>31</v>
      </c>
      <c r="L32" s="48">
        <v>40</v>
      </c>
      <c r="M32" s="111">
        <v>1831</v>
      </c>
      <c r="N32" s="70">
        <v>980</v>
      </c>
      <c r="O32" s="71">
        <v>936</v>
      </c>
      <c r="P32" s="71">
        <v>4</v>
      </c>
      <c r="Q32" s="71">
        <v>0</v>
      </c>
      <c r="R32" s="71">
        <v>0</v>
      </c>
      <c r="S32" s="71">
        <v>644</v>
      </c>
      <c r="T32" s="113">
        <v>207</v>
      </c>
    </row>
    <row r="33" spans="1:20" s="20" customFormat="1" ht="12.75">
      <c r="A33" s="492">
        <v>2</v>
      </c>
      <c r="B33" s="452" t="s">
        <v>207</v>
      </c>
      <c r="C33" s="45">
        <v>63</v>
      </c>
      <c r="D33" s="46">
        <v>32</v>
      </c>
      <c r="E33" s="47">
        <v>0</v>
      </c>
      <c r="F33" s="47">
        <v>1</v>
      </c>
      <c r="G33" s="47">
        <v>0</v>
      </c>
      <c r="H33" s="47">
        <v>0</v>
      </c>
      <c r="I33" s="78">
        <v>16</v>
      </c>
      <c r="J33" s="47">
        <v>15</v>
      </c>
      <c r="K33" s="47">
        <v>1</v>
      </c>
      <c r="L33" s="48">
        <v>13</v>
      </c>
      <c r="M33" s="111">
        <v>304</v>
      </c>
      <c r="N33" s="70">
        <v>171</v>
      </c>
      <c r="O33" s="71">
        <v>167</v>
      </c>
      <c r="P33" s="71">
        <v>58</v>
      </c>
      <c r="Q33" s="71">
        <v>0</v>
      </c>
      <c r="R33" s="71">
        <v>0</v>
      </c>
      <c r="S33" s="71">
        <v>88</v>
      </c>
      <c r="T33" s="113">
        <v>45</v>
      </c>
    </row>
    <row r="34" spans="1:20" s="20" customFormat="1" ht="12.75">
      <c r="A34" s="492">
        <v>3</v>
      </c>
      <c r="B34" s="452" t="s">
        <v>208</v>
      </c>
      <c r="C34" s="45">
        <v>67</v>
      </c>
      <c r="D34" s="85">
        <v>42</v>
      </c>
      <c r="E34" s="86">
        <v>0</v>
      </c>
      <c r="F34" s="86">
        <v>1</v>
      </c>
      <c r="G34" s="86">
        <v>2</v>
      </c>
      <c r="H34" s="86">
        <v>0</v>
      </c>
      <c r="I34" s="47">
        <v>4</v>
      </c>
      <c r="J34" s="86">
        <v>0</v>
      </c>
      <c r="K34" s="86">
        <v>4</v>
      </c>
      <c r="L34" s="87">
        <v>14</v>
      </c>
      <c r="M34" s="192">
        <v>275</v>
      </c>
      <c r="N34" s="103">
        <v>145</v>
      </c>
      <c r="O34" s="104">
        <v>140</v>
      </c>
      <c r="P34" s="104">
        <v>0</v>
      </c>
      <c r="Q34" s="104">
        <v>0</v>
      </c>
      <c r="R34" s="104">
        <v>0</v>
      </c>
      <c r="S34" s="104">
        <v>93</v>
      </c>
      <c r="T34" s="105">
        <v>37</v>
      </c>
    </row>
    <row r="35" spans="1:20" s="20" customFormat="1" ht="12.75">
      <c r="A35" s="492">
        <v>4</v>
      </c>
      <c r="B35" s="452" t="s">
        <v>209</v>
      </c>
      <c r="C35" s="45">
        <v>60</v>
      </c>
      <c r="D35" s="46">
        <v>41</v>
      </c>
      <c r="E35" s="47">
        <v>1</v>
      </c>
      <c r="F35" s="47">
        <v>1</v>
      </c>
      <c r="G35" s="47">
        <v>0</v>
      </c>
      <c r="H35" s="47">
        <v>0</v>
      </c>
      <c r="I35" s="78">
        <v>1</v>
      </c>
      <c r="J35" s="47">
        <v>0</v>
      </c>
      <c r="K35" s="47">
        <v>7</v>
      </c>
      <c r="L35" s="48">
        <v>9</v>
      </c>
      <c r="M35" s="111">
        <v>197</v>
      </c>
      <c r="N35" s="70">
        <v>115</v>
      </c>
      <c r="O35" s="71">
        <v>111</v>
      </c>
      <c r="P35" s="71">
        <v>0</v>
      </c>
      <c r="Q35" s="71">
        <v>0</v>
      </c>
      <c r="R35" s="71">
        <v>0</v>
      </c>
      <c r="S35" s="71">
        <v>61</v>
      </c>
      <c r="T35" s="113">
        <v>21</v>
      </c>
    </row>
    <row r="36" spans="1:20" s="20" customFormat="1" ht="12.75">
      <c r="A36" s="492">
        <v>6</v>
      </c>
      <c r="B36" s="452" t="s">
        <v>210</v>
      </c>
      <c r="C36" s="45">
        <v>66</v>
      </c>
      <c r="D36" s="46">
        <v>30</v>
      </c>
      <c r="E36" s="47">
        <v>0</v>
      </c>
      <c r="F36" s="47">
        <v>2</v>
      </c>
      <c r="G36" s="47">
        <v>0</v>
      </c>
      <c r="H36" s="47">
        <v>0</v>
      </c>
      <c r="I36" s="78">
        <v>9</v>
      </c>
      <c r="J36" s="47">
        <v>0</v>
      </c>
      <c r="K36" s="47">
        <v>8</v>
      </c>
      <c r="L36" s="48">
        <v>17</v>
      </c>
      <c r="M36" s="111">
        <v>211</v>
      </c>
      <c r="N36" s="70">
        <v>106</v>
      </c>
      <c r="O36" s="71">
        <v>105</v>
      </c>
      <c r="P36" s="71">
        <v>0</v>
      </c>
      <c r="Q36" s="71">
        <v>0</v>
      </c>
      <c r="R36" s="71">
        <v>0</v>
      </c>
      <c r="S36" s="71">
        <v>77</v>
      </c>
      <c r="T36" s="113">
        <v>28</v>
      </c>
    </row>
    <row r="37" spans="1:20" s="20" customFormat="1" ht="12.75">
      <c r="A37" s="492">
        <v>7</v>
      </c>
      <c r="B37" s="452" t="s">
        <v>211</v>
      </c>
      <c r="C37" s="45">
        <v>104</v>
      </c>
      <c r="D37" s="85">
        <v>64</v>
      </c>
      <c r="E37" s="86">
        <v>0</v>
      </c>
      <c r="F37" s="86">
        <v>1</v>
      </c>
      <c r="G37" s="86">
        <v>2</v>
      </c>
      <c r="H37" s="86">
        <v>0</v>
      </c>
      <c r="I37" s="47">
        <v>14</v>
      </c>
      <c r="J37" s="86">
        <v>0</v>
      </c>
      <c r="K37" s="86">
        <v>4</v>
      </c>
      <c r="L37" s="87">
        <v>19</v>
      </c>
      <c r="M37" s="192">
        <v>454</v>
      </c>
      <c r="N37" s="103">
        <v>249</v>
      </c>
      <c r="O37" s="104">
        <v>236</v>
      </c>
      <c r="P37" s="104">
        <v>21</v>
      </c>
      <c r="Q37" s="104">
        <v>9</v>
      </c>
      <c r="R37" s="104">
        <v>9</v>
      </c>
      <c r="S37" s="104">
        <v>152</v>
      </c>
      <c r="T37" s="105">
        <v>53</v>
      </c>
    </row>
    <row r="38" spans="1:20" s="20" customFormat="1" ht="12.75">
      <c r="A38" s="492">
        <v>8</v>
      </c>
      <c r="B38" s="452" t="s">
        <v>212</v>
      </c>
      <c r="C38" s="45">
        <v>34</v>
      </c>
      <c r="D38" s="46">
        <v>19</v>
      </c>
      <c r="E38" s="47">
        <v>0</v>
      </c>
      <c r="F38" s="47">
        <v>1</v>
      </c>
      <c r="G38" s="47">
        <v>1</v>
      </c>
      <c r="H38" s="47">
        <v>0</v>
      </c>
      <c r="I38" s="78">
        <v>3</v>
      </c>
      <c r="J38" s="47">
        <v>0</v>
      </c>
      <c r="K38" s="47">
        <v>2</v>
      </c>
      <c r="L38" s="48">
        <v>8</v>
      </c>
      <c r="M38" s="111">
        <v>175</v>
      </c>
      <c r="N38" s="70">
        <v>95</v>
      </c>
      <c r="O38" s="71">
        <v>89</v>
      </c>
      <c r="P38" s="71">
        <v>5</v>
      </c>
      <c r="Q38" s="71">
        <v>0</v>
      </c>
      <c r="R38" s="71">
        <v>0</v>
      </c>
      <c r="S38" s="71">
        <v>61</v>
      </c>
      <c r="T38" s="113">
        <v>19</v>
      </c>
    </row>
    <row r="39" spans="1:20" s="20" customFormat="1" ht="12.75">
      <c r="A39" s="492">
        <v>9</v>
      </c>
      <c r="B39" s="452" t="s">
        <v>213</v>
      </c>
      <c r="C39" s="45">
        <v>38</v>
      </c>
      <c r="D39" s="46">
        <v>19</v>
      </c>
      <c r="E39" s="47">
        <v>0</v>
      </c>
      <c r="F39" s="47">
        <v>2</v>
      </c>
      <c r="G39" s="47">
        <v>2</v>
      </c>
      <c r="H39" s="47">
        <v>0</v>
      </c>
      <c r="I39" s="47">
        <v>2</v>
      </c>
      <c r="J39" s="47">
        <v>0</v>
      </c>
      <c r="K39" s="47">
        <v>1</v>
      </c>
      <c r="L39" s="48">
        <v>12</v>
      </c>
      <c r="M39" s="111">
        <v>98</v>
      </c>
      <c r="N39" s="70">
        <v>51</v>
      </c>
      <c r="O39" s="71">
        <v>50</v>
      </c>
      <c r="P39" s="71">
        <v>0</v>
      </c>
      <c r="Q39" s="71">
        <v>0</v>
      </c>
      <c r="R39" s="71">
        <v>0</v>
      </c>
      <c r="S39" s="71">
        <v>31</v>
      </c>
      <c r="T39" s="113">
        <v>16</v>
      </c>
    </row>
    <row r="40" spans="1:20" s="20" customFormat="1" ht="12.75">
      <c r="A40" s="492">
        <v>10</v>
      </c>
      <c r="B40" s="452" t="s">
        <v>214</v>
      </c>
      <c r="C40" s="45">
        <v>25</v>
      </c>
      <c r="D40" s="46">
        <v>16</v>
      </c>
      <c r="E40" s="47">
        <v>0</v>
      </c>
      <c r="F40" s="47">
        <v>1</v>
      </c>
      <c r="G40" s="47">
        <v>0</v>
      </c>
      <c r="H40" s="47">
        <v>0</v>
      </c>
      <c r="I40" s="78">
        <v>1</v>
      </c>
      <c r="J40" s="47">
        <v>0</v>
      </c>
      <c r="K40" s="47">
        <v>2</v>
      </c>
      <c r="L40" s="48">
        <v>5</v>
      </c>
      <c r="M40" s="111">
        <v>84</v>
      </c>
      <c r="N40" s="70">
        <v>44</v>
      </c>
      <c r="O40" s="71">
        <v>41</v>
      </c>
      <c r="P40" s="71">
        <v>0</v>
      </c>
      <c r="Q40" s="71">
        <v>0</v>
      </c>
      <c r="R40" s="71">
        <v>0</v>
      </c>
      <c r="S40" s="71">
        <v>27</v>
      </c>
      <c r="T40" s="113">
        <v>13</v>
      </c>
    </row>
    <row r="41" spans="1:20" s="20" customFormat="1" ht="12.75">
      <c r="A41" s="492">
        <v>11</v>
      </c>
      <c r="B41" s="452" t="s">
        <v>215</v>
      </c>
      <c r="C41" s="45">
        <v>30</v>
      </c>
      <c r="D41" s="85">
        <v>15</v>
      </c>
      <c r="E41" s="86">
        <v>0</v>
      </c>
      <c r="F41" s="86">
        <v>1</v>
      </c>
      <c r="G41" s="86">
        <v>0</v>
      </c>
      <c r="H41" s="86">
        <v>0</v>
      </c>
      <c r="I41" s="47">
        <v>4</v>
      </c>
      <c r="J41" s="86">
        <v>2</v>
      </c>
      <c r="K41" s="86">
        <v>1</v>
      </c>
      <c r="L41" s="87">
        <v>9</v>
      </c>
      <c r="M41" s="192">
        <v>88</v>
      </c>
      <c r="N41" s="103">
        <v>39</v>
      </c>
      <c r="O41" s="104">
        <v>36</v>
      </c>
      <c r="P41" s="104">
        <v>2</v>
      </c>
      <c r="Q41" s="104">
        <v>0</v>
      </c>
      <c r="R41" s="104">
        <v>0</v>
      </c>
      <c r="S41" s="104">
        <v>28</v>
      </c>
      <c r="T41" s="105">
        <v>21</v>
      </c>
    </row>
    <row r="42" spans="1:20" s="20" customFormat="1" ht="12.75">
      <c r="A42" s="492">
        <v>12</v>
      </c>
      <c r="B42" s="452" t="s">
        <v>216</v>
      </c>
      <c r="C42" s="111">
        <v>39</v>
      </c>
      <c r="D42" s="70">
        <v>28</v>
      </c>
      <c r="E42" s="71">
        <v>0</v>
      </c>
      <c r="F42" s="71">
        <v>1</v>
      </c>
      <c r="G42" s="71">
        <v>0</v>
      </c>
      <c r="H42" s="71">
        <v>0</v>
      </c>
      <c r="I42" s="167">
        <v>0</v>
      </c>
      <c r="J42" s="71">
        <v>0</v>
      </c>
      <c r="K42" s="71">
        <v>2</v>
      </c>
      <c r="L42" s="113">
        <v>8</v>
      </c>
      <c r="M42" s="111">
        <v>120</v>
      </c>
      <c r="N42" s="70">
        <v>72</v>
      </c>
      <c r="O42" s="71">
        <v>69</v>
      </c>
      <c r="P42" s="71">
        <v>0</v>
      </c>
      <c r="Q42" s="71">
        <v>0</v>
      </c>
      <c r="R42" s="71">
        <v>0</v>
      </c>
      <c r="S42" s="71">
        <v>35</v>
      </c>
      <c r="T42" s="113">
        <v>13</v>
      </c>
    </row>
    <row r="43" spans="1:20" s="20" customFormat="1" ht="12.75">
      <c r="A43" s="492">
        <v>13</v>
      </c>
      <c r="B43" s="452" t="s">
        <v>217</v>
      </c>
      <c r="C43" s="111">
        <v>16</v>
      </c>
      <c r="D43" s="103">
        <v>6</v>
      </c>
      <c r="E43" s="104">
        <v>0</v>
      </c>
      <c r="F43" s="104">
        <v>1</v>
      </c>
      <c r="G43" s="104">
        <v>0</v>
      </c>
      <c r="H43" s="104">
        <v>0</v>
      </c>
      <c r="I43" s="71">
        <v>1</v>
      </c>
      <c r="J43" s="104">
        <v>0</v>
      </c>
      <c r="K43" s="104">
        <v>1</v>
      </c>
      <c r="L43" s="105">
        <v>7</v>
      </c>
      <c r="M43" s="192">
        <v>54</v>
      </c>
      <c r="N43" s="103">
        <v>30</v>
      </c>
      <c r="O43" s="104">
        <v>29</v>
      </c>
      <c r="P43" s="104">
        <v>0</v>
      </c>
      <c r="Q43" s="104">
        <v>0</v>
      </c>
      <c r="R43" s="104">
        <v>0</v>
      </c>
      <c r="S43" s="104">
        <v>11</v>
      </c>
      <c r="T43" s="105">
        <v>13</v>
      </c>
    </row>
    <row r="44" spans="1:20" s="20" customFormat="1" ht="12.75">
      <c r="A44" s="492">
        <v>14</v>
      </c>
      <c r="B44" s="452" t="s">
        <v>218</v>
      </c>
      <c r="C44" s="45">
        <v>12</v>
      </c>
      <c r="D44" s="46">
        <v>5</v>
      </c>
      <c r="E44" s="47">
        <v>0</v>
      </c>
      <c r="F44" s="47">
        <v>1</v>
      </c>
      <c r="G44" s="47">
        <v>0</v>
      </c>
      <c r="H44" s="47">
        <v>0</v>
      </c>
      <c r="I44" s="78">
        <v>1</v>
      </c>
      <c r="J44" s="47">
        <v>0</v>
      </c>
      <c r="K44" s="47">
        <v>1</v>
      </c>
      <c r="L44" s="48">
        <v>4</v>
      </c>
      <c r="M44" s="111">
        <v>83</v>
      </c>
      <c r="N44" s="70">
        <v>36</v>
      </c>
      <c r="O44" s="71">
        <v>35</v>
      </c>
      <c r="P44" s="71">
        <v>0</v>
      </c>
      <c r="Q44" s="71">
        <v>0</v>
      </c>
      <c r="R44" s="71">
        <v>0</v>
      </c>
      <c r="S44" s="71">
        <v>26</v>
      </c>
      <c r="T44" s="113">
        <v>21</v>
      </c>
    </row>
    <row r="45" spans="1:20" s="20" customFormat="1" ht="12.75">
      <c r="A45" s="492">
        <v>15</v>
      </c>
      <c r="B45" s="452" t="s">
        <v>219</v>
      </c>
      <c r="C45" s="45">
        <v>35</v>
      </c>
      <c r="D45" s="85">
        <v>8</v>
      </c>
      <c r="E45" s="86">
        <v>0</v>
      </c>
      <c r="F45" s="86">
        <v>1</v>
      </c>
      <c r="G45" s="86">
        <v>0</v>
      </c>
      <c r="H45" s="86">
        <v>0</v>
      </c>
      <c r="I45" s="47">
        <v>21</v>
      </c>
      <c r="J45" s="86">
        <v>0</v>
      </c>
      <c r="K45" s="86">
        <v>0</v>
      </c>
      <c r="L45" s="87">
        <v>5</v>
      </c>
      <c r="M45" s="192">
        <v>76</v>
      </c>
      <c r="N45" s="103">
        <v>27</v>
      </c>
      <c r="O45" s="104">
        <v>25</v>
      </c>
      <c r="P45" s="104">
        <v>0</v>
      </c>
      <c r="Q45" s="104">
        <v>0</v>
      </c>
      <c r="R45" s="104">
        <v>0</v>
      </c>
      <c r="S45" s="104">
        <v>31</v>
      </c>
      <c r="T45" s="105">
        <v>18</v>
      </c>
    </row>
    <row r="46" spans="1:20" s="20" customFormat="1" ht="12.75">
      <c r="A46" s="496">
        <v>16</v>
      </c>
      <c r="B46" s="510" t="s">
        <v>473</v>
      </c>
      <c r="C46" s="84">
        <v>12</v>
      </c>
      <c r="D46" s="319">
        <v>7</v>
      </c>
      <c r="E46" s="86">
        <v>0</v>
      </c>
      <c r="F46" s="86">
        <v>1</v>
      </c>
      <c r="G46" s="86">
        <v>0</v>
      </c>
      <c r="H46" s="86">
        <v>0</v>
      </c>
      <c r="I46" s="86">
        <v>0</v>
      </c>
      <c r="J46" s="86">
        <v>0</v>
      </c>
      <c r="K46" s="86">
        <v>1</v>
      </c>
      <c r="L46" s="320">
        <v>3</v>
      </c>
      <c r="M46" s="192">
        <v>58</v>
      </c>
      <c r="N46" s="199">
        <v>28</v>
      </c>
      <c r="O46" s="104">
        <v>26</v>
      </c>
      <c r="P46" s="104">
        <v>0</v>
      </c>
      <c r="Q46" s="104">
        <v>0</v>
      </c>
      <c r="R46" s="104">
        <v>0</v>
      </c>
      <c r="S46" s="104">
        <v>25</v>
      </c>
      <c r="T46" s="105">
        <v>5</v>
      </c>
    </row>
    <row r="47" spans="1:20" s="20" customFormat="1" ht="13.5" thickBot="1">
      <c r="A47" s="33"/>
      <c r="B47" s="61"/>
      <c r="C47" s="35"/>
      <c r="D47" s="36"/>
      <c r="E47" s="37"/>
      <c r="F47" s="37"/>
      <c r="G47" s="35"/>
      <c r="H47" s="37"/>
      <c r="I47" s="37"/>
      <c r="J47" s="37"/>
      <c r="M47" s="166"/>
      <c r="N47" s="166"/>
      <c r="O47" s="166"/>
      <c r="P47" s="166"/>
      <c r="Q47" s="166"/>
      <c r="R47" s="166"/>
      <c r="S47" s="166"/>
      <c r="T47" s="166"/>
    </row>
    <row r="48" spans="1:20" s="20" customFormat="1" ht="12.75">
      <c r="A48" s="507">
        <v>17</v>
      </c>
      <c r="B48" s="509" t="s">
        <v>442</v>
      </c>
      <c r="C48" s="324">
        <v>12</v>
      </c>
      <c r="D48" s="325">
        <v>7</v>
      </c>
      <c r="E48" s="326">
        <v>0</v>
      </c>
      <c r="F48" s="326">
        <v>0</v>
      </c>
      <c r="G48" s="326">
        <v>0</v>
      </c>
      <c r="H48" s="326">
        <v>0</v>
      </c>
      <c r="I48" s="326">
        <v>0</v>
      </c>
      <c r="J48" s="326">
        <v>0</v>
      </c>
      <c r="K48" s="326">
        <v>2</v>
      </c>
      <c r="L48" s="327">
        <v>3</v>
      </c>
      <c r="M48" s="206">
        <v>41</v>
      </c>
      <c r="N48" s="207">
        <v>18</v>
      </c>
      <c r="O48" s="208">
        <v>13</v>
      </c>
      <c r="P48" s="208">
        <v>0</v>
      </c>
      <c r="Q48" s="208">
        <v>0</v>
      </c>
      <c r="R48" s="208">
        <v>0</v>
      </c>
      <c r="S48" s="208">
        <v>12</v>
      </c>
      <c r="T48" s="210">
        <v>11</v>
      </c>
    </row>
    <row r="49" spans="1:20" s="20" customFormat="1" ht="26.25" thickBot="1">
      <c r="A49" s="450">
        <v>18</v>
      </c>
      <c r="B49" s="474" t="s">
        <v>474</v>
      </c>
      <c r="C49" s="125">
        <v>3</v>
      </c>
      <c r="D49" s="338">
        <v>2</v>
      </c>
      <c r="E49" s="127">
        <v>0</v>
      </c>
      <c r="F49" s="127">
        <v>0</v>
      </c>
      <c r="G49" s="127">
        <v>0</v>
      </c>
      <c r="H49" s="127">
        <v>0</v>
      </c>
      <c r="I49" s="127">
        <v>1</v>
      </c>
      <c r="J49" s="127">
        <v>0</v>
      </c>
      <c r="K49" s="127">
        <v>0</v>
      </c>
      <c r="L49" s="65">
        <v>0</v>
      </c>
      <c r="M49" s="143">
        <v>16</v>
      </c>
      <c r="N49" s="337">
        <v>9</v>
      </c>
      <c r="O49" s="141">
        <v>9</v>
      </c>
      <c r="P49" s="141">
        <v>0</v>
      </c>
      <c r="Q49" s="141">
        <v>0</v>
      </c>
      <c r="R49" s="141">
        <v>0</v>
      </c>
      <c r="S49" s="141">
        <v>7</v>
      </c>
      <c r="T49" s="336">
        <v>0</v>
      </c>
    </row>
    <row r="50" spans="1:20" s="20" customFormat="1" ht="12.75">
      <c r="A50" s="33"/>
      <c r="B50" s="61"/>
      <c r="C50" s="35"/>
      <c r="D50" s="36"/>
      <c r="E50" s="37"/>
      <c r="F50" s="37"/>
      <c r="G50" s="35"/>
      <c r="H50" s="37"/>
      <c r="I50" s="37"/>
      <c r="J50" s="37"/>
    </row>
  </sheetData>
  <mergeCells count="44">
    <mergeCell ref="A2:J2"/>
    <mergeCell ref="A31:B31"/>
    <mergeCell ref="O28:R28"/>
    <mergeCell ref="S28:S30"/>
    <mergeCell ref="T28:T30"/>
    <mergeCell ref="G29:G30"/>
    <mergeCell ref="H29:H30"/>
    <mergeCell ref="I29:I30"/>
    <mergeCell ref="J29:J30"/>
    <mergeCell ref="O29:O30"/>
    <mergeCell ref="P29:P30"/>
    <mergeCell ref="Q29:R29"/>
    <mergeCell ref="M27:M30"/>
    <mergeCell ref="N27:T27"/>
    <mergeCell ref="D28:D30"/>
    <mergeCell ref="P3:P4"/>
    <mergeCell ref="Q3:Q4"/>
    <mergeCell ref="R3:R4"/>
    <mergeCell ref="O3:O4"/>
    <mergeCell ref="E28:E30"/>
    <mergeCell ref="F28:F30"/>
    <mergeCell ref="G28:H28"/>
    <mergeCell ref="I28:J28"/>
    <mergeCell ref="K28:K30"/>
    <mergeCell ref="A25:T25"/>
    <mergeCell ref="A5:B5"/>
    <mergeCell ref="A26:A30"/>
    <mergeCell ref="B26:B30"/>
    <mergeCell ref="C26:L26"/>
    <mergeCell ref="M26:T26"/>
    <mergeCell ref="C27:C30"/>
    <mergeCell ref="D27:L27"/>
    <mergeCell ref="L28:L30"/>
    <mergeCell ref="N28:N30"/>
    <mergeCell ref="H3:J3"/>
    <mergeCell ref="K3:K4"/>
    <mergeCell ref="L3:L4"/>
    <mergeCell ref="M3:M4"/>
    <mergeCell ref="N3:N4"/>
    <mergeCell ref="A3:A4"/>
    <mergeCell ref="B3:B4"/>
    <mergeCell ref="C3:C4"/>
    <mergeCell ref="D3:F3"/>
    <mergeCell ref="G3:G4"/>
  </mergeCells>
  <pageMargins left="0.11811023622047245" right="0.19685039370078741" top="0.55118110236220474" bottom="0.74803149606299213" header="0.31496062992125984" footer="0.31496062992125984"/>
  <pageSetup paperSize="9" scale="65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T26"/>
  <sheetViews>
    <sheetView zoomScaleNormal="100" workbookViewId="0"/>
  </sheetViews>
  <sheetFormatPr defaultRowHeight="15"/>
  <cols>
    <col min="1" max="1" width="5.5703125" customWidth="1"/>
    <col min="2" max="2" width="49" customWidth="1"/>
    <col min="3" max="3" width="11.5703125" customWidth="1"/>
    <col min="4" max="6" width="9.140625" customWidth="1"/>
    <col min="7" max="7" width="9.85546875" customWidth="1"/>
    <col min="8" max="10" width="9.140625" customWidth="1"/>
    <col min="17" max="17" width="7.85546875" customWidth="1"/>
    <col min="19" max="19" width="8" customWidth="1"/>
    <col min="20" max="20" width="8.140625" customWidth="1"/>
  </cols>
  <sheetData>
    <row r="2" spans="1:20">
      <c r="K2" s="300"/>
      <c r="L2" s="300"/>
      <c r="M2" s="300"/>
    </row>
    <row r="4" spans="1:20" ht="15.75" thickBot="1">
      <c r="A4" s="542" t="s">
        <v>562</v>
      </c>
      <c r="B4" s="542"/>
      <c r="C4" s="542"/>
      <c r="D4" s="542"/>
      <c r="E4" s="542"/>
      <c r="F4" s="542"/>
      <c r="G4" s="542"/>
      <c r="H4" s="542"/>
      <c r="I4" s="542"/>
      <c r="J4" s="542"/>
    </row>
    <row r="5" spans="1:20" s="20" customFormat="1" ht="12.75" customHeight="1">
      <c r="A5" s="628" t="s">
        <v>300</v>
      </c>
      <c r="B5" s="630" t="s">
        <v>301</v>
      </c>
      <c r="C5" s="609" t="s">
        <v>0</v>
      </c>
      <c r="D5" s="693" t="s">
        <v>298</v>
      </c>
      <c r="E5" s="693"/>
      <c r="F5" s="694"/>
      <c r="G5" s="546" t="s">
        <v>1</v>
      </c>
      <c r="H5" s="693" t="s">
        <v>299</v>
      </c>
      <c r="I5" s="693"/>
      <c r="J5" s="602"/>
      <c r="K5" s="564" t="s">
        <v>466</v>
      </c>
      <c r="L5" s="545" t="s">
        <v>467</v>
      </c>
      <c r="M5" s="546" t="s">
        <v>461</v>
      </c>
      <c r="N5" s="546" t="s">
        <v>462</v>
      </c>
      <c r="O5" s="546" t="s">
        <v>463</v>
      </c>
      <c r="P5" s="546" t="s">
        <v>464</v>
      </c>
      <c r="Q5" s="546" t="s">
        <v>465</v>
      </c>
      <c r="R5" s="548" t="s">
        <v>469</v>
      </c>
    </row>
    <row r="6" spans="1:20" s="20" customFormat="1" ht="38.25">
      <c r="A6" s="629"/>
      <c r="B6" s="631"/>
      <c r="C6" s="632"/>
      <c r="D6" s="3" t="s">
        <v>2</v>
      </c>
      <c r="E6" s="2" t="s">
        <v>3</v>
      </c>
      <c r="F6" s="7" t="s">
        <v>4</v>
      </c>
      <c r="G6" s="513"/>
      <c r="H6" s="3" t="s">
        <v>2</v>
      </c>
      <c r="I6" s="2" t="s">
        <v>3</v>
      </c>
      <c r="J6" s="8" t="s">
        <v>4</v>
      </c>
      <c r="K6" s="675"/>
      <c r="L6" s="676"/>
      <c r="M6" s="674"/>
      <c r="N6" s="674"/>
      <c r="O6" s="674"/>
      <c r="P6" s="674"/>
      <c r="Q6" s="674"/>
      <c r="R6" s="549"/>
    </row>
    <row r="7" spans="1:20" s="20" customFormat="1" ht="12.75">
      <c r="A7" s="619" t="s">
        <v>331</v>
      </c>
      <c r="B7" s="620"/>
      <c r="C7" s="262">
        <f>SUM(C8:C11)</f>
        <v>118212363.58</v>
      </c>
      <c r="D7" s="54">
        <v>69170.487758923395</v>
      </c>
      <c r="E7" s="54">
        <v>2171.62420464775</v>
      </c>
      <c r="F7" s="56">
        <v>286.34357533536502</v>
      </c>
      <c r="G7" s="53">
        <f>SUM(G8:G11)</f>
        <v>12099142.539999999</v>
      </c>
      <c r="H7" s="54">
        <v>7079.6621064950295</v>
      </c>
      <c r="I7" s="54">
        <v>222.26770533664001</v>
      </c>
      <c r="J7" s="55">
        <v>29.307524428705001</v>
      </c>
      <c r="K7" s="237">
        <f>SUM(K8:K11)</f>
        <v>54435</v>
      </c>
      <c r="L7" s="53">
        <f>SUM(L8:L11)</f>
        <v>53794</v>
      </c>
      <c r="M7" s="53">
        <f>SUM(M8:M11)</f>
        <v>412834</v>
      </c>
      <c r="N7" s="54">
        <v>241.56465769455824</v>
      </c>
      <c r="O7" s="54">
        <f>+N7*100/365</f>
        <v>66.182097998509107</v>
      </c>
      <c r="P7" s="54">
        <v>6.6410462647191304</v>
      </c>
      <c r="Q7" s="54">
        <v>2.9928988363014462</v>
      </c>
      <c r="R7" s="56">
        <v>36.374488004681098</v>
      </c>
    </row>
    <row r="8" spans="1:20" s="20" customFormat="1" ht="12.75">
      <c r="A8" s="492">
        <v>1</v>
      </c>
      <c r="B8" s="452" t="s">
        <v>220</v>
      </c>
      <c r="C8" s="451">
        <v>84867783</v>
      </c>
      <c r="D8" s="23">
        <v>79241.627450980392</v>
      </c>
      <c r="E8" s="23">
        <v>2265.859911894273</v>
      </c>
      <c r="F8" s="26">
        <v>325.72551525618883</v>
      </c>
      <c r="G8" s="22">
        <v>9990066</v>
      </c>
      <c r="H8" s="23">
        <v>9327.7927170868352</v>
      </c>
      <c r="I8" s="23">
        <v>266.72182619142973</v>
      </c>
      <c r="J8" s="24">
        <v>38.342222222222219</v>
      </c>
      <c r="K8" s="238">
        <v>37455</v>
      </c>
      <c r="L8" s="22">
        <v>37044</v>
      </c>
      <c r="M8" s="22">
        <v>260550</v>
      </c>
      <c r="N8" s="23">
        <v>243.27731092436974</v>
      </c>
      <c r="O8" s="23">
        <f t="shared" ref="O8:O11" si="0">+N8*100/365</f>
        <v>66.651318061471159</v>
      </c>
      <c r="P8" s="23">
        <v>6.1981111877631614</v>
      </c>
      <c r="Q8" s="23">
        <v>3.2231940395205703</v>
      </c>
      <c r="R8" s="26">
        <v>39.250233426704014</v>
      </c>
    </row>
    <row r="9" spans="1:20" s="20" customFormat="1" ht="12.75">
      <c r="A9" s="492">
        <v>2</v>
      </c>
      <c r="B9" s="452" t="s">
        <v>221</v>
      </c>
      <c r="C9" s="451">
        <v>8731064</v>
      </c>
      <c r="D9" s="23">
        <v>47451.434782608696</v>
      </c>
      <c r="E9" s="23">
        <v>2976.8373678827138</v>
      </c>
      <c r="F9" s="26">
        <v>185.2745676392573</v>
      </c>
      <c r="G9" s="22">
        <v>497221</v>
      </c>
      <c r="H9" s="23">
        <v>2702.288043478261</v>
      </c>
      <c r="I9" s="23">
        <v>169.52642345721105</v>
      </c>
      <c r="J9" s="24">
        <v>10.551108753315649</v>
      </c>
      <c r="K9" s="238">
        <v>2933</v>
      </c>
      <c r="L9" s="22">
        <v>2869</v>
      </c>
      <c r="M9" s="22">
        <v>47125</v>
      </c>
      <c r="N9" s="23">
        <v>256.11413043478262</v>
      </c>
      <c r="O9" s="23">
        <f t="shared" si="0"/>
        <v>70.168254913639075</v>
      </c>
      <c r="P9" s="23">
        <v>16.06169052488071</v>
      </c>
      <c r="Q9" s="23">
        <v>1.6033461136284419</v>
      </c>
      <c r="R9" s="26">
        <v>15.945652173913043</v>
      </c>
    </row>
    <row r="10" spans="1:20" s="20" customFormat="1" ht="12.75">
      <c r="A10" s="492">
        <v>3</v>
      </c>
      <c r="B10" s="452" t="s">
        <v>222</v>
      </c>
      <c r="C10" s="451">
        <v>11762380.58</v>
      </c>
      <c r="D10" s="23">
        <v>51140.785130434801</v>
      </c>
      <c r="E10" s="23">
        <v>1575.4594937048</v>
      </c>
      <c r="F10" s="26">
        <v>212.486100513043</v>
      </c>
      <c r="G10" s="22">
        <v>840938.54</v>
      </c>
      <c r="H10" s="23">
        <v>3656.2545217391298</v>
      </c>
      <c r="I10" s="23">
        <v>112.63575408518599</v>
      </c>
      <c r="J10" s="24">
        <v>15.191461449526701</v>
      </c>
      <c r="K10" s="238">
        <v>7466</v>
      </c>
      <c r="L10" s="22">
        <v>7391</v>
      </c>
      <c r="M10" s="22">
        <v>55356</v>
      </c>
      <c r="N10" s="23">
        <v>240.67826086956521</v>
      </c>
      <c r="O10" s="23">
        <f t="shared" si="0"/>
        <v>65.93924955330553</v>
      </c>
      <c r="P10" s="23">
        <v>6.2776139714220909</v>
      </c>
      <c r="Q10" s="23">
        <v>2.3948044919496687</v>
      </c>
      <c r="R10" s="26">
        <v>38.339130434782611</v>
      </c>
    </row>
    <row r="11" spans="1:20" s="20" customFormat="1" ht="13.5" thickBot="1">
      <c r="A11" s="450">
        <v>4</v>
      </c>
      <c r="B11" s="453" t="s">
        <v>223</v>
      </c>
      <c r="C11" s="260">
        <v>12851136</v>
      </c>
      <c r="D11" s="29">
        <v>57371.142857142899</v>
      </c>
      <c r="E11" s="29">
        <v>1952.76340981614</v>
      </c>
      <c r="F11" s="32">
        <v>258.03939521715603</v>
      </c>
      <c r="G11" s="28">
        <v>770917</v>
      </c>
      <c r="H11" s="29">
        <v>3441.59375</v>
      </c>
      <c r="I11" s="29">
        <v>117.142835435344</v>
      </c>
      <c r="J11" s="30">
        <v>15.479328554504701</v>
      </c>
      <c r="K11" s="239">
        <v>6581</v>
      </c>
      <c r="L11" s="28">
        <v>6490</v>
      </c>
      <c r="M11" s="28">
        <v>49803</v>
      </c>
      <c r="N11" s="29">
        <v>222.33482142857142</v>
      </c>
      <c r="O11" s="29">
        <f t="shared" si="0"/>
        <v>60.913649706457925</v>
      </c>
      <c r="P11" s="29">
        <v>5.9466268656716421</v>
      </c>
      <c r="Q11" s="29">
        <v>2.9738058551617872</v>
      </c>
      <c r="R11" s="32">
        <v>37.388392857142854</v>
      </c>
    </row>
    <row r="12" spans="1:20" s="20" customFormat="1" ht="12.75">
      <c r="A12" s="83"/>
      <c r="C12" s="68"/>
      <c r="D12" s="37"/>
      <c r="E12" s="37"/>
      <c r="F12" s="37"/>
      <c r="G12" s="68"/>
      <c r="H12" s="37"/>
      <c r="I12" s="37"/>
      <c r="J12" s="37"/>
    </row>
    <row r="13" spans="1:20" s="20" customFormat="1" ht="13.5" thickBot="1">
      <c r="A13" s="552" t="s">
        <v>565</v>
      </c>
      <c r="B13" s="552"/>
      <c r="C13" s="552"/>
      <c r="D13" s="552"/>
      <c r="E13" s="552"/>
      <c r="F13" s="552"/>
      <c r="G13" s="552"/>
      <c r="H13" s="552"/>
      <c r="I13" s="552"/>
      <c r="J13" s="552"/>
      <c r="K13" s="552"/>
      <c r="L13" s="552"/>
      <c r="M13" s="552"/>
      <c r="N13" s="552"/>
      <c r="O13" s="552"/>
      <c r="P13" s="552"/>
      <c r="Q13" s="552"/>
      <c r="R13" s="552"/>
      <c r="S13" s="552"/>
      <c r="T13" s="552"/>
    </row>
    <row r="14" spans="1:20" s="20" customFormat="1" ht="13.5" thickBot="1">
      <c r="A14" s="611" t="s">
        <v>300</v>
      </c>
      <c r="B14" s="614" t="s">
        <v>301</v>
      </c>
      <c r="C14" s="556" t="s">
        <v>414</v>
      </c>
      <c r="D14" s="557"/>
      <c r="E14" s="557"/>
      <c r="F14" s="557"/>
      <c r="G14" s="557"/>
      <c r="H14" s="557"/>
      <c r="I14" s="557"/>
      <c r="J14" s="557"/>
      <c r="K14" s="557"/>
      <c r="L14" s="557"/>
      <c r="M14" s="556" t="s">
        <v>425</v>
      </c>
      <c r="N14" s="557"/>
      <c r="O14" s="557"/>
      <c r="P14" s="557"/>
      <c r="Q14" s="557"/>
      <c r="R14" s="557"/>
      <c r="S14" s="557"/>
      <c r="T14" s="558"/>
    </row>
    <row r="15" spans="1:20" s="20" customFormat="1" ht="13.5" thickBot="1">
      <c r="A15" s="612"/>
      <c r="B15" s="615"/>
      <c r="C15" s="559" t="s">
        <v>415</v>
      </c>
      <c r="D15" s="562" t="s">
        <v>416</v>
      </c>
      <c r="E15" s="563"/>
      <c r="F15" s="563"/>
      <c r="G15" s="563"/>
      <c r="H15" s="563"/>
      <c r="I15" s="563"/>
      <c r="J15" s="563"/>
      <c r="K15" s="563"/>
      <c r="L15" s="563"/>
      <c r="M15" s="559" t="s">
        <v>415</v>
      </c>
      <c r="N15" s="562" t="s">
        <v>416</v>
      </c>
      <c r="O15" s="563"/>
      <c r="P15" s="563"/>
      <c r="Q15" s="563"/>
      <c r="R15" s="563"/>
      <c r="S15" s="563"/>
      <c r="T15" s="585"/>
    </row>
    <row r="16" spans="1:20" s="20" customFormat="1" ht="36.75" customHeight="1">
      <c r="A16" s="612"/>
      <c r="B16" s="615"/>
      <c r="C16" s="560"/>
      <c r="D16" s="576" t="s">
        <v>409</v>
      </c>
      <c r="E16" s="570" t="s">
        <v>410</v>
      </c>
      <c r="F16" s="570" t="s">
        <v>411</v>
      </c>
      <c r="G16" s="566" t="s">
        <v>418</v>
      </c>
      <c r="H16" s="567"/>
      <c r="I16" s="568" t="s">
        <v>417</v>
      </c>
      <c r="J16" s="569"/>
      <c r="K16" s="570" t="s">
        <v>412</v>
      </c>
      <c r="L16" s="573" t="s">
        <v>413</v>
      </c>
      <c r="M16" s="560"/>
      <c r="N16" s="576" t="s">
        <v>420</v>
      </c>
      <c r="O16" s="566" t="s">
        <v>421</v>
      </c>
      <c r="P16" s="579"/>
      <c r="Q16" s="579"/>
      <c r="R16" s="567"/>
      <c r="S16" s="570" t="s">
        <v>423</v>
      </c>
      <c r="T16" s="573" t="s">
        <v>424</v>
      </c>
    </row>
    <row r="17" spans="1:20" s="20" customFormat="1" ht="27.75" customHeight="1">
      <c r="A17" s="612"/>
      <c r="B17" s="615"/>
      <c r="C17" s="560"/>
      <c r="D17" s="577"/>
      <c r="E17" s="571"/>
      <c r="F17" s="571"/>
      <c r="G17" s="580" t="s">
        <v>415</v>
      </c>
      <c r="H17" s="580" t="s">
        <v>419</v>
      </c>
      <c r="I17" s="580" t="s">
        <v>415</v>
      </c>
      <c r="J17" s="582" t="s">
        <v>422</v>
      </c>
      <c r="K17" s="571"/>
      <c r="L17" s="574"/>
      <c r="M17" s="560"/>
      <c r="N17" s="577"/>
      <c r="O17" s="571" t="s">
        <v>415</v>
      </c>
      <c r="P17" s="571" t="s">
        <v>422</v>
      </c>
      <c r="Q17" s="583" t="s">
        <v>418</v>
      </c>
      <c r="R17" s="584"/>
      <c r="S17" s="571"/>
      <c r="T17" s="574"/>
    </row>
    <row r="18" spans="1:20" s="20" customFormat="1" ht="25.5">
      <c r="A18" s="613"/>
      <c r="B18" s="616"/>
      <c r="C18" s="561"/>
      <c r="D18" s="578"/>
      <c r="E18" s="572"/>
      <c r="F18" s="572"/>
      <c r="G18" s="581"/>
      <c r="H18" s="581"/>
      <c r="I18" s="581"/>
      <c r="J18" s="572"/>
      <c r="K18" s="572"/>
      <c r="L18" s="575"/>
      <c r="M18" s="561"/>
      <c r="N18" s="578"/>
      <c r="O18" s="572"/>
      <c r="P18" s="572"/>
      <c r="Q18" s="490" t="s">
        <v>415</v>
      </c>
      <c r="R18" s="491" t="s">
        <v>419</v>
      </c>
      <c r="S18" s="572"/>
      <c r="T18" s="575"/>
    </row>
    <row r="19" spans="1:20" s="20" customFormat="1" ht="12.75">
      <c r="A19" s="619" t="s">
        <v>331</v>
      </c>
      <c r="B19" s="516"/>
      <c r="C19" s="144">
        <f t="shared" ref="C19:T19" si="1">SUM(C20:C25)</f>
        <v>747</v>
      </c>
      <c r="D19" s="40">
        <f t="shared" si="1"/>
        <v>307</v>
      </c>
      <c r="E19" s="41">
        <f t="shared" si="1"/>
        <v>0</v>
      </c>
      <c r="F19" s="41">
        <f t="shared" si="1"/>
        <v>5</v>
      </c>
      <c r="G19" s="41">
        <f t="shared" si="1"/>
        <v>10</v>
      </c>
      <c r="H19" s="41">
        <f t="shared" si="1"/>
        <v>0</v>
      </c>
      <c r="I19" s="41">
        <f t="shared" si="1"/>
        <v>310</v>
      </c>
      <c r="J19" s="41">
        <f t="shared" si="1"/>
        <v>14</v>
      </c>
      <c r="K19" s="41">
        <f t="shared" si="1"/>
        <v>35</v>
      </c>
      <c r="L19" s="42">
        <f t="shared" si="1"/>
        <v>80</v>
      </c>
      <c r="M19" s="39">
        <f t="shared" si="1"/>
        <v>1642</v>
      </c>
      <c r="N19" s="40">
        <f t="shared" si="1"/>
        <v>802</v>
      </c>
      <c r="O19" s="41">
        <f t="shared" si="1"/>
        <v>725</v>
      </c>
      <c r="P19" s="41">
        <f t="shared" si="1"/>
        <v>22</v>
      </c>
      <c r="Q19" s="43">
        <f t="shared" si="1"/>
        <v>1</v>
      </c>
      <c r="R19" s="44">
        <f t="shared" si="1"/>
        <v>0</v>
      </c>
      <c r="S19" s="41">
        <f t="shared" si="1"/>
        <v>634</v>
      </c>
      <c r="T19" s="42">
        <f t="shared" si="1"/>
        <v>206</v>
      </c>
    </row>
    <row r="20" spans="1:20" s="20" customFormat="1" ht="12.75">
      <c r="A20" s="492">
        <v>1</v>
      </c>
      <c r="B20" s="452" t="s">
        <v>220</v>
      </c>
      <c r="C20" s="45">
        <v>552</v>
      </c>
      <c r="D20" s="46">
        <v>221</v>
      </c>
      <c r="E20" s="47">
        <v>0</v>
      </c>
      <c r="F20" s="47">
        <v>1</v>
      </c>
      <c r="G20" s="47">
        <v>2</v>
      </c>
      <c r="H20" s="47">
        <v>0</v>
      </c>
      <c r="I20" s="47">
        <v>256</v>
      </c>
      <c r="J20" s="47">
        <v>12</v>
      </c>
      <c r="K20" s="47">
        <v>27</v>
      </c>
      <c r="L20" s="48">
        <v>45</v>
      </c>
      <c r="M20" s="111">
        <v>1029</v>
      </c>
      <c r="N20" s="70">
        <v>523</v>
      </c>
      <c r="O20" s="71">
        <v>460</v>
      </c>
      <c r="P20" s="71">
        <v>14</v>
      </c>
      <c r="Q20" s="71">
        <v>0</v>
      </c>
      <c r="R20" s="71">
        <v>0</v>
      </c>
      <c r="S20" s="71">
        <v>407</v>
      </c>
      <c r="T20" s="113">
        <v>99</v>
      </c>
    </row>
    <row r="21" spans="1:20" s="20" customFormat="1" ht="12.75">
      <c r="A21" s="492">
        <v>2</v>
      </c>
      <c r="B21" s="452" t="s">
        <v>221</v>
      </c>
      <c r="C21" s="45">
        <v>42</v>
      </c>
      <c r="D21" s="46">
        <v>16</v>
      </c>
      <c r="E21" s="47">
        <v>0</v>
      </c>
      <c r="F21" s="47">
        <v>1</v>
      </c>
      <c r="G21" s="47">
        <v>0</v>
      </c>
      <c r="H21" s="47">
        <v>0</v>
      </c>
      <c r="I21" s="78">
        <v>13</v>
      </c>
      <c r="J21" s="47">
        <v>0</v>
      </c>
      <c r="K21" s="47">
        <v>2</v>
      </c>
      <c r="L21" s="48">
        <v>10</v>
      </c>
      <c r="M21" s="111">
        <v>135</v>
      </c>
      <c r="N21" s="70">
        <v>51</v>
      </c>
      <c r="O21" s="71">
        <v>46</v>
      </c>
      <c r="P21" s="71">
        <v>0</v>
      </c>
      <c r="Q21" s="71">
        <v>0</v>
      </c>
      <c r="R21" s="71">
        <v>0</v>
      </c>
      <c r="S21" s="71">
        <v>49</v>
      </c>
      <c r="T21" s="113">
        <v>35</v>
      </c>
    </row>
    <row r="22" spans="1:20" s="20" customFormat="1" ht="12.75">
      <c r="A22" s="492">
        <v>3</v>
      </c>
      <c r="B22" s="452" t="s">
        <v>222</v>
      </c>
      <c r="C22" s="45">
        <v>72</v>
      </c>
      <c r="D22" s="85">
        <v>30</v>
      </c>
      <c r="E22" s="86">
        <v>0</v>
      </c>
      <c r="F22" s="86">
        <v>2</v>
      </c>
      <c r="G22" s="86">
        <v>7</v>
      </c>
      <c r="H22" s="86">
        <v>0</v>
      </c>
      <c r="I22" s="47">
        <v>17</v>
      </c>
      <c r="J22" s="86">
        <v>1</v>
      </c>
      <c r="K22" s="86">
        <v>3</v>
      </c>
      <c r="L22" s="87">
        <v>13</v>
      </c>
      <c r="M22" s="192">
        <v>240</v>
      </c>
      <c r="N22" s="103">
        <v>116</v>
      </c>
      <c r="O22" s="104">
        <v>112</v>
      </c>
      <c r="P22" s="104">
        <v>0</v>
      </c>
      <c r="Q22" s="104">
        <v>0</v>
      </c>
      <c r="R22" s="104">
        <v>0</v>
      </c>
      <c r="S22" s="104">
        <v>88</v>
      </c>
      <c r="T22" s="105">
        <v>36</v>
      </c>
    </row>
    <row r="23" spans="1:20" s="20" customFormat="1" ht="13.5" thickBot="1">
      <c r="A23" s="450">
        <v>4</v>
      </c>
      <c r="B23" s="453" t="s">
        <v>223</v>
      </c>
      <c r="C23" s="50">
        <v>81</v>
      </c>
      <c r="D23" s="51">
        <v>40</v>
      </c>
      <c r="E23" s="52">
        <v>0</v>
      </c>
      <c r="F23" s="52">
        <v>1</v>
      </c>
      <c r="G23" s="52">
        <v>1</v>
      </c>
      <c r="H23" s="52">
        <v>0</v>
      </c>
      <c r="I23" s="511">
        <v>24</v>
      </c>
      <c r="J23" s="52">
        <v>1</v>
      </c>
      <c r="K23" s="52">
        <v>3</v>
      </c>
      <c r="L23" s="96">
        <v>12</v>
      </c>
      <c r="M23" s="62">
        <v>238</v>
      </c>
      <c r="N23" s="63">
        <v>112</v>
      </c>
      <c r="O23" s="64">
        <v>107</v>
      </c>
      <c r="P23" s="64">
        <v>8</v>
      </c>
      <c r="Q23" s="64">
        <v>1</v>
      </c>
      <c r="R23" s="64">
        <v>0</v>
      </c>
      <c r="S23" s="64">
        <v>90</v>
      </c>
      <c r="T23" s="117">
        <v>36</v>
      </c>
    </row>
    <row r="24" spans="1:20" s="20" customFormat="1" ht="12.75">
      <c r="A24" s="83"/>
      <c r="C24" s="68"/>
      <c r="D24" s="37"/>
      <c r="E24" s="37"/>
      <c r="F24" s="37"/>
      <c r="G24" s="68"/>
      <c r="H24" s="37"/>
      <c r="I24" s="37"/>
      <c r="J24" s="37"/>
    </row>
    <row r="25" spans="1:20" s="20" customFormat="1" ht="12.75">
      <c r="A25" s="33"/>
      <c r="B25" s="61"/>
      <c r="C25" s="35"/>
      <c r="D25" s="36"/>
      <c r="E25" s="37"/>
      <c r="F25" s="37"/>
      <c r="G25" s="35"/>
      <c r="H25" s="37"/>
      <c r="I25" s="37"/>
      <c r="J25" s="37"/>
    </row>
    <row r="26" spans="1:20">
      <c r="C26" s="68"/>
      <c r="D26" s="37"/>
      <c r="E26" s="37"/>
      <c r="F26" s="37"/>
      <c r="G26" s="68"/>
      <c r="H26" s="37"/>
      <c r="I26" s="37"/>
      <c r="J26" s="37"/>
      <c r="K26" s="20"/>
      <c r="L26" s="20"/>
      <c r="M26" s="20"/>
      <c r="N26" s="20"/>
      <c r="O26" s="20"/>
      <c r="P26" s="20"/>
      <c r="Q26" s="20"/>
      <c r="R26" s="20"/>
      <c r="S26" s="20"/>
      <c r="T26" s="20"/>
    </row>
  </sheetData>
  <mergeCells count="44">
    <mergeCell ref="A13:T13"/>
    <mergeCell ref="A4:J4"/>
    <mergeCell ref="A19:B19"/>
    <mergeCell ref="S16:S18"/>
    <mergeCell ref="T16:T18"/>
    <mergeCell ref="G17:G18"/>
    <mergeCell ref="H17:H18"/>
    <mergeCell ref="I17:I18"/>
    <mergeCell ref="J17:J18"/>
    <mergeCell ref="O17:O18"/>
    <mergeCell ref="P17:P18"/>
    <mergeCell ref="Q17:R17"/>
    <mergeCell ref="N15:T15"/>
    <mergeCell ref="D16:D18"/>
    <mergeCell ref="E16:E18"/>
    <mergeCell ref="F16:F18"/>
    <mergeCell ref="G16:H16"/>
    <mergeCell ref="I16:J16"/>
    <mergeCell ref="K16:K18"/>
    <mergeCell ref="L16:L18"/>
    <mergeCell ref="N16:N18"/>
    <mergeCell ref="O16:R16"/>
    <mergeCell ref="Q5:Q6"/>
    <mergeCell ref="R5:R6"/>
    <mergeCell ref="A7:B7"/>
    <mergeCell ref="A14:A18"/>
    <mergeCell ref="B14:B18"/>
    <mergeCell ref="C14:L14"/>
    <mergeCell ref="M14:T14"/>
    <mergeCell ref="C15:C18"/>
    <mergeCell ref="D15:L15"/>
    <mergeCell ref="M15:M18"/>
    <mergeCell ref="K5:K6"/>
    <mergeCell ref="L5:L6"/>
    <mergeCell ref="M5:M6"/>
    <mergeCell ref="N5:N6"/>
    <mergeCell ref="O5:O6"/>
    <mergeCell ref="P5:P6"/>
    <mergeCell ref="H5:J5"/>
    <mergeCell ref="A5:A6"/>
    <mergeCell ref="B5:B6"/>
    <mergeCell ref="C5:C6"/>
    <mergeCell ref="D5:F5"/>
    <mergeCell ref="G5:G6"/>
  </mergeCells>
  <pageMargins left="0.11811023622047245" right="0.19685039370078741" top="0.55118110236220474" bottom="0.74803149606299213" header="0.31496062992125984" footer="0.31496062992125984"/>
  <pageSetup paperSize="9" scale="6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T25"/>
  <sheetViews>
    <sheetView zoomScaleNormal="100" workbookViewId="0"/>
  </sheetViews>
  <sheetFormatPr defaultRowHeight="15"/>
  <cols>
    <col min="1" max="1" width="5.5703125" customWidth="1"/>
    <col min="2" max="2" width="49" customWidth="1"/>
    <col min="3" max="3" width="11.5703125" customWidth="1"/>
    <col min="4" max="10" width="9.140625" customWidth="1"/>
    <col min="17" max="17" width="7.85546875" customWidth="1"/>
    <col min="19" max="19" width="8" customWidth="1"/>
    <col min="20" max="20" width="8.140625" customWidth="1"/>
  </cols>
  <sheetData>
    <row r="2" spans="1:20">
      <c r="K2" s="300"/>
      <c r="L2" s="300"/>
      <c r="M2" s="300"/>
    </row>
    <row r="3" spans="1:20" s="20" customFormat="1" ht="12.75">
      <c r="A3" s="83"/>
      <c r="C3" s="68"/>
      <c r="D3" s="37"/>
      <c r="E3" s="37"/>
      <c r="F3" s="37"/>
      <c r="G3" s="68"/>
      <c r="H3" s="37"/>
      <c r="I3" s="37"/>
      <c r="J3" s="37"/>
    </row>
    <row r="4" spans="1:20" s="20" customFormat="1" ht="13.5" thickBot="1">
      <c r="A4" s="542" t="s">
        <v>562</v>
      </c>
      <c r="B4" s="542"/>
      <c r="C4" s="542"/>
      <c r="D4" s="542"/>
      <c r="E4" s="542"/>
      <c r="F4" s="542"/>
      <c r="G4" s="542"/>
      <c r="H4" s="542"/>
      <c r="I4" s="542"/>
      <c r="J4" s="542"/>
    </row>
    <row r="5" spans="1:20" s="20" customFormat="1" ht="12.75" customHeight="1">
      <c r="A5" s="628" t="s">
        <v>300</v>
      </c>
      <c r="B5" s="630" t="s">
        <v>301</v>
      </c>
      <c r="C5" s="609" t="s">
        <v>0</v>
      </c>
      <c r="D5" s="693" t="s">
        <v>298</v>
      </c>
      <c r="E5" s="693"/>
      <c r="F5" s="694"/>
      <c r="G5" s="546" t="s">
        <v>1</v>
      </c>
      <c r="H5" s="693" t="s">
        <v>299</v>
      </c>
      <c r="I5" s="693"/>
      <c r="J5" s="602"/>
      <c r="K5" s="564" t="s">
        <v>466</v>
      </c>
      <c r="L5" s="545" t="s">
        <v>467</v>
      </c>
      <c r="M5" s="546" t="s">
        <v>461</v>
      </c>
      <c r="N5" s="546" t="s">
        <v>462</v>
      </c>
      <c r="O5" s="546" t="s">
        <v>463</v>
      </c>
      <c r="P5" s="546" t="s">
        <v>464</v>
      </c>
      <c r="Q5" s="546" t="s">
        <v>465</v>
      </c>
      <c r="R5" s="548" t="s">
        <v>469</v>
      </c>
    </row>
    <row r="6" spans="1:20" s="20" customFormat="1" ht="38.25">
      <c r="A6" s="629"/>
      <c r="B6" s="631"/>
      <c r="C6" s="632"/>
      <c r="D6" s="3" t="s">
        <v>2</v>
      </c>
      <c r="E6" s="2" t="s">
        <v>3</v>
      </c>
      <c r="F6" s="7" t="s">
        <v>4</v>
      </c>
      <c r="G6" s="513"/>
      <c r="H6" s="3" t="s">
        <v>2</v>
      </c>
      <c r="I6" s="2" t="s">
        <v>3</v>
      </c>
      <c r="J6" s="8" t="s">
        <v>4</v>
      </c>
      <c r="K6" s="675"/>
      <c r="L6" s="676"/>
      <c r="M6" s="674"/>
      <c r="N6" s="674"/>
      <c r="O6" s="674"/>
      <c r="P6" s="674"/>
      <c r="Q6" s="674"/>
      <c r="R6" s="549"/>
    </row>
    <row r="7" spans="1:20" s="20" customFormat="1" ht="12.75">
      <c r="A7" s="619" t="s">
        <v>332</v>
      </c>
      <c r="B7" s="620"/>
      <c r="C7" s="262">
        <f t="shared" ref="C7" si="0">SUM(C8:C11)</f>
        <v>64735959.770000003</v>
      </c>
      <c r="D7" s="54">
        <v>59173.637815356502</v>
      </c>
      <c r="E7" s="54">
        <v>1940.9918376708999</v>
      </c>
      <c r="F7" s="56">
        <v>303.14051336683002</v>
      </c>
      <c r="G7" s="53">
        <f t="shared" ref="G7" si="1">SUM(G8:G11)</f>
        <v>7758225.1799999997</v>
      </c>
      <c r="H7" s="54">
        <v>7091.6135100548399</v>
      </c>
      <c r="I7" s="54">
        <v>232.616490165507</v>
      </c>
      <c r="J7" s="55">
        <v>36.329612973013496</v>
      </c>
      <c r="K7" s="237">
        <f>SUM(K8:K11)</f>
        <v>33352</v>
      </c>
      <c r="L7" s="53">
        <f t="shared" ref="L7:M7" si="2">SUM(L8:L11)</f>
        <v>33013</v>
      </c>
      <c r="M7" s="53">
        <f t="shared" si="2"/>
        <v>213551</v>
      </c>
      <c r="N7" s="54">
        <v>195.2020109689214</v>
      </c>
      <c r="O7" s="54">
        <f>+N7*100/365</f>
        <v>53.480003005183939</v>
      </c>
      <c r="P7" s="54">
        <v>5.297717687918631</v>
      </c>
      <c r="Q7" s="54">
        <v>1.6720685790446188</v>
      </c>
      <c r="R7" s="56">
        <v>36.846435100548447</v>
      </c>
    </row>
    <row r="8" spans="1:20" s="20" customFormat="1" ht="12.75">
      <c r="A8" s="493">
        <v>1</v>
      </c>
      <c r="B8" s="452" t="s">
        <v>224</v>
      </c>
      <c r="C8" s="451">
        <v>50236319.200000003</v>
      </c>
      <c r="D8" s="23">
        <v>66714.899335989394</v>
      </c>
      <c r="E8" s="23">
        <v>2004.0018828785701</v>
      </c>
      <c r="F8" s="26">
        <v>339.88700635305099</v>
      </c>
      <c r="G8" s="22">
        <v>6846348</v>
      </c>
      <c r="H8" s="23">
        <v>9092.0956175298797</v>
      </c>
      <c r="I8" s="23">
        <v>273.11105792245098</v>
      </c>
      <c r="J8" s="24">
        <v>46.320764801796997</v>
      </c>
      <c r="K8" s="238">
        <v>25068</v>
      </c>
      <c r="L8" s="22">
        <v>24850</v>
      </c>
      <c r="M8" s="22">
        <v>147803</v>
      </c>
      <c r="N8" s="23">
        <v>196.2855245683931</v>
      </c>
      <c r="O8" s="23">
        <f>+N8*0.273972602739726</f>
        <v>53.776856046135094</v>
      </c>
      <c r="P8" s="23">
        <v>4.7854367674674609</v>
      </c>
      <c r="Q8" s="23">
        <v>1.6136820925553319</v>
      </c>
      <c r="R8" s="26">
        <v>41.017264276228417</v>
      </c>
    </row>
    <row r="9" spans="1:20" s="20" customFormat="1" ht="12.75">
      <c r="A9" s="493">
        <v>2</v>
      </c>
      <c r="B9" s="452" t="s">
        <v>225</v>
      </c>
      <c r="C9" s="451">
        <v>2390353.5699999998</v>
      </c>
      <c r="D9" s="23">
        <v>59758.839249999997</v>
      </c>
      <c r="E9" s="23">
        <v>2573.0393649084999</v>
      </c>
      <c r="F9" s="26">
        <v>218.496670018282</v>
      </c>
      <c r="G9" s="22">
        <v>186904.08</v>
      </c>
      <c r="H9" s="23">
        <v>4672.6019999999999</v>
      </c>
      <c r="I9" s="23">
        <v>201.18846071044101</v>
      </c>
      <c r="J9" s="24">
        <v>17.084468007312601</v>
      </c>
      <c r="K9" s="238">
        <v>929</v>
      </c>
      <c r="L9" s="22">
        <v>914</v>
      </c>
      <c r="M9" s="22">
        <v>10940</v>
      </c>
      <c r="N9" s="23">
        <v>273.5</v>
      </c>
      <c r="O9" s="23">
        <f t="shared" ref="O9:O10" si="3">+N9*0.273972602739726</f>
        <v>74.93150684931507</v>
      </c>
      <c r="P9" s="23">
        <v>11.613588110403397</v>
      </c>
      <c r="Q9" s="23">
        <v>3.0634573304157549</v>
      </c>
      <c r="R9" s="26">
        <v>23.55</v>
      </c>
    </row>
    <row r="10" spans="1:20" s="20" customFormat="1" ht="12.75">
      <c r="A10" s="493">
        <v>3</v>
      </c>
      <c r="B10" s="452" t="s">
        <v>226</v>
      </c>
      <c r="C10" s="451">
        <v>4034615</v>
      </c>
      <c r="D10" s="23">
        <v>38424.9047619048</v>
      </c>
      <c r="E10" s="23">
        <v>1662.38772146683</v>
      </c>
      <c r="F10" s="26">
        <v>207.54192386831301</v>
      </c>
      <c r="G10" s="22">
        <v>204245</v>
      </c>
      <c r="H10" s="23">
        <v>1945.19047619048</v>
      </c>
      <c r="I10" s="23">
        <v>84.155335805521204</v>
      </c>
      <c r="J10" s="24">
        <v>10.506430041152299</v>
      </c>
      <c r="K10" s="238">
        <v>2427</v>
      </c>
      <c r="L10" s="22">
        <v>2385</v>
      </c>
      <c r="M10" s="22">
        <v>19440</v>
      </c>
      <c r="N10" s="23">
        <v>185.14285714285714</v>
      </c>
      <c r="O10" s="23">
        <f t="shared" si="3"/>
        <v>50.724070450097841</v>
      </c>
      <c r="P10" s="23">
        <v>8.0098887515451178</v>
      </c>
      <c r="Q10" s="23">
        <v>0.83857442348008382</v>
      </c>
      <c r="R10" s="26">
        <v>23.114285714285714</v>
      </c>
    </row>
    <row r="11" spans="1:20" s="20" customFormat="1" ht="26.25" thickBot="1">
      <c r="A11" s="203">
        <v>4</v>
      </c>
      <c r="B11" s="474" t="s">
        <v>227</v>
      </c>
      <c r="C11" s="468">
        <v>8074672</v>
      </c>
      <c r="D11" s="66">
        <v>41144.825477707003</v>
      </c>
      <c r="E11" s="66">
        <v>1638.5292207792199</v>
      </c>
      <c r="F11" s="67">
        <v>228.30445600542899</v>
      </c>
      <c r="G11" s="82">
        <v>520728.1</v>
      </c>
      <c r="H11" s="66">
        <v>2653.3915923566901</v>
      </c>
      <c r="I11" s="66">
        <v>105.667228084416</v>
      </c>
      <c r="J11" s="95">
        <v>14.7231423885999</v>
      </c>
      <c r="K11" s="317">
        <v>4928</v>
      </c>
      <c r="L11" s="82">
        <v>4864</v>
      </c>
      <c r="M11" s="82">
        <v>35368</v>
      </c>
      <c r="N11" s="66">
        <v>180.44897959183675</v>
      </c>
      <c r="O11" s="66">
        <f>+N11*0.273972602739726</f>
        <v>49.438076600503216</v>
      </c>
      <c r="P11" s="66">
        <v>5.8411230388108999</v>
      </c>
      <c r="Q11" s="66">
        <v>2.1175986842105261</v>
      </c>
      <c r="R11" s="67">
        <v>30.892857142857142</v>
      </c>
    </row>
    <row r="12" spans="1:20" s="20" customFormat="1" ht="12.75">
      <c r="A12" s="33"/>
      <c r="B12" s="61"/>
      <c r="C12" s="35"/>
      <c r="D12" s="36"/>
      <c r="E12" s="37"/>
      <c r="F12" s="37"/>
      <c r="G12" s="35"/>
      <c r="H12" s="37"/>
      <c r="I12" s="37"/>
      <c r="J12" s="37"/>
    </row>
    <row r="13" spans="1:20" s="20" customFormat="1" ht="13.5" thickBot="1">
      <c r="A13" s="552" t="s">
        <v>565</v>
      </c>
      <c r="B13" s="552"/>
      <c r="C13" s="552"/>
      <c r="D13" s="552"/>
      <c r="E13" s="552"/>
      <c r="F13" s="552"/>
      <c r="G13" s="552"/>
      <c r="H13" s="552"/>
      <c r="I13" s="552"/>
      <c r="J13" s="552"/>
      <c r="K13" s="552"/>
      <c r="L13" s="552"/>
      <c r="M13" s="552"/>
      <c r="N13" s="552"/>
      <c r="O13" s="552"/>
      <c r="P13" s="552"/>
      <c r="Q13" s="552"/>
      <c r="R13" s="552"/>
      <c r="S13" s="552"/>
      <c r="T13" s="552"/>
    </row>
    <row r="14" spans="1:20" s="20" customFormat="1" ht="13.5" thickBot="1">
      <c r="A14" s="611" t="s">
        <v>300</v>
      </c>
      <c r="B14" s="614" t="s">
        <v>301</v>
      </c>
      <c r="C14" s="557" t="s">
        <v>414</v>
      </c>
      <c r="D14" s="557"/>
      <c r="E14" s="557"/>
      <c r="F14" s="557"/>
      <c r="G14" s="557"/>
      <c r="H14" s="557"/>
      <c r="I14" s="557"/>
      <c r="J14" s="557"/>
      <c r="K14" s="557"/>
      <c r="L14" s="557"/>
      <c r="M14" s="556" t="s">
        <v>425</v>
      </c>
      <c r="N14" s="557"/>
      <c r="O14" s="557"/>
      <c r="P14" s="557"/>
      <c r="Q14" s="557"/>
      <c r="R14" s="557"/>
      <c r="S14" s="557"/>
      <c r="T14" s="558"/>
    </row>
    <row r="15" spans="1:20" s="20" customFormat="1" ht="13.5" thickBot="1">
      <c r="A15" s="612"/>
      <c r="B15" s="615"/>
      <c r="C15" s="671" t="s">
        <v>415</v>
      </c>
      <c r="D15" s="562" t="s">
        <v>416</v>
      </c>
      <c r="E15" s="563"/>
      <c r="F15" s="563"/>
      <c r="G15" s="563"/>
      <c r="H15" s="563"/>
      <c r="I15" s="563"/>
      <c r="J15" s="563"/>
      <c r="K15" s="563"/>
      <c r="L15" s="563"/>
      <c r="M15" s="559" t="s">
        <v>415</v>
      </c>
      <c r="N15" s="562" t="s">
        <v>416</v>
      </c>
      <c r="O15" s="563"/>
      <c r="P15" s="563"/>
      <c r="Q15" s="563"/>
      <c r="R15" s="563"/>
      <c r="S15" s="563"/>
      <c r="T15" s="585"/>
    </row>
    <row r="16" spans="1:20" s="20" customFormat="1" ht="42" customHeight="1">
      <c r="A16" s="612"/>
      <c r="B16" s="615"/>
      <c r="C16" s="672"/>
      <c r="D16" s="576" t="s">
        <v>409</v>
      </c>
      <c r="E16" s="570" t="s">
        <v>410</v>
      </c>
      <c r="F16" s="570" t="s">
        <v>411</v>
      </c>
      <c r="G16" s="566" t="s">
        <v>418</v>
      </c>
      <c r="H16" s="567"/>
      <c r="I16" s="568" t="s">
        <v>417</v>
      </c>
      <c r="J16" s="569"/>
      <c r="K16" s="570" t="s">
        <v>412</v>
      </c>
      <c r="L16" s="573" t="s">
        <v>413</v>
      </c>
      <c r="M16" s="560"/>
      <c r="N16" s="576" t="s">
        <v>420</v>
      </c>
      <c r="O16" s="566" t="s">
        <v>421</v>
      </c>
      <c r="P16" s="579"/>
      <c r="Q16" s="579"/>
      <c r="R16" s="567"/>
      <c r="S16" s="570" t="s">
        <v>423</v>
      </c>
      <c r="T16" s="573" t="s">
        <v>424</v>
      </c>
    </row>
    <row r="17" spans="1:20" s="20" customFormat="1" ht="30" customHeight="1">
      <c r="A17" s="612"/>
      <c r="B17" s="615"/>
      <c r="C17" s="672"/>
      <c r="D17" s="577"/>
      <c r="E17" s="571"/>
      <c r="F17" s="571"/>
      <c r="G17" s="580" t="s">
        <v>415</v>
      </c>
      <c r="H17" s="580" t="s">
        <v>419</v>
      </c>
      <c r="I17" s="580" t="s">
        <v>415</v>
      </c>
      <c r="J17" s="582" t="s">
        <v>422</v>
      </c>
      <c r="K17" s="571"/>
      <c r="L17" s="574"/>
      <c r="M17" s="560"/>
      <c r="N17" s="577"/>
      <c r="O17" s="571" t="s">
        <v>415</v>
      </c>
      <c r="P17" s="571" t="s">
        <v>422</v>
      </c>
      <c r="Q17" s="583" t="s">
        <v>418</v>
      </c>
      <c r="R17" s="584"/>
      <c r="S17" s="571"/>
      <c r="T17" s="574"/>
    </row>
    <row r="18" spans="1:20" s="20" customFormat="1" ht="25.5">
      <c r="A18" s="613"/>
      <c r="B18" s="616"/>
      <c r="C18" s="673"/>
      <c r="D18" s="578"/>
      <c r="E18" s="572"/>
      <c r="F18" s="572"/>
      <c r="G18" s="581"/>
      <c r="H18" s="581"/>
      <c r="I18" s="581"/>
      <c r="J18" s="572"/>
      <c r="K18" s="572"/>
      <c r="L18" s="575"/>
      <c r="M18" s="561"/>
      <c r="N18" s="578"/>
      <c r="O18" s="572"/>
      <c r="P18" s="572"/>
      <c r="Q18" s="307" t="s">
        <v>415</v>
      </c>
      <c r="R18" s="38" t="s">
        <v>419</v>
      </c>
      <c r="S18" s="572"/>
      <c r="T18" s="575"/>
    </row>
    <row r="19" spans="1:20" s="20" customFormat="1" ht="12.75">
      <c r="A19" s="619" t="s">
        <v>332</v>
      </c>
      <c r="B19" s="516"/>
      <c r="C19" s="144">
        <f>SUM(C20:C23)</f>
        <v>502</v>
      </c>
      <c r="D19" s="40">
        <f>SUM(D20:D23)</f>
        <v>187</v>
      </c>
      <c r="E19" s="41">
        <f t="shared" ref="E19:H19" si="4">SUM(E20:E23)</f>
        <v>0</v>
      </c>
      <c r="F19" s="41">
        <f t="shared" si="4"/>
        <v>8</v>
      </c>
      <c r="G19" s="41">
        <f t="shared" si="4"/>
        <v>4</v>
      </c>
      <c r="H19" s="41">
        <f t="shared" si="4"/>
        <v>1</v>
      </c>
      <c r="I19" s="41">
        <f>SUM(I20:I23)</f>
        <v>198</v>
      </c>
      <c r="J19" s="41">
        <f t="shared" ref="J19:T19" si="5">SUM(J20:J23)</f>
        <v>1</v>
      </c>
      <c r="K19" s="41">
        <f t="shared" si="5"/>
        <v>29</v>
      </c>
      <c r="L19" s="42">
        <f t="shared" si="5"/>
        <v>76</v>
      </c>
      <c r="M19" s="39">
        <f t="shared" si="5"/>
        <v>966</v>
      </c>
      <c r="N19" s="40">
        <f t="shared" si="5"/>
        <v>489</v>
      </c>
      <c r="O19" s="41">
        <f t="shared" si="5"/>
        <v>448</v>
      </c>
      <c r="P19" s="41">
        <f t="shared" si="5"/>
        <v>31</v>
      </c>
      <c r="Q19" s="43">
        <f t="shared" si="5"/>
        <v>0</v>
      </c>
      <c r="R19" s="44">
        <f t="shared" si="5"/>
        <v>0</v>
      </c>
      <c r="S19" s="41">
        <f t="shared" si="5"/>
        <v>338</v>
      </c>
      <c r="T19" s="42">
        <f t="shared" si="5"/>
        <v>139</v>
      </c>
    </row>
    <row r="20" spans="1:20" s="20" customFormat="1" ht="12.75">
      <c r="A20" s="493">
        <v>1</v>
      </c>
      <c r="B20" s="452" t="s">
        <v>224</v>
      </c>
      <c r="C20" s="45">
        <v>359</v>
      </c>
      <c r="D20" s="46">
        <v>129</v>
      </c>
      <c r="E20" s="47">
        <v>0</v>
      </c>
      <c r="F20" s="47">
        <v>5</v>
      </c>
      <c r="G20" s="47">
        <v>3</v>
      </c>
      <c r="H20" s="47">
        <v>1</v>
      </c>
      <c r="I20" s="47">
        <v>140</v>
      </c>
      <c r="J20" s="47">
        <v>0</v>
      </c>
      <c r="K20" s="47">
        <v>27</v>
      </c>
      <c r="L20" s="48">
        <v>55</v>
      </c>
      <c r="M20" s="111">
        <v>724</v>
      </c>
      <c r="N20" s="70">
        <v>384</v>
      </c>
      <c r="O20" s="71">
        <v>349</v>
      </c>
      <c r="P20" s="71">
        <v>28</v>
      </c>
      <c r="Q20" s="71">
        <v>0</v>
      </c>
      <c r="R20" s="71">
        <v>0</v>
      </c>
      <c r="S20" s="71">
        <v>250</v>
      </c>
      <c r="T20" s="113">
        <v>90</v>
      </c>
    </row>
    <row r="21" spans="1:20" s="20" customFormat="1" ht="12.75">
      <c r="A21" s="493">
        <v>2</v>
      </c>
      <c r="B21" s="452" t="s">
        <v>225</v>
      </c>
      <c r="C21" s="45">
        <v>20</v>
      </c>
      <c r="D21" s="46">
        <v>3</v>
      </c>
      <c r="E21" s="47">
        <v>0</v>
      </c>
      <c r="F21" s="47">
        <v>0</v>
      </c>
      <c r="G21" s="47">
        <v>1</v>
      </c>
      <c r="H21" s="47">
        <v>0</v>
      </c>
      <c r="I21" s="78">
        <v>11</v>
      </c>
      <c r="J21" s="47">
        <v>0</v>
      </c>
      <c r="K21" s="47">
        <v>0</v>
      </c>
      <c r="L21" s="48">
        <v>5</v>
      </c>
      <c r="M21" s="111">
        <v>26</v>
      </c>
      <c r="N21" s="70">
        <v>6</v>
      </c>
      <c r="O21" s="71">
        <v>5</v>
      </c>
      <c r="P21" s="71">
        <v>0</v>
      </c>
      <c r="Q21" s="71">
        <v>0</v>
      </c>
      <c r="R21" s="71">
        <v>0</v>
      </c>
      <c r="S21" s="71">
        <v>14</v>
      </c>
      <c r="T21" s="113">
        <v>6</v>
      </c>
    </row>
    <row r="22" spans="1:20" s="20" customFormat="1" ht="12.75">
      <c r="A22" s="493">
        <v>3</v>
      </c>
      <c r="B22" s="452" t="s">
        <v>226</v>
      </c>
      <c r="C22" s="45">
        <v>24</v>
      </c>
      <c r="D22" s="85">
        <v>14</v>
      </c>
      <c r="E22" s="86">
        <v>0</v>
      </c>
      <c r="F22" s="86">
        <v>2</v>
      </c>
      <c r="G22" s="86">
        <v>0</v>
      </c>
      <c r="H22" s="86">
        <v>0</v>
      </c>
      <c r="I22" s="47">
        <v>4</v>
      </c>
      <c r="J22" s="86">
        <v>0</v>
      </c>
      <c r="K22" s="86">
        <v>0</v>
      </c>
      <c r="L22" s="87">
        <v>4</v>
      </c>
      <c r="M22" s="192">
        <v>75</v>
      </c>
      <c r="N22" s="103">
        <v>37</v>
      </c>
      <c r="O22" s="104">
        <v>35</v>
      </c>
      <c r="P22" s="104">
        <v>2</v>
      </c>
      <c r="Q22" s="104">
        <v>0</v>
      </c>
      <c r="R22" s="104">
        <v>0</v>
      </c>
      <c r="S22" s="104">
        <v>22</v>
      </c>
      <c r="T22" s="105">
        <v>16</v>
      </c>
    </row>
    <row r="23" spans="1:20" s="20" customFormat="1" ht="26.25" thickBot="1">
      <c r="A23" s="203">
        <v>4</v>
      </c>
      <c r="B23" s="474" t="s">
        <v>227</v>
      </c>
      <c r="C23" s="62">
        <v>99</v>
      </c>
      <c r="D23" s="116">
        <v>41</v>
      </c>
      <c r="E23" s="64">
        <v>0</v>
      </c>
      <c r="F23" s="64">
        <v>1</v>
      </c>
      <c r="G23" s="64">
        <v>0</v>
      </c>
      <c r="H23" s="64">
        <v>0</v>
      </c>
      <c r="I23" s="64">
        <v>43</v>
      </c>
      <c r="J23" s="64">
        <v>1</v>
      </c>
      <c r="K23" s="64">
        <v>2</v>
      </c>
      <c r="L23" s="115">
        <v>12</v>
      </c>
      <c r="M23" s="62">
        <v>141</v>
      </c>
      <c r="N23" s="116">
        <v>62</v>
      </c>
      <c r="O23" s="64">
        <v>59</v>
      </c>
      <c r="P23" s="64">
        <v>1</v>
      </c>
      <c r="Q23" s="64">
        <v>0</v>
      </c>
      <c r="R23" s="64">
        <v>0</v>
      </c>
      <c r="S23" s="64">
        <v>52</v>
      </c>
      <c r="T23" s="117">
        <v>27</v>
      </c>
    </row>
    <row r="24" spans="1:20" s="20" customFormat="1" ht="12.75">
      <c r="A24" s="33"/>
      <c r="B24" s="61"/>
      <c r="C24" s="35"/>
      <c r="D24" s="36"/>
      <c r="E24" s="37"/>
      <c r="F24" s="37"/>
      <c r="G24" s="35"/>
      <c r="H24" s="37"/>
      <c r="I24" s="37"/>
      <c r="J24" s="37"/>
    </row>
    <row r="25" spans="1:20" s="20" customFormat="1" ht="12.75">
      <c r="A25" s="33"/>
      <c r="B25" s="61"/>
      <c r="C25" s="35"/>
      <c r="D25" s="36"/>
      <c r="E25" s="37"/>
      <c r="F25" s="37"/>
      <c r="G25" s="35"/>
      <c r="H25" s="37"/>
      <c r="I25" s="37"/>
      <c r="J25" s="37"/>
    </row>
  </sheetData>
  <mergeCells count="44">
    <mergeCell ref="A4:J4"/>
    <mergeCell ref="A19:B19"/>
    <mergeCell ref="O16:R16"/>
    <mergeCell ref="S16:S18"/>
    <mergeCell ref="T16:T18"/>
    <mergeCell ref="G17:G18"/>
    <mergeCell ref="H17:H18"/>
    <mergeCell ref="I17:I18"/>
    <mergeCell ref="J17:J18"/>
    <mergeCell ref="O17:O18"/>
    <mergeCell ref="P17:P18"/>
    <mergeCell ref="Q17:R17"/>
    <mergeCell ref="M15:M18"/>
    <mergeCell ref="N15:T15"/>
    <mergeCell ref="D16:D18"/>
    <mergeCell ref="E16:E18"/>
    <mergeCell ref="P5:P6"/>
    <mergeCell ref="Q5:Q6"/>
    <mergeCell ref="R5:R6"/>
    <mergeCell ref="F16:F18"/>
    <mergeCell ref="H5:J5"/>
    <mergeCell ref="K5:K6"/>
    <mergeCell ref="L5:L6"/>
    <mergeCell ref="M5:M6"/>
    <mergeCell ref="O5:O6"/>
    <mergeCell ref="N5:N6"/>
    <mergeCell ref="A13:T13"/>
    <mergeCell ref="A7:B7"/>
    <mergeCell ref="A14:A18"/>
    <mergeCell ref="B14:B18"/>
    <mergeCell ref="C14:L14"/>
    <mergeCell ref="M14:T14"/>
    <mergeCell ref="N16:N18"/>
    <mergeCell ref="A5:A6"/>
    <mergeCell ref="B5:B6"/>
    <mergeCell ref="C5:C6"/>
    <mergeCell ref="D5:F5"/>
    <mergeCell ref="G5:G6"/>
    <mergeCell ref="C15:C18"/>
    <mergeCell ref="D15:L15"/>
    <mergeCell ref="G16:H16"/>
    <mergeCell ref="I16:J16"/>
    <mergeCell ref="K16:K18"/>
    <mergeCell ref="L16:L18"/>
  </mergeCells>
  <pageMargins left="0.11811023622047245" right="0.19685039370078741" top="0.55118110236220474" bottom="0.74803149606299213" header="0.31496062992125984" footer="0.31496062992125984"/>
  <pageSetup paperSize="9" scale="65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T31"/>
  <sheetViews>
    <sheetView zoomScaleNormal="100" workbookViewId="0"/>
  </sheetViews>
  <sheetFormatPr defaultRowHeight="15"/>
  <cols>
    <col min="1" max="1" width="5.5703125" customWidth="1"/>
    <col min="2" max="2" width="49" customWidth="1"/>
    <col min="3" max="3" width="11.5703125" customWidth="1"/>
    <col min="4" max="6" width="9.140625" customWidth="1"/>
    <col min="7" max="7" width="10.42578125" customWidth="1"/>
    <col min="8" max="10" width="9.140625" customWidth="1"/>
    <col min="17" max="17" width="7.85546875" customWidth="1"/>
    <col min="19" max="19" width="8" customWidth="1"/>
    <col min="20" max="20" width="8.140625" customWidth="1"/>
  </cols>
  <sheetData>
    <row r="2" spans="1:20">
      <c r="K2" s="300"/>
      <c r="L2" s="300"/>
      <c r="M2" s="300"/>
    </row>
    <row r="3" spans="1:20" s="20" customFormat="1" ht="12.75">
      <c r="A3" s="33"/>
      <c r="B3" s="61"/>
      <c r="C3" s="35"/>
      <c r="D3" s="36"/>
      <c r="E3" s="37"/>
      <c r="F3" s="37"/>
      <c r="G3" s="35"/>
      <c r="H3" s="37"/>
      <c r="I3" s="37"/>
      <c r="J3" s="37"/>
    </row>
    <row r="4" spans="1:20" s="20" customFormat="1" ht="13.5" thickBot="1">
      <c r="A4" s="542" t="s">
        <v>562</v>
      </c>
      <c r="B4" s="542"/>
      <c r="C4" s="542"/>
      <c r="D4" s="542"/>
      <c r="E4" s="542"/>
      <c r="F4" s="542"/>
      <c r="G4" s="542"/>
      <c r="H4" s="542"/>
      <c r="I4" s="542"/>
      <c r="J4" s="542"/>
    </row>
    <row r="5" spans="1:20" s="20" customFormat="1" ht="12.75" customHeight="1">
      <c r="A5" s="628" t="s">
        <v>300</v>
      </c>
      <c r="B5" s="630" t="s">
        <v>301</v>
      </c>
      <c r="C5" s="609" t="s">
        <v>0</v>
      </c>
      <c r="D5" s="693" t="s">
        <v>298</v>
      </c>
      <c r="E5" s="693"/>
      <c r="F5" s="694"/>
      <c r="G5" s="546" t="s">
        <v>1</v>
      </c>
      <c r="H5" s="693" t="s">
        <v>299</v>
      </c>
      <c r="I5" s="693"/>
      <c r="J5" s="602"/>
      <c r="K5" s="564" t="s">
        <v>466</v>
      </c>
      <c r="L5" s="545" t="s">
        <v>467</v>
      </c>
      <c r="M5" s="546" t="s">
        <v>461</v>
      </c>
      <c r="N5" s="546" t="s">
        <v>462</v>
      </c>
      <c r="O5" s="546" t="s">
        <v>463</v>
      </c>
      <c r="P5" s="546" t="s">
        <v>464</v>
      </c>
      <c r="Q5" s="546" t="s">
        <v>465</v>
      </c>
      <c r="R5" s="548" t="s">
        <v>469</v>
      </c>
    </row>
    <row r="6" spans="1:20" s="20" customFormat="1" ht="38.25">
      <c r="A6" s="629"/>
      <c r="B6" s="631"/>
      <c r="C6" s="632"/>
      <c r="D6" s="3" t="s">
        <v>2</v>
      </c>
      <c r="E6" s="2" t="s">
        <v>3</v>
      </c>
      <c r="F6" s="7" t="s">
        <v>4</v>
      </c>
      <c r="G6" s="513"/>
      <c r="H6" s="3" t="s">
        <v>2</v>
      </c>
      <c r="I6" s="2" t="s">
        <v>3</v>
      </c>
      <c r="J6" s="8" t="s">
        <v>4</v>
      </c>
      <c r="K6" s="675"/>
      <c r="L6" s="676"/>
      <c r="M6" s="674"/>
      <c r="N6" s="674"/>
      <c r="O6" s="674"/>
      <c r="P6" s="674"/>
      <c r="Q6" s="674"/>
      <c r="R6" s="549"/>
    </row>
    <row r="7" spans="1:20" s="20" customFormat="1" ht="12.75">
      <c r="A7" s="619" t="s">
        <v>333</v>
      </c>
      <c r="B7" s="620"/>
      <c r="C7" s="262">
        <f>SUM(C8:C14)</f>
        <v>202614034.56</v>
      </c>
      <c r="D7" s="54">
        <v>91021.578867924502</v>
      </c>
      <c r="E7" s="54">
        <v>2878.2855720657999</v>
      </c>
      <c r="F7" s="56">
        <v>346.60295252415898</v>
      </c>
      <c r="G7" s="53">
        <f>SUM(G8:G14)</f>
        <v>26647444.23</v>
      </c>
      <c r="H7" s="54">
        <v>11970.9992048518</v>
      </c>
      <c r="I7" s="54">
        <v>378.54709534903498</v>
      </c>
      <c r="J7" s="55">
        <v>45.584615435935099</v>
      </c>
      <c r="K7" s="237">
        <f>SUM(K8:K14)</f>
        <v>70394</v>
      </c>
      <c r="L7" s="53">
        <f>SUM(L8:L14)</f>
        <v>69539</v>
      </c>
      <c r="M7" s="53">
        <f>SUM(M8:M14)</f>
        <v>584571</v>
      </c>
      <c r="N7" s="54">
        <v>262.61051212938003</v>
      </c>
      <c r="O7" s="54">
        <f>+N7*100/365</f>
        <v>71.948085514898636</v>
      </c>
      <c r="P7" s="54">
        <v>6.3675290016883608</v>
      </c>
      <c r="Q7" s="54">
        <v>2.0765325932210703</v>
      </c>
      <c r="R7" s="56">
        <v>41.242138364779876</v>
      </c>
    </row>
    <row r="8" spans="1:20" s="20" customFormat="1" ht="12.75">
      <c r="A8" s="492">
        <v>1</v>
      </c>
      <c r="B8" s="452" t="s">
        <v>228</v>
      </c>
      <c r="C8" s="451">
        <v>122564825</v>
      </c>
      <c r="D8" s="23">
        <v>121351.311881188</v>
      </c>
      <c r="E8" s="23">
        <v>3365.22404656654</v>
      </c>
      <c r="F8" s="26">
        <v>474.323913792236</v>
      </c>
      <c r="G8" s="22">
        <v>20875465</v>
      </c>
      <c r="H8" s="23">
        <v>20668.7772277228</v>
      </c>
      <c r="I8" s="23">
        <v>573.17111007385802</v>
      </c>
      <c r="J8" s="24">
        <v>80.787715896733303</v>
      </c>
      <c r="K8" s="238">
        <v>36421</v>
      </c>
      <c r="L8" s="22">
        <v>36062</v>
      </c>
      <c r="M8" s="22">
        <v>258399</v>
      </c>
      <c r="N8" s="23">
        <v>255.84059405940593</v>
      </c>
      <c r="O8" s="23">
        <f>+N8*0.273972602739726</f>
        <v>70.09331344093313</v>
      </c>
      <c r="P8" s="23">
        <v>5.2176520474921251</v>
      </c>
      <c r="Q8" s="23">
        <v>2.8229160889579057</v>
      </c>
      <c r="R8" s="26">
        <v>49.033663366336633</v>
      </c>
    </row>
    <row r="9" spans="1:20" s="20" customFormat="1" ht="12.75">
      <c r="A9" s="492">
        <v>2</v>
      </c>
      <c r="B9" s="452" t="s">
        <v>229</v>
      </c>
      <c r="C9" s="451">
        <v>24954054.190000001</v>
      </c>
      <c r="D9" s="23">
        <v>55086.212339955855</v>
      </c>
      <c r="E9" s="23">
        <v>3371.2583342339908</v>
      </c>
      <c r="F9" s="26">
        <v>209.91313943706996</v>
      </c>
      <c r="G9" s="22">
        <v>652052.59</v>
      </c>
      <c r="H9" s="23">
        <v>1439.4096909492273</v>
      </c>
      <c r="I9" s="23">
        <v>88.091406376654959</v>
      </c>
      <c r="J9" s="24">
        <v>5.4850568650212823</v>
      </c>
      <c r="K9" s="238">
        <v>7402</v>
      </c>
      <c r="L9" s="22">
        <v>7217</v>
      </c>
      <c r="M9" s="22">
        <v>118878</v>
      </c>
      <c r="N9" s="23">
        <v>262.42384105960264</v>
      </c>
      <c r="O9" s="23">
        <f t="shared" ref="O9:O14" si="0">+N9*0.273972602739726</f>
        <v>71.896942756055509</v>
      </c>
      <c r="P9" s="23">
        <v>16.029935275080906</v>
      </c>
      <c r="Q9" s="23">
        <v>0.11084938340030484</v>
      </c>
      <c r="R9" s="26">
        <v>16.370860927152318</v>
      </c>
    </row>
    <row r="10" spans="1:20" s="20" customFormat="1" ht="12.75">
      <c r="A10" s="492">
        <v>3</v>
      </c>
      <c r="B10" s="452" t="s">
        <v>230</v>
      </c>
      <c r="C10" s="451">
        <v>9139344.6799999997</v>
      </c>
      <c r="D10" s="23">
        <v>53760.8510588235</v>
      </c>
      <c r="E10" s="23">
        <v>2405.0907052631601</v>
      </c>
      <c r="F10" s="26">
        <v>176.31609298736399</v>
      </c>
      <c r="G10" s="22">
        <v>652348.89</v>
      </c>
      <c r="H10" s="23">
        <v>3837.34641176471</v>
      </c>
      <c r="I10" s="23">
        <v>171.670760526316</v>
      </c>
      <c r="J10" s="24">
        <v>12.5851044660943</v>
      </c>
      <c r="K10" s="238">
        <v>3800</v>
      </c>
      <c r="L10" s="22">
        <v>3699</v>
      </c>
      <c r="M10" s="22">
        <v>51835</v>
      </c>
      <c r="N10" s="23">
        <v>304.91176470588238</v>
      </c>
      <c r="O10" s="23">
        <f t="shared" si="0"/>
        <v>83.537469782433519</v>
      </c>
      <c r="P10" s="23">
        <v>13.537477148080439</v>
      </c>
      <c r="Q10" s="23">
        <v>1.4328196809948635</v>
      </c>
      <c r="R10" s="26">
        <v>22.523529411764706</v>
      </c>
    </row>
    <row r="11" spans="1:20" s="20" customFormat="1" ht="12.75">
      <c r="A11" s="492">
        <v>4</v>
      </c>
      <c r="B11" s="452" t="s">
        <v>231</v>
      </c>
      <c r="C11" s="451">
        <v>18382481</v>
      </c>
      <c r="D11" s="23">
        <v>99364.762162162195</v>
      </c>
      <c r="E11" s="23">
        <v>2251.9271101310801</v>
      </c>
      <c r="F11" s="26">
        <v>374.84667618270799</v>
      </c>
      <c r="G11" s="22">
        <v>992552</v>
      </c>
      <c r="H11" s="23">
        <v>5365.1459459459502</v>
      </c>
      <c r="I11" s="23">
        <v>121.591571726081</v>
      </c>
      <c r="J11" s="24">
        <v>20.2396411092985</v>
      </c>
      <c r="K11" s="238">
        <v>8163</v>
      </c>
      <c r="L11" s="22">
        <v>8073</v>
      </c>
      <c r="M11" s="22">
        <v>49040</v>
      </c>
      <c r="N11" s="23">
        <v>265.08108108108109</v>
      </c>
      <c r="O11" s="23">
        <f t="shared" si="0"/>
        <v>72.624953720844132</v>
      </c>
      <c r="P11" s="23">
        <v>3.7417976499313292</v>
      </c>
      <c r="Q11" s="23">
        <v>0.1610305958132045</v>
      </c>
      <c r="R11" s="26">
        <v>70.843243243243236</v>
      </c>
    </row>
    <row r="12" spans="1:20" s="20" customFormat="1" ht="12.75">
      <c r="A12" s="492">
        <v>5</v>
      </c>
      <c r="B12" s="452" t="s">
        <v>232</v>
      </c>
      <c r="C12" s="451">
        <v>22202481</v>
      </c>
      <c r="D12" s="23">
        <v>71620.9064516129</v>
      </c>
      <c r="E12" s="23">
        <v>2002.38825757576</v>
      </c>
      <c r="F12" s="26">
        <v>270.67943919536702</v>
      </c>
      <c r="G12" s="22">
        <v>3157732</v>
      </c>
      <c r="H12" s="23">
        <v>10186.2322580645</v>
      </c>
      <c r="I12" s="23">
        <v>284.78823953824002</v>
      </c>
      <c r="J12" s="24">
        <v>38.497189881133799</v>
      </c>
      <c r="K12" s="238">
        <v>11088</v>
      </c>
      <c r="L12" s="22">
        <v>10993</v>
      </c>
      <c r="M12" s="22">
        <v>82025</v>
      </c>
      <c r="N12" s="23">
        <v>264.59677419354841</v>
      </c>
      <c r="O12" s="23">
        <f t="shared" si="0"/>
        <v>72.492266902342024</v>
      </c>
      <c r="P12" s="23">
        <v>5.7276028210320504</v>
      </c>
      <c r="Q12" s="23">
        <v>2.965523514964068</v>
      </c>
      <c r="R12" s="26">
        <v>46.196774193548386</v>
      </c>
    </row>
    <row r="13" spans="1:20" s="20" customFormat="1" ht="12.75">
      <c r="A13" s="492">
        <v>6</v>
      </c>
      <c r="B13" s="452" t="s">
        <v>233</v>
      </c>
      <c r="C13" s="451">
        <v>2948519</v>
      </c>
      <c r="D13" s="23">
        <v>61427.479166666701</v>
      </c>
      <c r="E13" s="23">
        <v>1645.37890625</v>
      </c>
      <c r="F13" s="26">
        <v>237.55389945214301</v>
      </c>
      <c r="G13" s="22">
        <v>147487</v>
      </c>
      <c r="H13" s="23">
        <v>3072.6458333333298</v>
      </c>
      <c r="I13" s="23">
        <v>82.303013392857096</v>
      </c>
      <c r="J13" s="24">
        <v>11.8826135997422</v>
      </c>
      <c r="K13" s="238">
        <v>1792</v>
      </c>
      <c r="L13" s="22">
        <v>1775</v>
      </c>
      <c r="M13" s="22">
        <v>12412</v>
      </c>
      <c r="N13" s="23">
        <v>258.58333333333331</v>
      </c>
      <c r="O13" s="23">
        <f t="shared" si="0"/>
        <v>70.844748858447474</v>
      </c>
      <c r="P13" s="23">
        <v>6.9263392857142856</v>
      </c>
      <c r="Q13" s="23">
        <v>1.295774647887324</v>
      </c>
      <c r="R13" s="26">
        <v>37.333333333333336</v>
      </c>
    </row>
    <row r="14" spans="1:20" s="20" customFormat="1" ht="13.5" thickBot="1">
      <c r="A14" s="450">
        <v>7</v>
      </c>
      <c r="B14" s="453" t="s">
        <v>234</v>
      </c>
      <c r="C14" s="260">
        <v>2422329.69</v>
      </c>
      <c r="D14" s="29">
        <v>48446.593800000002</v>
      </c>
      <c r="E14" s="29">
        <v>1401.81116319444</v>
      </c>
      <c r="F14" s="32">
        <v>202.16405358037099</v>
      </c>
      <c r="G14" s="28">
        <v>169806.75</v>
      </c>
      <c r="H14" s="29">
        <v>3396.1350000000002</v>
      </c>
      <c r="I14" s="29">
        <v>98.2677951388889</v>
      </c>
      <c r="J14" s="30">
        <v>14.171820230345499</v>
      </c>
      <c r="K14" s="239">
        <v>1728</v>
      </c>
      <c r="L14" s="28">
        <v>1720</v>
      </c>
      <c r="M14" s="28">
        <v>11982</v>
      </c>
      <c r="N14" s="29">
        <v>239.64</v>
      </c>
      <c r="O14" s="29">
        <f t="shared" si="0"/>
        <v>65.654794520547938</v>
      </c>
      <c r="P14" s="29">
        <v>6.5943863511282332</v>
      </c>
      <c r="Q14" s="29">
        <v>0.1744186046511628</v>
      </c>
      <c r="R14" s="32">
        <v>36.340000000000003</v>
      </c>
    </row>
    <row r="15" spans="1:20" s="20" customFormat="1" ht="12.75">
      <c r="A15" s="83"/>
      <c r="C15" s="68"/>
      <c r="D15" s="37"/>
      <c r="E15" s="37"/>
      <c r="F15" s="37"/>
      <c r="G15" s="68"/>
      <c r="H15" s="37"/>
      <c r="I15" s="37"/>
      <c r="J15" s="37"/>
    </row>
    <row r="16" spans="1:20" s="20" customFormat="1" ht="13.5" thickBot="1">
      <c r="A16" s="552" t="s">
        <v>565</v>
      </c>
      <c r="B16" s="552"/>
      <c r="C16" s="552"/>
      <c r="D16" s="552"/>
      <c r="E16" s="552"/>
      <c r="F16" s="552"/>
      <c r="G16" s="552"/>
      <c r="H16" s="552"/>
      <c r="I16" s="552"/>
      <c r="J16" s="552"/>
      <c r="K16" s="552"/>
      <c r="L16" s="552"/>
      <c r="M16" s="552"/>
      <c r="N16" s="552"/>
      <c r="O16" s="552"/>
      <c r="P16" s="552"/>
      <c r="Q16" s="552"/>
      <c r="R16" s="552"/>
      <c r="S16" s="552"/>
      <c r="T16" s="552"/>
    </row>
    <row r="17" spans="1:20" s="20" customFormat="1" ht="13.5" thickBot="1">
      <c r="A17" s="611" t="s">
        <v>300</v>
      </c>
      <c r="B17" s="614" t="s">
        <v>301</v>
      </c>
      <c r="C17" s="556" t="s">
        <v>414</v>
      </c>
      <c r="D17" s="557"/>
      <c r="E17" s="557"/>
      <c r="F17" s="557"/>
      <c r="G17" s="557"/>
      <c r="H17" s="557"/>
      <c r="I17" s="557"/>
      <c r="J17" s="557"/>
      <c r="K17" s="557"/>
      <c r="L17" s="557"/>
      <c r="M17" s="556" t="s">
        <v>425</v>
      </c>
      <c r="N17" s="557"/>
      <c r="O17" s="557"/>
      <c r="P17" s="557"/>
      <c r="Q17" s="557"/>
      <c r="R17" s="557"/>
      <c r="S17" s="557"/>
      <c r="T17" s="558"/>
    </row>
    <row r="18" spans="1:20" s="20" customFormat="1" ht="13.5" thickBot="1">
      <c r="A18" s="612"/>
      <c r="B18" s="615"/>
      <c r="C18" s="559" t="s">
        <v>415</v>
      </c>
      <c r="D18" s="562" t="s">
        <v>416</v>
      </c>
      <c r="E18" s="563"/>
      <c r="F18" s="563"/>
      <c r="G18" s="563"/>
      <c r="H18" s="563"/>
      <c r="I18" s="563"/>
      <c r="J18" s="563"/>
      <c r="K18" s="563"/>
      <c r="L18" s="563"/>
      <c r="M18" s="559" t="s">
        <v>415</v>
      </c>
      <c r="N18" s="562" t="s">
        <v>416</v>
      </c>
      <c r="O18" s="563"/>
      <c r="P18" s="563"/>
      <c r="Q18" s="563"/>
      <c r="R18" s="563"/>
      <c r="S18" s="563"/>
      <c r="T18" s="585"/>
    </row>
    <row r="19" spans="1:20" s="20" customFormat="1" ht="48" customHeight="1">
      <c r="A19" s="612"/>
      <c r="B19" s="615"/>
      <c r="C19" s="560"/>
      <c r="D19" s="576" t="s">
        <v>409</v>
      </c>
      <c r="E19" s="570" t="s">
        <v>410</v>
      </c>
      <c r="F19" s="570" t="s">
        <v>411</v>
      </c>
      <c r="G19" s="566" t="s">
        <v>418</v>
      </c>
      <c r="H19" s="567"/>
      <c r="I19" s="568" t="s">
        <v>417</v>
      </c>
      <c r="J19" s="569"/>
      <c r="K19" s="570" t="s">
        <v>412</v>
      </c>
      <c r="L19" s="573" t="s">
        <v>413</v>
      </c>
      <c r="M19" s="560"/>
      <c r="N19" s="576" t="s">
        <v>420</v>
      </c>
      <c r="O19" s="566" t="s">
        <v>421</v>
      </c>
      <c r="P19" s="579"/>
      <c r="Q19" s="579"/>
      <c r="R19" s="567"/>
      <c r="S19" s="570" t="s">
        <v>423</v>
      </c>
      <c r="T19" s="573" t="s">
        <v>424</v>
      </c>
    </row>
    <row r="20" spans="1:20" s="20" customFormat="1" ht="27" customHeight="1">
      <c r="A20" s="612"/>
      <c r="B20" s="615"/>
      <c r="C20" s="560"/>
      <c r="D20" s="577"/>
      <c r="E20" s="571"/>
      <c r="F20" s="571"/>
      <c r="G20" s="580" t="s">
        <v>415</v>
      </c>
      <c r="H20" s="580" t="s">
        <v>419</v>
      </c>
      <c r="I20" s="580" t="s">
        <v>415</v>
      </c>
      <c r="J20" s="582" t="s">
        <v>422</v>
      </c>
      <c r="K20" s="571"/>
      <c r="L20" s="574"/>
      <c r="M20" s="560"/>
      <c r="N20" s="577"/>
      <c r="O20" s="571" t="s">
        <v>415</v>
      </c>
      <c r="P20" s="571" t="s">
        <v>422</v>
      </c>
      <c r="Q20" s="583" t="s">
        <v>418</v>
      </c>
      <c r="R20" s="584"/>
      <c r="S20" s="571"/>
      <c r="T20" s="574"/>
    </row>
    <row r="21" spans="1:20" s="20" customFormat="1" ht="25.5">
      <c r="A21" s="613"/>
      <c r="B21" s="616"/>
      <c r="C21" s="561"/>
      <c r="D21" s="578"/>
      <c r="E21" s="572"/>
      <c r="F21" s="572"/>
      <c r="G21" s="581"/>
      <c r="H21" s="581"/>
      <c r="I21" s="581"/>
      <c r="J21" s="572"/>
      <c r="K21" s="572"/>
      <c r="L21" s="575"/>
      <c r="M21" s="561"/>
      <c r="N21" s="578"/>
      <c r="O21" s="572"/>
      <c r="P21" s="572"/>
      <c r="Q21" s="490" t="s">
        <v>415</v>
      </c>
      <c r="R21" s="491" t="s">
        <v>419</v>
      </c>
      <c r="S21" s="572"/>
      <c r="T21" s="575"/>
    </row>
    <row r="22" spans="1:20" s="20" customFormat="1" ht="12.75">
      <c r="A22" s="619" t="s">
        <v>333</v>
      </c>
      <c r="B22" s="516"/>
      <c r="C22" s="144">
        <f t="shared" ref="C22:T22" si="1">SUM(C23:C29)</f>
        <v>1195</v>
      </c>
      <c r="D22" s="40">
        <f t="shared" si="1"/>
        <v>720</v>
      </c>
      <c r="E22" s="41">
        <f t="shared" si="1"/>
        <v>48</v>
      </c>
      <c r="F22" s="41">
        <f t="shared" si="1"/>
        <v>12</v>
      </c>
      <c r="G22" s="41">
        <f t="shared" si="1"/>
        <v>14</v>
      </c>
      <c r="H22" s="41">
        <f t="shared" si="1"/>
        <v>5</v>
      </c>
      <c r="I22" s="41">
        <f t="shared" si="1"/>
        <v>234</v>
      </c>
      <c r="J22" s="41">
        <f t="shared" si="1"/>
        <v>4</v>
      </c>
      <c r="K22" s="41">
        <f t="shared" si="1"/>
        <v>48</v>
      </c>
      <c r="L22" s="42">
        <f t="shared" si="1"/>
        <v>119</v>
      </c>
      <c r="M22" s="39">
        <f t="shared" si="1"/>
        <v>2304</v>
      </c>
      <c r="N22" s="40">
        <f t="shared" si="1"/>
        <v>1216</v>
      </c>
      <c r="O22" s="41">
        <f t="shared" si="1"/>
        <v>1085</v>
      </c>
      <c r="P22" s="41">
        <f t="shared" si="1"/>
        <v>47</v>
      </c>
      <c r="Q22" s="43">
        <f t="shared" si="1"/>
        <v>8</v>
      </c>
      <c r="R22" s="44">
        <f t="shared" si="1"/>
        <v>8</v>
      </c>
      <c r="S22" s="41">
        <f t="shared" si="1"/>
        <v>824</v>
      </c>
      <c r="T22" s="42">
        <f t="shared" si="1"/>
        <v>264</v>
      </c>
    </row>
    <row r="23" spans="1:20" s="20" customFormat="1" ht="12.75">
      <c r="A23" s="492">
        <v>1</v>
      </c>
      <c r="B23" s="452" t="s">
        <v>228</v>
      </c>
      <c r="C23" s="45">
        <v>818</v>
      </c>
      <c r="D23" s="46">
        <v>522</v>
      </c>
      <c r="E23" s="47">
        <v>46</v>
      </c>
      <c r="F23" s="47">
        <v>4</v>
      </c>
      <c r="G23" s="47">
        <v>4</v>
      </c>
      <c r="H23" s="47">
        <v>4</v>
      </c>
      <c r="I23" s="47">
        <v>159</v>
      </c>
      <c r="J23" s="47">
        <v>3</v>
      </c>
      <c r="K23" s="47">
        <v>20</v>
      </c>
      <c r="L23" s="48">
        <v>63</v>
      </c>
      <c r="M23" s="111">
        <v>1141</v>
      </c>
      <c r="N23" s="70">
        <v>645</v>
      </c>
      <c r="O23" s="71">
        <v>572</v>
      </c>
      <c r="P23" s="71">
        <v>36</v>
      </c>
      <c r="Q23" s="71">
        <v>0</v>
      </c>
      <c r="R23" s="71">
        <v>0</v>
      </c>
      <c r="S23" s="71">
        <v>390</v>
      </c>
      <c r="T23" s="113">
        <v>106</v>
      </c>
    </row>
    <row r="24" spans="1:20" s="20" customFormat="1" ht="12.75">
      <c r="A24" s="492">
        <v>2</v>
      </c>
      <c r="B24" s="452" t="s">
        <v>229</v>
      </c>
      <c r="C24" s="45">
        <v>110</v>
      </c>
      <c r="D24" s="46">
        <v>53</v>
      </c>
      <c r="E24" s="47">
        <v>0</v>
      </c>
      <c r="F24" s="47">
        <v>1</v>
      </c>
      <c r="G24" s="47">
        <v>6</v>
      </c>
      <c r="H24" s="47">
        <v>1</v>
      </c>
      <c r="I24" s="78">
        <v>19</v>
      </c>
      <c r="J24" s="47">
        <v>0</v>
      </c>
      <c r="K24" s="47">
        <v>18</v>
      </c>
      <c r="L24" s="48">
        <v>13</v>
      </c>
      <c r="M24" s="111">
        <v>358</v>
      </c>
      <c r="N24" s="70">
        <v>155</v>
      </c>
      <c r="O24" s="71">
        <v>131</v>
      </c>
      <c r="P24" s="71">
        <v>0</v>
      </c>
      <c r="Q24" s="71">
        <v>8</v>
      </c>
      <c r="R24" s="71">
        <v>8</v>
      </c>
      <c r="S24" s="71">
        <v>150</v>
      </c>
      <c r="T24" s="113">
        <v>53</v>
      </c>
    </row>
    <row r="25" spans="1:20" s="20" customFormat="1" ht="12.75">
      <c r="A25" s="492">
        <v>3</v>
      </c>
      <c r="B25" s="452" t="s">
        <v>230</v>
      </c>
      <c r="C25" s="45">
        <v>41</v>
      </c>
      <c r="D25" s="85">
        <v>17</v>
      </c>
      <c r="E25" s="86">
        <v>0</v>
      </c>
      <c r="F25" s="86">
        <v>1</v>
      </c>
      <c r="G25" s="86">
        <v>1</v>
      </c>
      <c r="H25" s="86">
        <v>0</v>
      </c>
      <c r="I25" s="47">
        <v>13</v>
      </c>
      <c r="J25" s="86">
        <v>0</v>
      </c>
      <c r="K25" s="86">
        <v>1</v>
      </c>
      <c r="L25" s="87">
        <v>8</v>
      </c>
      <c r="M25" s="192">
        <v>109</v>
      </c>
      <c r="N25" s="103">
        <v>47</v>
      </c>
      <c r="O25" s="104">
        <v>41</v>
      </c>
      <c r="P25" s="104">
        <v>0</v>
      </c>
      <c r="Q25" s="104">
        <v>0</v>
      </c>
      <c r="R25" s="104">
        <v>0</v>
      </c>
      <c r="S25" s="104">
        <v>43</v>
      </c>
      <c r="T25" s="105">
        <v>19</v>
      </c>
    </row>
    <row r="26" spans="1:20" s="20" customFormat="1" ht="12.75">
      <c r="A26" s="492">
        <v>4</v>
      </c>
      <c r="B26" s="452" t="s">
        <v>231</v>
      </c>
      <c r="C26" s="45">
        <v>116</v>
      </c>
      <c r="D26" s="46">
        <v>67</v>
      </c>
      <c r="E26" s="47">
        <v>1</v>
      </c>
      <c r="F26" s="47">
        <v>3</v>
      </c>
      <c r="G26" s="47">
        <v>2</v>
      </c>
      <c r="H26" s="47">
        <v>0</v>
      </c>
      <c r="I26" s="78">
        <v>27</v>
      </c>
      <c r="J26" s="47">
        <v>0</v>
      </c>
      <c r="K26" s="47">
        <v>4</v>
      </c>
      <c r="L26" s="48">
        <v>12</v>
      </c>
      <c r="M26" s="111">
        <v>261</v>
      </c>
      <c r="N26" s="70">
        <v>127</v>
      </c>
      <c r="O26" s="71">
        <v>114</v>
      </c>
      <c r="P26" s="71">
        <v>0</v>
      </c>
      <c r="Q26" s="71">
        <v>0</v>
      </c>
      <c r="R26" s="71">
        <v>0</v>
      </c>
      <c r="S26" s="71">
        <v>97</v>
      </c>
      <c r="T26" s="113">
        <v>37</v>
      </c>
    </row>
    <row r="27" spans="1:20" s="20" customFormat="1" ht="12.75">
      <c r="A27" s="492">
        <v>5</v>
      </c>
      <c r="B27" s="452" t="s">
        <v>232</v>
      </c>
      <c r="C27" s="45">
        <v>80</v>
      </c>
      <c r="D27" s="85">
        <v>44</v>
      </c>
      <c r="E27" s="86">
        <v>1</v>
      </c>
      <c r="F27" s="86">
        <v>2</v>
      </c>
      <c r="G27" s="86">
        <v>1</v>
      </c>
      <c r="H27" s="86">
        <v>0</v>
      </c>
      <c r="I27" s="47">
        <v>12</v>
      </c>
      <c r="J27" s="86">
        <v>1</v>
      </c>
      <c r="K27" s="86">
        <v>4</v>
      </c>
      <c r="L27" s="87">
        <v>16</v>
      </c>
      <c r="M27" s="192">
        <v>340</v>
      </c>
      <c r="N27" s="103">
        <v>193</v>
      </c>
      <c r="O27" s="104">
        <v>179</v>
      </c>
      <c r="P27" s="104">
        <v>7</v>
      </c>
      <c r="Q27" s="104">
        <v>0</v>
      </c>
      <c r="R27" s="104">
        <v>0</v>
      </c>
      <c r="S27" s="104">
        <v>112</v>
      </c>
      <c r="T27" s="105">
        <v>35</v>
      </c>
    </row>
    <row r="28" spans="1:20" s="20" customFormat="1" ht="12.75">
      <c r="A28" s="492">
        <v>6</v>
      </c>
      <c r="B28" s="452" t="s">
        <v>233</v>
      </c>
      <c r="C28" s="45">
        <v>14</v>
      </c>
      <c r="D28" s="46">
        <v>9</v>
      </c>
      <c r="E28" s="47">
        <v>0</v>
      </c>
      <c r="F28" s="47">
        <v>0</v>
      </c>
      <c r="G28" s="47">
        <v>0</v>
      </c>
      <c r="H28" s="47">
        <v>0</v>
      </c>
      <c r="I28" s="78">
        <v>1</v>
      </c>
      <c r="J28" s="47">
        <v>0</v>
      </c>
      <c r="K28" s="47">
        <v>0</v>
      </c>
      <c r="L28" s="48">
        <v>4</v>
      </c>
      <c r="M28" s="111">
        <v>50</v>
      </c>
      <c r="N28" s="70">
        <v>27</v>
      </c>
      <c r="O28" s="71">
        <v>27</v>
      </c>
      <c r="P28" s="71">
        <v>3</v>
      </c>
      <c r="Q28" s="71">
        <v>0</v>
      </c>
      <c r="R28" s="71">
        <v>0</v>
      </c>
      <c r="S28" s="71">
        <v>13</v>
      </c>
      <c r="T28" s="113">
        <v>10</v>
      </c>
    </row>
    <row r="29" spans="1:20" s="20" customFormat="1" ht="13.5" thickBot="1">
      <c r="A29" s="450">
        <v>7</v>
      </c>
      <c r="B29" s="453" t="s">
        <v>234</v>
      </c>
      <c r="C29" s="50">
        <v>16</v>
      </c>
      <c r="D29" s="51">
        <v>8</v>
      </c>
      <c r="E29" s="52">
        <v>0</v>
      </c>
      <c r="F29" s="52">
        <v>1</v>
      </c>
      <c r="G29" s="52">
        <v>0</v>
      </c>
      <c r="H29" s="52">
        <v>0</v>
      </c>
      <c r="I29" s="52">
        <v>3</v>
      </c>
      <c r="J29" s="52">
        <v>0</v>
      </c>
      <c r="K29" s="52">
        <v>1</v>
      </c>
      <c r="L29" s="96">
        <v>3</v>
      </c>
      <c r="M29" s="62">
        <v>45</v>
      </c>
      <c r="N29" s="63">
        <v>22</v>
      </c>
      <c r="O29" s="64">
        <v>21</v>
      </c>
      <c r="P29" s="64">
        <v>1</v>
      </c>
      <c r="Q29" s="64">
        <v>0</v>
      </c>
      <c r="R29" s="64">
        <v>0</v>
      </c>
      <c r="S29" s="64">
        <v>19</v>
      </c>
      <c r="T29" s="117">
        <v>4</v>
      </c>
    </row>
    <row r="30" spans="1:20" s="20" customFormat="1" ht="12.75">
      <c r="A30" s="83"/>
      <c r="C30" s="68"/>
      <c r="D30" s="37"/>
      <c r="E30" s="37"/>
      <c r="F30" s="37"/>
      <c r="G30" s="68"/>
      <c r="H30" s="37"/>
      <c r="I30" s="37"/>
      <c r="J30" s="37"/>
    </row>
    <row r="31" spans="1:20" s="20" customFormat="1" ht="12.75">
      <c r="A31" s="33"/>
      <c r="B31" s="61"/>
      <c r="C31" s="35"/>
      <c r="D31" s="36"/>
      <c r="E31" s="37"/>
      <c r="F31" s="37"/>
      <c r="G31" s="35"/>
      <c r="H31" s="37"/>
      <c r="I31" s="37"/>
      <c r="J31" s="37"/>
    </row>
  </sheetData>
  <mergeCells count="44">
    <mergeCell ref="A4:J4"/>
    <mergeCell ref="A22:B22"/>
    <mergeCell ref="O19:R19"/>
    <mergeCell ref="S19:S21"/>
    <mergeCell ref="T19:T21"/>
    <mergeCell ref="G20:G21"/>
    <mergeCell ref="H20:H21"/>
    <mergeCell ref="I20:I21"/>
    <mergeCell ref="J20:J21"/>
    <mergeCell ref="O20:O21"/>
    <mergeCell ref="P20:P21"/>
    <mergeCell ref="Q20:R20"/>
    <mergeCell ref="M18:M21"/>
    <mergeCell ref="N18:T18"/>
    <mergeCell ref="D19:D21"/>
    <mergeCell ref="E19:E21"/>
    <mergeCell ref="P5:P6"/>
    <mergeCell ref="Q5:Q6"/>
    <mergeCell ref="R5:R6"/>
    <mergeCell ref="F19:F21"/>
    <mergeCell ref="H5:J5"/>
    <mergeCell ref="K5:K6"/>
    <mergeCell ref="L5:L6"/>
    <mergeCell ref="M5:M6"/>
    <mergeCell ref="O5:O6"/>
    <mergeCell ref="N5:N6"/>
    <mergeCell ref="A16:T16"/>
    <mergeCell ref="A7:B7"/>
    <mergeCell ref="A17:A21"/>
    <mergeCell ref="B17:B21"/>
    <mergeCell ref="C17:L17"/>
    <mergeCell ref="M17:T17"/>
    <mergeCell ref="N19:N21"/>
    <mergeCell ref="A5:A6"/>
    <mergeCell ref="B5:B6"/>
    <mergeCell ref="C5:C6"/>
    <mergeCell ref="D5:F5"/>
    <mergeCell ref="G5:G6"/>
    <mergeCell ref="C18:C21"/>
    <mergeCell ref="D18:L18"/>
    <mergeCell ref="G19:H19"/>
    <mergeCell ref="I19:J19"/>
    <mergeCell ref="K19:K21"/>
    <mergeCell ref="L19:L21"/>
  </mergeCells>
  <pageMargins left="0.11811023622047245" right="0.19685039370078741" top="0.55118110236220474" bottom="0.74803149606299213" header="0.31496062992125984" footer="0.31496062992125984"/>
  <pageSetup paperSize="9" scale="65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T34"/>
  <sheetViews>
    <sheetView zoomScaleNormal="100" workbookViewId="0"/>
  </sheetViews>
  <sheetFormatPr defaultRowHeight="15"/>
  <cols>
    <col min="1" max="1" width="5.5703125" customWidth="1"/>
    <col min="2" max="2" width="49" customWidth="1"/>
    <col min="3" max="3" width="11.5703125" customWidth="1"/>
    <col min="4" max="6" width="9.140625" customWidth="1"/>
    <col min="7" max="7" width="10.5703125" customWidth="1"/>
    <col min="8" max="10" width="9.140625" customWidth="1"/>
    <col min="17" max="17" width="7.85546875" customWidth="1"/>
    <col min="19" max="19" width="8" customWidth="1"/>
    <col min="20" max="20" width="8.140625" customWidth="1"/>
  </cols>
  <sheetData>
    <row r="2" spans="1:18">
      <c r="K2" s="300"/>
      <c r="L2" s="300"/>
      <c r="M2" s="300"/>
    </row>
    <row r="3" spans="1:18" s="20" customFormat="1" ht="12.75">
      <c r="A3" s="83"/>
      <c r="C3" s="68"/>
      <c r="D3" s="37"/>
      <c r="E3" s="37"/>
      <c r="F3" s="37"/>
      <c r="G3" s="68"/>
      <c r="H3" s="37"/>
      <c r="I3" s="37"/>
      <c r="J3" s="37"/>
    </row>
    <row r="4" spans="1:18" s="20" customFormat="1" ht="13.5" thickBot="1">
      <c r="A4" s="542" t="s">
        <v>562</v>
      </c>
      <c r="B4" s="542"/>
      <c r="C4" s="542"/>
      <c r="D4" s="542"/>
      <c r="E4" s="542"/>
      <c r="F4" s="542"/>
      <c r="G4" s="542"/>
      <c r="H4" s="542"/>
      <c r="I4" s="542"/>
      <c r="J4" s="542"/>
    </row>
    <row r="5" spans="1:18" s="20" customFormat="1" ht="12.75" customHeight="1">
      <c r="A5" s="628" t="s">
        <v>300</v>
      </c>
      <c r="B5" s="630" t="s">
        <v>301</v>
      </c>
      <c r="C5" s="609" t="s">
        <v>0</v>
      </c>
      <c r="D5" s="693" t="s">
        <v>298</v>
      </c>
      <c r="E5" s="693"/>
      <c r="F5" s="694"/>
      <c r="G5" s="546" t="s">
        <v>1</v>
      </c>
      <c r="H5" s="693" t="s">
        <v>299</v>
      </c>
      <c r="I5" s="693"/>
      <c r="J5" s="602"/>
      <c r="K5" s="564" t="s">
        <v>466</v>
      </c>
      <c r="L5" s="545" t="s">
        <v>467</v>
      </c>
      <c r="M5" s="546" t="s">
        <v>461</v>
      </c>
      <c r="N5" s="546" t="s">
        <v>462</v>
      </c>
      <c r="O5" s="546" t="s">
        <v>463</v>
      </c>
      <c r="P5" s="546" t="s">
        <v>464</v>
      </c>
      <c r="Q5" s="546" t="s">
        <v>465</v>
      </c>
      <c r="R5" s="548" t="s">
        <v>469</v>
      </c>
    </row>
    <row r="6" spans="1:18" s="20" customFormat="1" ht="38.25">
      <c r="A6" s="629"/>
      <c r="B6" s="631"/>
      <c r="C6" s="632"/>
      <c r="D6" s="3" t="s">
        <v>2</v>
      </c>
      <c r="E6" s="2" t="s">
        <v>3</v>
      </c>
      <c r="F6" s="7" t="s">
        <v>4</v>
      </c>
      <c r="G6" s="513"/>
      <c r="H6" s="3" t="s">
        <v>2</v>
      </c>
      <c r="I6" s="2" t="s">
        <v>3</v>
      </c>
      <c r="J6" s="8" t="s">
        <v>4</v>
      </c>
      <c r="K6" s="675"/>
      <c r="L6" s="676"/>
      <c r="M6" s="674"/>
      <c r="N6" s="674"/>
      <c r="O6" s="674"/>
      <c r="P6" s="674"/>
      <c r="Q6" s="674"/>
      <c r="R6" s="549"/>
    </row>
    <row r="7" spans="1:18" s="20" customFormat="1" ht="12.75">
      <c r="A7" s="619" t="s">
        <v>334</v>
      </c>
      <c r="B7" s="620"/>
      <c r="C7" s="262">
        <f t="shared" ref="C7" si="0">SUM(C8:C16)</f>
        <v>171022154.56</v>
      </c>
      <c r="D7" s="54">
        <v>60325.275132275099</v>
      </c>
      <c r="E7" s="54">
        <v>1842.61331681302</v>
      </c>
      <c r="F7" s="56">
        <v>229.38720641235301</v>
      </c>
      <c r="G7" s="53">
        <f t="shared" ref="G7" si="1">SUM(G8:G16)</f>
        <v>25787355.290000003</v>
      </c>
      <c r="H7" s="54">
        <v>9096.0687830687802</v>
      </c>
      <c r="I7" s="54">
        <v>277.83607175564299</v>
      </c>
      <c r="J7" s="55">
        <v>34.587853978413598</v>
      </c>
      <c r="K7" s="237">
        <f>SUM(K8:K16)</f>
        <v>92815</v>
      </c>
      <c r="L7" s="53">
        <f t="shared" ref="L7:M7" si="2">SUM(L8:L16)</f>
        <v>91785</v>
      </c>
      <c r="M7" s="53">
        <f t="shared" si="2"/>
        <v>745561</v>
      </c>
      <c r="N7" s="54">
        <v>262.98447971781303</v>
      </c>
      <c r="O7" s="54">
        <f>+N7*100/365</f>
        <v>72.050542388441926</v>
      </c>
      <c r="P7" s="54">
        <v>6.0632954628628122</v>
      </c>
      <c r="Q7" s="54">
        <v>2.0003268507926131</v>
      </c>
      <c r="R7" s="56">
        <v>43.373192239858909</v>
      </c>
    </row>
    <row r="8" spans="1:18" s="20" customFormat="1" ht="25.5">
      <c r="A8" s="492">
        <v>1</v>
      </c>
      <c r="B8" s="473" t="s">
        <v>235</v>
      </c>
      <c r="C8" s="467">
        <v>92704762</v>
      </c>
      <c r="D8" s="73">
        <v>77903.161344537803</v>
      </c>
      <c r="E8" s="73">
        <v>2034.24826647942</v>
      </c>
      <c r="F8" s="74">
        <v>265.18594100416499</v>
      </c>
      <c r="G8" s="80">
        <v>20378815</v>
      </c>
      <c r="H8" s="73">
        <v>17125.0546218487</v>
      </c>
      <c r="I8" s="73">
        <v>447.17842096023901</v>
      </c>
      <c r="J8" s="94">
        <v>58.294472859169801</v>
      </c>
      <c r="K8" s="316">
        <v>45572</v>
      </c>
      <c r="L8" s="80">
        <v>45139</v>
      </c>
      <c r="M8" s="80">
        <v>349584</v>
      </c>
      <c r="N8" s="73">
        <v>293.76806722689076</v>
      </c>
      <c r="O8" s="73">
        <f t="shared" ref="O8:O16" si="3">+N8*100/365</f>
        <v>80.484401979970073</v>
      </c>
      <c r="P8" s="73">
        <v>4.9506330189480838</v>
      </c>
      <c r="Q8" s="73">
        <v>2.7935931234630806</v>
      </c>
      <c r="R8" s="74">
        <v>59.339495798319327</v>
      </c>
    </row>
    <row r="9" spans="1:18" s="20" customFormat="1" ht="12.75">
      <c r="A9" s="492">
        <v>2</v>
      </c>
      <c r="B9" s="452" t="s">
        <v>236</v>
      </c>
      <c r="C9" s="467">
        <v>10914191.93</v>
      </c>
      <c r="D9" s="73">
        <v>47043.930732758599</v>
      </c>
      <c r="E9" s="73">
        <v>1559.8387780477301</v>
      </c>
      <c r="F9" s="74">
        <v>214.43262859051401</v>
      </c>
      <c r="G9" s="80">
        <v>578473.42000000004</v>
      </c>
      <c r="H9" s="73">
        <v>2493.4199137931</v>
      </c>
      <c r="I9" s="73">
        <v>82.6744919251108</v>
      </c>
      <c r="J9" s="94">
        <v>11.3653467719753</v>
      </c>
      <c r="K9" s="238">
        <v>6997</v>
      </c>
      <c r="L9" s="22">
        <v>6949</v>
      </c>
      <c r="M9" s="22">
        <v>50898</v>
      </c>
      <c r="N9" s="23">
        <v>219.38793103448276</v>
      </c>
      <c r="O9" s="23">
        <f t="shared" si="3"/>
        <v>60.106282475200757</v>
      </c>
      <c r="P9" s="23">
        <v>6.3062817494734231</v>
      </c>
      <c r="Q9" s="23">
        <v>1.3239315009353865</v>
      </c>
      <c r="R9" s="26">
        <v>34.788793103448278</v>
      </c>
    </row>
    <row r="10" spans="1:18" s="20" customFormat="1" ht="12.75">
      <c r="A10" s="492">
        <v>3</v>
      </c>
      <c r="B10" s="452" t="s">
        <v>237</v>
      </c>
      <c r="C10" s="467">
        <v>15183773</v>
      </c>
      <c r="D10" s="73">
        <v>46433.556574923547</v>
      </c>
      <c r="E10" s="73">
        <v>1434.7324010205045</v>
      </c>
      <c r="F10" s="74">
        <v>195.98540155406974</v>
      </c>
      <c r="G10" s="80">
        <v>900009</v>
      </c>
      <c r="H10" s="73">
        <v>2752.3211009174311</v>
      </c>
      <c r="I10" s="73">
        <v>85.042898988944529</v>
      </c>
      <c r="J10" s="94">
        <v>11.616916643002813</v>
      </c>
      <c r="K10" s="238">
        <v>10583</v>
      </c>
      <c r="L10" s="22">
        <v>10481</v>
      </c>
      <c r="M10" s="22">
        <v>77474</v>
      </c>
      <c r="N10" s="23">
        <v>236.92354740061162</v>
      </c>
      <c r="O10" s="23">
        <f t="shared" si="3"/>
        <v>64.910560931674425</v>
      </c>
      <c r="P10" s="23">
        <v>6.3524106264348967</v>
      </c>
      <c r="Q10" s="23">
        <v>0.99227172979677514</v>
      </c>
      <c r="R10" s="26">
        <v>37.296636085626915</v>
      </c>
    </row>
    <row r="11" spans="1:18" s="20" customFormat="1" ht="25.5">
      <c r="A11" s="492">
        <v>4</v>
      </c>
      <c r="B11" s="473" t="s">
        <v>238</v>
      </c>
      <c r="C11" s="467">
        <v>25360664</v>
      </c>
      <c r="D11" s="73">
        <v>56357.0311111111</v>
      </c>
      <c r="E11" s="73">
        <v>1761.8913436154</v>
      </c>
      <c r="F11" s="74">
        <v>259.07043548436502</v>
      </c>
      <c r="G11" s="80">
        <v>2340165</v>
      </c>
      <c r="H11" s="73">
        <v>5200.3666666666704</v>
      </c>
      <c r="I11" s="73">
        <v>162.57919966652801</v>
      </c>
      <c r="J11" s="94">
        <v>23.905823824457801</v>
      </c>
      <c r="K11" s="316">
        <v>14394</v>
      </c>
      <c r="L11" s="80">
        <v>14244</v>
      </c>
      <c r="M11" s="80">
        <v>97891</v>
      </c>
      <c r="N11" s="73">
        <v>217.53555555555556</v>
      </c>
      <c r="O11" s="73">
        <f t="shared" si="3"/>
        <v>59.598782343987821</v>
      </c>
      <c r="P11" s="73">
        <v>5.8627897227046777</v>
      </c>
      <c r="Q11" s="73">
        <v>1.5445099691098005</v>
      </c>
      <c r="R11" s="74">
        <v>37.104444444444447</v>
      </c>
    </row>
    <row r="12" spans="1:18" s="20" customFormat="1" ht="12.75">
      <c r="A12" s="492">
        <v>5</v>
      </c>
      <c r="B12" s="452" t="s">
        <v>239</v>
      </c>
      <c r="C12" s="467">
        <v>7811088</v>
      </c>
      <c r="D12" s="73">
        <v>44891.310344827602</v>
      </c>
      <c r="E12" s="73">
        <v>1193.2612282309799</v>
      </c>
      <c r="F12" s="74">
        <v>174.86596968815101</v>
      </c>
      <c r="G12" s="80">
        <v>682635</v>
      </c>
      <c r="H12" s="73">
        <v>3923.1896551724099</v>
      </c>
      <c r="I12" s="73">
        <v>104.282768102658</v>
      </c>
      <c r="J12" s="94">
        <v>15.282074816987199</v>
      </c>
      <c r="K12" s="316">
        <v>6546</v>
      </c>
      <c r="L12" s="80">
        <v>6492</v>
      </c>
      <c r="M12" s="80">
        <v>44669</v>
      </c>
      <c r="N12" s="73">
        <v>256.71839080459768</v>
      </c>
      <c r="O12" s="73">
        <f t="shared" si="3"/>
        <v>70.333805699889766</v>
      </c>
      <c r="P12" s="73">
        <v>6.7834472285497345</v>
      </c>
      <c r="Q12" s="73">
        <v>1.432532347504621</v>
      </c>
      <c r="R12" s="74">
        <v>37.844827586206897</v>
      </c>
    </row>
    <row r="13" spans="1:18" s="20" customFormat="1" ht="12.75">
      <c r="A13" s="492">
        <v>6</v>
      </c>
      <c r="B13" s="452" t="s">
        <v>240</v>
      </c>
      <c r="C13" s="467">
        <v>2738971.06</v>
      </c>
      <c r="D13" s="73">
        <v>42138.016307692298</v>
      </c>
      <c r="E13" s="73">
        <v>2021.38085608856</v>
      </c>
      <c r="F13" s="74">
        <v>214.19966059279</v>
      </c>
      <c r="G13" s="80">
        <v>167257</v>
      </c>
      <c r="H13" s="73">
        <v>2573.18461538462</v>
      </c>
      <c r="I13" s="73">
        <v>123.43690036900399</v>
      </c>
      <c r="J13" s="94">
        <v>13.0802377414562</v>
      </c>
      <c r="K13" s="238">
        <v>1355</v>
      </c>
      <c r="L13" s="22">
        <v>1339</v>
      </c>
      <c r="M13" s="22">
        <v>12787</v>
      </c>
      <c r="N13" s="23">
        <v>196.72307692307692</v>
      </c>
      <c r="O13" s="23">
        <f t="shared" si="3"/>
        <v>53.896733403582715</v>
      </c>
      <c r="P13" s="23">
        <v>9.4369003690036894</v>
      </c>
      <c r="Q13" s="23">
        <v>0</v>
      </c>
      <c r="R13" s="26">
        <v>20.846153846153847</v>
      </c>
    </row>
    <row r="14" spans="1:18" s="20" customFormat="1" ht="12.75">
      <c r="A14" s="492">
        <v>7</v>
      </c>
      <c r="B14" s="452" t="s">
        <v>241</v>
      </c>
      <c r="C14" s="467">
        <v>4195620.57</v>
      </c>
      <c r="D14" s="73">
        <v>39958.291142857102</v>
      </c>
      <c r="E14" s="73">
        <v>1032.8952658788801</v>
      </c>
      <c r="F14" s="74">
        <v>201.51875936599399</v>
      </c>
      <c r="G14" s="80">
        <v>207485.44</v>
      </c>
      <c r="H14" s="73">
        <v>1976.0518095238101</v>
      </c>
      <c r="I14" s="73">
        <v>51.079625800098498</v>
      </c>
      <c r="J14" s="94">
        <v>9.9656791546589805</v>
      </c>
      <c r="K14" s="238">
        <v>4062</v>
      </c>
      <c r="L14" s="22">
        <v>4045</v>
      </c>
      <c r="M14" s="22">
        <v>20820</v>
      </c>
      <c r="N14" s="23">
        <v>198.28571428571428</v>
      </c>
      <c r="O14" s="23">
        <f t="shared" si="3"/>
        <v>54.324853228962816</v>
      </c>
      <c r="P14" s="23">
        <v>5.0423831436183093</v>
      </c>
      <c r="Q14" s="23">
        <v>0.14833127317676142</v>
      </c>
      <c r="R14" s="26">
        <v>39.323809523809523</v>
      </c>
    </row>
    <row r="15" spans="1:18" s="20" customFormat="1" ht="12.75">
      <c r="A15" s="492">
        <v>8</v>
      </c>
      <c r="B15" s="452" t="s">
        <v>242</v>
      </c>
      <c r="C15" s="467">
        <v>3609534</v>
      </c>
      <c r="D15" s="73">
        <v>44018.707317073196</v>
      </c>
      <c r="E15" s="73">
        <v>1658.0312356453801</v>
      </c>
      <c r="F15" s="74">
        <v>176.04047990635999</v>
      </c>
      <c r="G15" s="80">
        <v>141106</v>
      </c>
      <c r="H15" s="73">
        <v>1720.80487804878</v>
      </c>
      <c r="I15" s="73">
        <v>64.816720257234707</v>
      </c>
      <c r="J15" s="94">
        <v>6.8818767069840003</v>
      </c>
      <c r="K15" s="238">
        <v>2177</v>
      </c>
      <c r="L15" s="22">
        <v>2159</v>
      </c>
      <c r="M15" s="22">
        <v>20504</v>
      </c>
      <c r="N15" s="23">
        <v>250.04878048780489</v>
      </c>
      <c r="O15" s="23">
        <f t="shared" si="3"/>
        <v>68.506515202138331</v>
      </c>
      <c r="P15" s="23">
        <v>9.3754000914494746</v>
      </c>
      <c r="Q15" s="23">
        <v>2.732746641963872</v>
      </c>
      <c r="R15" s="26">
        <v>26.670731707317074</v>
      </c>
    </row>
    <row r="16" spans="1:18" s="20" customFormat="1" ht="13.5" thickBot="1">
      <c r="A16" s="450">
        <v>9</v>
      </c>
      <c r="B16" s="453" t="s">
        <v>243</v>
      </c>
      <c r="C16" s="468">
        <v>8503550</v>
      </c>
      <c r="D16" s="66">
        <v>40493.0952380952</v>
      </c>
      <c r="E16" s="66">
        <v>7531.93091231178</v>
      </c>
      <c r="F16" s="67">
        <v>119.879747370795</v>
      </c>
      <c r="G16" s="82">
        <v>391409.43</v>
      </c>
      <c r="H16" s="66">
        <v>1863.8544285714299</v>
      </c>
      <c r="I16" s="66">
        <v>346.68682905225899</v>
      </c>
      <c r="J16" s="95">
        <v>5.5179382242648103</v>
      </c>
      <c r="K16" s="239">
        <v>1129</v>
      </c>
      <c r="L16" s="28">
        <v>937</v>
      </c>
      <c r="M16" s="28">
        <v>70934</v>
      </c>
      <c r="N16" s="29">
        <v>337.78095238095239</v>
      </c>
      <c r="O16" s="29">
        <f t="shared" si="3"/>
        <v>92.54272667971297</v>
      </c>
      <c r="P16" s="29">
        <v>62.829052258635961</v>
      </c>
      <c r="Q16" s="29">
        <v>0.10672358591248667</v>
      </c>
      <c r="R16" s="32">
        <v>5.3761904761904766</v>
      </c>
    </row>
    <row r="17" spans="1:20" s="20" customFormat="1" ht="12.75">
      <c r="A17" s="83"/>
      <c r="C17" s="156"/>
      <c r="D17" s="157"/>
      <c r="E17" s="157"/>
      <c r="F17" s="157"/>
      <c r="G17" s="156"/>
      <c r="H17" s="157"/>
      <c r="I17" s="157"/>
      <c r="J17" s="157"/>
    </row>
    <row r="18" spans="1:20" s="20" customFormat="1" ht="13.5" thickBot="1">
      <c r="A18" s="552" t="s">
        <v>565</v>
      </c>
      <c r="B18" s="552"/>
      <c r="C18" s="552"/>
      <c r="D18" s="552"/>
      <c r="E18" s="552"/>
      <c r="F18" s="552"/>
      <c r="G18" s="552"/>
      <c r="H18" s="552"/>
      <c r="I18" s="552"/>
      <c r="J18" s="552"/>
      <c r="K18" s="552"/>
      <c r="L18" s="552"/>
      <c r="M18" s="552"/>
      <c r="N18" s="552"/>
      <c r="O18" s="552"/>
      <c r="P18" s="552"/>
      <c r="Q18" s="552"/>
      <c r="R18" s="552"/>
      <c r="S18" s="552"/>
      <c r="T18" s="552"/>
    </row>
    <row r="19" spans="1:20" s="20" customFormat="1" ht="13.5" thickBot="1">
      <c r="A19" s="677" t="s">
        <v>300</v>
      </c>
      <c r="B19" s="614" t="s">
        <v>301</v>
      </c>
      <c r="C19" s="556" t="s">
        <v>414</v>
      </c>
      <c r="D19" s="557"/>
      <c r="E19" s="557"/>
      <c r="F19" s="557"/>
      <c r="G19" s="557"/>
      <c r="H19" s="557"/>
      <c r="I19" s="557"/>
      <c r="J19" s="557"/>
      <c r="K19" s="557"/>
      <c r="L19" s="557"/>
      <c r="M19" s="556" t="s">
        <v>425</v>
      </c>
      <c r="N19" s="557"/>
      <c r="O19" s="557"/>
      <c r="P19" s="557"/>
      <c r="Q19" s="557"/>
      <c r="R19" s="557"/>
      <c r="S19" s="557"/>
      <c r="T19" s="558"/>
    </row>
    <row r="20" spans="1:20" s="20" customFormat="1" ht="13.5" thickBot="1">
      <c r="A20" s="678"/>
      <c r="B20" s="615"/>
      <c r="C20" s="559" t="s">
        <v>415</v>
      </c>
      <c r="D20" s="562" t="s">
        <v>416</v>
      </c>
      <c r="E20" s="563"/>
      <c r="F20" s="563"/>
      <c r="G20" s="563"/>
      <c r="H20" s="563"/>
      <c r="I20" s="563"/>
      <c r="J20" s="563"/>
      <c r="K20" s="563"/>
      <c r="L20" s="563"/>
      <c r="M20" s="559" t="s">
        <v>415</v>
      </c>
      <c r="N20" s="562" t="s">
        <v>416</v>
      </c>
      <c r="O20" s="563"/>
      <c r="P20" s="563"/>
      <c r="Q20" s="563"/>
      <c r="R20" s="563"/>
      <c r="S20" s="563"/>
      <c r="T20" s="585"/>
    </row>
    <row r="21" spans="1:20" s="20" customFormat="1" ht="38.25" customHeight="1">
      <c r="A21" s="678"/>
      <c r="B21" s="615"/>
      <c r="C21" s="560"/>
      <c r="D21" s="576" t="s">
        <v>409</v>
      </c>
      <c r="E21" s="570" t="s">
        <v>410</v>
      </c>
      <c r="F21" s="570" t="s">
        <v>411</v>
      </c>
      <c r="G21" s="566" t="s">
        <v>418</v>
      </c>
      <c r="H21" s="567"/>
      <c r="I21" s="568" t="s">
        <v>417</v>
      </c>
      <c r="J21" s="569"/>
      <c r="K21" s="570" t="s">
        <v>412</v>
      </c>
      <c r="L21" s="573" t="s">
        <v>413</v>
      </c>
      <c r="M21" s="560"/>
      <c r="N21" s="576" t="s">
        <v>420</v>
      </c>
      <c r="O21" s="566" t="s">
        <v>421</v>
      </c>
      <c r="P21" s="579"/>
      <c r="Q21" s="579"/>
      <c r="R21" s="567"/>
      <c r="S21" s="570" t="s">
        <v>423</v>
      </c>
      <c r="T21" s="573" t="s">
        <v>424</v>
      </c>
    </row>
    <row r="22" spans="1:20" s="20" customFormat="1" ht="31.5" customHeight="1">
      <c r="A22" s="678"/>
      <c r="B22" s="615"/>
      <c r="C22" s="560"/>
      <c r="D22" s="577"/>
      <c r="E22" s="571"/>
      <c r="F22" s="571"/>
      <c r="G22" s="580" t="s">
        <v>415</v>
      </c>
      <c r="H22" s="580" t="s">
        <v>419</v>
      </c>
      <c r="I22" s="580" t="s">
        <v>415</v>
      </c>
      <c r="J22" s="582" t="s">
        <v>422</v>
      </c>
      <c r="K22" s="571"/>
      <c r="L22" s="574"/>
      <c r="M22" s="560"/>
      <c r="N22" s="577"/>
      <c r="O22" s="571" t="s">
        <v>415</v>
      </c>
      <c r="P22" s="571" t="s">
        <v>422</v>
      </c>
      <c r="Q22" s="583" t="s">
        <v>418</v>
      </c>
      <c r="R22" s="584"/>
      <c r="S22" s="571"/>
      <c r="T22" s="574"/>
    </row>
    <row r="23" spans="1:20" s="20" customFormat="1" ht="25.5">
      <c r="A23" s="679"/>
      <c r="B23" s="616"/>
      <c r="C23" s="561"/>
      <c r="D23" s="578"/>
      <c r="E23" s="572"/>
      <c r="F23" s="572"/>
      <c r="G23" s="581"/>
      <c r="H23" s="581"/>
      <c r="I23" s="581"/>
      <c r="J23" s="572"/>
      <c r="K23" s="572"/>
      <c r="L23" s="575"/>
      <c r="M23" s="561"/>
      <c r="N23" s="578"/>
      <c r="O23" s="572"/>
      <c r="P23" s="572"/>
      <c r="Q23" s="307" t="s">
        <v>415</v>
      </c>
      <c r="R23" s="38" t="s">
        <v>419</v>
      </c>
      <c r="S23" s="572"/>
      <c r="T23" s="575"/>
    </row>
    <row r="24" spans="1:20" s="20" customFormat="1" ht="12.75">
      <c r="A24" s="619" t="s">
        <v>334</v>
      </c>
      <c r="B24" s="516"/>
      <c r="C24" s="144">
        <f>SUM(C25:C33)</f>
        <v>626</v>
      </c>
      <c r="D24" s="40">
        <f t="shared" ref="D24:T24" si="4">SUM(D25:D33)</f>
        <v>391</v>
      </c>
      <c r="E24" s="41">
        <f t="shared" si="4"/>
        <v>4</v>
      </c>
      <c r="F24" s="41">
        <f t="shared" si="4"/>
        <v>17</v>
      </c>
      <c r="G24" s="41">
        <f t="shared" si="4"/>
        <v>4</v>
      </c>
      <c r="H24" s="41">
        <f t="shared" si="4"/>
        <v>0</v>
      </c>
      <c r="I24" s="41">
        <f t="shared" si="4"/>
        <v>52</v>
      </c>
      <c r="J24" s="41">
        <f t="shared" si="4"/>
        <v>4</v>
      </c>
      <c r="K24" s="41">
        <f t="shared" si="4"/>
        <v>27</v>
      </c>
      <c r="L24" s="42">
        <f t="shared" si="4"/>
        <v>131</v>
      </c>
      <c r="M24" s="39">
        <f t="shared" si="4"/>
        <v>2388</v>
      </c>
      <c r="N24" s="40">
        <f t="shared" si="4"/>
        <v>1332</v>
      </c>
      <c r="O24" s="41">
        <f t="shared" si="4"/>
        <v>1251</v>
      </c>
      <c r="P24" s="41">
        <f t="shared" si="4"/>
        <v>65</v>
      </c>
      <c r="Q24" s="43">
        <f t="shared" si="4"/>
        <v>1</v>
      </c>
      <c r="R24" s="44">
        <f t="shared" si="4"/>
        <v>0</v>
      </c>
      <c r="S24" s="41">
        <f t="shared" si="4"/>
        <v>784</v>
      </c>
      <c r="T24" s="42">
        <f t="shared" si="4"/>
        <v>272</v>
      </c>
    </row>
    <row r="25" spans="1:20" s="20" customFormat="1" ht="25.5">
      <c r="A25" s="492">
        <v>1</v>
      </c>
      <c r="B25" s="473" t="s">
        <v>235</v>
      </c>
      <c r="C25" s="111">
        <v>298</v>
      </c>
      <c r="D25" s="70">
        <v>196</v>
      </c>
      <c r="E25" s="71">
        <v>4</v>
      </c>
      <c r="F25" s="71">
        <v>6</v>
      </c>
      <c r="G25" s="71">
        <v>3</v>
      </c>
      <c r="H25" s="71">
        <v>0</v>
      </c>
      <c r="I25" s="71">
        <v>34</v>
      </c>
      <c r="J25" s="71">
        <v>4</v>
      </c>
      <c r="K25" s="71">
        <v>13</v>
      </c>
      <c r="L25" s="113">
        <v>42</v>
      </c>
      <c r="M25" s="111">
        <v>946</v>
      </c>
      <c r="N25" s="70">
        <v>568</v>
      </c>
      <c r="O25" s="71">
        <v>530</v>
      </c>
      <c r="P25" s="71">
        <v>30</v>
      </c>
      <c r="Q25" s="71">
        <v>0</v>
      </c>
      <c r="R25" s="71">
        <v>0</v>
      </c>
      <c r="S25" s="71">
        <v>290</v>
      </c>
      <c r="T25" s="113">
        <v>88</v>
      </c>
    </row>
    <row r="26" spans="1:20" s="20" customFormat="1" ht="12.75">
      <c r="A26" s="492">
        <v>2</v>
      </c>
      <c r="B26" s="452" t="s">
        <v>236</v>
      </c>
      <c r="C26" s="111">
        <v>41</v>
      </c>
      <c r="D26" s="70">
        <v>28</v>
      </c>
      <c r="E26" s="71">
        <v>0</v>
      </c>
      <c r="F26" s="71">
        <v>2</v>
      </c>
      <c r="G26" s="47">
        <v>0</v>
      </c>
      <c r="H26" s="47">
        <v>0</v>
      </c>
      <c r="I26" s="167">
        <v>0</v>
      </c>
      <c r="J26" s="71">
        <v>0</v>
      </c>
      <c r="K26" s="71">
        <v>0</v>
      </c>
      <c r="L26" s="113">
        <v>11</v>
      </c>
      <c r="M26" s="111">
        <v>218</v>
      </c>
      <c r="N26" s="70">
        <v>119</v>
      </c>
      <c r="O26" s="71">
        <v>113</v>
      </c>
      <c r="P26" s="71">
        <v>5</v>
      </c>
      <c r="Q26" s="71">
        <v>0</v>
      </c>
      <c r="R26" s="71">
        <v>0</v>
      </c>
      <c r="S26" s="71">
        <v>75</v>
      </c>
      <c r="T26" s="113">
        <v>24</v>
      </c>
    </row>
    <row r="27" spans="1:20" s="20" customFormat="1" ht="12.75">
      <c r="A27" s="492">
        <v>3</v>
      </c>
      <c r="B27" s="452" t="s">
        <v>237</v>
      </c>
      <c r="C27" s="111">
        <v>76</v>
      </c>
      <c r="D27" s="103">
        <v>47</v>
      </c>
      <c r="E27" s="104">
        <v>0</v>
      </c>
      <c r="F27" s="104">
        <v>1</v>
      </c>
      <c r="G27" s="86">
        <v>1</v>
      </c>
      <c r="H27" s="86">
        <v>0</v>
      </c>
      <c r="I27" s="71">
        <v>2</v>
      </c>
      <c r="J27" s="104">
        <v>0</v>
      </c>
      <c r="K27" s="104">
        <v>4</v>
      </c>
      <c r="L27" s="105">
        <v>21</v>
      </c>
      <c r="M27" s="192">
        <v>299</v>
      </c>
      <c r="N27" s="103">
        <v>175</v>
      </c>
      <c r="O27" s="104">
        <v>173</v>
      </c>
      <c r="P27" s="104">
        <v>7</v>
      </c>
      <c r="Q27" s="104">
        <v>1</v>
      </c>
      <c r="R27" s="104">
        <v>0</v>
      </c>
      <c r="S27" s="104">
        <v>83</v>
      </c>
      <c r="T27" s="105">
        <v>41</v>
      </c>
    </row>
    <row r="28" spans="1:20" s="20" customFormat="1" ht="25.5">
      <c r="A28" s="492">
        <v>4</v>
      </c>
      <c r="B28" s="473" t="s">
        <v>238</v>
      </c>
      <c r="C28" s="111">
        <v>88</v>
      </c>
      <c r="D28" s="70">
        <v>55</v>
      </c>
      <c r="E28" s="71">
        <v>0</v>
      </c>
      <c r="F28" s="71">
        <v>1</v>
      </c>
      <c r="G28" s="47">
        <v>0</v>
      </c>
      <c r="H28" s="47">
        <v>0</v>
      </c>
      <c r="I28" s="167">
        <v>12</v>
      </c>
      <c r="J28" s="71">
        <v>0</v>
      </c>
      <c r="K28" s="71">
        <v>2</v>
      </c>
      <c r="L28" s="113">
        <v>18</v>
      </c>
      <c r="M28" s="111">
        <v>394</v>
      </c>
      <c r="N28" s="70">
        <v>222</v>
      </c>
      <c r="O28" s="71">
        <v>205</v>
      </c>
      <c r="P28" s="71">
        <v>15</v>
      </c>
      <c r="Q28" s="71">
        <v>0</v>
      </c>
      <c r="R28" s="71">
        <v>0</v>
      </c>
      <c r="S28" s="71">
        <v>119</v>
      </c>
      <c r="T28" s="113">
        <v>53</v>
      </c>
    </row>
    <row r="29" spans="1:20" s="20" customFormat="1" ht="12.75">
      <c r="A29" s="492">
        <v>5</v>
      </c>
      <c r="B29" s="452" t="s">
        <v>239</v>
      </c>
      <c r="C29" s="111">
        <v>37</v>
      </c>
      <c r="D29" s="103">
        <v>26</v>
      </c>
      <c r="E29" s="104">
        <v>0</v>
      </c>
      <c r="F29" s="104">
        <v>3</v>
      </c>
      <c r="G29" s="86">
        <v>0</v>
      </c>
      <c r="H29" s="86">
        <v>0</v>
      </c>
      <c r="I29" s="71">
        <v>2</v>
      </c>
      <c r="J29" s="104">
        <v>0</v>
      </c>
      <c r="K29" s="104">
        <v>1</v>
      </c>
      <c r="L29" s="105">
        <v>5</v>
      </c>
      <c r="M29" s="192">
        <v>171</v>
      </c>
      <c r="N29" s="103">
        <v>86</v>
      </c>
      <c r="O29" s="104">
        <v>82</v>
      </c>
      <c r="P29" s="104">
        <v>5</v>
      </c>
      <c r="Q29" s="104">
        <v>0</v>
      </c>
      <c r="R29" s="104">
        <v>0</v>
      </c>
      <c r="S29" s="104">
        <v>63</v>
      </c>
      <c r="T29" s="105">
        <v>22</v>
      </c>
    </row>
    <row r="30" spans="1:20" s="20" customFormat="1" ht="12.75">
      <c r="A30" s="492">
        <v>6</v>
      </c>
      <c r="B30" s="452" t="s">
        <v>240</v>
      </c>
      <c r="C30" s="45">
        <v>17</v>
      </c>
      <c r="D30" s="46">
        <v>6</v>
      </c>
      <c r="E30" s="47">
        <v>0</v>
      </c>
      <c r="F30" s="47">
        <v>1</v>
      </c>
      <c r="G30" s="47">
        <v>0</v>
      </c>
      <c r="H30" s="47">
        <v>0</v>
      </c>
      <c r="I30" s="78">
        <v>1</v>
      </c>
      <c r="J30" s="47">
        <v>0</v>
      </c>
      <c r="K30" s="47">
        <v>4</v>
      </c>
      <c r="L30" s="48">
        <v>5</v>
      </c>
      <c r="M30" s="111">
        <v>42</v>
      </c>
      <c r="N30" s="70">
        <v>23</v>
      </c>
      <c r="O30" s="71">
        <v>18</v>
      </c>
      <c r="P30" s="71">
        <v>0</v>
      </c>
      <c r="Q30" s="71">
        <v>0</v>
      </c>
      <c r="R30" s="71">
        <v>0</v>
      </c>
      <c r="S30" s="71">
        <v>14</v>
      </c>
      <c r="T30" s="113">
        <v>5</v>
      </c>
    </row>
    <row r="31" spans="1:20" s="20" customFormat="1" ht="12.75">
      <c r="A31" s="492">
        <v>7</v>
      </c>
      <c r="B31" s="452" t="s">
        <v>241</v>
      </c>
      <c r="C31" s="45">
        <v>26</v>
      </c>
      <c r="D31" s="85">
        <v>16</v>
      </c>
      <c r="E31" s="86">
        <v>0</v>
      </c>
      <c r="F31" s="86">
        <v>1</v>
      </c>
      <c r="G31" s="86">
        <v>0</v>
      </c>
      <c r="H31" s="86">
        <v>0</v>
      </c>
      <c r="I31" s="47">
        <v>1</v>
      </c>
      <c r="J31" s="86">
        <v>0</v>
      </c>
      <c r="K31" s="86">
        <v>0</v>
      </c>
      <c r="L31" s="87">
        <v>8</v>
      </c>
      <c r="M31" s="192">
        <v>97</v>
      </c>
      <c r="N31" s="103">
        <v>56</v>
      </c>
      <c r="O31" s="104">
        <v>55</v>
      </c>
      <c r="P31" s="104">
        <v>3</v>
      </c>
      <c r="Q31" s="104">
        <v>0</v>
      </c>
      <c r="R31" s="104">
        <v>0</v>
      </c>
      <c r="S31" s="104">
        <v>33</v>
      </c>
      <c r="T31" s="105">
        <v>8</v>
      </c>
    </row>
    <row r="32" spans="1:20" s="20" customFormat="1" ht="12.75">
      <c r="A32" s="492">
        <v>8</v>
      </c>
      <c r="B32" s="452" t="s">
        <v>242</v>
      </c>
      <c r="C32" s="45">
        <v>16</v>
      </c>
      <c r="D32" s="46">
        <v>8</v>
      </c>
      <c r="E32" s="47">
        <v>0</v>
      </c>
      <c r="F32" s="47">
        <v>0</v>
      </c>
      <c r="G32" s="47">
        <v>0</v>
      </c>
      <c r="H32" s="47">
        <v>0</v>
      </c>
      <c r="I32" s="78">
        <v>0</v>
      </c>
      <c r="J32" s="47">
        <v>0</v>
      </c>
      <c r="K32" s="47">
        <v>2</v>
      </c>
      <c r="L32" s="48">
        <v>6</v>
      </c>
      <c r="M32" s="111">
        <v>84</v>
      </c>
      <c r="N32" s="70">
        <v>43</v>
      </c>
      <c r="O32" s="71">
        <v>41</v>
      </c>
      <c r="P32" s="71">
        <v>0</v>
      </c>
      <c r="Q32" s="71">
        <v>0</v>
      </c>
      <c r="R32" s="71">
        <v>0</v>
      </c>
      <c r="S32" s="71">
        <v>27</v>
      </c>
      <c r="T32" s="113">
        <v>14</v>
      </c>
    </row>
    <row r="33" spans="1:20" s="20" customFormat="1" ht="13.5" thickBot="1">
      <c r="A33" s="450">
        <v>9</v>
      </c>
      <c r="B33" s="453" t="s">
        <v>243</v>
      </c>
      <c r="C33" s="50">
        <v>27</v>
      </c>
      <c r="D33" s="51">
        <v>9</v>
      </c>
      <c r="E33" s="52">
        <v>0</v>
      </c>
      <c r="F33" s="52">
        <v>2</v>
      </c>
      <c r="G33" s="52">
        <v>0</v>
      </c>
      <c r="H33" s="52">
        <v>0</v>
      </c>
      <c r="I33" s="52">
        <v>0</v>
      </c>
      <c r="J33" s="52">
        <v>0</v>
      </c>
      <c r="K33" s="52">
        <v>1</v>
      </c>
      <c r="L33" s="96">
        <v>15</v>
      </c>
      <c r="M33" s="62">
        <v>137</v>
      </c>
      <c r="N33" s="63">
        <v>40</v>
      </c>
      <c r="O33" s="64">
        <v>34</v>
      </c>
      <c r="P33" s="64">
        <v>0</v>
      </c>
      <c r="Q33" s="64">
        <v>0</v>
      </c>
      <c r="R33" s="64">
        <v>0</v>
      </c>
      <c r="S33" s="64">
        <v>80</v>
      </c>
      <c r="T33" s="117">
        <v>17</v>
      </c>
    </row>
    <row r="34" spans="1:20" s="20" customFormat="1" ht="12.75">
      <c r="A34" s="83"/>
      <c r="C34" s="156"/>
      <c r="D34" s="157"/>
      <c r="E34" s="157"/>
      <c r="F34" s="157"/>
      <c r="G34" s="156"/>
      <c r="H34" s="157"/>
      <c r="I34" s="157"/>
      <c r="J34" s="157"/>
    </row>
  </sheetData>
  <mergeCells count="44">
    <mergeCell ref="A4:J4"/>
    <mergeCell ref="A24:B24"/>
    <mergeCell ref="O21:R21"/>
    <mergeCell ref="S21:S23"/>
    <mergeCell ref="T21:T23"/>
    <mergeCell ref="G22:G23"/>
    <mergeCell ref="H22:H23"/>
    <mergeCell ref="I22:I23"/>
    <mergeCell ref="J22:J23"/>
    <mergeCell ref="O22:O23"/>
    <mergeCell ref="P22:P23"/>
    <mergeCell ref="Q22:R22"/>
    <mergeCell ref="M20:M23"/>
    <mergeCell ref="N20:T20"/>
    <mergeCell ref="D21:D23"/>
    <mergeCell ref="E21:E23"/>
    <mergeCell ref="P5:P6"/>
    <mergeCell ref="Q5:Q6"/>
    <mergeCell ref="R5:R6"/>
    <mergeCell ref="F21:F23"/>
    <mergeCell ref="H5:J5"/>
    <mergeCell ref="K5:K6"/>
    <mergeCell ref="L5:L6"/>
    <mergeCell ref="M5:M6"/>
    <mergeCell ref="O5:O6"/>
    <mergeCell ref="N5:N6"/>
    <mergeCell ref="A18:T18"/>
    <mergeCell ref="A7:B7"/>
    <mergeCell ref="A19:A23"/>
    <mergeCell ref="B19:B23"/>
    <mergeCell ref="C19:L19"/>
    <mergeCell ref="M19:T19"/>
    <mergeCell ref="N21:N23"/>
    <mergeCell ref="A5:A6"/>
    <mergeCell ref="B5:B6"/>
    <mergeCell ref="C5:C6"/>
    <mergeCell ref="D5:F5"/>
    <mergeCell ref="G5:G6"/>
    <mergeCell ref="C20:C23"/>
    <mergeCell ref="D20:L20"/>
    <mergeCell ref="G21:H21"/>
    <mergeCell ref="I21:J21"/>
    <mergeCell ref="K21:K23"/>
    <mergeCell ref="L21:L23"/>
  </mergeCells>
  <pageMargins left="0.11811023622047245" right="0.19685039370078741" top="0.55118110236220474" bottom="0.74803149606299213" header="0.31496062992125984" footer="0.31496062992125984"/>
  <pageSetup paperSize="9" scale="6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T31"/>
  <sheetViews>
    <sheetView zoomScaleNormal="100" workbookViewId="0"/>
  </sheetViews>
  <sheetFormatPr defaultRowHeight="15"/>
  <cols>
    <col min="1" max="1" width="5.5703125" customWidth="1"/>
    <col min="2" max="2" width="49" customWidth="1"/>
    <col min="3" max="3" width="11.5703125" customWidth="1"/>
    <col min="4" max="10" width="9.140625" customWidth="1"/>
    <col min="17" max="17" width="7.85546875" customWidth="1"/>
    <col min="19" max="19" width="8" customWidth="1"/>
    <col min="20" max="20" width="8.140625" customWidth="1"/>
  </cols>
  <sheetData>
    <row r="2" spans="1:20" s="20" customFormat="1" ht="12.75">
      <c r="A2" s="83"/>
      <c r="C2" s="68"/>
      <c r="D2" s="37"/>
      <c r="E2" s="37"/>
      <c r="F2" s="37"/>
      <c r="G2" s="68"/>
      <c r="H2" s="37"/>
      <c r="I2" s="37"/>
      <c r="J2" s="37"/>
      <c r="K2" s="68"/>
      <c r="L2" s="68"/>
      <c r="M2" s="68"/>
    </row>
    <row r="3" spans="1:20" s="20" customFormat="1" ht="12.75">
      <c r="A3" s="33"/>
      <c r="B3" s="61"/>
      <c r="C3" s="35"/>
      <c r="D3" s="36"/>
      <c r="E3" s="37"/>
      <c r="F3" s="37"/>
      <c r="G3" s="35"/>
      <c r="H3" s="37"/>
      <c r="I3" s="37"/>
      <c r="J3" s="37"/>
    </row>
    <row r="4" spans="1:20" s="20" customFormat="1" ht="13.5" thickBot="1">
      <c r="A4" s="542" t="s">
        <v>562</v>
      </c>
      <c r="B4" s="542"/>
      <c r="C4" s="542"/>
      <c r="D4" s="542"/>
      <c r="E4" s="542"/>
      <c r="F4" s="542"/>
      <c r="G4" s="542"/>
      <c r="H4" s="542"/>
      <c r="I4" s="542"/>
      <c r="J4" s="542"/>
    </row>
    <row r="5" spans="1:20" s="20" customFormat="1" ht="12.75" customHeight="1">
      <c r="A5" s="628" t="s">
        <v>300</v>
      </c>
      <c r="B5" s="630" t="s">
        <v>301</v>
      </c>
      <c r="C5" s="609" t="s">
        <v>0</v>
      </c>
      <c r="D5" s="546" t="s">
        <v>298</v>
      </c>
      <c r="E5" s="546"/>
      <c r="F5" s="548"/>
      <c r="G5" s="546" t="s">
        <v>1</v>
      </c>
      <c r="H5" s="546" t="s">
        <v>299</v>
      </c>
      <c r="I5" s="546"/>
      <c r="J5" s="547"/>
      <c r="K5" s="564" t="s">
        <v>466</v>
      </c>
      <c r="L5" s="545" t="s">
        <v>467</v>
      </c>
      <c r="M5" s="546" t="s">
        <v>461</v>
      </c>
      <c r="N5" s="546" t="s">
        <v>462</v>
      </c>
      <c r="O5" s="546" t="s">
        <v>463</v>
      </c>
      <c r="P5" s="546" t="s">
        <v>464</v>
      </c>
      <c r="Q5" s="546" t="s">
        <v>465</v>
      </c>
      <c r="R5" s="548" t="s">
        <v>469</v>
      </c>
    </row>
    <row r="6" spans="1:20" s="20" customFormat="1" ht="38.25">
      <c r="A6" s="629"/>
      <c r="B6" s="631"/>
      <c r="C6" s="632"/>
      <c r="D6" s="3" t="s">
        <v>2</v>
      </c>
      <c r="E6" s="2" t="s">
        <v>3</v>
      </c>
      <c r="F6" s="7" t="s">
        <v>4</v>
      </c>
      <c r="G6" s="513"/>
      <c r="H6" s="3" t="s">
        <v>2</v>
      </c>
      <c r="I6" s="2" t="s">
        <v>3</v>
      </c>
      <c r="J6" s="8" t="s">
        <v>4</v>
      </c>
      <c r="K6" s="675"/>
      <c r="L6" s="676"/>
      <c r="M6" s="674"/>
      <c r="N6" s="674"/>
      <c r="O6" s="674"/>
      <c r="P6" s="674"/>
      <c r="Q6" s="674"/>
      <c r="R6" s="549"/>
    </row>
    <row r="7" spans="1:20" s="20" customFormat="1" ht="12.75">
      <c r="A7" s="619" t="s">
        <v>335</v>
      </c>
      <c r="B7" s="620"/>
      <c r="C7" s="262">
        <f t="shared" ref="C7" si="0">SUM(C8:C15)</f>
        <v>108274640.97999999</v>
      </c>
      <c r="D7" s="54">
        <v>55984.819534643197</v>
      </c>
      <c r="E7" s="54">
        <v>1872.58333442867</v>
      </c>
      <c r="F7" s="56">
        <v>277.96654629753198</v>
      </c>
      <c r="G7" s="53">
        <f t="shared" ref="G7" si="1">SUM(G8:G15)</f>
        <v>5966040.9100000001</v>
      </c>
      <c r="H7" s="54">
        <v>3084.81949844881</v>
      </c>
      <c r="I7" s="54">
        <v>103.18121288113301</v>
      </c>
      <c r="J7" s="55">
        <v>15.316234455386599</v>
      </c>
      <c r="K7" s="237">
        <f>SUM(K8:K15)</f>
        <v>57821</v>
      </c>
      <c r="L7" s="53">
        <f t="shared" ref="L7:M7" si="2">SUM(L8:L15)</f>
        <v>57318</v>
      </c>
      <c r="M7" s="53">
        <f t="shared" si="2"/>
        <v>389524</v>
      </c>
      <c r="N7" s="54">
        <v>201.4084798345398</v>
      </c>
      <c r="O7" s="54">
        <f>+N7*100/365</f>
        <v>55.180405434120495</v>
      </c>
      <c r="P7" s="54">
        <v>5.5338760317663267</v>
      </c>
      <c r="Q7" s="54">
        <v>1.324191353501518</v>
      </c>
      <c r="R7" s="56">
        <v>36.395553257497411</v>
      </c>
    </row>
    <row r="8" spans="1:20" s="20" customFormat="1" ht="12.75">
      <c r="A8" s="492">
        <v>1</v>
      </c>
      <c r="B8" s="452" t="s">
        <v>244</v>
      </c>
      <c r="C8" s="451">
        <v>51617182.299999997</v>
      </c>
      <c r="D8" s="23">
        <v>71196.113517241378</v>
      </c>
      <c r="E8" s="23">
        <v>2179.5035384030739</v>
      </c>
      <c r="F8" s="26">
        <v>336.72237023216974</v>
      </c>
      <c r="G8" s="22">
        <v>3322353.48</v>
      </c>
      <c r="H8" s="23">
        <v>4582.5565241379309</v>
      </c>
      <c r="I8" s="23">
        <v>140.28431702064773</v>
      </c>
      <c r="J8" s="24">
        <v>21.673223695798242</v>
      </c>
      <c r="K8" s="238">
        <v>23683</v>
      </c>
      <c r="L8" s="22">
        <v>23427</v>
      </c>
      <c r="M8" s="22">
        <v>153293</v>
      </c>
      <c r="N8" s="23">
        <v>211.43862068965518</v>
      </c>
      <c r="O8" s="23">
        <f>+N8*0.273972602739726</f>
        <v>57.928389230042512</v>
      </c>
      <c r="P8" s="23">
        <v>4.6393378124810845</v>
      </c>
      <c r="Q8" s="23">
        <v>2.0446493362359672</v>
      </c>
      <c r="R8" s="26">
        <v>45.575172413793105</v>
      </c>
    </row>
    <row r="9" spans="1:20" s="20" customFormat="1" ht="12.75">
      <c r="A9" s="492">
        <v>2</v>
      </c>
      <c r="B9" s="452" t="s">
        <v>245</v>
      </c>
      <c r="C9" s="451">
        <v>7650712.0599999996</v>
      </c>
      <c r="D9" s="23">
        <v>42269.127403314902</v>
      </c>
      <c r="E9" s="23">
        <v>2801.4324642987899</v>
      </c>
      <c r="F9" s="26">
        <v>218.97968000457999</v>
      </c>
      <c r="G9" s="22">
        <v>284899.93</v>
      </c>
      <c r="H9" s="23">
        <v>1574.03276243094</v>
      </c>
      <c r="I9" s="23">
        <v>104.320735994141</v>
      </c>
      <c r="J9" s="24">
        <v>8.1544430133379109</v>
      </c>
      <c r="K9" s="238">
        <v>2731</v>
      </c>
      <c r="L9" s="22">
        <v>2676</v>
      </c>
      <c r="M9" s="22">
        <v>34938</v>
      </c>
      <c r="N9" s="23">
        <v>193.02762430939225</v>
      </c>
      <c r="O9" s="23">
        <f t="shared" ref="O9:O13" si="3">+N9*0.273972602739726</f>
        <v>52.884280632710201</v>
      </c>
      <c r="P9" s="23">
        <v>11.79142760715491</v>
      </c>
      <c r="Q9" s="23">
        <v>2.0553064275037367</v>
      </c>
      <c r="R9" s="26">
        <v>16.370165745856355</v>
      </c>
    </row>
    <row r="10" spans="1:20" s="20" customFormat="1" ht="12.75">
      <c r="A10" s="492">
        <v>3</v>
      </c>
      <c r="B10" s="452" t="s">
        <v>246</v>
      </c>
      <c r="C10" s="451">
        <v>6233316.7699999996</v>
      </c>
      <c r="D10" s="23">
        <v>33693.604162162199</v>
      </c>
      <c r="E10" s="23">
        <v>1824.2074246415</v>
      </c>
      <c r="F10" s="26">
        <v>180.82784862638201</v>
      </c>
      <c r="G10" s="22">
        <v>282360</v>
      </c>
      <c r="H10" s="23">
        <v>1526.27027027027</v>
      </c>
      <c r="I10" s="23">
        <v>82.633889376646195</v>
      </c>
      <c r="J10" s="24">
        <v>8.1912332105247891</v>
      </c>
      <c r="K10" s="238">
        <v>3417</v>
      </c>
      <c r="L10" s="22">
        <v>3362</v>
      </c>
      <c r="M10" s="22">
        <v>34471</v>
      </c>
      <c r="N10" s="23">
        <v>186.32972972972973</v>
      </c>
      <c r="O10" s="23">
        <f t="shared" si="3"/>
        <v>51.049241021843763</v>
      </c>
      <c r="P10" s="23">
        <v>10.088088966930055</v>
      </c>
      <c r="Q10" s="23">
        <v>0.14872099940511599</v>
      </c>
      <c r="R10" s="26">
        <v>18.470270270270269</v>
      </c>
    </row>
    <row r="11" spans="1:20" s="20" customFormat="1" ht="12.75">
      <c r="A11" s="492">
        <v>4</v>
      </c>
      <c r="B11" s="452" t="s">
        <v>247</v>
      </c>
      <c r="C11" s="451">
        <v>15475117</v>
      </c>
      <c r="D11" s="23">
        <v>51929.9228187919</v>
      </c>
      <c r="E11" s="23">
        <v>1595.3728865979399</v>
      </c>
      <c r="F11" s="26">
        <v>289.78534511816002</v>
      </c>
      <c r="G11" s="22">
        <v>1115596</v>
      </c>
      <c r="H11" s="23">
        <v>3743.6107382550299</v>
      </c>
      <c r="I11" s="23">
        <v>115.009896907217</v>
      </c>
      <c r="J11" s="24">
        <v>20.890528444627499</v>
      </c>
      <c r="K11" s="238">
        <v>9700</v>
      </c>
      <c r="L11" s="22">
        <v>9666</v>
      </c>
      <c r="M11" s="22">
        <v>53402</v>
      </c>
      <c r="N11" s="23">
        <v>179.20134228187919</v>
      </c>
      <c r="O11" s="23">
        <f t="shared" si="3"/>
        <v>49.096258159418952</v>
      </c>
      <c r="P11" s="23">
        <v>4.756992695528238</v>
      </c>
      <c r="Q11" s="23">
        <v>1.4483757500517278</v>
      </c>
      <c r="R11" s="26">
        <v>37.671140939597315</v>
      </c>
    </row>
    <row r="12" spans="1:20" s="20" customFormat="1" ht="12.75">
      <c r="A12" s="492">
        <v>5</v>
      </c>
      <c r="B12" s="452" t="s">
        <v>248</v>
      </c>
      <c r="C12" s="451">
        <v>11592277.85</v>
      </c>
      <c r="D12" s="23">
        <v>59447.578717948702</v>
      </c>
      <c r="E12" s="23">
        <v>1756.93814034556</v>
      </c>
      <c r="F12" s="26">
        <v>328.06786047827899</v>
      </c>
      <c r="G12" s="22">
        <v>441531.5</v>
      </c>
      <c r="H12" s="23">
        <v>2264.2641025641001</v>
      </c>
      <c r="I12" s="23">
        <v>66.918990603213103</v>
      </c>
      <c r="J12" s="24">
        <v>12.4955851139097</v>
      </c>
      <c r="K12" s="238">
        <v>6598</v>
      </c>
      <c r="L12" s="22">
        <v>6569</v>
      </c>
      <c r="M12" s="22">
        <v>35335</v>
      </c>
      <c r="N12" s="23">
        <v>181.2051282051282</v>
      </c>
      <c r="O12" s="23">
        <f t="shared" si="3"/>
        <v>49.645240604144711</v>
      </c>
      <c r="P12" s="23">
        <v>4.7372301917147075</v>
      </c>
      <c r="Q12" s="23">
        <v>0.89815801491855685</v>
      </c>
      <c r="R12" s="26">
        <v>38.251282051282054</v>
      </c>
    </row>
    <row r="13" spans="1:20" s="20" customFormat="1" ht="12.75">
      <c r="A13" s="492">
        <v>6</v>
      </c>
      <c r="B13" s="452" t="s">
        <v>249</v>
      </c>
      <c r="C13" s="451">
        <v>6097228</v>
      </c>
      <c r="D13" s="23">
        <v>50810.233333333301</v>
      </c>
      <c r="E13" s="23">
        <v>1195.0662485299899</v>
      </c>
      <c r="F13" s="26">
        <v>198.36770016592399</v>
      </c>
      <c r="G13" s="22">
        <v>253524</v>
      </c>
      <c r="H13" s="23">
        <v>2112.6999999999998</v>
      </c>
      <c r="I13" s="23">
        <v>49.691101528812197</v>
      </c>
      <c r="J13" s="24">
        <v>8.2481699580310401</v>
      </c>
      <c r="K13" s="238">
        <v>5102</v>
      </c>
      <c r="L13" s="22">
        <v>5067</v>
      </c>
      <c r="M13" s="22">
        <v>30737</v>
      </c>
      <c r="N13" s="23">
        <v>256.14166666666665</v>
      </c>
      <c r="O13" s="23">
        <f t="shared" si="3"/>
        <v>70.175799086757976</v>
      </c>
      <c r="P13" s="23">
        <v>6.0186019189347952</v>
      </c>
      <c r="Q13" s="23">
        <v>0.17761989342806395</v>
      </c>
      <c r="R13" s="26">
        <v>42.55833333333333</v>
      </c>
    </row>
    <row r="14" spans="1:20" s="20" customFormat="1" ht="13.5" thickBot="1">
      <c r="A14" s="450">
        <v>7</v>
      </c>
      <c r="B14" s="453" t="s">
        <v>250</v>
      </c>
      <c r="C14" s="260">
        <v>9608807</v>
      </c>
      <c r="D14" s="29">
        <v>41777.421739130397</v>
      </c>
      <c r="E14" s="29">
        <v>1458.0890743550799</v>
      </c>
      <c r="F14" s="32">
        <v>202.94008194643899</v>
      </c>
      <c r="G14" s="28">
        <v>265776</v>
      </c>
      <c r="H14" s="29">
        <v>1155.54782608696</v>
      </c>
      <c r="I14" s="29">
        <v>40.330197268588797</v>
      </c>
      <c r="J14" s="30">
        <v>5.6132465996451799</v>
      </c>
      <c r="K14" s="239">
        <v>6590</v>
      </c>
      <c r="L14" s="28">
        <v>6551</v>
      </c>
      <c r="M14" s="28">
        <v>47348</v>
      </c>
      <c r="N14" s="29">
        <v>205.8608695652174</v>
      </c>
      <c r="O14" s="29">
        <f>+N14*0.273972602739726</f>
        <v>56.400238237045862</v>
      </c>
      <c r="P14" s="29">
        <v>6.5990243902439021</v>
      </c>
      <c r="Q14" s="29">
        <v>0.18317814074187147</v>
      </c>
      <c r="R14" s="32">
        <v>31.195652173913043</v>
      </c>
    </row>
    <row r="15" spans="1:20" s="20" customFormat="1" ht="12.75">
      <c r="A15" s="33"/>
      <c r="B15" s="61"/>
      <c r="C15" s="35"/>
      <c r="D15" s="36"/>
      <c r="E15" s="37"/>
      <c r="F15" s="37"/>
      <c r="G15" s="35"/>
      <c r="H15" s="37"/>
      <c r="I15" s="37"/>
      <c r="J15" s="37"/>
    </row>
    <row r="16" spans="1:20" s="20" customFormat="1" ht="13.5" thickBot="1">
      <c r="A16" s="552" t="s">
        <v>565</v>
      </c>
      <c r="B16" s="552"/>
      <c r="C16" s="552"/>
      <c r="D16" s="552"/>
      <c r="E16" s="552"/>
      <c r="F16" s="552"/>
      <c r="G16" s="552"/>
      <c r="H16" s="552"/>
      <c r="I16" s="552"/>
      <c r="J16" s="552"/>
      <c r="K16" s="552"/>
      <c r="L16" s="552"/>
      <c r="M16" s="552"/>
      <c r="N16" s="552"/>
      <c r="O16" s="552"/>
      <c r="P16" s="552"/>
      <c r="Q16" s="552"/>
      <c r="R16" s="552"/>
      <c r="S16" s="552"/>
      <c r="T16" s="552"/>
    </row>
    <row r="17" spans="1:20" s="20" customFormat="1" ht="13.5" thickBot="1">
      <c r="A17" s="611" t="s">
        <v>300</v>
      </c>
      <c r="B17" s="614" t="s">
        <v>301</v>
      </c>
      <c r="C17" s="556" t="s">
        <v>414</v>
      </c>
      <c r="D17" s="557"/>
      <c r="E17" s="557"/>
      <c r="F17" s="557"/>
      <c r="G17" s="557"/>
      <c r="H17" s="557"/>
      <c r="I17" s="557"/>
      <c r="J17" s="557"/>
      <c r="K17" s="557"/>
      <c r="L17" s="557"/>
      <c r="M17" s="556" t="s">
        <v>425</v>
      </c>
      <c r="N17" s="557"/>
      <c r="O17" s="557"/>
      <c r="P17" s="557"/>
      <c r="Q17" s="557"/>
      <c r="R17" s="557"/>
      <c r="S17" s="557"/>
      <c r="T17" s="558"/>
    </row>
    <row r="18" spans="1:20" s="20" customFormat="1" ht="13.5" thickBot="1">
      <c r="A18" s="612"/>
      <c r="B18" s="615"/>
      <c r="C18" s="559" t="s">
        <v>415</v>
      </c>
      <c r="D18" s="562" t="s">
        <v>416</v>
      </c>
      <c r="E18" s="563"/>
      <c r="F18" s="563"/>
      <c r="G18" s="563"/>
      <c r="H18" s="563"/>
      <c r="I18" s="563"/>
      <c r="J18" s="563"/>
      <c r="K18" s="563"/>
      <c r="L18" s="563"/>
      <c r="M18" s="559" t="s">
        <v>415</v>
      </c>
      <c r="N18" s="562" t="s">
        <v>416</v>
      </c>
      <c r="O18" s="563"/>
      <c r="P18" s="563"/>
      <c r="Q18" s="563"/>
      <c r="R18" s="563"/>
      <c r="S18" s="563"/>
      <c r="T18" s="585"/>
    </row>
    <row r="19" spans="1:20" s="20" customFormat="1" ht="42.75" customHeight="1">
      <c r="A19" s="612"/>
      <c r="B19" s="615"/>
      <c r="C19" s="560"/>
      <c r="D19" s="576" t="s">
        <v>409</v>
      </c>
      <c r="E19" s="570" t="s">
        <v>410</v>
      </c>
      <c r="F19" s="570" t="s">
        <v>411</v>
      </c>
      <c r="G19" s="566" t="s">
        <v>418</v>
      </c>
      <c r="H19" s="567"/>
      <c r="I19" s="568" t="s">
        <v>417</v>
      </c>
      <c r="J19" s="569"/>
      <c r="K19" s="570" t="s">
        <v>412</v>
      </c>
      <c r="L19" s="573" t="s">
        <v>413</v>
      </c>
      <c r="M19" s="560"/>
      <c r="N19" s="576" t="s">
        <v>420</v>
      </c>
      <c r="O19" s="566" t="s">
        <v>421</v>
      </c>
      <c r="P19" s="579"/>
      <c r="Q19" s="579"/>
      <c r="R19" s="567"/>
      <c r="S19" s="570" t="s">
        <v>423</v>
      </c>
      <c r="T19" s="573" t="s">
        <v>424</v>
      </c>
    </row>
    <row r="20" spans="1:20" s="20" customFormat="1" ht="27" customHeight="1">
      <c r="A20" s="612"/>
      <c r="B20" s="615"/>
      <c r="C20" s="560"/>
      <c r="D20" s="577"/>
      <c r="E20" s="571"/>
      <c r="F20" s="571"/>
      <c r="G20" s="580" t="s">
        <v>415</v>
      </c>
      <c r="H20" s="580" t="s">
        <v>419</v>
      </c>
      <c r="I20" s="580" t="s">
        <v>415</v>
      </c>
      <c r="J20" s="582" t="s">
        <v>422</v>
      </c>
      <c r="K20" s="571"/>
      <c r="L20" s="574"/>
      <c r="M20" s="560"/>
      <c r="N20" s="577"/>
      <c r="O20" s="571" t="s">
        <v>415</v>
      </c>
      <c r="P20" s="571" t="s">
        <v>422</v>
      </c>
      <c r="Q20" s="583" t="s">
        <v>418</v>
      </c>
      <c r="R20" s="584"/>
      <c r="S20" s="571"/>
      <c r="T20" s="574"/>
    </row>
    <row r="21" spans="1:20" s="20" customFormat="1" ht="25.5">
      <c r="A21" s="613"/>
      <c r="B21" s="616"/>
      <c r="C21" s="561"/>
      <c r="D21" s="578"/>
      <c r="E21" s="572"/>
      <c r="F21" s="572"/>
      <c r="G21" s="581"/>
      <c r="H21" s="581"/>
      <c r="I21" s="581"/>
      <c r="J21" s="572"/>
      <c r="K21" s="572"/>
      <c r="L21" s="575"/>
      <c r="M21" s="561"/>
      <c r="N21" s="578"/>
      <c r="O21" s="572"/>
      <c r="P21" s="572"/>
      <c r="Q21" s="312" t="s">
        <v>415</v>
      </c>
      <c r="R21" s="38" t="s">
        <v>419</v>
      </c>
      <c r="S21" s="572"/>
      <c r="T21" s="575"/>
    </row>
    <row r="22" spans="1:20" s="20" customFormat="1" ht="12.75">
      <c r="A22" s="619" t="s">
        <v>335</v>
      </c>
      <c r="B22" s="516"/>
      <c r="C22" s="144">
        <f>SUM(C23:C29)</f>
        <v>487</v>
      </c>
      <c r="D22" s="40">
        <f t="shared" ref="D22:T22" si="4">SUM(D23:D29)</f>
        <v>294</v>
      </c>
      <c r="E22" s="41">
        <f t="shared" si="4"/>
        <v>7</v>
      </c>
      <c r="F22" s="41">
        <f t="shared" si="4"/>
        <v>16</v>
      </c>
      <c r="G22" s="41">
        <f t="shared" si="4"/>
        <v>1</v>
      </c>
      <c r="H22" s="41">
        <f t="shared" si="4"/>
        <v>0</v>
      </c>
      <c r="I22" s="41">
        <f t="shared" si="4"/>
        <v>44</v>
      </c>
      <c r="J22" s="41">
        <f t="shared" si="4"/>
        <v>3</v>
      </c>
      <c r="K22" s="41">
        <f t="shared" si="4"/>
        <v>32</v>
      </c>
      <c r="L22" s="42">
        <f t="shared" si="4"/>
        <v>93</v>
      </c>
      <c r="M22" s="39">
        <f t="shared" si="4"/>
        <v>1647</v>
      </c>
      <c r="N22" s="40">
        <f t="shared" si="4"/>
        <v>888</v>
      </c>
      <c r="O22" s="41">
        <f t="shared" si="4"/>
        <v>857</v>
      </c>
      <c r="P22" s="41">
        <f t="shared" si="4"/>
        <v>25</v>
      </c>
      <c r="Q22" s="43">
        <f t="shared" si="4"/>
        <v>0</v>
      </c>
      <c r="R22" s="44">
        <f t="shared" si="4"/>
        <v>0</v>
      </c>
      <c r="S22" s="41">
        <f t="shared" si="4"/>
        <v>511</v>
      </c>
      <c r="T22" s="42">
        <f t="shared" si="4"/>
        <v>248</v>
      </c>
    </row>
    <row r="23" spans="1:20" s="20" customFormat="1" ht="12.75">
      <c r="A23" s="492">
        <v>1</v>
      </c>
      <c r="B23" s="452" t="s">
        <v>244</v>
      </c>
      <c r="C23" s="45">
        <v>200</v>
      </c>
      <c r="D23" s="46">
        <v>124</v>
      </c>
      <c r="E23" s="47">
        <v>4</v>
      </c>
      <c r="F23" s="47">
        <v>6</v>
      </c>
      <c r="G23" s="47">
        <v>0</v>
      </c>
      <c r="H23" s="47">
        <v>0</v>
      </c>
      <c r="I23" s="47">
        <v>23</v>
      </c>
      <c r="J23" s="47">
        <v>0</v>
      </c>
      <c r="K23" s="47">
        <v>13</v>
      </c>
      <c r="L23" s="48">
        <v>30</v>
      </c>
      <c r="M23" s="111">
        <v>687</v>
      </c>
      <c r="N23" s="70">
        <v>363</v>
      </c>
      <c r="O23" s="71">
        <v>353</v>
      </c>
      <c r="P23" s="71">
        <v>10</v>
      </c>
      <c r="Q23" s="71">
        <v>0</v>
      </c>
      <c r="R23" s="71">
        <v>0</v>
      </c>
      <c r="S23" s="71">
        <v>227</v>
      </c>
      <c r="T23" s="113">
        <v>97</v>
      </c>
    </row>
    <row r="24" spans="1:20" s="20" customFormat="1" ht="12.75">
      <c r="A24" s="492">
        <v>2</v>
      </c>
      <c r="B24" s="452" t="s">
        <v>245</v>
      </c>
      <c r="C24" s="45">
        <v>28</v>
      </c>
      <c r="D24" s="46">
        <v>11</v>
      </c>
      <c r="E24" s="47">
        <v>0</v>
      </c>
      <c r="F24" s="47">
        <v>1</v>
      </c>
      <c r="G24" s="47">
        <v>0</v>
      </c>
      <c r="H24" s="47">
        <v>0</v>
      </c>
      <c r="I24" s="78">
        <v>3</v>
      </c>
      <c r="J24" s="47">
        <v>0</v>
      </c>
      <c r="K24" s="47">
        <v>2</v>
      </c>
      <c r="L24" s="48">
        <v>11</v>
      </c>
      <c r="M24" s="111">
        <v>103</v>
      </c>
      <c r="N24" s="70">
        <v>47</v>
      </c>
      <c r="O24" s="71">
        <v>46</v>
      </c>
      <c r="P24" s="71"/>
      <c r="Q24" s="71"/>
      <c r="R24" s="71"/>
      <c r="S24" s="71">
        <v>32</v>
      </c>
      <c r="T24" s="113">
        <v>24</v>
      </c>
    </row>
    <row r="25" spans="1:20" s="20" customFormat="1" ht="12.75">
      <c r="A25" s="492">
        <v>3</v>
      </c>
      <c r="B25" s="452" t="s">
        <v>246</v>
      </c>
      <c r="C25" s="45">
        <v>20</v>
      </c>
      <c r="D25" s="85">
        <v>14</v>
      </c>
      <c r="E25" s="86">
        <v>0</v>
      </c>
      <c r="F25" s="86">
        <v>1</v>
      </c>
      <c r="G25" s="86">
        <v>0</v>
      </c>
      <c r="H25" s="86">
        <v>0</v>
      </c>
      <c r="I25" s="47">
        <v>0</v>
      </c>
      <c r="J25" s="86">
        <v>0</v>
      </c>
      <c r="K25" s="86">
        <v>2</v>
      </c>
      <c r="L25" s="87">
        <v>3</v>
      </c>
      <c r="M25" s="192">
        <v>95</v>
      </c>
      <c r="N25" s="103">
        <v>53</v>
      </c>
      <c r="O25" s="104">
        <v>52</v>
      </c>
      <c r="P25" s="104">
        <v>0</v>
      </c>
      <c r="Q25" s="104">
        <v>0</v>
      </c>
      <c r="R25" s="104">
        <v>0</v>
      </c>
      <c r="S25" s="104">
        <v>33</v>
      </c>
      <c r="T25" s="105">
        <v>9</v>
      </c>
    </row>
    <row r="26" spans="1:20" s="20" customFormat="1" ht="12.75">
      <c r="A26" s="492">
        <v>4</v>
      </c>
      <c r="B26" s="452" t="s">
        <v>247</v>
      </c>
      <c r="C26" s="45">
        <v>80</v>
      </c>
      <c r="D26" s="46">
        <v>40</v>
      </c>
      <c r="E26" s="47">
        <v>3</v>
      </c>
      <c r="F26" s="47">
        <v>2</v>
      </c>
      <c r="G26" s="47">
        <v>0</v>
      </c>
      <c r="H26" s="47">
        <v>0</v>
      </c>
      <c r="I26" s="78">
        <v>16</v>
      </c>
      <c r="J26" s="47">
        <v>2</v>
      </c>
      <c r="K26" s="47">
        <v>7</v>
      </c>
      <c r="L26" s="48">
        <v>12</v>
      </c>
      <c r="M26" s="111">
        <v>263</v>
      </c>
      <c r="N26" s="70">
        <v>144</v>
      </c>
      <c r="O26" s="71">
        <v>139</v>
      </c>
      <c r="P26" s="71">
        <v>9</v>
      </c>
      <c r="Q26" s="71">
        <v>0</v>
      </c>
      <c r="R26" s="71">
        <v>0</v>
      </c>
      <c r="S26" s="71">
        <v>85</v>
      </c>
      <c r="T26" s="113">
        <v>34</v>
      </c>
    </row>
    <row r="27" spans="1:20" s="20" customFormat="1" ht="12.75">
      <c r="A27" s="492">
        <v>5</v>
      </c>
      <c r="B27" s="452" t="s">
        <v>248</v>
      </c>
      <c r="C27" s="45">
        <v>73</v>
      </c>
      <c r="D27" s="85">
        <v>56</v>
      </c>
      <c r="E27" s="86">
        <v>0</v>
      </c>
      <c r="F27" s="86">
        <v>2</v>
      </c>
      <c r="G27" s="86">
        <v>0</v>
      </c>
      <c r="H27" s="86">
        <v>0</v>
      </c>
      <c r="I27" s="47">
        <v>2</v>
      </c>
      <c r="J27" s="86">
        <v>1</v>
      </c>
      <c r="K27" s="86">
        <v>2</v>
      </c>
      <c r="L27" s="87">
        <v>11</v>
      </c>
      <c r="M27" s="192">
        <v>214</v>
      </c>
      <c r="N27" s="103">
        <v>126</v>
      </c>
      <c r="O27" s="104">
        <v>124</v>
      </c>
      <c r="P27" s="104">
        <v>4</v>
      </c>
      <c r="Q27" s="104">
        <v>0</v>
      </c>
      <c r="R27" s="104">
        <v>0</v>
      </c>
      <c r="S27" s="104">
        <v>55</v>
      </c>
      <c r="T27" s="105">
        <v>33</v>
      </c>
    </row>
    <row r="28" spans="1:20" s="20" customFormat="1" ht="12.75">
      <c r="A28" s="492">
        <v>6</v>
      </c>
      <c r="B28" s="452" t="s">
        <v>249</v>
      </c>
      <c r="C28" s="45">
        <v>40</v>
      </c>
      <c r="D28" s="46">
        <v>26</v>
      </c>
      <c r="E28" s="47">
        <v>0</v>
      </c>
      <c r="F28" s="47">
        <v>3</v>
      </c>
      <c r="G28" s="47">
        <v>0</v>
      </c>
      <c r="H28" s="47">
        <v>0</v>
      </c>
      <c r="I28" s="78">
        <v>0</v>
      </c>
      <c r="J28" s="47">
        <v>0</v>
      </c>
      <c r="K28" s="47">
        <v>2</v>
      </c>
      <c r="L28" s="48">
        <v>9</v>
      </c>
      <c r="M28" s="111">
        <v>108</v>
      </c>
      <c r="N28" s="70">
        <v>58</v>
      </c>
      <c r="O28" s="71">
        <v>54</v>
      </c>
      <c r="P28" s="71">
        <v>0</v>
      </c>
      <c r="Q28" s="71">
        <v>0</v>
      </c>
      <c r="R28" s="71">
        <v>0</v>
      </c>
      <c r="S28" s="71">
        <v>30</v>
      </c>
      <c r="T28" s="113">
        <v>20</v>
      </c>
    </row>
    <row r="29" spans="1:20" s="20" customFormat="1" ht="13.5" thickBot="1">
      <c r="A29" s="450">
        <v>7</v>
      </c>
      <c r="B29" s="453" t="s">
        <v>250</v>
      </c>
      <c r="C29" s="50">
        <v>46</v>
      </c>
      <c r="D29" s="51">
        <v>23</v>
      </c>
      <c r="E29" s="52">
        <v>0</v>
      </c>
      <c r="F29" s="52">
        <v>1</v>
      </c>
      <c r="G29" s="52">
        <v>1</v>
      </c>
      <c r="H29" s="52">
        <v>0</v>
      </c>
      <c r="I29" s="52">
        <v>0</v>
      </c>
      <c r="J29" s="52">
        <v>0</v>
      </c>
      <c r="K29" s="52">
        <v>4</v>
      </c>
      <c r="L29" s="96">
        <v>17</v>
      </c>
      <c r="M29" s="62">
        <v>177</v>
      </c>
      <c r="N29" s="63">
        <v>97</v>
      </c>
      <c r="O29" s="64">
        <v>89</v>
      </c>
      <c r="P29" s="64">
        <v>2</v>
      </c>
      <c r="Q29" s="64">
        <v>0</v>
      </c>
      <c r="R29" s="64">
        <v>0</v>
      </c>
      <c r="S29" s="64">
        <v>49</v>
      </c>
      <c r="T29" s="117">
        <v>31</v>
      </c>
    </row>
    <row r="30" spans="1:20" s="20" customFormat="1" ht="12.75">
      <c r="A30" s="33"/>
      <c r="B30" s="61"/>
      <c r="C30" s="35"/>
      <c r="D30" s="36"/>
      <c r="E30" s="37"/>
      <c r="F30" s="37"/>
      <c r="G30" s="35"/>
      <c r="H30" s="37"/>
      <c r="I30" s="37"/>
      <c r="J30" s="37"/>
    </row>
    <row r="31" spans="1:20" s="20" customFormat="1" ht="12.75">
      <c r="A31" s="33"/>
      <c r="B31" s="61"/>
      <c r="C31" s="35"/>
      <c r="D31" s="36"/>
      <c r="E31" s="37"/>
      <c r="F31" s="37"/>
      <c r="G31" s="35"/>
      <c r="H31" s="37"/>
      <c r="I31" s="37"/>
      <c r="J31" s="37"/>
    </row>
  </sheetData>
  <mergeCells count="44">
    <mergeCell ref="A4:J4"/>
    <mergeCell ref="A5:A6"/>
    <mergeCell ref="B5:B6"/>
    <mergeCell ref="C5:C6"/>
    <mergeCell ref="D5:F5"/>
    <mergeCell ref="G5:G6"/>
    <mergeCell ref="H5:J5"/>
    <mergeCell ref="B17:B21"/>
    <mergeCell ref="C17:L17"/>
    <mergeCell ref="M17:T17"/>
    <mergeCell ref="C18:C21"/>
    <mergeCell ref="D18:L18"/>
    <mergeCell ref="O5:O6"/>
    <mergeCell ref="G19:H19"/>
    <mergeCell ref="I19:J19"/>
    <mergeCell ref="K19:K21"/>
    <mergeCell ref="L19:L21"/>
    <mergeCell ref="N19:N21"/>
    <mergeCell ref="A16:T16"/>
    <mergeCell ref="P5:P6"/>
    <mergeCell ref="Q5:Q6"/>
    <mergeCell ref="R5:R6"/>
    <mergeCell ref="A7:B7"/>
    <mergeCell ref="K5:K6"/>
    <mergeCell ref="L5:L6"/>
    <mergeCell ref="M5:M6"/>
    <mergeCell ref="N5:N6"/>
    <mergeCell ref="A17:A21"/>
    <mergeCell ref="A22:B22"/>
    <mergeCell ref="O19:R19"/>
    <mergeCell ref="S19:S21"/>
    <mergeCell ref="T19:T21"/>
    <mergeCell ref="G20:G21"/>
    <mergeCell ref="H20:H21"/>
    <mergeCell ref="I20:I21"/>
    <mergeCell ref="J20:J21"/>
    <mergeCell ref="O20:O21"/>
    <mergeCell ref="P20:P21"/>
    <mergeCell ref="Q20:R20"/>
    <mergeCell ref="M18:M21"/>
    <mergeCell ref="N18:T18"/>
    <mergeCell ref="D19:D21"/>
    <mergeCell ref="E19:E21"/>
    <mergeCell ref="F19:F21"/>
  </mergeCells>
  <pageMargins left="0.118110236220472" right="0.196850393700787" top="0.55118110236220497" bottom="0.74803149606299202" header="0.31496062992126" footer="0.31496062992126"/>
  <pageSetup paperSize="9" scale="65" orientation="landscape" horizontalDpi="4294967295" verticalDpi="429496729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T43"/>
  <sheetViews>
    <sheetView zoomScaleNormal="100" workbookViewId="0"/>
  </sheetViews>
  <sheetFormatPr defaultRowHeight="15"/>
  <cols>
    <col min="1" max="1" width="5.5703125" customWidth="1"/>
    <col min="2" max="2" width="49" customWidth="1"/>
    <col min="3" max="3" width="11.5703125" customWidth="1"/>
    <col min="4" max="4" width="10.140625" customWidth="1"/>
    <col min="5" max="6" width="9.140625" customWidth="1"/>
    <col min="7" max="7" width="11" customWidth="1"/>
    <col min="8" max="10" width="9.140625" customWidth="1"/>
    <col min="17" max="17" width="7.85546875" customWidth="1"/>
    <col min="19" max="19" width="8" customWidth="1"/>
    <col min="20" max="20" width="8.140625" customWidth="1"/>
  </cols>
  <sheetData>
    <row r="2" spans="1:18" s="20" customFormat="1" ht="12.75">
      <c r="A2" s="83"/>
      <c r="C2" s="68"/>
      <c r="D2" s="37"/>
      <c r="E2" s="37"/>
      <c r="F2" s="37"/>
      <c r="G2" s="68"/>
      <c r="H2" s="37"/>
      <c r="I2" s="37"/>
      <c r="J2" s="37"/>
      <c r="K2" s="68"/>
      <c r="L2" s="68"/>
      <c r="M2" s="68"/>
    </row>
    <row r="3" spans="1:18" s="20" customFormat="1" ht="12.75">
      <c r="A3" s="33"/>
      <c r="B3" s="61"/>
      <c r="C3" s="35"/>
      <c r="D3" s="36"/>
      <c r="E3" s="37"/>
      <c r="F3" s="37"/>
      <c r="G3" s="35"/>
      <c r="H3" s="37"/>
      <c r="I3" s="37"/>
      <c r="J3" s="37"/>
    </row>
    <row r="4" spans="1:18" s="20" customFormat="1" ht="13.5" thickBot="1">
      <c r="A4" s="542" t="s">
        <v>562</v>
      </c>
      <c r="B4" s="542"/>
      <c r="C4" s="542"/>
      <c r="D4" s="542"/>
      <c r="E4" s="542"/>
      <c r="F4" s="542"/>
      <c r="G4" s="542"/>
      <c r="H4" s="542"/>
      <c r="I4" s="542"/>
      <c r="J4" s="542"/>
    </row>
    <row r="5" spans="1:18" s="20" customFormat="1" ht="12.75">
      <c r="A5" s="698" t="s">
        <v>300</v>
      </c>
      <c r="B5" s="630" t="s">
        <v>301</v>
      </c>
      <c r="C5" s="609" t="s">
        <v>0</v>
      </c>
      <c r="D5" s="693" t="s">
        <v>298</v>
      </c>
      <c r="E5" s="693"/>
      <c r="F5" s="694"/>
      <c r="G5" s="546" t="s">
        <v>1</v>
      </c>
      <c r="H5" s="693" t="s">
        <v>299</v>
      </c>
      <c r="I5" s="693"/>
      <c r="J5" s="602"/>
      <c r="K5" s="564" t="s">
        <v>466</v>
      </c>
      <c r="L5" s="545" t="s">
        <v>467</v>
      </c>
      <c r="M5" s="546" t="s">
        <v>461</v>
      </c>
      <c r="N5" s="546" t="s">
        <v>462</v>
      </c>
      <c r="O5" s="546" t="s">
        <v>463</v>
      </c>
      <c r="P5" s="546" t="s">
        <v>464</v>
      </c>
      <c r="Q5" s="546" t="s">
        <v>465</v>
      </c>
      <c r="R5" s="548" t="s">
        <v>469</v>
      </c>
    </row>
    <row r="6" spans="1:18" s="20" customFormat="1" ht="38.25">
      <c r="A6" s="699"/>
      <c r="B6" s="631"/>
      <c r="C6" s="632"/>
      <c r="D6" s="3" t="s">
        <v>2</v>
      </c>
      <c r="E6" s="2" t="s">
        <v>3</v>
      </c>
      <c r="F6" s="7" t="s">
        <v>4</v>
      </c>
      <c r="G6" s="513"/>
      <c r="H6" s="3" t="s">
        <v>2</v>
      </c>
      <c r="I6" s="2" t="s">
        <v>3</v>
      </c>
      <c r="J6" s="8" t="s">
        <v>4</v>
      </c>
      <c r="K6" s="675"/>
      <c r="L6" s="676"/>
      <c r="M6" s="674"/>
      <c r="N6" s="674"/>
      <c r="O6" s="674"/>
      <c r="P6" s="674"/>
      <c r="Q6" s="674"/>
      <c r="R6" s="549"/>
    </row>
    <row r="7" spans="1:18" s="20" customFormat="1" ht="12.75">
      <c r="A7" s="619" t="s">
        <v>336</v>
      </c>
      <c r="B7" s="620"/>
      <c r="C7" s="262">
        <f>SUM(C8:C20)</f>
        <v>549657034.22000003</v>
      </c>
      <c r="D7" s="54">
        <v>112935.49090199301</v>
      </c>
      <c r="E7" s="54">
        <v>3689.2209827505199</v>
      </c>
      <c r="F7" s="56">
        <v>443.86493420643598</v>
      </c>
      <c r="G7" s="53">
        <f>SUM(G8:G20)</f>
        <v>93632810.799999997</v>
      </c>
      <c r="H7" s="54">
        <v>19238.3009656873</v>
      </c>
      <c r="I7" s="54">
        <v>628.45030404725196</v>
      </c>
      <c r="J7" s="55">
        <v>75.611370032373898</v>
      </c>
      <c r="K7" s="237">
        <f>SUM(K8:K20)</f>
        <v>148990</v>
      </c>
      <c r="L7" s="53">
        <f>SUM(L8:L20)</f>
        <v>146997</v>
      </c>
      <c r="M7" s="53">
        <f>SUM(M8:M20)</f>
        <v>1238343</v>
      </c>
      <c r="N7" s="54">
        <v>254.43661393055271</v>
      </c>
      <c r="O7" s="54">
        <f>+N7*100/365</f>
        <v>69.708661350836351</v>
      </c>
      <c r="P7" s="54">
        <v>6.7914696881615457</v>
      </c>
      <c r="Q7" s="54">
        <v>1.9116036381694865</v>
      </c>
      <c r="R7" s="56">
        <v>37.464146291349905</v>
      </c>
    </row>
    <row r="8" spans="1:18" s="20" customFormat="1" ht="12.75">
      <c r="A8" s="492">
        <v>1</v>
      </c>
      <c r="B8" s="469" t="s">
        <v>551</v>
      </c>
      <c r="C8" s="467">
        <v>181998682</v>
      </c>
      <c r="D8" s="169">
        <v>155024.43100511099</v>
      </c>
      <c r="E8" s="169">
        <v>4046.3034304897801</v>
      </c>
      <c r="F8" s="170">
        <v>596.58984806516605</v>
      </c>
      <c r="G8" s="154">
        <v>22546135</v>
      </c>
      <c r="H8" s="169">
        <v>19204.5442930153</v>
      </c>
      <c r="I8" s="169">
        <v>501.25914315569503</v>
      </c>
      <c r="J8" s="261">
        <v>73.906003638568805</v>
      </c>
      <c r="K8" s="339">
        <v>44979</v>
      </c>
      <c r="L8" s="154">
        <v>44556</v>
      </c>
      <c r="M8" s="154">
        <v>305065</v>
      </c>
      <c r="N8" s="169">
        <v>259.85093696763204</v>
      </c>
      <c r="O8" s="169">
        <f t="shared" ref="O8:O20" si="0">+N8*100/365</f>
        <v>71.192037525378637</v>
      </c>
      <c r="P8" s="169">
        <v>5.5037074455609876</v>
      </c>
      <c r="Q8" s="169">
        <v>2.960319597809498</v>
      </c>
      <c r="R8" s="170">
        <v>47.213798977853493</v>
      </c>
    </row>
    <row r="9" spans="1:18" s="20" customFormat="1" ht="15.75" customHeight="1">
      <c r="A9" s="492">
        <v>2</v>
      </c>
      <c r="B9" s="469" t="s">
        <v>251</v>
      </c>
      <c r="C9" s="467">
        <v>135875428</v>
      </c>
      <c r="D9" s="169">
        <v>134530.126732673</v>
      </c>
      <c r="E9" s="169">
        <v>3578.7770432217499</v>
      </c>
      <c r="F9" s="170">
        <v>608.74996863855495</v>
      </c>
      <c r="G9" s="154">
        <v>29831510</v>
      </c>
      <c r="H9" s="169">
        <v>29536.148514851498</v>
      </c>
      <c r="I9" s="169">
        <v>785.72207443306002</v>
      </c>
      <c r="J9" s="261">
        <v>133.651323452985</v>
      </c>
      <c r="K9" s="339">
        <v>37967</v>
      </c>
      <c r="L9" s="154">
        <v>37699</v>
      </c>
      <c r="M9" s="154">
        <v>223204</v>
      </c>
      <c r="N9" s="169">
        <v>220.99405940594059</v>
      </c>
      <c r="O9" s="169">
        <f t="shared" si="0"/>
        <v>60.546317645463176</v>
      </c>
      <c r="P9" s="169">
        <v>4.8131280458877823</v>
      </c>
      <c r="Q9" s="169">
        <v>1.3607788004986869</v>
      </c>
      <c r="R9" s="170">
        <v>45.914851485148517</v>
      </c>
    </row>
    <row r="10" spans="1:18" s="20" customFormat="1" ht="25.5">
      <c r="A10" s="492">
        <v>3</v>
      </c>
      <c r="B10" s="469" t="s">
        <v>252</v>
      </c>
      <c r="C10" s="499">
        <v>77668420</v>
      </c>
      <c r="D10" s="169">
        <v>155026.786427146</v>
      </c>
      <c r="E10" s="169">
        <v>4453.4644495412804</v>
      </c>
      <c r="F10" s="170">
        <v>653.91218690801895</v>
      </c>
      <c r="G10" s="154">
        <v>20808124</v>
      </c>
      <c r="H10" s="169">
        <v>41533.181636726498</v>
      </c>
      <c r="I10" s="169">
        <v>1193.1263761467901</v>
      </c>
      <c r="J10" s="261">
        <v>175.18942538413</v>
      </c>
      <c r="K10" s="339">
        <v>17440</v>
      </c>
      <c r="L10" s="154">
        <v>17263</v>
      </c>
      <c r="M10" s="154">
        <v>118775</v>
      </c>
      <c r="N10" s="169">
        <v>237.0758483033932</v>
      </c>
      <c r="O10" s="169">
        <f t="shared" si="0"/>
        <v>64.952287206409096</v>
      </c>
      <c r="P10" s="169">
        <v>5.3817399184413235</v>
      </c>
      <c r="Q10" s="169">
        <v>0.45183340091525226</v>
      </c>
      <c r="R10" s="170">
        <v>44.051896207584832</v>
      </c>
    </row>
    <row r="11" spans="1:18" s="20" customFormat="1" ht="25.5">
      <c r="A11" s="492">
        <v>4</v>
      </c>
      <c r="B11" s="469" t="s">
        <v>253</v>
      </c>
      <c r="C11" s="499">
        <v>33693290.789999999</v>
      </c>
      <c r="D11" s="169">
        <v>114214.54505084699</v>
      </c>
      <c r="E11" s="169">
        <v>4671.1896284486302</v>
      </c>
      <c r="F11" s="170">
        <v>446.91989375248698</v>
      </c>
      <c r="G11" s="154">
        <v>11053954.1</v>
      </c>
      <c r="H11" s="169">
        <v>37471.030847457601</v>
      </c>
      <c r="I11" s="169">
        <v>1532.5043809787901</v>
      </c>
      <c r="J11" s="261">
        <v>146.623611884865</v>
      </c>
      <c r="K11" s="339">
        <v>7213</v>
      </c>
      <c r="L11" s="154">
        <v>7080</v>
      </c>
      <c r="M11" s="154">
        <v>75390</v>
      </c>
      <c r="N11" s="169">
        <v>255.5593220338983</v>
      </c>
      <c r="O11" s="169">
        <f t="shared" si="0"/>
        <v>70.016252612026932</v>
      </c>
      <c r="P11" s="169">
        <v>9.6554815573770494</v>
      </c>
      <c r="Q11" s="169">
        <v>4.2655367231638417</v>
      </c>
      <c r="R11" s="170">
        <v>26.46779661016949</v>
      </c>
    </row>
    <row r="12" spans="1:18" s="20" customFormat="1" ht="12.75">
      <c r="A12" s="492">
        <v>5</v>
      </c>
      <c r="B12" s="469" t="s">
        <v>254</v>
      </c>
      <c r="C12" s="467">
        <v>18785676.890000001</v>
      </c>
      <c r="D12" s="169">
        <v>51048.035027173901</v>
      </c>
      <c r="E12" s="169">
        <v>1852.26551863538</v>
      </c>
      <c r="F12" s="170">
        <v>232.07665468336899</v>
      </c>
      <c r="G12" s="154">
        <v>1063689.8</v>
      </c>
      <c r="H12" s="169">
        <v>2890.4614130434802</v>
      </c>
      <c r="I12" s="169">
        <v>104.879688424374</v>
      </c>
      <c r="J12" s="261">
        <v>13.1407333283918</v>
      </c>
      <c r="K12" s="339">
        <v>10142</v>
      </c>
      <c r="L12" s="154">
        <v>10047</v>
      </c>
      <c r="M12" s="154">
        <v>80946</v>
      </c>
      <c r="N12" s="169">
        <v>219.96195652173913</v>
      </c>
      <c r="O12" s="169">
        <f t="shared" si="0"/>
        <v>60.263549731983318</v>
      </c>
      <c r="P12" s="169">
        <v>6.033092345531788</v>
      </c>
      <c r="Q12" s="169">
        <v>2.5778839454563554</v>
      </c>
      <c r="R12" s="170">
        <v>36.459239130434781</v>
      </c>
    </row>
    <row r="13" spans="1:18" s="20" customFormat="1" ht="12.75">
      <c r="A13" s="492">
        <v>6</v>
      </c>
      <c r="B13" s="469" t="s">
        <v>255</v>
      </c>
      <c r="C13" s="467">
        <v>3834292</v>
      </c>
      <c r="D13" s="169">
        <v>60861.777777777803</v>
      </c>
      <c r="E13" s="169">
        <v>1381.2291066282401</v>
      </c>
      <c r="F13" s="170">
        <v>249.352409442674</v>
      </c>
      <c r="G13" s="154">
        <v>240990</v>
      </c>
      <c r="H13" s="169">
        <v>3825.2380952381</v>
      </c>
      <c r="I13" s="169">
        <v>86.811959654178693</v>
      </c>
      <c r="J13" s="261">
        <v>15.672107693308201</v>
      </c>
      <c r="K13" s="339">
        <v>2776</v>
      </c>
      <c r="L13" s="154">
        <v>2756</v>
      </c>
      <c r="M13" s="154">
        <v>15377</v>
      </c>
      <c r="N13" s="169">
        <v>244.07936507936509</v>
      </c>
      <c r="O13" s="169">
        <f t="shared" si="0"/>
        <v>66.871058925853447</v>
      </c>
      <c r="P13" s="169">
        <v>4.4532290761656528</v>
      </c>
      <c r="Q13" s="169">
        <v>7.2568940493468792E-2</v>
      </c>
      <c r="R13" s="170">
        <v>54.80952380952381</v>
      </c>
    </row>
    <row r="14" spans="1:18" s="20" customFormat="1" ht="12.75">
      <c r="A14" s="492">
        <v>7</v>
      </c>
      <c r="B14" s="469" t="s">
        <v>256</v>
      </c>
      <c r="C14" s="467">
        <v>5501732</v>
      </c>
      <c r="D14" s="169">
        <v>47841.147826086999</v>
      </c>
      <c r="E14" s="169">
        <v>1223.4227262619499</v>
      </c>
      <c r="F14" s="170">
        <v>205.59536621823599</v>
      </c>
      <c r="G14" s="154">
        <v>276620</v>
      </c>
      <c r="H14" s="169">
        <v>2405.3913043478301</v>
      </c>
      <c r="I14" s="169">
        <v>61.512119190571497</v>
      </c>
      <c r="J14" s="261">
        <v>10.3370702541106</v>
      </c>
      <c r="K14" s="339">
        <v>4497</v>
      </c>
      <c r="L14" s="154">
        <v>4457</v>
      </c>
      <c r="M14" s="154">
        <v>26760</v>
      </c>
      <c r="N14" s="169">
        <v>232.69565217391303</v>
      </c>
      <c r="O14" s="169">
        <f t="shared" si="0"/>
        <v>63.752233472304944</v>
      </c>
      <c r="P14" s="169">
        <v>5.5300681959082452</v>
      </c>
      <c r="Q14" s="169">
        <v>0.20192954902400717</v>
      </c>
      <c r="R14" s="170">
        <v>42.07826086956522</v>
      </c>
    </row>
    <row r="15" spans="1:18" s="20" customFormat="1" ht="12.75">
      <c r="A15" s="492">
        <v>8</v>
      </c>
      <c r="B15" s="469" t="s">
        <v>257</v>
      </c>
      <c r="C15" s="467">
        <v>7538253</v>
      </c>
      <c r="D15" s="169">
        <v>55838.911111111098</v>
      </c>
      <c r="E15" s="169">
        <v>1386.4728710685999</v>
      </c>
      <c r="F15" s="170">
        <v>268.112569355527</v>
      </c>
      <c r="G15" s="154">
        <v>255906</v>
      </c>
      <c r="H15" s="169">
        <v>1895.6</v>
      </c>
      <c r="I15" s="169">
        <v>47.0675004598124</v>
      </c>
      <c r="J15" s="261">
        <v>9.1017925736235608</v>
      </c>
      <c r="K15" s="339">
        <v>5437</v>
      </c>
      <c r="L15" s="154">
        <v>5410</v>
      </c>
      <c r="M15" s="154">
        <v>28116</v>
      </c>
      <c r="N15" s="169">
        <v>208.26666666666668</v>
      </c>
      <c r="O15" s="169">
        <f t="shared" si="0"/>
        <v>57.05936073059361</v>
      </c>
      <c r="P15" s="169">
        <v>5.0705139765554552</v>
      </c>
      <c r="Q15" s="169">
        <v>0.96118299445471345</v>
      </c>
      <c r="R15" s="170">
        <v>41.074074074074076</v>
      </c>
    </row>
    <row r="16" spans="1:18" s="20" customFormat="1" ht="12.75">
      <c r="A16" s="492">
        <v>9</v>
      </c>
      <c r="B16" s="469" t="s">
        <v>258</v>
      </c>
      <c r="C16" s="467">
        <v>8083432</v>
      </c>
      <c r="D16" s="169">
        <v>64667.455999999998</v>
      </c>
      <c r="E16" s="169">
        <v>1841.7480063795899</v>
      </c>
      <c r="F16" s="170">
        <v>255.287771601819</v>
      </c>
      <c r="G16" s="154">
        <v>363463</v>
      </c>
      <c r="H16" s="169">
        <v>2907.7040000000002</v>
      </c>
      <c r="I16" s="169">
        <v>82.812257917521094</v>
      </c>
      <c r="J16" s="261">
        <v>11.478745578574999</v>
      </c>
      <c r="K16" s="339">
        <v>4389</v>
      </c>
      <c r="L16" s="154">
        <v>4358</v>
      </c>
      <c r="M16" s="154">
        <v>31664</v>
      </c>
      <c r="N16" s="169">
        <v>253.31200000000001</v>
      </c>
      <c r="O16" s="169">
        <f t="shared" si="0"/>
        <v>69.400547945205489</v>
      </c>
      <c r="P16" s="169">
        <v>5.7320782041998548</v>
      </c>
      <c r="Q16" s="169">
        <v>1.4915098669114273</v>
      </c>
      <c r="R16" s="170">
        <v>44.192</v>
      </c>
    </row>
    <row r="17" spans="1:20" s="20" customFormat="1" ht="25.5">
      <c r="A17" s="492">
        <v>10</v>
      </c>
      <c r="B17" s="469" t="s">
        <v>259</v>
      </c>
      <c r="C17" s="467">
        <v>14591573</v>
      </c>
      <c r="D17" s="169">
        <v>34741.840476190497</v>
      </c>
      <c r="E17" s="169">
        <v>11950.5102375102</v>
      </c>
      <c r="F17" s="170">
        <v>104.272444028384</v>
      </c>
      <c r="G17" s="154">
        <v>681367.9</v>
      </c>
      <c r="H17" s="169">
        <v>1622.3045238095201</v>
      </c>
      <c r="I17" s="169">
        <v>558.04086814086804</v>
      </c>
      <c r="J17" s="261">
        <v>4.8691046685294097</v>
      </c>
      <c r="K17" s="339">
        <v>1221</v>
      </c>
      <c r="L17" s="154">
        <v>841</v>
      </c>
      <c r="M17" s="154">
        <v>139937</v>
      </c>
      <c r="N17" s="169">
        <v>333.18333333333334</v>
      </c>
      <c r="O17" s="169">
        <f t="shared" si="0"/>
        <v>91.283105022831052</v>
      </c>
      <c r="P17" s="169">
        <v>114.6085176085176</v>
      </c>
      <c r="Q17" s="169">
        <v>0.356718192627824</v>
      </c>
      <c r="R17" s="170">
        <v>2.907142857142857</v>
      </c>
    </row>
    <row r="18" spans="1:20" s="20" customFormat="1" ht="12.75">
      <c r="A18" s="492">
        <v>11</v>
      </c>
      <c r="B18" s="469" t="s">
        <v>260</v>
      </c>
      <c r="C18" s="467">
        <v>12724731.539999999</v>
      </c>
      <c r="D18" s="169">
        <v>28594.902337078602</v>
      </c>
      <c r="E18" s="169">
        <v>4350.3355692307696</v>
      </c>
      <c r="F18" s="170">
        <v>97.909663753039297</v>
      </c>
      <c r="G18" s="154">
        <v>562773</v>
      </c>
      <c r="H18" s="169">
        <v>1264.6584269662901</v>
      </c>
      <c r="I18" s="169">
        <v>192.401025641026</v>
      </c>
      <c r="J18" s="261">
        <v>4.3302222153827197</v>
      </c>
      <c r="K18" s="339">
        <v>2925</v>
      </c>
      <c r="L18" s="154">
        <v>2595</v>
      </c>
      <c r="M18" s="154">
        <v>129964</v>
      </c>
      <c r="N18" s="169">
        <v>292.05393258426966</v>
      </c>
      <c r="O18" s="169">
        <f t="shared" si="0"/>
        <v>80.014776050484826</v>
      </c>
      <c r="P18" s="169">
        <v>44.250595846101461</v>
      </c>
      <c r="Q18" s="169">
        <v>2.0809248554913293</v>
      </c>
      <c r="R18" s="170">
        <v>6.6</v>
      </c>
    </row>
    <row r="19" spans="1:20" s="20" customFormat="1" ht="38.25">
      <c r="A19" s="492">
        <v>12</v>
      </c>
      <c r="B19" s="469" t="s">
        <v>261</v>
      </c>
      <c r="C19" s="499">
        <v>5323550</v>
      </c>
      <c r="D19" s="169">
        <v>106471</v>
      </c>
      <c r="E19" s="169">
        <v>3676.48480662983</v>
      </c>
      <c r="F19" s="170">
        <v>381.97244744206102</v>
      </c>
      <c r="G19" s="154">
        <v>3323922</v>
      </c>
      <c r="H19" s="169">
        <v>66478.44</v>
      </c>
      <c r="I19" s="169">
        <v>2295.5262430939201</v>
      </c>
      <c r="J19" s="261">
        <v>238.49623304871901</v>
      </c>
      <c r="K19" s="339">
        <v>1448</v>
      </c>
      <c r="L19" s="154">
        <v>1448</v>
      </c>
      <c r="M19" s="154">
        <v>13937</v>
      </c>
      <c r="N19" s="169">
        <v>278.74</v>
      </c>
      <c r="O19" s="169">
        <f t="shared" si="0"/>
        <v>76.367123287671234</v>
      </c>
      <c r="P19" s="169">
        <v>9.625</v>
      </c>
      <c r="Q19" s="169">
        <v>0</v>
      </c>
      <c r="R19" s="170">
        <v>28.96</v>
      </c>
    </row>
    <row r="20" spans="1:20" s="20" customFormat="1" ht="13.5" thickBot="1">
      <c r="A20" s="450">
        <v>13</v>
      </c>
      <c r="B20" s="484" t="s">
        <v>262</v>
      </c>
      <c r="C20" s="468">
        <v>44037973</v>
      </c>
      <c r="D20" s="59">
        <v>265288.99397590401</v>
      </c>
      <c r="E20" s="59">
        <v>5147.0281673679301</v>
      </c>
      <c r="F20" s="340">
        <v>894.93523410827504</v>
      </c>
      <c r="G20" s="58">
        <v>2624356</v>
      </c>
      <c r="H20" s="59">
        <v>15809.3734939759</v>
      </c>
      <c r="I20" s="59">
        <v>306.72697522206602</v>
      </c>
      <c r="J20" s="60">
        <v>53.331897252479301</v>
      </c>
      <c r="K20" s="341">
        <v>8556</v>
      </c>
      <c r="L20" s="58">
        <v>8487</v>
      </c>
      <c r="M20" s="58">
        <v>49208</v>
      </c>
      <c r="N20" s="59">
        <v>296.43373493975906</v>
      </c>
      <c r="O20" s="59">
        <f t="shared" si="0"/>
        <v>81.214721901303847</v>
      </c>
      <c r="P20" s="59">
        <v>4.0094516418153674</v>
      </c>
      <c r="Q20" s="59">
        <v>1.8145398845292802</v>
      </c>
      <c r="R20" s="340">
        <v>73.933734939759034</v>
      </c>
    </row>
    <row r="21" spans="1:20" s="20" customFormat="1" ht="12.75">
      <c r="A21" s="83"/>
      <c r="B21" s="159"/>
      <c r="C21" s="156"/>
      <c r="D21" s="37"/>
      <c r="E21" s="37"/>
      <c r="F21" s="37"/>
      <c r="G21" s="156"/>
      <c r="H21" s="37"/>
      <c r="I21" s="37"/>
      <c r="J21" s="37"/>
    </row>
    <row r="22" spans="1:20" s="20" customFormat="1" ht="13.5" thickBot="1">
      <c r="A22" s="552" t="s">
        <v>565</v>
      </c>
      <c r="B22" s="552"/>
      <c r="C22" s="552"/>
      <c r="D22" s="552"/>
      <c r="E22" s="552"/>
      <c r="F22" s="552"/>
      <c r="G22" s="552"/>
      <c r="H22" s="552"/>
      <c r="I22" s="552"/>
      <c r="J22" s="552"/>
      <c r="K22" s="552"/>
      <c r="L22" s="552"/>
      <c r="M22" s="552"/>
      <c r="N22" s="552"/>
      <c r="O22" s="552"/>
      <c r="P22" s="552"/>
      <c r="Q22" s="552"/>
      <c r="R22" s="552"/>
      <c r="S22" s="552"/>
      <c r="T22" s="552"/>
    </row>
    <row r="23" spans="1:20" s="20" customFormat="1" ht="13.5" thickBot="1">
      <c r="A23" s="695" t="s">
        <v>300</v>
      </c>
      <c r="B23" s="614" t="s">
        <v>301</v>
      </c>
      <c r="C23" s="557" t="s">
        <v>414</v>
      </c>
      <c r="D23" s="557"/>
      <c r="E23" s="557"/>
      <c r="F23" s="557"/>
      <c r="G23" s="557"/>
      <c r="H23" s="557"/>
      <c r="I23" s="557"/>
      <c r="J23" s="557"/>
      <c r="K23" s="557"/>
      <c r="L23" s="557"/>
      <c r="M23" s="556" t="s">
        <v>425</v>
      </c>
      <c r="N23" s="557"/>
      <c r="O23" s="557"/>
      <c r="P23" s="557"/>
      <c r="Q23" s="557"/>
      <c r="R23" s="557"/>
      <c r="S23" s="557"/>
      <c r="T23" s="558"/>
    </row>
    <row r="24" spans="1:20" s="20" customFormat="1" ht="13.5" thickBot="1">
      <c r="A24" s="696"/>
      <c r="B24" s="615"/>
      <c r="C24" s="671" t="s">
        <v>415</v>
      </c>
      <c r="D24" s="562" t="s">
        <v>416</v>
      </c>
      <c r="E24" s="563"/>
      <c r="F24" s="563"/>
      <c r="G24" s="563"/>
      <c r="H24" s="563"/>
      <c r="I24" s="563"/>
      <c r="J24" s="563"/>
      <c r="K24" s="563"/>
      <c r="L24" s="563"/>
      <c r="M24" s="559" t="s">
        <v>415</v>
      </c>
      <c r="N24" s="562" t="s">
        <v>416</v>
      </c>
      <c r="O24" s="563"/>
      <c r="P24" s="563"/>
      <c r="Q24" s="563"/>
      <c r="R24" s="563"/>
      <c r="S24" s="563"/>
      <c r="T24" s="585"/>
    </row>
    <row r="25" spans="1:20" s="20" customFormat="1" ht="40.5" customHeight="1">
      <c r="A25" s="696"/>
      <c r="B25" s="615"/>
      <c r="C25" s="672"/>
      <c r="D25" s="576" t="s">
        <v>409</v>
      </c>
      <c r="E25" s="570" t="s">
        <v>410</v>
      </c>
      <c r="F25" s="570" t="s">
        <v>411</v>
      </c>
      <c r="G25" s="566" t="s">
        <v>418</v>
      </c>
      <c r="H25" s="567"/>
      <c r="I25" s="568" t="s">
        <v>417</v>
      </c>
      <c r="J25" s="569"/>
      <c r="K25" s="570" t="s">
        <v>412</v>
      </c>
      <c r="L25" s="573" t="s">
        <v>413</v>
      </c>
      <c r="M25" s="560"/>
      <c r="N25" s="576" t="s">
        <v>420</v>
      </c>
      <c r="O25" s="566" t="s">
        <v>421</v>
      </c>
      <c r="P25" s="579"/>
      <c r="Q25" s="579"/>
      <c r="R25" s="567"/>
      <c r="S25" s="570" t="s">
        <v>423</v>
      </c>
      <c r="T25" s="573" t="s">
        <v>424</v>
      </c>
    </row>
    <row r="26" spans="1:20" s="20" customFormat="1" ht="26.25" customHeight="1">
      <c r="A26" s="696"/>
      <c r="B26" s="615"/>
      <c r="C26" s="672"/>
      <c r="D26" s="577"/>
      <c r="E26" s="571"/>
      <c r="F26" s="571"/>
      <c r="G26" s="580" t="s">
        <v>415</v>
      </c>
      <c r="H26" s="580" t="s">
        <v>419</v>
      </c>
      <c r="I26" s="580" t="s">
        <v>415</v>
      </c>
      <c r="J26" s="582" t="s">
        <v>422</v>
      </c>
      <c r="K26" s="571"/>
      <c r="L26" s="574"/>
      <c r="M26" s="560"/>
      <c r="N26" s="577"/>
      <c r="O26" s="571" t="s">
        <v>415</v>
      </c>
      <c r="P26" s="571" t="s">
        <v>422</v>
      </c>
      <c r="Q26" s="583" t="s">
        <v>418</v>
      </c>
      <c r="R26" s="584"/>
      <c r="S26" s="571"/>
      <c r="T26" s="574"/>
    </row>
    <row r="27" spans="1:20" s="20" customFormat="1" ht="25.5">
      <c r="A27" s="697"/>
      <c r="B27" s="616"/>
      <c r="C27" s="673"/>
      <c r="D27" s="578"/>
      <c r="E27" s="572"/>
      <c r="F27" s="572"/>
      <c r="G27" s="581"/>
      <c r="H27" s="581"/>
      <c r="I27" s="581"/>
      <c r="J27" s="572"/>
      <c r="K27" s="572"/>
      <c r="L27" s="575"/>
      <c r="M27" s="561"/>
      <c r="N27" s="578"/>
      <c r="O27" s="572"/>
      <c r="P27" s="572"/>
      <c r="Q27" s="490" t="s">
        <v>415</v>
      </c>
      <c r="R27" s="491" t="s">
        <v>419</v>
      </c>
      <c r="S27" s="572"/>
      <c r="T27" s="575"/>
    </row>
    <row r="28" spans="1:20" s="20" customFormat="1" ht="12.75">
      <c r="A28" s="619" t="s">
        <v>336</v>
      </c>
      <c r="B28" s="516"/>
      <c r="C28" s="144">
        <f t="shared" ref="C28:T28" si="1">SUM(C29:C41)</f>
        <v>2966</v>
      </c>
      <c r="D28" s="40">
        <f t="shared" si="1"/>
        <v>2074</v>
      </c>
      <c r="E28" s="41">
        <f t="shared" si="1"/>
        <v>117</v>
      </c>
      <c r="F28" s="41">
        <f t="shared" si="1"/>
        <v>38</v>
      </c>
      <c r="G28" s="41">
        <f t="shared" si="1"/>
        <v>14</v>
      </c>
      <c r="H28" s="41">
        <f t="shared" si="1"/>
        <v>0</v>
      </c>
      <c r="I28" s="41">
        <f t="shared" si="1"/>
        <v>382</v>
      </c>
      <c r="J28" s="41">
        <f t="shared" si="1"/>
        <v>2</v>
      </c>
      <c r="K28" s="41">
        <f t="shared" si="1"/>
        <v>117</v>
      </c>
      <c r="L28" s="42">
        <f t="shared" si="1"/>
        <v>224</v>
      </c>
      <c r="M28" s="39">
        <f t="shared" si="1"/>
        <v>4414</v>
      </c>
      <c r="N28" s="40">
        <f t="shared" si="1"/>
        <v>2450</v>
      </c>
      <c r="O28" s="41">
        <f t="shared" si="1"/>
        <v>2196</v>
      </c>
      <c r="P28" s="41">
        <f t="shared" si="1"/>
        <v>58</v>
      </c>
      <c r="Q28" s="43">
        <f t="shared" si="1"/>
        <v>1</v>
      </c>
      <c r="R28" s="44">
        <f t="shared" si="1"/>
        <v>1</v>
      </c>
      <c r="S28" s="41">
        <f t="shared" si="1"/>
        <v>1373</v>
      </c>
      <c r="T28" s="42">
        <f t="shared" si="1"/>
        <v>591</v>
      </c>
    </row>
    <row r="29" spans="1:20" s="20" customFormat="1" ht="12.75">
      <c r="A29" s="492">
        <v>1</v>
      </c>
      <c r="B29" s="469" t="s">
        <v>551</v>
      </c>
      <c r="C29" s="111">
        <v>1165</v>
      </c>
      <c r="D29" s="70">
        <v>908</v>
      </c>
      <c r="E29" s="71">
        <v>3</v>
      </c>
      <c r="F29" s="71">
        <v>14</v>
      </c>
      <c r="G29" s="71">
        <v>3</v>
      </c>
      <c r="H29" s="71">
        <v>0</v>
      </c>
      <c r="I29" s="71">
        <v>137</v>
      </c>
      <c r="J29" s="71">
        <v>0</v>
      </c>
      <c r="K29" s="71">
        <v>47</v>
      </c>
      <c r="L29" s="113">
        <v>53</v>
      </c>
      <c r="M29" s="111">
        <v>1293</v>
      </c>
      <c r="N29" s="70">
        <v>777</v>
      </c>
      <c r="O29" s="71">
        <v>685</v>
      </c>
      <c r="P29" s="71">
        <v>15</v>
      </c>
      <c r="Q29" s="71">
        <v>0</v>
      </c>
      <c r="R29" s="71">
        <v>0</v>
      </c>
      <c r="S29" s="71">
        <v>377</v>
      </c>
      <c r="T29" s="113">
        <v>139</v>
      </c>
    </row>
    <row r="30" spans="1:20" s="20" customFormat="1" ht="12.75">
      <c r="A30" s="492">
        <v>2</v>
      </c>
      <c r="B30" s="471" t="s">
        <v>251</v>
      </c>
      <c r="C30" s="111">
        <v>847</v>
      </c>
      <c r="D30" s="70">
        <v>552</v>
      </c>
      <c r="E30" s="71">
        <v>113</v>
      </c>
      <c r="F30" s="71">
        <v>16</v>
      </c>
      <c r="G30" s="71">
        <v>3</v>
      </c>
      <c r="H30" s="71">
        <v>0</v>
      </c>
      <c r="I30" s="167">
        <v>103</v>
      </c>
      <c r="J30" s="71">
        <v>2</v>
      </c>
      <c r="K30" s="71">
        <v>24</v>
      </c>
      <c r="L30" s="113">
        <v>36</v>
      </c>
      <c r="M30" s="111">
        <v>1052</v>
      </c>
      <c r="N30" s="70">
        <v>634</v>
      </c>
      <c r="O30" s="71">
        <v>558</v>
      </c>
      <c r="P30" s="71">
        <v>18</v>
      </c>
      <c r="Q30" s="71">
        <v>0</v>
      </c>
      <c r="R30" s="71">
        <v>0</v>
      </c>
      <c r="S30" s="71">
        <v>265</v>
      </c>
      <c r="T30" s="113">
        <v>153</v>
      </c>
    </row>
    <row r="31" spans="1:20" s="20" customFormat="1" ht="25.5">
      <c r="A31" s="492">
        <v>3</v>
      </c>
      <c r="B31" s="469" t="s">
        <v>252</v>
      </c>
      <c r="C31" s="111">
        <v>308</v>
      </c>
      <c r="D31" s="103">
        <v>202</v>
      </c>
      <c r="E31" s="104">
        <v>0</v>
      </c>
      <c r="F31" s="104">
        <v>1</v>
      </c>
      <c r="G31" s="104">
        <v>3</v>
      </c>
      <c r="H31" s="104">
        <v>0</v>
      </c>
      <c r="I31" s="71">
        <v>62</v>
      </c>
      <c r="J31" s="104">
        <v>0</v>
      </c>
      <c r="K31" s="104">
        <v>10</v>
      </c>
      <c r="L31" s="105">
        <v>30</v>
      </c>
      <c r="M31" s="192">
        <v>537</v>
      </c>
      <c r="N31" s="103">
        <v>260</v>
      </c>
      <c r="O31" s="104">
        <v>240</v>
      </c>
      <c r="P31" s="104">
        <v>1</v>
      </c>
      <c r="Q31" s="104">
        <v>0</v>
      </c>
      <c r="R31" s="104">
        <v>0</v>
      </c>
      <c r="S31" s="104">
        <v>216</v>
      </c>
      <c r="T31" s="105">
        <v>61</v>
      </c>
    </row>
    <row r="32" spans="1:20" s="20" customFormat="1" ht="25.5">
      <c r="A32" s="492">
        <v>4</v>
      </c>
      <c r="B32" s="469" t="s">
        <v>253</v>
      </c>
      <c r="C32" s="111">
        <v>149</v>
      </c>
      <c r="D32" s="70">
        <v>107</v>
      </c>
      <c r="E32" s="71">
        <v>0</v>
      </c>
      <c r="F32" s="71">
        <v>1</v>
      </c>
      <c r="G32" s="71">
        <v>2</v>
      </c>
      <c r="H32" s="71">
        <v>0</v>
      </c>
      <c r="I32" s="167">
        <v>14</v>
      </c>
      <c r="J32" s="71">
        <v>0</v>
      </c>
      <c r="K32" s="71">
        <v>10</v>
      </c>
      <c r="L32" s="113">
        <v>15</v>
      </c>
      <c r="M32" s="111">
        <v>243</v>
      </c>
      <c r="N32" s="70">
        <v>131</v>
      </c>
      <c r="O32" s="71">
        <v>111</v>
      </c>
      <c r="P32" s="71">
        <v>0</v>
      </c>
      <c r="Q32" s="71">
        <v>0</v>
      </c>
      <c r="R32" s="71">
        <v>0</v>
      </c>
      <c r="S32" s="71">
        <v>82</v>
      </c>
      <c r="T32" s="113">
        <v>30</v>
      </c>
    </row>
    <row r="33" spans="1:20" s="20" customFormat="1" ht="12.75">
      <c r="A33" s="492">
        <v>5</v>
      </c>
      <c r="B33" s="471" t="s">
        <v>254</v>
      </c>
      <c r="C33" s="111">
        <v>72</v>
      </c>
      <c r="D33" s="103">
        <v>53</v>
      </c>
      <c r="E33" s="104">
        <v>0</v>
      </c>
      <c r="F33" s="104">
        <v>1</v>
      </c>
      <c r="G33" s="104">
        <v>0</v>
      </c>
      <c r="H33" s="104">
        <v>0</v>
      </c>
      <c r="I33" s="71">
        <v>3</v>
      </c>
      <c r="J33" s="104">
        <v>0</v>
      </c>
      <c r="K33" s="104">
        <v>4</v>
      </c>
      <c r="L33" s="105">
        <v>11</v>
      </c>
      <c r="M33" s="192">
        <v>277</v>
      </c>
      <c r="N33" s="103">
        <v>176</v>
      </c>
      <c r="O33" s="104">
        <v>166</v>
      </c>
      <c r="P33" s="104">
        <v>12</v>
      </c>
      <c r="Q33" s="104">
        <v>0</v>
      </c>
      <c r="R33" s="104">
        <v>0</v>
      </c>
      <c r="S33" s="104">
        <v>68</v>
      </c>
      <c r="T33" s="105">
        <v>33</v>
      </c>
    </row>
    <row r="34" spans="1:20" s="20" customFormat="1" ht="12.75">
      <c r="A34" s="492">
        <v>6</v>
      </c>
      <c r="B34" s="471" t="s">
        <v>255</v>
      </c>
      <c r="C34" s="111">
        <v>32</v>
      </c>
      <c r="D34" s="70">
        <v>22</v>
      </c>
      <c r="E34" s="71">
        <v>0</v>
      </c>
      <c r="F34" s="71">
        <v>0</v>
      </c>
      <c r="G34" s="71">
        <v>0</v>
      </c>
      <c r="H34" s="71">
        <v>0</v>
      </c>
      <c r="I34" s="167">
        <v>6</v>
      </c>
      <c r="J34" s="71">
        <v>0</v>
      </c>
      <c r="K34" s="71">
        <v>0</v>
      </c>
      <c r="L34" s="113">
        <v>4</v>
      </c>
      <c r="M34" s="111">
        <v>64</v>
      </c>
      <c r="N34" s="70">
        <v>31</v>
      </c>
      <c r="O34" s="71">
        <v>28</v>
      </c>
      <c r="P34" s="71">
        <v>3</v>
      </c>
      <c r="Q34" s="71">
        <v>0</v>
      </c>
      <c r="R34" s="71">
        <v>0</v>
      </c>
      <c r="S34" s="71">
        <v>20</v>
      </c>
      <c r="T34" s="113">
        <v>13</v>
      </c>
    </row>
    <row r="35" spans="1:20" s="20" customFormat="1" ht="12.75">
      <c r="A35" s="492">
        <v>7</v>
      </c>
      <c r="B35" s="471" t="s">
        <v>256</v>
      </c>
      <c r="C35" s="111">
        <v>31</v>
      </c>
      <c r="D35" s="103">
        <v>20</v>
      </c>
      <c r="E35" s="104">
        <v>0</v>
      </c>
      <c r="F35" s="104">
        <v>1</v>
      </c>
      <c r="G35" s="104">
        <v>0</v>
      </c>
      <c r="H35" s="104">
        <v>0</v>
      </c>
      <c r="I35" s="71">
        <v>2</v>
      </c>
      <c r="J35" s="104">
        <v>0</v>
      </c>
      <c r="K35" s="104">
        <v>1</v>
      </c>
      <c r="L35" s="105">
        <v>7</v>
      </c>
      <c r="M35" s="192">
        <v>98</v>
      </c>
      <c r="N35" s="103">
        <v>49</v>
      </c>
      <c r="O35" s="104">
        <v>46</v>
      </c>
      <c r="P35" s="104">
        <v>3</v>
      </c>
      <c r="Q35" s="104">
        <v>0</v>
      </c>
      <c r="R35" s="104">
        <v>0</v>
      </c>
      <c r="S35" s="104">
        <v>30</v>
      </c>
      <c r="T35" s="105">
        <v>19</v>
      </c>
    </row>
    <row r="36" spans="1:20" s="20" customFormat="1" ht="12.75">
      <c r="A36" s="492">
        <v>8</v>
      </c>
      <c r="B36" s="471" t="s">
        <v>257</v>
      </c>
      <c r="C36" s="111">
        <v>31</v>
      </c>
      <c r="D36" s="70">
        <v>18</v>
      </c>
      <c r="E36" s="71">
        <v>0</v>
      </c>
      <c r="F36" s="71">
        <v>0</v>
      </c>
      <c r="G36" s="71">
        <v>0</v>
      </c>
      <c r="H36" s="71">
        <v>0</v>
      </c>
      <c r="I36" s="167">
        <v>2</v>
      </c>
      <c r="J36" s="71">
        <v>0</v>
      </c>
      <c r="K36" s="71">
        <v>0</v>
      </c>
      <c r="L36" s="113">
        <v>11</v>
      </c>
      <c r="M36" s="111">
        <v>85</v>
      </c>
      <c r="N36" s="70">
        <v>45</v>
      </c>
      <c r="O36" s="71">
        <v>43</v>
      </c>
      <c r="P36" s="71">
        <v>5</v>
      </c>
      <c r="Q36" s="71">
        <v>0</v>
      </c>
      <c r="R36" s="71">
        <v>0</v>
      </c>
      <c r="S36" s="71">
        <v>32</v>
      </c>
      <c r="T36" s="113">
        <v>8</v>
      </c>
    </row>
    <row r="37" spans="1:20" s="20" customFormat="1" ht="12.75">
      <c r="A37" s="492">
        <v>9</v>
      </c>
      <c r="B37" s="471" t="s">
        <v>258</v>
      </c>
      <c r="C37" s="111">
        <v>43</v>
      </c>
      <c r="D37" s="70">
        <v>28</v>
      </c>
      <c r="E37" s="71">
        <v>0</v>
      </c>
      <c r="F37" s="71">
        <v>1</v>
      </c>
      <c r="G37" s="71">
        <v>2</v>
      </c>
      <c r="H37" s="71">
        <v>0</v>
      </c>
      <c r="I37" s="71">
        <v>1</v>
      </c>
      <c r="J37" s="71">
        <v>0</v>
      </c>
      <c r="K37" s="71">
        <v>2</v>
      </c>
      <c r="L37" s="113">
        <v>9</v>
      </c>
      <c r="M37" s="111">
        <v>143</v>
      </c>
      <c r="N37" s="70">
        <v>65</v>
      </c>
      <c r="O37" s="71">
        <v>56</v>
      </c>
      <c r="P37" s="71">
        <v>1</v>
      </c>
      <c r="Q37" s="71">
        <v>0</v>
      </c>
      <c r="R37" s="71">
        <v>0</v>
      </c>
      <c r="S37" s="71">
        <v>53</v>
      </c>
      <c r="T37" s="113">
        <v>25</v>
      </c>
    </row>
    <row r="38" spans="1:20" s="20" customFormat="1" ht="25.5">
      <c r="A38" s="492">
        <v>10</v>
      </c>
      <c r="B38" s="469" t="s">
        <v>259</v>
      </c>
      <c r="C38" s="111">
        <v>41</v>
      </c>
      <c r="D38" s="70">
        <v>18</v>
      </c>
      <c r="E38" s="71">
        <v>1</v>
      </c>
      <c r="F38" s="71">
        <v>1</v>
      </c>
      <c r="G38" s="71">
        <v>0</v>
      </c>
      <c r="H38" s="71">
        <v>0</v>
      </c>
      <c r="I38" s="167">
        <v>2</v>
      </c>
      <c r="J38" s="71">
        <v>0</v>
      </c>
      <c r="K38" s="71">
        <v>7</v>
      </c>
      <c r="L38" s="113">
        <v>12</v>
      </c>
      <c r="M38" s="111">
        <v>169</v>
      </c>
      <c r="N38" s="70">
        <v>62</v>
      </c>
      <c r="O38" s="71">
        <v>58</v>
      </c>
      <c r="P38" s="71">
        <v>0</v>
      </c>
      <c r="Q38" s="71">
        <v>0</v>
      </c>
      <c r="R38" s="71">
        <v>0</v>
      </c>
      <c r="S38" s="71">
        <v>73</v>
      </c>
      <c r="T38" s="113">
        <v>34</v>
      </c>
    </row>
    <row r="39" spans="1:20" s="20" customFormat="1" ht="12.75">
      <c r="A39" s="492">
        <v>11</v>
      </c>
      <c r="B39" s="471" t="s">
        <v>260</v>
      </c>
      <c r="C39" s="111">
        <v>47</v>
      </c>
      <c r="D39" s="103">
        <v>27</v>
      </c>
      <c r="E39" s="104">
        <v>0</v>
      </c>
      <c r="F39" s="104">
        <v>1</v>
      </c>
      <c r="G39" s="104">
        <v>0</v>
      </c>
      <c r="H39" s="104">
        <v>0</v>
      </c>
      <c r="I39" s="71">
        <v>3</v>
      </c>
      <c r="J39" s="104">
        <v>0</v>
      </c>
      <c r="K39" s="104">
        <v>4</v>
      </c>
      <c r="L39" s="105">
        <v>12</v>
      </c>
      <c r="M39" s="192">
        <v>183</v>
      </c>
      <c r="N39" s="103">
        <v>61</v>
      </c>
      <c r="O39" s="104">
        <v>56</v>
      </c>
      <c r="P39" s="104">
        <v>0</v>
      </c>
      <c r="Q39" s="104">
        <v>0</v>
      </c>
      <c r="R39" s="104">
        <v>0</v>
      </c>
      <c r="S39" s="104">
        <v>72</v>
      </c>
      <c r="T39" s="105">
        <v>50</v>
      </c>
    </row>
    <row r="40" spans="1:20" s="20" customFormat="1" ht="38.25">
      <c r="A40" s="492">
        <v>12</v>
      </c>
      <c r="B40" s="469" t="s">
        <v>261</v>
      </c>
      <c r="C40" s="111">
        <v>11</v>
      </c>
      <c r="D40" s="70">
        <v>6</v>
      </c>
      <c r="E40" s="71">
        <v>0</v>
      </c>
      <c r="F40" s="71">
        <v>0</v>
      </c>
      <c r="G40" s="71">
        <v>1</v>
      </c>
      <c r="H40" s="71">
        <v>0</v>
      </c>
      <c r="I40" s="167">
        <v>0</v>
      </c>
      <c r="J40" s="71">
        <v>0</v>
      </c>
      <c r="K40" s="71">
        <v>2</v>
      </c>
      <c r="L40" s="113">
        <v>2</v>
      </c>
      <c r="M40" s="111">
        <v>33</v>
      </c>
      <c r="N40" s="70">
        <v>13</v>
      </c>
      <c r="O40" s="71">
        <v>9</v>
      </c>
      <c r="P40" s="71">
        <v>0</v>
      </c>
      <c r="Q40" s="71">
        <v>1</v>
      </c>
      <c r="R40" s="71">
        <v>1</v>
      </c>
      <c r="S40" s="71">
        <v>9</v>
      </c>
      <c r="T40" s="113">
        <v>11</v>
      </c>
    </row>
    <row r="41" spans="1:20" s="20" customFormat="1" ht="13.5" thickBot="1">
      <c r="A41" s="450">
        <v>13</v>
      </c>
      <c r="B41" s="484" t="s">
        <v>262</v>
      </c>
      <c r="C41" s="62">
        <v>189</v>
      </c>
      <c r="D41" s="63">
        <v>113</v>
      </c>
      <c r="E41" s="64">
        <v>0</v>
      </c>
      <c r="F41" s="64">
        <v>1</v>
      </c>
      <c r="G41" s="64">
        <v>0</v>
      </c>
      <c r="H41" s="64">
        <v>0</v>
      </c>
      <c r="I41" s="64">
        <v>47</v>
      </c>
      <c r="J41" s="64">
        <v>0</v>
      </c>
      <c r="K41" s="64">
        <v>6</v>
      </c>
      <c r="L41" s="117">
        <v>22</v>
      </c>
      <c r="M41" s="62">
        <v>237</v>
      </c>
      <c r="N41" s="63">
        <v>146</v>
      </c>
      <c r="O41" s="64">
        <v>140</v>
      </c>
      <c r="P41" s="64">
        <v>0</v>
      </c>
      <c r="Q41" s="64">
        <v>0</v>
      </c>
      <c r="R41" s="64">
        <v>0</v>
      </c>
      <c r="S41" s="64">
        <v>76</v>
      </c>
      <c r="T41" s="117">
        <v>15</v>
      </c>
    </row>
    <row r="42" spans="1:20" s="20" customFormat="1" ht="12.75">
      <c r="A42" s="33"/>
      <c r="B42" s="61"/>
      <c r="C42" s="35"/>
      <c r="D42" s="36"/>
      <c r="E42" s="37"/>
      <c r="F42" s="37"/>
      <c r="G42" s="35"/>
      <c r="H42" s="37"/>
      <c r="I42" s="37"/>
      <c r="J42" s="37"/>
    </row>
    <row r="43" spans="1:20" s="20" customFormat="1" ht="12.75">
      <c r="A43" s="33"/>
      <c r="B43" s="61"/>
      <c r="C43" s="35"/>
      <c r="D43" s="36"/>
      <c r="E43" s="37"/>
      <c r="F43" s="37"/>
      <c r="G43" s="35"/>
      <c r="H43" s="37"/>
      <c r="I43" s="37"/>
      <c r="J43" s="37"/>
    </row>
  </sheetData>
  <mergeCells count="44">
    <mergeCell ref="A4:J4"/>
    <mergeCell ref="A5:A6"/>
    <mergeCell ref="B5:B6"/>
    <mergeCell ref="C5:C6"/>
    <mergeCell ref="D5:F5"/>
    <mergeCell ref="G5:G6"/>
    <mergeCell ref="H5:J5"/>
    <mergeCell ref="B23:B27"/>
    <mergeCell ref="C23:L23"/>
    <mergeCell ref="M23:T23"/>
    <mergeCell ref="C24:C27"/>
    <mergeCell ref="D24:L24"/>
    <mergeCell ref="O5:O6"/>
    <mergeCell ref="G25:H25"/>
    <mergeCell ref="I25:J25"/>
    <mergeCell ref="K25:K27"/>
    <mergeCell ref="L25:L27"/>
    <mergeCell ref="N25:N27"/>
    <mergeCell ref="A22:T22"/>
    <mergeCell ref="P5:P6"/>
    <mergeCell ref="Q5:Q6"/>
    <mergeCell ref="R5:R6"/>
    <mergeCell ref="A7:B7"/>
    <mergeCell ref="K5:K6"/>
    <mergeCell ref="L5:L6"/>
    <mergeCell ref="M5:M6"/>
    <mergeCell ref="N5:N6"/>
    <mergeCell ref="A23:A27"/>
    <mergeCell ref="A28:B28"/>
    <mergeCell ref="O25:R25"/>
    <mergeCell ref="S25:S27"/>
    <mergeCell ref="T25:T27"/>
    <mergeCell ref="G26:G27"/>
    <mergeCell ref="H26:H27"/>
    <mergeCell ref="I26:I27"/>
    <mergeCell ref="J26:J27"/>
    <mergeCell ref="O26:O27"/>
    <mergeCell ref="P26:P27"/>
    <mergeCell ref="Q26:R26"/>
    <mergeCell ref="M24:M27"/>
    <mergeCell ref="N24:T24"/>
    <mergeCell ref="D25:D27"/>
    <mergeCell ref="E25:E27"/>
    <mergeCell ref="F25:F27"/>
  </mergeCells>
  <pageMargins left="0.11811023622047245" right="0.19685039370078741" top="0.55118110236220474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Y31"/>
  <sheetViews>
    <sheetView workbookViewId="0"/>
  </sheetViews>
  <sheetFormatPr defaultRowHeight="12.75"/>
  <cols>
    <col min="1" max="1" width="4.28515625" style="20" customWidth="1"/>
    <col min="2" max="2" width="49" style="20" customWidth="1"/>
    <col min="3" max="3" width="10.5703125" style="20" customWidth="1"/>
    <col min="4" max="4" width="9" style="20" customWidth="1"/>
    <col min="5" max="5" width="8.7109375" style="20" customWidth="1"/>
    <col min="6" max="6" width="8" style="20" customWidth="1"/>
    <col min="7" max="7" width="10.42578125" style="20" customWidth="1"/>
    <col min="8" max="8" width="8.7109375" style="20" customWidth="1"/>
    <col min="9" max="9" width="7.42578125" style="20" customWidth="1"/>
    <col min="10" max="10" width="9.28515625" style="20" customWidth="1"/>
    <col min="11" max="11" width="9.42578125" style="20" customWidth="1"/>
    <col min="12" max="12" width="9.140625" style="20" customWidth="1"/>
    <col min="13" max="13" width="9.42578125" style="20" customWidth="1"/>
    <col min="14" max="14" width="8.42578125" style="20" customWidth="1"/>
    <col min="15" max="15" width="8.140625" style="20" customWidth="1"/>
    <col min="16" max="16" width="9.140625" style="20" customWidth="1"/>
    <col min="17" max="17" width="7.85546875" style="20" customWidth="1"/>
    <col min="18" max="18" width="7.7109375" style="20" customWidth="1"/>
    <col min="19" max="19" width="8" style="20" customWidth="1"/>
    <col min="20" max="20" width="8.140625" style="20" customWidth="1"/>
    <col min="21" max="22" width="4.42578125" style="20" customWidth="1"/>
    <col min="23" max="23" width="5.42578125" style="20" customWidth="1"/>
    <col min="24" max="24" width="6.5703125" style="20" customWidth="1"/>
    <col min="25" max="25" width="6.85546875" style="20" customWidth="1"/>
    <col min="26" max="26" width="6.5703125" style="20" customWidth="1"/>
    <col min="27" max="27" width="6.140625" style="20" customWidth="1"/>
    <col min="28" max="29" width="9.140625" style="20"/>
    <col min="30" max="30" width="6" style="20" customWidth="1"/>
    <col min="31" max="31" width="6.42578125" style="20" customWidth="1"/>
    <col min="32" max="32" width="5" style="20" customWidth="1"/>
    <col min="33" max="33" width="7" style="20" customWidth="1"/>
    <col min="34" max="34" width="4.28515625" style="20" customWidth="1"/>
    <col min="35" max="35" width="8" style="20" customWidth="1"/>
    <col min="36" max="36" width="6.85546875" style="20" customWidth="1"/>
    <col min="37" max="37" width="6" style="20" customWidth="1"/>
    <col min="38" max="38" width="6.140625" style="20" customWidth="1"/>
    <col min="39" max="39" width="4.85546875" style="20" customWidth="1"/>
    <col min="40" max="40" width="6.28515625" style="20" customWidth="1"/>
    <col min="41" max="41" width="6.5703125" style="20" customWidth="1"/>
    <col min="42" max="42" width="5.140625" style="20" customWidth="1"/>
    <col min="43" max="43" width="6.7109375" style="20" customWidth="1"/>
    <col min="44" max="45" width="6.5703125" style="20" customWidth="1"/>
    <col min="46" max="46" width="9.140625" style="20"/>
    <col min="47" max="47" width="6" style="20" customWidth="1"/>
    <col min="48" max="48" width="5.28515625" style="20" customWidth="1"/>
    <col min="49" max="49" width="9.140625" style="20"/>
    <col min="50" max="50" width="5" style="20" customWidth="1"/>
    <col min="51" max="51" width="4.140625" style="20" customWidth="1"/>
    <col min="52" max="16384" width="9.140625" style="20"/>
  </cols>
  <sheetData>
    <row r="1" spans="1:51">
      <c r="A1" s="280"/>
      <c r="B1" s="280"/>
      <c r="C1" s="282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0"/>
    </row>
    <row r="2" spans="1:51">
      <c r="A2" s="280"/>
      <c r="B2" s="292"/>
      <c r="C2" s="287"/>
      <c r="D2" s="284"/>
      <c r="E2" s="282"/>
      <c r="F2" s="282"/>
      <c r="G2" s="282"/>
      <c r="H2" s="282"/>
      <c r="I2" s="282"/>
      <c r="J2" s="277"/>
      <c r="K2" s="282"/>
      <c r="L2" s="280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0"/>
    </row>
    <row r="3" spans="1:51" ht="15.75">
      <c r="A3" s="33"/>
      <c r="B3" s="228"/>
      <c r="C3" s="35"/>
      <c r="D3" s="36"/>
      <c r="E3" s="37"/>
      <c r="F3" s="37"/>
      <c r="G3" s="35"/>
      <c r="H3" s="37"/>
      <c r="I3" s="37"/>
      <c r="J3" s="37"/>
    </row>
    <row r="4" spans="1:51" ht="13.5" thickBot="1">
      <c r="A4" s="542" t="s">
        <v>562</v>
      </c>
      <c r="B4" s="542"/>
      <c r="C4" s="542"/>
      <c r="D4" s="542"/>
      <c r="E4" s="542"/>
      <c r="F4" s="542"/>
      <c r="G4" s="542"/>
      <c r="H4" s="542"/>
      <c r="I4" s="542"/>
      <c r="J4" s="542"/>
      <c r="K4" s="68"/>
      <c r="L4" s="68"/>
      <c r="M4" s="68"/>
    </row>
    <row r="5" spans="1:51" ht="12.75" customHeight="1">
      <c r="A5" s="592" t="s">
        <v>300</v>
      </c>
      <c r="B5" s="600" t="s">
        <v>301</v>
      </c>
      <c r="C5" s="586" t="s">
        <v>0</v>
      </c>
      <c r="D5" s="547" t="s">
        <v>298</v>
      </c>
      <c r="E5" s="608"/>
      <c r="F5" s="609"/>
      <c r="G5" s="586" t="s">
        <v>444</v>
      </c>
      <c r="H5" s="602" t="s">
        <v>299</v>
      </c>
      <c r="I5" s="603"/>
      <c r="J5" s="604"/>
      <c r="K5" s="598" t="s">
        <v>466</v>
      </c>
      <c r="L5" s="600" t="s">
        <v>467</v>
      </c>
      <c r="M5" s="586" t="s">
        <v>461</v>
      </c>
      <c r="N5" s="586" t="s">
        <v>462</v>
      </c>
      <c r="O5" s="586" t="s">
        <v>463</v>
      </c>
      <c r="P5" s="586" t="s">
        <v>464</v>
      </c>
      <c r="Q5" s="586" t="s">
        <v>465</v>
      </c>
      <c r="R5" s="588" t="s">
        <v>469</v>
      </c>
    </row>
    <row r="6" spans="1:51" ht="25.5">
      <c r="A6" s="594"/>
      <c r="B6" s="601"/>
      <c r="C6" s="587"/>
      <c r="D6" s="3" t="s">
        <v>2</v>
      </c>
      <c r="E6" s="2" t="s">
        <v>3</v>
      </c>
      <c r="F6" s="8" t="s">
        <v>445</v>
      </c>
      <c r="G6" s="587"/>
      <c r="H6" s="3" t="s">
        <v>2</v>
      </c>
      <c r="I6" s="2" t="s">
        <v>3</v>
      </c>
      <c r="J6" s="8" t="s">
        <v>445</v>
      </c>
      <c r="K6" s="599"/>
      <c r="L6" s="601"/>
      <c r="M6" s="587"/>
      <c r="N6" s="587"/>
      <c r="O6" s="587"/>
      <c r="P6" s="587"/>
      <c r="Q6" s="587"/>
      <c r="R6" s="589"/>
    </row>
    <row r="7" spans="1:51">
      <c r="A7" s="590" t="s">
        <v>303</v>
      </c>
      <c r="B7" s="591"/>
      <c r="C7" s="53">
        <f>SUM(C8:C14)</f>
        <v>153893983.84</v>
      </c>
      <c r="D7" s="90">
        <v>78118.773522842603</v>
      </c>
      <c r="E7" s="90">
        <v>2709.9259335434699</v>
      </c>
      <c r="F7" s="91">
        <v>288.108433051953</v>
      </c>
      <c r="G7" s="53">
        <f>SUM(G8:G14)</f>
        <v>19231712.079999998</v>
      </c>
      <c r="H7" s="90">
        <v>9762.2903959390896</v>
      </c>
      <c r="I7" s="90">
        <v>338.652064308229</v>
      </c>
      <c r="J7" s="91">
        <v>36.004126308379803</v>
      </c>
      <c r="K7" s="237">
        <f>SUM(K8:K14)</f>
        <v>56789</v>
      </c>
      <c r="L7" s="53">
        <f t="shared" ref="L7:M7" si="0">SUM(L8:L14)</f>
        <v>55935</v>
      </c>
      <c r="M7" s="53">
        <f t="shared" si="0"/>
        <v>534153</v>
      </c>
      <c r="N7" s="54">
        <v>271.14365482233501</v>
      </c>
      <c r="O7" s="54">
        <f>+N7*100/365</f>
        <v>74.285932828036991</v>
      </c>
      <c r="P7" s="54">
        <v>7.6803502616897683</v>
      </c>
      <c r="Q7" s="54">
        <v>2.1882542236524536</v>
      </c>
      <c r="R7" s="56">
        <v>35.303553299492386</v>
      </c>
    </row>
    <row r="8" spans="1:51">
      <c r="A8" s="266">
        <v>1</v>
      </c>
      <c r="B8" s="79" t="s">
        <v>14</v>
      </c>
      <c r="C8" s="80">
        <v>126264805.2</v>
      </c>
      <c r="D8" s="73">
        <v>92298.834210526315</v>
      </c>
      <c r="E8" s="73">
        <v>2710.6503767630579</v>
      </c>
      <c r="F8" s="94">
        <v>355.55031383315736</v>
      </c>
      <c r="G8" s="80">
        <v>17872578.369999997</v>
      </c>
      <c r="H8" s="73">
        <v>13064.750270467834</v>
      </c>
      <c r="I8" s="73">
        <v>383.688164058307</v>
      </c>
      <c r="J8" s="94">
        <v>50.327570207673347</v>
      </c>
      <c r="K8" s="240">
        <v>46581</v>
      </c>
      <c r="L8" s="241">
        <v>46052</v>
      </c>
      <c r="M8" s="241">
        <v>355125</v>
      </c>
      <c r="N8" s="235">
        <v>259.59429824561403</v>
      </c>
      <c r="O8" s="235">
        <f t="shared" ref="O8:O14" si="1">+N8*100/365</f>
        <v>71.121725546743576</v>
      </c>
      <c r="P8" s="235">
        <v>5.9845803842264917</v>
      </c>
      <c r="Q8" s="235">
        <v>2.5210631460088595</v>
      </c>
      <c r="R8" s="236">
        <v>43.377192982456137</v>
      </c>
    </row>
    <row r="9" spans="1:51" s="159" customFormat="1">
      <c r="A9" s="266">
        <v>2</v>
      </c>
      <c r="B9" s="79" t="s">
        <v>15</v>
      </c>
      <c r="C9" s="80">
        <v>5620393.1699999999</v>
      </c>
      <c r="D9" s="73">
        <v>37469.287799999998</v>
      </c>
      <c r="E9" s="73">
        <v>9558.49178571429</v>
      </c>
      <c r="F9" s="94">
        <v>101.500608058079</v>
      </c>
      <c r="G9" s="80">
        <v>166755.91</v>
      </c>
      <c r="H9" s="73">
        <v>1111.70606666667</v>
      </c>
      <c r="I9" s="73">
        <v>283.59848639455799</v>
      </c>
      <c r="J9" s="94">
        <v>3.01150217615083</v>
      </c>
      <c r="K9" s="242">
        <v>588</v>
      </c>
      <c r="L9" s="243">
        <v>445</v>
      </c>
      <c r="M9" s="243">
        <v>55373</v>
      </c>
      <c r="N9" s="233">
        <v>369.15333333333331</v>
      </c>
      <c r="O9" s="235">
        <f t="shared" si="1"/>
        <v>101.13789954337898</v>
      </c>
      <c r="P9" s="233">
        <v>94.171768707482997</v>
      </c>
      <c r="Q9" s="233">
        <v>2.4719101123595504</v>
      </c>
      <c r="R9" s="234">
        <v>3.92</v>
      </c>
    </row>
    <row r="10" spans="1:51" s="159" customFormat="1">
      <c r="A10" s="266">
        <v>3</v>
      </c>
      <c r="B10" s="79" t="s">
        <v>16</v>
      </c>
      <c r="C10" s="80">
        <v>2533463</v>
      </c>
      <c r="D10" s="73">
        <v>33779.506666666697</v>
      </c>
      <c r="E10" s="73">
        <v>5744.8140589569202</v>
      </c>
      <c r="F10" s="94">
        <v>119.109685002351</v>
      </c>
      <c r="G10" s="80">
        <v>178169.5</v>
      </c>
      <c r="H10" s="73">
        <v>2375.5933333333301</v>
      </c>
      <c r="I10" s="73">
        <v>404.01247165532902</v>
      </c>
      <c r="J10" s="94">
        <v>8.3765632346027292</v>
      </c>
      <c r="K10" s="240">
        <v>441</v>
      </c>
      <c r="L10" s="241">
        <v>395</v>
      </c>
      <c r="M10" s="241">
        <v>21270</v>
      </c>
      <c r="N10" s="235">
        <v>283.60000000000002</v>
      </c>
      <c r="O10" s="235">
        <f t="shared" si="1"/>
        <v>77.69863013698631</v>
      </c>
      <c r="P10" s="235">
        <v>48.2312925170068</v>
      </c>
      <c r="Q10" s="235">
        <v>1.2658227848101267</v>
      </c>
      <c r="R10" s="236">
        <v>5.88</v>
      </c>
    </row>
    <row r="11" spans="1:51" s="159" customFormat="1">
      <c r="A11" s="266">
        <v>4</v>
      </c>
      <c r="B11" s="79" t="s">
        <v>17</v>
      </c>
      <c r="C11" s="80">
        <v>4857840.47</v>
      </c>
      <c r="D11" s="73">
        <v>44162.186090909097</v>
      </c>
      <c r="E11" s="73">
        <v>1717.7653712871299</v>
      </c>
      <c r="F11" s="94">
        <v>154.18778867517301</v>
      </c>
      <c r="G11" s="80">
        <v>421741.42</v>
      </c>
      <c r="H11" s="73">
        <v>3834.0129090909099</v>
      </c>
      <c r="I11" s="73">
        <v>149.130629420085</v>
      </c>
      <c r="J11" s="94">
        <v>13.3860667809306</v>
      </c>
      <c r="K11" s="240">
        <v>2828</v>
      </c>
      <c r="L11" s="241">
        <v>2776</v>
      </c>
      <c r="M11" s="241">
        <v>31506</v>
      </c>
      <c r="N11" s="235">
        <v>286.41818181818184</v>
      </c>
      <c r="O11" s="235">
        <f t="shared" si="1"/>
        <v>78.470734744707357</v>
      </c>
      <c r="P11" s="235">
        <v>11.140735502121641</v>
      </c>
      <c r="Q11" s="235">
        <v>0.39625360230547552</v>
      </c>
      <c r="R11" s="236">
        <v>25.709090909090911</v>
      </c>
    </row>
    <row r="12" spans="1:51" s="159" customFormat="1">
      <c r="A12" s="266">
        <v>5</v>
      </c>
      <c r="B12" s="79" t="s">
        <v>18</v>
      </c>
      <c r="C12" s="80">
        <v>4434012</v>
      </c>
      <c r="D12" s="73">
        <v>54073.3170731707</v>
      </c>
      <c r="E12" s="73">
        <v>2612.8532704773102</v>
      </c>
      <c r="F12" s="94">
        <v>177.33210686290201</v>
      </c>
      <c r="G12" s="80">
        <v>215155.29</v>
      </c>
      <c r="H12" s="73">
        <v>2623.8449999999998</v>
      </c>
      <c r="I12" s="73">
        <v>126.78567472009399</v>
      </c>
      <c r="J12" s="94">
        <v>8.6048348264277692</v>
      </c>
      <c r="K12" s="240">
        <v>1697</v>
      </c>
      <c r="L12" s="241">
        <v>1661</v>
      </c>
      <c r="M12" s="241">
        <v>25004</v>
      </c>
      <c r="N12" s="235">
        <v>304.92682926829269</v>
      </c>
      <c r="O12" s="235">
        <f t="shared" si="1"/>
        <v>83.541597059806207</v>
      </c>
      <c r="P12" s="235">
        <v>14.734236888626988</v>
      </c>
      <c r="Q12" s="235">
        <v>0.42143287176399757</v>
      </c>
      <c r="R12" s="236">
        <v>20.695121951219512</v>
      </c>
    </row>
    <row r="13" spans="1:51" s="159" customFormat="1">
      <c r="A13" s="266">
        <v>6</v>
      </c>
      <c r="B13" s="79" t="s">
        <v>19</v>
      </c>
      <c r="C13" s="80">
        <v>6626461</v>
      </c>
      <c r="D13" s="73">
        <v>60240.554545454499</v>
      </c>
      <c r="E13" s="73">
        <v>1898.6994269341001</v>
      </c>
      <c r="F13" s="94">
        <v>257.98952696126099</v>
      </c>
      <c r="G13" s="80">
        <v>294623.59000000003</v>
      </c>
      <c r="H13" s="73">
        <v>2678.3962727272701</v>
      </c>
      <c r="I13" s="73">
        <v>84.419366762177702</v>
      </c>
      <c r="J13" s="94">
        <v>11.4706478489391</v>
      </c>
      <c r="K13" s="240">
        <v>3490</v>
      </c>
      <c r="L13" s="241">
        <v>3442</v>
      </c>
      <c r="M13" s="241">
        <v>25685</v>
      </c>
      <c r="N13" s="235">
        <v>233.5</v>
      </c>
      <c r="O13" s="235">
        <f t="shared" si="1"/>
        <v>63.972602739726028</v>
      </c>
      <c r="P13" s="235">
        <v>7.3595988538681949</v>
      </c>
      <c r="Q13" s="235">
        <v>0.84253341080766997</v>
      </c>
      <c r="R13" s="236">
        <v>31.727272727272727</v>
      </c>
    </row>
    <row r="14" spans="1:51" s="159" customFormat="1" ht="26.25" thickBot="1">
      <c r="A14" s="229">
        <v>7</v>
      </c>
      <c r="B14" s="230" t="s">
        <v>20</v>
      </c>
      <c r="C14" s="58">
        <v>3557009</v>
      </c>
      <c r="D14" s="59">
        <v>47426.786666666703</v>
      </c>
      <c r="E14" s="59">
        <v>3055.8496563573899</v>
      </c>
      <c r="F14" s="60">
        <v>176.17677067855399</v>
      </c>
      <c r="G14" s="58">
        <v>82688</v>
      </c>
      <c r="H14" s="59">
        <v>1102.5066666666701</v>
      </c>
      <c r="I14" s="59">
        <v>71.037800687285198</v>
      </c>
      <c r="J14" s="60">
        <v>4.0954928182268402</v>
      </c>
      <c r="K14" s="317">
        <v>1164</v>
      </c>
      <c r="L14" s="82">
        <v>1164</v>
      </c>
      <c r="M14" s="82">
        <v>20190</v>
      </c>
      <c r="N14" s="66">
        <v>269.2</v>
      </c>
      <c r="O14" s="66">
        <f t="shared" si="1"/>
        <v>73.753424657534254</v>
      </c>
      <c r="P14" s="66">
        <v>17.345360824742269</v>
      </c>
      <c r="Q14" s="66">
        <v>0</v>
      </c>
      <c r="R14" s="67">
        <v>15.52</v>
      </c>
    </row>
    <row r="15" spans="1:51">
      <c r="A15" s="33"/>
      <c r="B15" s="61"/>
      <c r="C15" s="35"/>
      <c r="D15" s="36"/>
      <c r="E15" s="37"/>
      <c r="F15" s="37"/>
      <c r="G15" s="35"/>
      <c r="H15" s="37"/>
      <c r="I15" s="37"/>
      <c r="J15" s="37"/>
    </row>
    <row r="16" spans="1:51" ht="13.5" thickBot="1">
      <c r="A16" s="552" t="s">
        <v>565</v>
      </c>
      <c r="B16" s="552"/>
      <c r="C16" s="552"/>
      <c r="D16" s="552"/>
      <c r="E16" s="552"/>
      <c r="F16" s="552"/>
      <c r="G16" s="552"/>
      <c r="H16" s="552"/>
      <c r="I16" s="552"/>
      <c r="J16" s="552"/>
      <c r="K16" s="552"/>
      <c r="L16" s="552"/>
      <c r="M16" s="552"/>
      <c r="N16" s="552"/>
      <c r="O16" s="552"/>
      <c r="P16" s="552"/>
      <c r="Q16" s="552"/>
      <c r="R16" s="552"/>
      <c r="S16" s="552"/>
      <c r="T16" s="552"/>
    </row>
    <row r="17" spans="1:20" ht="13.5" customHeight="1" thickBot="1">
      <c r="A17" s="592" t="s">
        <v>300</v>
      </c>
      <c r="B17" s="595" t="s">
        <v>301</v>
      </c>
      <c r="C17" s="556" t="s">
        <v>414</v>
      </c>
      <c r="D17" s="557"/>
      <c r="E17" s="557"/>
      <c r="F17" s="557"/>
      <c r="G17" s="557"/>
      <c r="H17" s="557"/>
      <c r="I17" s="557"/>
      <c r="J17" s="557"/>
      <c r="K17" s="557"/>
      <c r="L17" s="558"/>
      <c r="M17" s="556" t="s">
        <v>425</v>
      </c>
      <c r="N17" s="557"/>
      <c r="O17" s="557"/>
      <c r="P17" s="557"/>
      <c r="Q17" s="557"/>
      <c r="R17" s="557"/>
      <c r="S17" s="557"/>
      <c r="T17" s="558"/>
    </row>
    <row r="18" spans="1:20" ht="13.5" thickBot="1">
      <c r="A18" s="593"/>
      <c r="B18" s="596"/>
      <c r="C18" s="559" t="s">
        <v>415</v>
      </c>
      <c r="D18" s="562" t="s">
        <v>416</v>
      </c>
      <c r="E18" s="563"/>
      <c r="F18" s="563"/>
      <c r="G18" s="563"/>
      <c r="H18" s="563"/>
      <c r="I18" s="563"/>
      <c r="J18" s="563"/>
      <c r="K18" s="563"/>
      <c r="L18" s="585"/>
      <c r="M18" s="559" t="s">
        <v>415</v>
      </c>
      <c r="N18" s="562" t="s">
        <v>416</v>
      </c>
      <c r="O18" s="563"/>
      <c r="P18" s="563"/>
      <c r="Q18" s="563"/>
      <c r="R18" s="563"/>
      <c r="S18" s="563"/>
      <c r="T18" s="585"/>
    </row>
    <row r="19" spans="1:20" ht="36.75" customHeight="1">
      <c r="A19" s="593"/>
      <c r="B19" s="596"/>
      <c r="C19" s="560"/>
      <c r="D19" s="576" t="s">
        <v>409</v>
      </c>
      <c r="E19" s="570" t="s">
        <v>410</v>
      </c>
      <c r="F19" s="570" t="s">
        <v>446</v>
      </c>
      <c r="G19" s="566" t="s">
        <v>418</v>
      </c>
      <c r="H19" s="567"/>
      <c r="I19" s="568" t="s">
        <v>417</v>
      </c>
      <c r="J19" s="569"/>
      <c r="K19" s="570" t="s">
        <v>412</v>
      </c>
      <c r="L19" s="573" t="s">
        <v>413</v>
      </c>
      <c r="M19" s="560"/>
      <c r="N19" s="576" t="s">
        <v>420</v>
      </c>
      <c r="O19" s="566" t="s">
        <v>421</v>
      </c>
      <c r="P19" s="579"/>
      <c r="Q19" s="579"/>
      <c r="R19" s="567"/>
      <c r="S19" s="570" t="s">
        <v>423</v>
      </c>
      <c r="T19" s="573" t="s">
        <v>424</v>
      </c>
    </row>
    <row r="20" spans="1:20" ht="42.75" customHeight="1">
      <c r="A20" s="593"/>
      <c r="B20" s="596"/>
      <c r="C20" s="560"/>
      <c r="D20" s="577"/>
      <c r="E20" s="571"/>
      <c r="F20" s="571"/>
      <c r="G20" s="580" t="s">
        <v>415</v>
      </c>
      <c r="H20" s="580" t="s">
        <v>419</v>
      </c>
      <c r="I20" s="580" t="s">
        <v>415</v>
      </c>
      <c r="J20" s="582" t="s">
        <v>422</v>
      </c>
      <c r="K20" s="571"/>
      <c r="L20" s="574"/>
      <c r="M20" s="560"/>
      <c r="N20" s="577"/>
      <c r="O20" s="582" t="s">
        <v>415</v>
      </c>
      <c r="P20" s="582" t="s">
        <v>422</v>
      </c>
      <c r="Q20" s="606" t="s">
        <v>443</v>
      </c>
      <c r="R20" s="607"/>
      <c r="S20" s="571"/>
      <c r="T20" s="574"/>
    </row>
    <row r="21" spans="1:20" ht="38.25">
      <c r="A21" s="594"/>
      <c r="B21" s="597"/>
      <c r="C21" s="561"/>
      <c r="D21" s="578"/>
      <c r="E21" s="572"/>
      <c r="F21" s="572"/>
      <c r="G21" s="581"/>
      <c r="H21" s="581"/>
      <c r="I21" s="581"/>
      <c r="J21" s="572"/>
      <c r="K21" s="572"/>
      <c r="L21" s="575"/>
      <c r="M21" s="561"/>
      <c r="N21" s="578"/>
      <c r="O21" s="572"/>
      <c r="P21" s="572"/>
      <c r="Q21" s="265" t="s">
        <v>415</v>
      </c>
      <c r="R21" s="38" t="s">
        <v>419</v>
      </c>
      <c r="S21" s="572"/>
      <c r="T21" s="575"/>
    </row>
    <row r="22" spans="1:20">
      <c r="A22" s="590" t="s">
        <v>303</v>
      </c>
      <c r="B22" s="605"/>
      <c r="C22" s="39">
        <f t="shared" ref="C22:T22" si="2">SUM(C23:C29)</f>
        <v>839</v>
      </c>
      <c r="D22" s="40">
        <f t="shared" si="2"/>
        <v>447</v>
      </c>
      <c r="E22" s="41">
        <f t="shared" si="2"/>
        <v>3</v>
      </c>
      <c r="F22" s="41">
        <f t="shared" si="2"/>
        <v>5</v>
      </c>
      <c r="G22" s="41">
        <f t="shared" si="2"/>
        <v>1</v>
      </c>
      <c r="H22" s="41">
        <f t="shared" si="2"/>
        <v>0</v>
      </c>
      <c r="I22" s="41">
        <f t="shared" si="2"/>
        <v>268</v>
      </c>
      <c r="J22" s="41">
        <f t="shared" si="2"/>
        <v>12</v>
      </c>
      <c r="K22" s="41">
        <f t="shared" si="2"/>
        <v>33</v>
      </c>
      <c r="L22" s="42">
        <f t="shared" si="2"/>
        <v>82</v>
      </c>
      <c r="M22" s="39">
        <f t="shared" si="2"/>
        <v>1483</v>
      </c>
      <c r="N22" s="40">
        <f t="shared" si="2"/>
        <v>866</v>
      </c>
      <c r="O22" s="41">
        <f t="shared" si="2"/>
        <v>777</v>
      </c>
      <c r="P22" s="41">
        <f t="shared" si="2"/>
        <v>22</v>
      </c>
      <c r="Q22" s="43">
        <f t="shared" si="2"/>
        <v>21</v>
      </c>
      <c r="R22" s="44">
        <f t="shared" si="2"/>
        <v>0</v>
      </c>
      <c r="S22" s="41">
        <f t="shared" si="2"/>
        <v>482</v>
      </c>
      <c r="T22" s="42">
        <f t="shared" si="2"/>
        <v>135</v>
      </c>
    </row>
    <row r="23" spans="1:20">
      <c r="A23" s="264">
        <v>1</v>
      </c>
      <c r="B23" s="79" t="s">
        <v>14</v>
      </c>
      <c r="C23" s="111">
        <v>730</v>
      </c>
      <c r="D23" s="70">
        <v>400</v>
      </c>
      <c r="E23" s="71">
        <v>3</v>
      </c>
      <c r="F23" s="71">
        <v>4</v>
      </c>
      <c r="G23" s="71">
        <v>1</v>
      </c>
      <c r="H23" s="71">
        <v>0</v>
      </c>
      <c r="I23" s="71">
        <v>254</v>
      </c>
      <c r="J23" s="71">
        <v>12</v>
      </c>
      <c r="K23" s="71">
        <v>23</v>
      </c>
      <c r="L23" s="113">
        <v>45</v>
      </c>
      <c r="M23" s="111">
        <v>1087</v>
      </c>
      <c r="N23" s="70">
        <v>683</v>
      </c>
      <c r="O23" s="71">
        <v>604</v>
      </c>
      <c r="P23" s="71">
        <v>17</v>
      </c>
      <c r="Q23" s="71">
        <v>0</v>
      </c>
      <c r="R23" s="71">
        <v>0</v>
      </c>
      <c r="S23" s="71">
        <v>346</v>
      </c>
      <c r="T23" s="113">
        <v>58</v>
      </c>
    </row>
    <row r="24" spans="1:20">
      <c r="A24" s="264">
        <v>2</v>
      </c>
      <c r="B24" s="146" t="s">
        <v>15</v>
      </c>
      <c r="C24" s="111">
        <v>15</v>
      </c>
      <c r="D24" s="70">
        <v>2</v>
      </c>
      <c r="E24" s="71">
        <v>0</v>
      </c>
      <c r="F24" s="71">
        <v>0</v>
      </c>
      <c r="G24" s="71">
        <v>0</v>
      </c>
      <c r="H24" s="71">
        <v>0</v>
      </c>
      <c r="I24" s="71">
        <v>2</v>
      </c>
      <c r="J24" s="71">
        <v>0</v>
      </c>
      <c r="K24" s="71">
        <v>2</v>
      </c>
      <c r="L24" s="113">
        <v>9</v>
      </c>
      <c r="M24" s="111">
        <v>60</v>
      </c>
      <c r="N24" s="70">
        <v>24</v>
      </c>
      <c r="O24" s="71">
        <v>23</v>
      </c>
      <c r="P24" s="71">
        <v>0</v>
      </c>
      <c r="Q24" s="71">
        <v>0</v>
      </c>
      <c r="R24" s="71">
        <v>0</v>
      </c>
      <c r="S24" s="71">
        <v>19</v>
      </c>
      <c r="T24" s="113">
        <v>17</v>
      </c>
    </row>
    <row r="25" spans="1:20">
      <c r="A25" s="264">
        <v>3</v>
      </c>
      <c r="B25" s="146" t="s">
        <v>16</v>
      </c>
      <c r="C25" s="111">
        <v>8</v>
      </c>
      <c r="D25" s="70">
        <v>3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113">
        <v>5</v>
      </c>
      <c r="M25" s="111">
        <v>31</v>
      </c>
      <c r="N25" s="70">
        <v>10</v>
      </c>
      <c r="O25" s="71">
        <v>10</v>
      </c>
      <c r="P25" s="71">
        <v>0</v>
      </c>
      <c r="Q25" s="71">
        <v>0</v>
      </c>
      <c r="R25" s="71">
        <v>0</v>
      </c>
      <c r="S25" s="71">
        <v>12</v>
      </c>
      <c r="T25" s="113">
        <v>9</v>
      </c>
    </row>
    <row r="26" spans="1:20">
      <c r="A26" s="264">
        <v>4</v>
      </c>
      <c r="B26" s="146" t="s">
        <v>17</v>
      </c>
      <c r="C26" s="111">
        <v>29</v>
      </c>
      <c r="D26" s="70">
        <v>14</v>
      </c>
      <c r="E26" s="71">
        <v>0</v>
      </c>
      <c r="F26" s="71">
        <v>1</v>
      </c>
      <c r="G26" s="71">
        <v>0</v>
      </c>
      <c r="H26" s="71">
        <v>0</v>
      </c>
      <c r="I26" s="71">
        <v>6</v>
      </c>
      <c r="J26" s="71">
        <v>0</v>
      </c>
      <c r="K26" s="71">
        <v>2</v>
      </c>
      <c r="L26" s="113">
        <v>6</v>
      </c>
      <c r="M26" s="111">
        <v>73</v>
      </c>
      <c r="N26" s="70">
        <v>33</v>
      </c>
      <c r="O26" s="71">
        <v>30</v>
      </c>
      <c r="P26" s="71">
        <v>0</v>
      </c>
      <c r="Q26" s="71">
        <v>0</v>
      </c>
      <c r="R26" s="71">
        <v>0</v>
      </c>
      <c r="S26" s="71">
        <v>28</v>
      </c>
      <c r="T26" s="113">
        <v>12</v>
      </c>
    </row>
    <row r="27" spans="1:20">
      <c r="A27" s="264">
        <v>5</v>
      </c>
      <c r="B27" s="146" t="s">
        <v>18</v>
      </c>
      <c r="C27" s="111">
        <v>17</v>
      </c>
      <c r="D27" s="70">
        <v>11</v>
      </c>
      <c r="E27" s="71">
        <v>0</v>
      </c>
      <c r="F27" s="71">
        <v>0</v>
      </c>
      <c r="G27" s="71">
        <v>0</v>
      </c>
      <c r="H27" s="71">
        <v>0</v>
      </c>
      <c r="I27" s="71">
        <v>1</v>
      </c>
      <c r="J27" s="71">
        <v>0</v>
      </c>
      <c r="K27" s="71">
        <v>1</v>
      </c>
      <c r="L27" s="72">
        <v>4</v>
      </c>
      <c r="M27" s="111">
        <v>56</v>
      </c>
      <c r="N27" s="70">
        <v>31</v>
      </c>
      <c r="O27" s="71">
        <v>30</v>
      </c>
      <c r="P27" s="71">
        <v>1</v>
      </c>
      <c r="Q27" s="71">
        <v>0</v>
      </c>
      <c r="R27" s="71">
        <v>0</v>
      </c>
      <c r="S27" s="71">
        <v>17</v>
      </c>
      <c r="T27" s="113">
        <v>8</v>
      </c>
    </row>
    <row r="28" spans="1:20">
      <c r="A28" s="264">
        <v>6</v>
      </c>
      <c r="B28" s="146" t="s">
        <v>19</v>
      </c>
      <c r="C28" s="111">
        <v>29</v>
      </c>
      <c r="D28" s="70">
        <v>13</v>
      </c>
      <c r="E28" s="71">
        <v>0</v>
      </c>
      <c r="F28" s="71">
        <v>0</v>
      </c>
      <c r="G28" s="71">
        <v>0</v>
      </c>
      <c r="H28" s="71">
        <v>0</v>
      </c>
      <c r="I28" s="71">
        <v>5</v>
      </c>
      <c r="J28" s="71">
        <v>0</v>
      </c>
      <c r="K28" s="71">
        <v>2</v>
      </c>
      <c r="L28" s="72">
        <v>9</v>
      </c>
      <c r="M28" s="111">
        <v>114</v>
      </c>
      <c r="N28" s="70">
        <v>63</v>
      </c>
      <c r="O28" s="71">
        <v>59</v>
      </c>
      <c r="P28" s="71">
        <v>4</v>
      </c>
      <c r="Q28" s="71">
        <v>0</v>
      </c>
      <c r="R28" s="71">
        <v>0</v>
      </c>
      <c r="S28" s="71">
        <v>35</v>
      </c>
      <c r="T28" s="113">
        <v>16</v>
      </c>
    </row>
    <row r="29" spans="1:20" ht="26.25" thickBot="1">
      <c r="A29" s="27">
        <v>7</v>
      </c>
      <c r="B29" s="122" t="s">
        <v>20</v>
      </c>
      <c r="C29" s="62">
        <v>11</v>
      </c>
      <c r="D29" s="63">
        <v>4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3</v>
      </c>
      <c r="L29" s="65">
        <v>4</v>
      </c>
      <c r="M29" s="62">
        <v>62</v>
      </c>
      <c r="N29" s="63">
        <v>22</v>
      </c>
      <c r="O29" s="64">
        <v>21</v>
      </c>
      <c r="P29" s="64">
        <v>0</v>
      </c>
      <c r="Q29" s="64">
        <v>21</v>
      </c>
      <c r="R29" s="64">
        <v>0</v>
      </c>
      <c r="S29" s="64">
        <v>25</v>
      </c>
      <c r="T29" s="117">
        <v>15</v>
      </c>
    </row>
    <row r="30" spans="1:20">
      <c r="A30" s="33"/>
      <c r="B30" s="61"/>
      <c r="C30" s="35"/>
      <c r="D30" s="36"/>
      <c r="E30" s="37"/>
      <c r="F30" s="37"/>
      <c r="G30" s="35"/>
      <c r="H30" s="37"/>
      <c r="I30" s="37"/>
      <c r="J30" s="37"/>
    </row>
    <row r="31" spans="1:20">
      <c r="A31" s="33"/>
      <c r="B31" s="61"/>
      <c r="C31" s="35"/>
      <c r="D31" s="36"/>
      <c r="E31" s="37"/>
      <c r="F31" s="37"/>
      <c r="G31" s="35"/>
      <c r="H31" s="37"/>
      <c r="I31" s="37"/>
      <c r="J31" s="37"/>
    </row>
  </sheetData>
  <mergeCells count="44">
    <mergeCell ref="C5:C6"/>
    <mergeCell ref="O5:O6"/>
    <mergeCell ref="P5:P6"/>
    <mergeCell ref="B5:B6"/>
    <mergeCell ref="A4:J4"/>
    <mergeCell ref="A5:A6"/>
    <mergeCell ref="D5:F5"/>
    <mergeCell ref="A22:B22"/>
    <mergeCell ref="O19:R19"/>
    <mergeCell ref="S19:S21"/>
    <mergeCell ref="T19:T21"/>
    <mergeCell ref="G20:G21"/>
    <mergeCell ref="H20:H21"/>
    <mergeCell ref="I20:I21"/>
    <mergeCell ref="J20:J21"/>
    <mergeCell ref="O20:O21"/>
    <mergeCell ref="P20:P21"/>
    <mergeCell ref="Q20:R20"/>
    <mergeCell ref="M18:M21"/>
    <mergeCell ref="N18:T18"/>
    <mergeCell ref="D19:D21"/>
    <mergeCell ref="E19:E21"/>
    <mergeCell ref="F19:F21"/>
    <mergeCell ref="I19:J19"/>
    <mergeCell ref="K19:K21"/>
    <mergeCell ref="L19:L21"/>
    <mergeCell ref="H5:J5"/>
    <mergeCell ref="G5:G6"/>
    <mergeCell ref="N19:N21"/>
    <mergeCell ref="Q5:Q6"/>
    <mergeCell ref="R5:R6"/>
    <mergeCell ref="A7:B7"/>
    <mergeCell ref="A16:T16"/>
    <mergeCell ref="A17:A21"/>
    <mergeCell ref="B17:B21"/>
    <mergeCell ref="C17:L17"/>
    <mergeCell ref="M17:T17"/>
    <mergeCell ref="C18:C21"/>
    <mergeCell ref="D18:L18"/>
    <mergeCell ref="K5:K6"/>
    <mergeCell ref="L5:L6"/>
    <mergeCell ref="M5:M6"/>
    <mergeCell ref="N5:N6"/>
    <mergeCell ref="G19:H19"/>
  </mergeCells>
  <pageMargins left="0.11811023622047245" right="0.19685039370078741" top="0.55118110236220474" bottom="0.74803149606299213" header="0.31496062992125984" footer="0.31496062992125984"/>
  <pageSetup paperSize="9" scale="65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T23"/>
  <sheetViews>
    <sheetView zoomScaleNormal="100" workbookViewId="0"/>
  </sheetViews>
  <sheetFormatPr defaultRowHeight="15"/>
  <cols>
    <col min="1" max="1" width="5.5703125" customWidth="1"/>
    <col min="2" max="2" width="49" customWidth="1"/>
    <col min="3" max="3" width="11.5703125" customWidth="1"/>
    <col min="4" max="10" width="9.140625" customWidth="1"/>
    <col min="17" max="17" width="7.85546875" customWidth="1"/>
    <col min="19" max="19" width="8" customWidth="1"/>
    <col min="20" max="20" width="8.140625" customWidth="1"/>
  </cols>
  <sheetData>
    <row r="2" spans="1:20" s="20" customFormat="1" ht="12.75">
      <c r="A2" s="83"/>
      <c r="C2" s="68"/>
      <c r="D2" s="37"/>
      <c r="E2" s="37"/>
      <c r="F2" s="37"/>
      <c r="G2" s="68"/>
      <c r="H2" s="37"/>
      <c r="I2" s="37"/>
      <c r="J2" s="37"/>
      <c r="K2" s="68"/>
      <c r="L2" s="68"/>
      <c r="M2" s="68"/>
    </row>
    <row r="3" spans="1:20" s="20" customFormat="1" ht="12.75">
      <c r="A3" s="33"/>
      <c r="B3" s="61"/>
      <c r="C3" s="35"/>
      <c r="D3" s="36"/>
      <c r="E3" s="37"/>
      <c r="F3" s="37"/>
      <c r="G3" s="35"/>
      <c r="H3" s="37"/>
      <c r="I3" s="37"/>
      <c r="J3" s="37"/>
    </row>
    <row r="4" spans="1:20" s="20" customFormat="1" ht="13.5" thickBot="1">
      <c r="A4" s="542" t="s">
        <v>562</v>
      </c>
      <c r="B4" s="542"/>
      <c r="C4" s="542"/>
      <c r="D4" s="542"/>
      <c r="E4" s="542"/>
      <c r="F4" s="542"/>
      <c r="G4" s="542"/>
      <c r="H4" s="542"/>
      <c r="I4" s="542"/>
      <c r="J4" s="542"/>
    </row>
    <row r="5" spans="1:20" s="20" customFormat="1" ht="12.75">
      <c r="A5" s="628" t="s">
        <v>300</v>
      </c>
      <c r="B5" s="630" t="s">
        <v>301</v>
      </c>
      <c r="C5" s="609" t="s">
        <v>0</v>
      </c>
      <c r="D5" s="546" t="s">
        <v>298</v>
      </c>
      <c r="E5" s="546"/>
      <c r="F5" s="548"/>
      <c r="G5" s="546" t="s">
        <v>1</v>
      </c>
      <c r="H5" s="546" t="s">
        <v>299</v>
      </c>
      <c r="I5" s="546"/>
      <c r="J5" s="547"/>
      <c r="K5" s="564" t="s">
        <v>466</v>
      </c>
      <c r="L5" s="545" t="s">
        <v>467</v>
      </c>
      <c r="M5" s="546" t="s">
        <v>461</v>
      </c>
      <c r="N5" s="546" t="s">
        <v>462</v>
      </c>
      <c r="O5" s="546" t="s">
        <v>463</v>
      </c>
      <c r="P5" s="546" t="s">
        <v>464</v>
      </c>
      <c r="Q5" s="546" t="s">
        <v>465</v>
      </c>
      <c r="R5" s="548" t="s">
        <v>469</v>
      </c>
    </row>
    <row r="6" spans="1:20" s="20" customFormat="1" ht="38.25">
      <c r="A6" s="629"/>
      <c r="B6" s="631"/>
      <c r="C6" s="632"/>
      <c r="D6" s="3" t="s">
        <v>2</v>
      </c>
      <c r="E6" s="2" t="s">
        <v>3</v>
      </c>
      <c r="F6" s="7" t="s">
        <v>4</v>
      </c>
      <c r="G6" s="513"/>
      <c r="H6" s="3" t="s">
        <v>2</v>
      </c>
      <c r="I6" s="2" t="s">
        <v>3</v>
      </c>
      <c r="J6" s="8" t="s">
        <v>4</v>
      </c>
      <c r="K6" s="675"/>
      <c r="L6" s="676"/>
      <c r="M6" s="674"/>
      <c r="N6" s="674"/>
      <c r="O6" s="674"/>
      <c r="P6" s="674"/>
      <c r="Q6" s="674"/>
      <c r="R6" s="549"/>
    </row>
    <row r="7" spans="1:20" s="20" customFormat="1" ht="12.75">
      <c r="A7" s="619" t="s">
        <v>337</v>
      </c>
      <c r="B7" s="620"/>
      <c r="C7" s="262">
        <f t="shared" ref="C7" si="0">SUM(C8:C10)</f>
        <v>48064790</v>
      </c>
      <c r="D7" s="54">
        <v>58975.202453987702</v>
      </c>
      <c r="E7" s="54">
        <v>1763.7807786870201</v>
      </c>
      <c r="F7" s="56">
        <v>261.78224023180098</v>
      </c>
      <c r="G7" s="53">
        <f t="shared" ref="G7" si="1">SUM(G8:G10)</f>
        <v>8181726.8200000003</v>
      </c>
      <c r="H7" s="54">
        <v>10038.928613496901</v>
      </c>
      <c r="I7" s="54">
        <v>300.23583795090099</v>
      </c>
      <c r="J7" s="55">
        <v>44.561325991525301</v>
      </c>
      <c r="K7" s="251">
        <f>SUM(K8:K10)</f>
        <v>27251</v>
      </c>
      <c r="L7" s="53">
        <f t="shared" ref="L7:M7" si="2">SUM(L8:L10)</f>
        <v>26949</v>
      </c>
      <c r="M7" s="262">
        <f t="shared" si="2"/>
        <v>183606</v>
      </c>
      <c r="N7" s="54">
        <v>225.28343558282208</v>
      </c>
      <c r="O7" s="54">
        <f>+N7*100/365</f>
        <v>61.721489200773178</v>
      </c>
      <c r="P7" s="54">
        <v>4.8668292424322752</v>
      </c>
      <c r="Q7" s="54">
        <v>1.8739099781067943</v>
      </c>
      <c r="R7" s="56">
        <v>46.289570552147239</v>
      </c>
    </row>
    <row r="8" spans="1:20" s="20" customFormat="1" ht="12.75">
      <c r="A8" s="492">
        <v>1</v>
      </c>
      <c r="B8" s="452" t="s">
        <v>263</v>
      </c>
      <c r="C8" s="451">
        <v>42958517</v>
      </c>
      <c r="D8" s="23">
        <v>58446.961904761898</v>
      </c>
      <c r="E8" s="23">
        <v>1724.6182905777</v>
      </c>
      <c r="F8" s="26">
        <v>259</v>
      </c>
      <c r="G8" s="22">
        <v>8024656.8200000003</v>
      </c>
      <c r="H8" s="23">
        <v>10917.9004353742</v>
      </c>
      <c r="I8" s="23">
        <v>322.15893130996801</v>
      </c>
      <c r="J8" s="24">
        <v>48.3812352363095</v>
      </c>
      <c r="K8" s="238">
        <v>24909</v>
      </c>
      <c r="L8" s="22">
        <v>24636</v>
      </c>
      <c r="M8" s="22">
        <v>165863</v>
      </c>
      <c r="N8" s="23">
        <v>225.66394557823131</v>
      </c>
      <c r="O8" s="23">
        <f t="shared" ref="O8:O9" si="3">+N8*100/365</f>
        <v>61.825738514583925</v>
      </c>
      <c r="P8" s="23">
        <v>4.7250377460615898</v>
      </c>
      <c r="Q8" s="23">
        <v>2.0417275531742165</v>
      </c>
      <c r="R8" s="26">
        <v>47.759183673469387</v>
      </c>
    </row>
    <row r="9" spans="1:20" s="20" customFormat="1" ht="12.75">
      <c r="A9" s="492">
        <v>2</v>
      </c>
      <c r="B9" s="452" t="s">
        <v>264</v>
      </c>
      <c r="C9" s="451">
        <v>3728131</v>
      </c>
      <c r="D9" s="23">
        <v>57355.861538461497</v>
      </c>
      <c r="E9" s="23">
        <v>1602.11903738719</v>
      </c>
      <c r="F9" s="26">
        <v>273.04313754211199</v>
      </c>
      <c r="G9" s="22">
        <v>137668</v>
      </c>
      <c r="H9" s="23">
        <v>2117.9692307692299</v>
      </c>
      <c r="I9" s="23">
        <v>59.161151697464497</v>
      </c>
      <c r="J9" s="24">
        <v>10.0826131536546</v>
      </c>
      <c r="K9" s="238">
        <v>2327</v>
      </c>
      <c r="L9" s="22">
        <v>2309</v>
      </c>
      <c r="M9" s="22">
        <v>13654</v>
      </c>
      <c r="N9" s="23">
        <v>210.06153846153848</v>
      </c>
      <c r="O9" s="23">
        <f t="shared" si="3"/>
        <v>57.551106427818759</v>
      </c>
      <c r="P9" s="23">
        <v>5.235429447852761</v>
      </c>
      <c r="Q9" s="23">
        <v>8.6617583369423989E-2</v>
      </c>
      <c r="R9" s="26">
        <v>40.123076923076923</v>
      </c>
    </row>
    <row r="10" spans="1:20" s="20" customFormat="1" ht="13.5" thickBot="1">
      <c r="A10" s="450">
        <v>3</v>
      </c>
      <c r="B10" s="453" t="s">
        <v>265</v>
      </c>
      <c r="C10" s="260">
        <v>1378142</v>
      </c>
      <c r="D10" s="29">
        <v>91876.133333333302</v>
      </c>
      <c r="E10" s="29">
        <v>91876.133333333302</v>
      </c>
      <c r="F10" s="32">
        <v>337.03643922719499</v>
      </c>
      <c r="G10" s="28">
        <v>19402</v>
      </c>
      <c r="H10" s="29">
        <v>1293.4666666666701</v>
      </c>
      <c r="I10" s="29">
        <v>1293.4666666666701</v>
      </c>
      <c r="J10" s="30">
        <v>4.7449254096356102</v>
      </c>
      <c r="K10" s="239">
        <v>15</v>
      </c>
      <c r="L10" s="28">
        <v>4</v>
      </c>
      <c r="M10" s="28">
        <v>4089</v>
      </c>
      <c r="N10" s="29">
        <v>272.60000000000002</v>
      </c>
      <c r="O10" s="29">
        <f>+N10*100/365</f>
        <v>74.684931506849324</v>
      </c>
      <c r="P10" s="29">
        <v>272.60000000000002</v>
      </c>
      <c r="Q10" s="29">
        <v>0</v>
      </c>
      <c r="R10" s="32">
        <v>1</v>
      </c>
    </row>
    <row r="11" spans="1:20" s="20" customFormat="1" ht="12.75">
      <c r="A11" s="33"/>
      <c r="B11" s="61"/>
      <c r="C11" s="35"/>
      <c r="D11" s="36"/>
      <c r="E11" s="37"/>
      <c r="F11" s="37"/>
      <c r="G11" s="35"/>
      <c r="H11" s="37"/>
      <c r="I11" s="37"/>
      <c r="J11" s="37"/>
    </row>
    <row r="12" spans="1:20" s="20" customFormat="1" ht="13.5" thickBot="1">
      <c r="A12" s="552" t="s">
        <v>565</v>
      </c>
      <c r="B12" s="552"/>
      <c r="C12" s="552"/>
      <c r="D12" s="552"/>
      <c r="E12" s="552"/>
      <c r="F12" s="552"/>
      <c r="G12" s="552"/>
      <c r="H12" s="552"/>
      <c r="I12" s="552"/>
      <c r="J12" s="552"/>
      <c r="K12" s="552"/>
      <c r="L12" s="552"/>
      <c r="M12" s="552"/>
      <c r="N12" s="552"/>
      <c r="O12" s="552"/>
      <c r="P12" s="552"/>
      <c r="Q12" s="552"/>
      <c r="R12" s="552"/>
      <c r="S12" s="552"/>
      <c r="T12" s="552"/>
    </row>
    <row r="13" spans="1:20" s="20" customFormat="1" ht="13.5" thickBot="1">
      <c r="A13" s="611" t="s">
        <v>300</v>
      </c>
      <c r="B13" s="614" t="s">
        <v>301</v>
      </c>
      <c r="C13" s="556" t="s">
        <v>414</v>
      </c>
      <c r="D13" s="557"/>
      <c r="E13" s="557"/>
      <c r="F13" s="557"/>
      <c r="G13" s="557"/>
      <c r="H13" s="557"/>
      <c r="I13" s="557"/>
      <c r="J13" s="557"/>
      <c r="K13" s="557"/>
      <c r="L13" s="557"/>
      <c r="M13" s="556" t="s">
        <v>425</v>
      </c>
      <c r="N13" s="557"/>
      <c r="O13" s="557"/>
      <c r="P13" s="557"/>
      <c r="Q13" s="557"/>
      <c r="R13" s="557"/>
      <c r="S13" s="557"/>
      <c r="T13" s="558"/>
    </row>
    <row r="14" spans="1:20" s="20" customFormat="1" ht="13.5" thickBot="1">
      <c r="A14" s="612"/>
      <c r="B14" s="615"/>
      <c r="C14" s="559" t="s">
        <v>415</v>
      </c>
      <c r="D14" s="562" t="s">
        <v>416</v>
      </c>
      <c r="E14" s="563"/>
      <c r="F14" s="563"/>
      <c r="G14" s="563"/>
      <c r="H14" s="563"/>
      <c r="I14" s="563"/>
      <c r="J14" s="563"/>
      <c r="K14" s="563"/>
      <c r="L14" s="563"/>
      <c r="M14" s="559" t="s">
        <v>415</v>
      </c>
      <c r="N14" s="562" t="s">
        <v>416</v>
      </c>
      <c r="O14" s="563"/>
      <c r="P14" s="563"/>
      <c r="Q14" s="563"/>
      <c r="R14" s="563"/>
      <c r="S14" s="563"/>
      <c r="T14" s="585"/>
    </row>
    <row r="15" spans="1:20" s="20" customFormat="1" ht="41.25" customHeight="1">
      <c r="A15" s="612"/>
      <c r="B15" s="615"/>
      <c r="C15" s="560"/>
      <c r="D15" s="576" t="s">
        <v>409</v>
      </c>
      <c r="E15" s="570" t="s">
        <v>410</v>
      </c>
      <c r="F15" s="570" t="s">
        <v>411</v>
      </c>
      <c r="G15" s="566" t="s">
        <v>418</v>
      </c>
      <c r="H15" s="567"/>
      <c r="I15" s="568" t="s">
        <v>417</v>
      </c>
      <c r="J15" s="569"/>
      <c r="K15" s="570" t="s">
        <v>412</v>
      </c>
      <c r="L15" s="573" t="s">
        <v>413</v>
      </c>
      <c r="M15" s="560"/>
      <c r="N15" s="576" t="s">
        <v>420</v>
      </c>
      <c r="O15" s="566" t="s">
        <v>421</v>
      </c>
      <c r="P15" s="579"/>
      <c r="Q15" s="579"/>
      <c r="R15" s="567"/>
      <c r="S15" s="570" t="s">
        <v>423</v>
      </c>
      <c r="T15" s="573" t="s">
        <v>424</v>
      </c>
    </row>
    <row r="16" spans="1:20" s="20" customFormat="1" ht="26.25" customHeight="1">
      <c r="A16" s="612"/>
      <c r="B16" s="615"/>
      <c r="C16" s="560"/>
      <c r="D16" s="577"/>
      <c r="E16" s="571"/>
      <c r="F16" s="571"/>
      <c r="G16" s="580" t="s">
        <v>415</v>
      </c>
      <c r="H16" s="580" t="s">
        <v>419</v>
      </c>
      <c r="I16" s="580" t="s">
        <v>415</v>
      </c>
      <c r="J16" s="582" t="s">
        <v>422</v>
      </c>
      <c r="K16" s="571"/>
      <c r="L16" s="574"/>
      <c r="M16" s="560"/>
      <c r="N16" s="577"/>
      <c r="O16" s="571" t="s">
        <v>415</v>
      </c>
      <c r="P16" s="571" t="s">
        <v>422</v>
      </c>
      <c r="Q16" s="583" t="s">
        <v>418</v>
      </c>
      <c r="R16" s="584"/>
      <c r="S16" s="571"/>
      <c r="T16" s="574"/>
    </row>
    <row r="17" spans="1:20" s="20" customFormat="1" ht="25.5">
      <c r="A17" s="613"/>
      <c r="B17" s="616"/>
      <c r="C17" s="561"/>
      <c r="D17" s="578"/>
      <c r="E17" s="572"/>
      <c r="F17" s="572"/>
      <c r="G17" s="581"/>
      <c r="H17" s="581"/>
      <c r="I17" s="581"/>
      <c r="J17" s="572"/>
      <c r="K17" s="572"/>
      <c r="L17" s="575"/>
      <c r="M17" s="561"/>
      <c r="N17" s="578"/>
      <c r="O17" s="572"/>
      <c r="P17" s="572"/>
      <c r="Q17" s="312" t="s">
        <v>415</v>
      </c>
      <c r="R17" s="38" t="s">
        <v>419</v>
      </c>
      <c r="S17" s="572"/>
      <c r="T17" s="575"/>
    </row>
    <row r="18" spans="1:20" s="20" customFormat="1" ht="12.75">
      <c r="A18" s="619" t="s">
        <v>337</v>
      </c>
      <c r="B18" s="516"/>
      <c r="C18" s="144">
        <f>SUM(C19:C21)</f>
        <v>340</v>
      </c>
      <c r="D18" s="40">
        <f t="shared" ref="D18:T18" si="4">SUM(D19:D21)</f>
        <v>212</v>
      </c>
      <c r="E18" s="41">
        <f t="shared" si="4"/>
        <v>3</v>
      </c>
      <c r="F18" s="41">
        <f t="shared" si="4"/>
        <v>8</v>
      </c>
      <c r="G18" s="41">
        <f t="shared" si="4"/>
        <v>1</v>
      </c>
      <c r="H18" s="41">
        <f t="shared" si="4"/>
        <v>0</v>
      </c>
      <c r="I18" s="41">
        <f t="shared" si="4"/>
        <v>59</v>
      </c>
      <c r="J18" s="41">
        <f t="shared" si="4"/>
        <v>10</v>
      </c>
      <c r="K18" s="41">
        <f t="shared" si="4"/>
        <v>21</v>
      </c>
      <c r="L18" s="42">
        <f t="shared" si="4"/>
        <v>36</v>
      </c>
      <c r="M18" s="39">
        <f t="shared" si="4"/>
        <v>1006</v>
      </c>
      <c r="N18" s="40">
        <f t="shared" si="4"/>
        <v>545</v>
      </c>
      <c r="O18" s="41">
        <f t="shared" si="4"/>
        <v>502</v>
      </c>
      <c r="P18" s="41">
        <f t="shared" si="4"/>
        <v>26</v>
      </c>
      <c r="Q18" s="43">
        <f t="shared" si="4"/>
        <v>0</v>
      </c>
      <c r="R18" s="44">
        <f t="shared" si="4"/>
        <v>0</v>
      </c>
      <c r="S18" s="41">
        <f t="shared" si="4"/>
        <v>344</v>
      </c>
      <c r="T18" s="42">
        <f t="shared" si="4"/>
        <v>117</v>
      </c>
    </row>
    <row r="19" spans="1:20" s="20" customFormat="1" ht="12.75">
      <c r="A19" s="492">
        <v>1</v>
      </c>
      <c r="B19" s="452" t="s">
        <v>263</v>
      </c>
      <c r="C19" s="45">
        <v>297</v>
      </c>
      <c r="D19" s="46">
        <v>181</v>
      </c>
      <c r="E19" s="47">
        <v>3</v>
      </c>
      <c r="F19" s="47">
        <v>6</v>
      </c>
      <c r="G19" s="47">
        <v>1</v>
      </c>
      <c r="H19" s="47">
        <v>0</v>
      </c>
      <c r="I19" s="47">
        <v>58</v>
      </c>
      <c r="J19" s="47">
        <v>10</v>
      </c>
      <c r="K19" s="47">
        <v>20</v>
      </c>
      <c r="L19" s="48">
        <v>28</v>
      </c>
      <c r="M19" s="111">
        <v>907</v>
      </c>
      <c r="N19" s="70">
        <v>496</v>
      </c>
      <c r="O19" s="71">
        <v>454</v>
      </c>
      <c r="P19" s="71">
        <v>22</v>
      </c>
      <c r="Q19" s="71">
        <v>0</v>
      </c>
      <c r="R19" s="71">
        <v>0</v>
      </c>
      <c r="S19" s="71">
        <v>310</v>
      </c>
      <c r="T19" s="113">
        <v>101</v>
      </c>
    </row>
    <row r="20" spans="1:20" s="20" customFormat="1" ht="12.75">
      <c r="A20" s="492">
        <v>2</v>
      </c>
      <c r="B20" s="452" t="s">
        <v>264</v>
      </c>
      <c r="C20" s="45">
        <v>39</v>
      </c>
      <c r="D20" s="46">
        <v>30</v>
      </c>
      <c r="E20" s="47">
        <v>0</v>
      </c>
      <c r="F20" s="47">
        <v>2</v>
      </c>
      <c r="G20" s="47">
        <v>0</v>
      </c>
      <c r="H20" s="47">
        <v>0</v>
      </c>
      <c r="I20" s="78">
        <v>1</v>
      </c>
      <c r="J20" s="47">
        <v>0</v>
      </c>
      <c r="K20" s="47">
        <v>1</v>
      </c>
      <c r="L20" s="48">
        <v>5</v>
      </c>
      <c r="M20" s="111">
        <v>81</v>
      </c>
      <c r="N20" s="70">
        <v>44</v>
      </c>
      <c r="O20" s="71">
        <v>43</v>
      </c>
      <c r="P20" s="71">
        <v>4</v>
      </c>
      <c r="Q20" s="71">
        <v>0</v>
      </c>
      <c r="R20" s="71">
        <v>0</v>
      </c>
      <c r="S20" s="71">
        <v>26</v>
      </c>
      <c r="T20" s="113">
        <v>11</v>
      </c>
    </row>
    <row r="21" spans="1:20" s="20" customFormat="1" ht="13.5" thickBot="1">
      <c r="A21" s="450">
        <v>3</v>
      </c>
      <c r="B21" s="453" t="s">
        <v>265</v>
      </c>
      <c r="C21" s="50">
        <v>4</v>
      </c>
      <c r="D21" s="51">
        <v>1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96">
        <v>3</v>
      </c>
      <c r="M21" s="62">
        <v>18</v>
      </c>
      <c r="N21" s="63">
        <v>5</v>
      </c>
      <c r="O21" s="64">
        <v>5</v>
      </c>
      <c r="P21" s="64">
        <v>0</v>
      </c>
      <c r="Q21" s="64">
        <v>0</v>
      </c>
      <c r="R21" s="64">
        <v>0</v>
      </c>
      <c r="S21" s="64">
        <v>8</v>
      </c>
      <c r="T21" s="117">
        <v>5</v>
      </c>
    </row>
    <row r="22" spans="1:20" s="20" customFormat="1" ht="12.75">
      <c r="A22" s="33"/>
      <c r="B22" s="61"/>
      <c r="C22" s="35"/>
      <c r="D22" s="36"/>
      <c r="E22" s="37"/>
      <c r="F22" s="37"/>
      <c r="G22" s="35"/>
      <c r="H22" s="37"/>
      <c r="I22" s="37"/>
      <c r="J22" s="37"/>
    </row>
    <row r="23" spans="1:20" s="20" customFormat="1" ht="12.75">
      <c r="A23" s="33"/>
      <c r="B23" s="61"/>
      <c r="C23" s="35"/>
      <c r="D23" s="36"/>
      <c r="E23" s="37"/>
      <c r="F23" s="37"/>
      <c r="G23" s="35"/>
      <c r="H23" s="37"/>
      <c r="I23" s="37"/>
      <c r="J23" s="37"/>
    </row>
  </sheetData>
  <mergeCells count="44">
    <mergeCell ref="A4:J4"/>
    <mergeCell ref="A5:A6"/>
    <mergeCell ref="B5:B6"/>
    <mergeCell ref="C5:C6"/>
    <mergeCell ref="D5:F5"/>
    <mergeCell ref="G5:G6"/>
    <mergeCell ref="H5:J5"/>
    <mergeCell ref="B13:B17"/>
    <mergeCell ref="C13:L13"/>
    <mergeCell ref="M13:T13"/>
    <mergeCell ref="C14:C17"/>
    <mergeCell ref="D14:L14"/>
    <mergeCell ref="O5:O6"/>
    <mergeCell ref="G15:H15"/>
    <mergeCell ref="I15:J15"/>
    <mergeCell ref="K15:K17"/>
    <mergeCell ref="L15:L17"/>
    <mergeCell ref="N15:N17"/>
    <mergeCell ref="A12:T12"/>
    <mergeCell ref="P5:P6"/>
    <mergeCell ref="Q5:Q6"/>
    <mergeCell ref="R5:R6"/>
    <mergeCell ref="A7:B7"/>
    <mergeCell ref="K5:K6"/>
    <mergeCell ref="L5:L6"/>
    <mergeCell ref="M5:M6"/>
    <mergeCell ref="N5:N6"/>
    <mergeCell ref="A13:A17"/>
    <mergeCell ref="A18:B18"/>
    <mergeCell ref="O15:R15"/>
    <mergeCell ref="S15:S17"/>
    <mergeCell ref="T15:T17"/>
    <mergeCell ref="G16:G17"/>
    <mergeCell ref="H16:H17"/>
    <mergeCell ref="I16:I17"/>
    <mergeCell ref="J16:J17"/>
    <mergeCell ref="O16:O17"/>
    <mergeCell ref="P16:P17"/>
    <mergeCell ref="Q16:R16"/>
    <mergeCell ref="M14:M17"/>
    <mergeCell ref="N14:T14"/>
    <mergeCell ref="D15:D17"/>
    <mergeCell ref="E15:E17"/>
    <mergeCell ref="F15:F17"/>
  </mergeCells>
  <pageMargins left="0.11811023622047245" right="0.19685039370078741" top="0.55118110236220474" bottom="0.74803149606299213" header="0.31496062992125984" footer="0.31496062992125984"/>
  <pageSetup paperSize="9" scale="65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T24"/>
  <sheetViews>
    <sheetView workbookViewId="0"/>
  </sheetViews>
  <sheetFormatPr defaultRowHeight="15"/>
  <cols>
    <col min="1" max="1" width="5.5703125" customWidth="1"/>
    <col min="2" max="2" width="49" customWidth="1"/>
    <col min="3" max="3" width="11.5703125" customWidth="1"/>
    <col min="4" max="6" width="9.140625" customWidth="1"/>
    <col min="7" max="7" width="10.42578125" customWidth="1"/>
    <col min="8" max="10" width="9.140625" customWidth="1"/>
    <col min="17" max="17" width="7.85546875" customWidth="1"/>
    <col min="19" max="19" width="8" customWidth="1"/>
    <col min="20" max="20" width="8.140625" customWidth="1"/>
  </cols>
  <sheetData>
    <row r="2" spans="1:20" s="20" customFormat="1" ht="12.75">
      <c r="A2" s="83"/>
      <c r="C2" s="68"/>
      <c r="D2" s="37"/>
      <c r="E2" s="37"/>
      <c r="F2" s="37"/>
      <c r="G2" s="68"/>
      <c r="H2" s="37"/>
      <c r="I2" s="37"/>
      <c r="J2" s="37"/>
      <c r="K2" s="68"/>
      <c r="L2" s="68"/>
      <c r="M2" s="68"/>
    </row>
    <row r="3" spans="1:20" s="20" customFormat="1" ht="12.75">
      <c r="A3" s="33"/>
      <c r="B3" s="61"/>
      <c r="C3" s="35"/>
      <c r="D3" s="36"/>
      <c r="E3" s="37"/>
      <c r="F3" s="37"/>
      <c r="G3" s="35"/>
      <c r="H3" s="37"/>
      <c r="I3" s="37"/>
      <c r="J3" s="37"/>
    </row>
    <row r="4" spans="1:20" s="20" customFormat="1" ht="13.5" thickBot="1">
      <c r="A4" s="542" t="s">
        <v>562</v>
      </c>
      <c r="B4" s="542"/>
      <c r="C4" s="542"/>
      <c r="D4" s="542"/>
      <c r="E4" s="542"/>
      <c r="F4" s="542"/>
      <c r="G4" s="542"/>
      <c r="H4" s="542"/>
      <c r="I4" s="542"/>
      <c r="J4" s="542"/>
    </row>
    <row r="5" spans="1:20" s="20" customFormat="1" ht="12.75">
      <c r="A5" s="698" t="s">
        <v>300</v>
      </c>
      <c r="B5" s="630" t="s">
        <v>301</v>
      </c>
      <c r="C5" s="609" t="s">
        <v>0</v>
      </c>
      <c r="D5" s="693" t="s">
        <v>298</v>
      </c>
      <c r="E5" s="693"/>
      <c r="F5" s="694"/>
      <c r="G5" s="546" t="s">
        <v>1</v>
      </c>
      <c r="H5" s="693" t="s">
        <v>299</v>
      </c>
      <c r="I5" s="693"/>
      <c r="J5" s="602"/>
      <c r="K5" s="564" t="s">
        <v>466</v>
      </c>
      <c r="L5" s="545" t="s">
        <v>467</v>
      </c>
      <c r="M5" s="546" t="s">
        <v>461</v>
      </c>
      <c r="N5" s="546" t="s">
        <v>462</v>
      </c>
      <c r="O5" s="546" t="s">
        <v>463</v>
      </c>
      <c r="P5" s="546" t="s">
        <v>464</v>
      </c>
      <c r="Q5" s="546" t="s">
        <v>465</v>
      </c>
      <c r="R5" s="548" t="s">
        <v>469</v>
      </c>
    </row>
    <row r="6" spans="1:20" s="20" customFormat="1" ht="38.25">
      <c r="A6" s="699"/>
      <c r="B6" s="631"/>
      <c r="C6" s="632"/>
      <c r="D6" s="3" t="s">
        <v>2</v>
      </c>
      <c r="E6" s="2" t="s">
        <v>3</v>
      </c>
      <c r="F6" s="7" t="s">
        <v>4</v>
      </c>
      <c r="G6" s="513"/>
      <c r="H6" s="3" t="s">
        <v>2</v>
      </c>
      <c r="I6" s="2" t="s">
        <v>3</v>
      </c>
      <c r="J6" s="8" t="s">
        <v>4</v>
      </c>
      <c r="K6" s="675"/>
      <c r="L6" s="676"/>
      <c r="M6" s="674"/>
      <c r="N6" s="674"/>
      <c r="O6" s="674"/>
      <c r="P6" s="674"/>
      <c r="Q6" s="674"/>
      <c r="R6" s="549"/>
    </row>
    <row r="7" spans="1:20" s="20" customFormat="1" ht="12.75">
      <c r="A7" s="619" t="s">
        <v>338</v>
      </c>
      <c r="B7" s="620"/>
      <c r="C7" s="262">
        <f t="shared" ref="C7" si="0">SUM(C8:C11)</f>
        <v>131513185</v>
      </c>
      <c r="D7" s="90">
        <v>62565.739771646098</v>
      </c>
      <c r="E7" s="90">
        <v>1934.8995130132901</v>
      </c>
      <c r="F7" s="92">
        <v>255.68513830887599</v>
      </c>
      <c r="G7" s="53">
        <f t="shared" ref="G7" si="1">SUM(G8:G11)</f>
        <v>14549384.16</v>
      </c>
      <c r="H7" s="90">
        <v>6921.68608943863</v>
      </c>
      <c r="I7" s="90">
        <v>214.05911753887801</v>
      </c>
      <c r="J7" s="91">
        <v>28.286603364206901</v>
      </c>
      <c r="K7" s="251">
        <f>SUM(K8:K11)</f>
        <v>67969</v>
      </c>
      <c r="L7" s="53">
        <f t="shared" ref="L7:M7" si="2">SUM(L8:L11)</f>
        <v>67183</v>
      </c>
      <c r="M7" s="262">
        <f t="shared" si="2"/>
        <v>514356</v>
      </c>
      <c r="N7" s="54">
        <v>244.69838249286394</v>
      </c>
      <c r="O7" s="54">
        <f>+N7*100/365</f>
        <v>67.040652737770941</v>
      </c>
      <c r="P7" s="54">
        <v>5.8335526017329764</v>
      </c>
      <c r="Q7" s="54">
        <v>1.5107988628075555</v>
      </c>
      <c r="R7" s="56">
        <v>41.94671741198858</v>
      </c>
    </row>
    <row r="8" spans="1:20" s="20" customFormat="1" ht="12.75">
      <c r="A8" s="492">
        <v>1</v>
      </c>
      <c r="B8" s="452" t="s">
        <v>266</v>
      </c>
      <c r="C8" s="467">
        <v>57555500</v>
      </c>
      <c r="D8" s="73">
        <v>64887.8241262683</v>
      </c>
      <c r="E8" s="73">
        <v>2199.2090481831001</v>
      </c>
      <c r="F8" s="74">
        <v>299.22899358447802</v>
      </c>
      <c r="G8" s="80">
        <v>6138381</v>
      </c>
      <c r="H8" s="73">
        <v>6920.3844419391198</v>
      </c>
      <c r="I8" s="73">
        <v>234.54896641320499</v>
      </c>
      <c r="J8" s="94">
        <v>31.913224085762099</v>
      </c>
      <c r="K8" s="238">
        <v>26171</v>
      </c>
      <c r="L8" s="22">
        <v>25880</v>
      </c>
      <c r="M8" s="22">
        <v>192346</v>
      </c>
      <c r="N8" s="23">
        <v>215.63452914798205</v>
      </c>
      <c r="O8" s="23">
        <f t="shared" ref="O8:O10" si="3">+N8*100/365</f>
        <v>59.077953191227962</v>
      </c>
      <c r="P8" s="23">
        <v>5.3151873549242845</v>
      </c>
      <c r="Q8" s="23">
        <v>2.1136012364760433</v>
      </c>
      <c r="R8" s="26">
        <v>40.569506726457398</v>
      </c>
    </row>
    <row r="9" spans="1:20" s="20" customFormat="1" ht="25.5">
      <c r="A9" s="492">
        <v>2</v>
      </c>
      <c r="B9" s="473" t="s">
        <v>267</v>
      </c>
      <c r="C9" s="467">
        <v>50904932</v>
      </c>
      <c r="D9" s="73">
        <v>64929.760204081635</v>
      </c>
      <c r="E9" s="73">
        <v>1811.8858159814913</v>
      </c>
      <c r="F9" s="74">
        <v>259.57336188873592</v>
      </c>
      <c r="G9" s="80">
        <v>6501028.1600000001</v>
      </c>
      <c r="H9" s="73">
        <v>8292.1277551020412</v>
      </c>
      <c r="I9" s="73">
        <v>231.39448869905678</v>
      </c>
      <c r="J9" s="94">
        <v>33.149906481056547</v>
      </c>
      <c r="K9" s="339">
        <v>28095</v>
      </c>
      <c r="L9" s="154">
        <v>27805</v>
      </c>
      <c r="M9" s="154">
        <v>196110</v>
      </c>
      <c r="N9" s="169">
        <v>250.14030612244898</v>
      </c>
      <c r="O9" s="169">
        <f t="shared" si="3"/>
        <v>68.531590718479166</v>
      </c>
      <c r="P9" s="169">
        <v>5.5080889787664304</v>
      </c>
      <c r="Q9" s="169">
        <v>1.4529760834382306</v>
      </c>
      <c r="R9" s="170">
        <v>45.413265306122447</v>
      </c>
    </row>
    <row r="10" spans="1:20" s="20" customFormat="1" ht="12.75">
      <c r="A10" s="492">
        <v>3</v>
      </c>
      <c r="B10" s="452" t="s">
        <v>268</v>
      </c>
      <c r="C10" s="467">
        <v>5243207</v>
      </c>
      <c r="D10" s="73">
        <v>37185.865248226997</v>
      </c>
      <c r="E10" s="73">
        <v>2641.4141057934498</v>
      </c>
      <c r="F10" s="74">
        <v>99.7357288238763</v>
      </c>
      <c r="G10" s="80">
        <v>243016</v>
      </c>
      <c r="H10" s="73">
        <v>1723.51773049645</v>
      </c>
      <c r="I10" s="73">
        <v>122.426196473552</v>
      </c>
      <c r="J10" s="94">
        <v>4.6226246409617504</v>
      </c>
      <c r="K10" s="238">
        <v>1985</v>
      </c>
      <c r="L10" s="22">
        <v>1861</v>
      </c>
      <c r="M10" s="22">
        <v>52571</v>
      </c>
      <c r="N10" s="23">
        <v>372.84397163120565</v>
      </c>
      <c r="O10" s="23">
        <f t="shared" si="3"/>
        <v>102.14903332361799</v>
      </c>
      <c r="P10" s="23">
        <v>26.484130982367759</v>
      </c>
      <c r="Q10" s="23">
        <v>0.32240730789897903</v>
      </c>
      <c r="R10" s="26">
        <v>14.078014184397164</v>
      </c>
    </row>
    <row r="11" spans="1:20" s="20" customFormat="1" ht="13.5" thickBot="1">
      <c r="A11" s="450">
        <v>4</v>
      </c>
      <c r="B11" s="453" t="s">
        <v>269</v>
      </c>
      <c r="C11" s="468">
        <v>17809546</v>
      </c>
      <c r="D11" s="66">
        <v>62489.635087719304</v>
      </c>
      <c r="E11" s="66">
        <v>1519.8451954258401</v>
      </c>
      <c r="F11" s="67">
        <v>242.87179696982099</v>
      </c>
      <c r="G11" s="82">
        <v>1666959</v>
      </c>
      <c r="H11" s="66">
        <v>5848.9789473684204</v>
      </c>
      <c r="I11" s="66">
        <v>142.25627240143399</v>
      </c>
      <c r="J11" s="95">
        <v>22.732602381049801</v>
      </c>
      <c r="K11" s="239">
        <v>11718</v>
      </c>
      <c r="L11" s="28">
        <v>11637</v>
      </c>
      <c r="M11" s="28">
        <v>73329</v>
      </c>
      <c r="N11" s="29">
        <v>257.29473684210524</v>
      </c>
      <c r="O11" s="29">
        <f>+N11*100/365</f>
        <v>70.491708723864448</v>
      </c>
      <c r="P11" s="29">
        <v>5.0940604376519625</v>
      </c>
      <c r="Q11" s="29">
        <v>0.49841024318982557</v>
      </c>
      <c r="R11" s="32">
        <v>50.508771929824562</v>
      </c>
    </row>
    <row r="12" spans="1:20" s="20" customFormat="1" ht="12.75">
      <c r="A12" s="83"/>
      <c r="C12" s="156"/>
      <c r="D12" s="157"/>
      <c r="E12" s="157"/>
      <c r="F12" s="157"/>
      <c r="G12" s="156"/>
      <c r="H12" s="157"/>
      <c r="I12" s="157"/>
      <c r="J12" s="157"/>
    </row>
    <row r="13" spans="1:20" s="20" customFormat="1" ht="13.5" thickBot="1">
      <c r="A13" s="552" t="s">
        <v>565</v>
      </c>
      <c r="B13" s="552"/>
      <c r="C13" s="552"/>
      <c r="D13" s="552"/>
      <c r="E13" s="552"/>
      <c r="F13" s="552"/>
      <c r="G13" s="552"/>
      <c r="H13" s="552"/>
      <c r="I13" s="552"/>
      <c r="J13" s="552"/>
      <c r="K13" s="552"/>
      <c r="L13" s="552"/>
      <c r="M13" s="552"/>
      <c r="N13" s="552"/>
      <c r="O13" s="552"/>
      <c r="P13" s="552"/>
      <c r="Q13" s="552"/>
      <c r="R13" s="552"/>
      <c r="S13" s="552"/>
      <c r="T13" s="552"/>
    </row>
    <row r="14" spans="1:20" s="20" customFormat="1" ht="13.5" thickBot="1">
      <c r="A14" s="695" t="s">
        <v>300</v>
      </c>
      <c r="B14" s="614" t="s">
        <v>301</v>
      </c>
      <c r="C14" s="557" t="s">
        <v>414</v>
      </c>
      <c r="D14" s="557"/>
      <c r="E14" s="557"/>
      <c r="F14" s="557"/>
      <c r="G14" s="557"/>
      <c r="H14" s="557"/>
      <c r="I14" s="557"/>
      <c r="J14" s="557"/>
      <c r="K14" s="557"/>
      <c r="L14" s="557"/>
      <c r="M14" s="556" t="s">
        <v>425</v>
      </c>
      <c r="N14" s="557"/>
      <c r="O14" s="557"/>
      <c r="P14" s="557"/>
      <c r="Q14" s="557"/>
      <c r="R14" s="557"/>
      <c r="S14" s="557"/>
      <c r="T14" s="558"/>
    </row>
    <row r="15" spans="1:20" s="20" customFormat="1" ht="13.5" thickBot="1">
      <c r="A15" s="696"/>
      <c r="B15" s="615"/>
      <c r="C15" s="671" t="s">
        <v>415</v>
      </c>
      <c r="D15" s="562" t="s">
        <v>416</v>
      </c>
      <c r="E15" s="563"/>
      <c r="F15" s="563"/>
      <c r="G15" s="563"/>
      <c r="H15" s="563"/>
      <c r="I15" s="563"/>
      <c r="J15" s="563"/>
      <c r="K15" s="563"/>
      <c r="L15" s="563"/>
      <c r="M15" s="559" t="s">
        <v>415</v>
      </c>
      <c r="N15" s="562" t="s">
        <v>416</v>
      </c>
      <c r="O15" s="563"/>
      <c r="P15" s="563"/>
      <c r="Q15" s="563"/>
      <c r="R15" s="563"/>
      <c r="S15" s="563"/>
      <c r="T15" s="585"/>
    </row>
    <row r="16" spans="1:20" s="20" customFormat="1" ht="44.25" customHeight="1">
      <c r="A16" s="696"/>
      <c r="B16" s="615"/>
      <c r="C16" s="672"/>
      <c r="D16" s="576" t="s">
        <v>409</v>
      </c>
      <c r="E16" s="570" t="s">
        <v>410</v>
      </c>
      <c r="F16" s="570" t="s">
        <v>411</v>
      </c>
      <c r="G16" s="566" t="s">
        <v>418</v>
      </c>
      <c r="H16" s="567"/>
      <c r="I16" s="568" t="s">
        <v>417</v>
      </c>
      <c r="J16" s="569"/>
      <c r="K16" s="570" t="s">
        <v>412</v>
      </c>
      <c r="L16" s="573" t="s">
        <v>413</v>
      </c>
      <c r="M16" s="560"/>
      <c r="N16" s="576" t="s">
        <v>420</v>
      </c>
      <c r="O16" s="566" t="s">
        <v>421</v>
      </c>
      <c r="P16" s="579"/>
      <c r="Q16" s="579"/>
      <c r="R16" s="567"/>
      <c r="S16" s="570" t="s">
        <v>423</v>
      </c>
      <c r="T16" s="573" t="s">
        <v>424</v>
      </c>
    </row>
    <row r="17" spans="1:20" s="20" customFormat="1" ht="30.75" customHeight="1">
      <c r="A17" s="696"/>
      <c r="B17" s="615"/>
      <c r="C17" s="672"/>
      <c r="D17" s="577"/>
      <c r="E17" s="571"/>
      <c r="F17" s="571"/>
      <c r="G17" s="580" t="s">
        <v>415</v>
      </c>
      <c r="H17" s="580" t="s">
        <v>419</v>
      </c>
      <c r="I17" s="580" t="s">
        <v>415</v>
      </c>
      <c r="J17" s="582" t="s">
        <v>422</v>
      </c>
      <c r="K17" s="571"/>
      <c r="L17" s="574"/>
      <c r="M17" s="560"/>
      <c r="N17" s="577"/>
      <c r="O17" s="571" t="s">
        <v>415</v>
      </c>
      <c r="P17" s="571" t="s">
        <v>422</v>
      </c>
      <c r="Q17" s="583" t="s">
        <v>418</v>
      </c>
      <c r="R17" s="584"/>
      <c r="S17" s="571"/>
      <c r="T17" s="574"/>
    </row>
    <row r="18" spans="1:20" s="20" customFormat="1" ht="25.5">
      <c r="A18" s="697"/>
      <c r="B18" s="616"/>
      <c r="C18" s="673"/>
      <c r="D18" s="578"/>
      <c r="E18" s="572"/>
      <c r="F18" s="572"/>
      <c r="G18" s="581"/>
      <c r="H18" s="581"/>
      <c r="I18" s="581"/>
      <c r="J18" s="572"/>
      <c r="K18" s="572"/>
      <c r="L18" s="575"/>
      <c r="M18" s="561"/>
      <c r="N18" s="578"/>
      <c r="O18" s="572"/>
      <c r="P18" s="572"/>
      <c r="Q18" s="312" t="s">
        <v>415</v>
      </c>
      <c r="R18" s="38" t="s">
        <v>419</v>
      </c>
      <c r="S18" s="572"/>
      <c r="T18" s="575"/>
    </row>
    <row r="19" spans="1:20" s="20" customFormat="1" ht="12.75">
      <c r="A19" s="619" t="s">
        <v>338</v>
      </c>
      <c r="B19" s="516"/>
      <c r="C19" s="144">
        <f>SUM(C20:C23)</f>
        <v>488</v>
      </c>
      <c r="D19" s="40">
        <f>SUM(D20:D23)</f>
        <v>293</v>
      </c>
      <c r="E19" s="41">
        <f t="shared" ref="E19:H19" si="4">SUM(E20:E23)</f>
        <v>2</v>
      </c>
      <c r="F19" s="41">
        <f t="shared" si="4"/>
        <v>7</v>
      </c>
      <c r="G19" s="41">
        <f t="shared" si="4"/>
        <v>0</v>
      </c>
      <c r="H19" s="41">
        <f t="shared" si="4"/>
        <v>0</v>
      </c>
      <c r="I19" s="41">
        <f>SUM(I20:I23)</f>
        <v>74</v>
      </c>
      <c r="J19" s="41">
        <f t="shared" ref="J19:T19" si="5">SUM(J20:J23)</f>
        <v>3</v>
      </c>
      <c r="K19" s="41">
        <f t="shared" si="5"/>
        <v>49</v>
      </c>
      <c r="L19" s="42">
        <f t="shared" si="5"/>
        <v>63</v>
      </c>
      <c r="M19" s="39">
        <f t="shared" si="5"/>
        <v>1934</v>
      </c>
      <c r="N19" s="40">
        <f t="shared" si="5"/>
        <v>1066</v>
      </c>
      <c r="O19" s="41">
        <f t="shared" si="5"/>
        <v>1015</v>
      </c>
      <c r="P19" s="41">
        <f t="shared" si="5"/>
        <v>51</v>
      </c>
      <c r="Q19" s="43">
        <f t="shared" si="5"/>
        <v>0</v>
      </c>
      <c r="R19" s="44">
        <f t="shared" si="5"/>
        <v>0</v>
      </c>
      <c r="S19" s="41">
        <f t="shared" si="5"/>
        <v>641</v>
      </c>
      <c r="T19" s="42">
        <f t="shared" si="5"/>
        <v>227</v>
      </c>
    </row>
    <row r="20" spans="1:20" s="20" customFormat="1" ht="12.75">
      <c r="A20" s="492">
        <v>1</v>
      </c>
      <c r="B20" s="452" t="s">
        <v>266</v>
      </c>
      <c r="C20" s="45">
        <v>204</v>
      </c>
      <c r="D20" s="46">
        <v>124</v>
      </c>
      <c r="E20" s="47">
        <v>1</v>
      </c>
      <c r="F20" s="47">
        <v>2</v>
      </c>
      <c r="G20" s="47">
        <v>0</v>
      </c>
      <c r="H20" s="47">
        <v>0</v>
      </c>
      <c r="I20" s="47">
        <v>30</v>
      </c>
      <c r="J20" s="47">
        <v>3</v>
      </c>
      <c r="K20" s="47">
        <v>22</v>
      </c>
      <c r="L20" s="48">
        <v>25</v>
      </c>
      <c r="M20" s="45">
        <v>846</v>
      </c>
      <c r="N20" s="46">
        <v>471</v>
      </c>
      <c r="O20" s="47">
        <v>442</v>
      </c>
      <c r="P20" s="47">
        <v>19</v>
      </c>
      <c r="Q20" s="47">
        <v>0</v>
      </c>
      <c r="R20" s="47">
        <v>0</v>
      </c>
      <c r="S20" s="47">
        <v>262</v>
      </c>
      <c r="T20" s="48">
        <v>113</v>
      </c>
    </row>
    <row r="21" spans="1:20" s="20" customFormat="1" ht="25.5">
      <c r="A21" s="492">
        <v>2</v>
      </c>
      <c r="B21" s="473" t="s">
        <v>267</v>
      </c>
      <c r="C21" s="111">
        <v>191</v>
      </c>
      <c r="D21" s="70">
        <v>119</v>
      </c>
      <c r="E21" s="71">
        <v>1</v>
      </c>
      <c r="F21" s="71">
        <v>3</v>
      </c>
      <c r="G21" s="71">
        <v>0</v>
      </c>
      <c r="H21" s="71">
        <v>0</v>
      </c>
      <c r="I21" s="167">
        <v>32</v>
      </c>
      <c r="J21" s="71">
        <v>0</v>
      </c>
      <c r="K21" s="71">
        <v>17</v>
      </c>
      <c r="L21" s="113">
        <v>19</v>
      </c>
      <c r="M21" s="111">
        <v>730</v>
      </c>
      <c r="N21" s="70">
        <v>420</v>
      </c>
      <c r="O21" s="71">
        <v>404</v>
      </c>
      <c r="P21" s="71">
        <v>16</v>
      </c>
      <c r="Q21" s="47">
        <v>0</v>
      </c>
      <c r="R21" s="47">
        <v>0</v>
      </c>
      <c r="S21" s="71">
        <v>248</v>
      </c>
      <c r="T21" s="113">
        <v>62</v>
      </c>
    </row>
    <row r="22" spans="1:20" s="20" customFormat="1" ht="12.75">
      <c r="A22" s="492">
        <v>3</v>
      </c>
      <c r="B22" s="452" t="s">
        <v>268</v>
      </c>
      <c r="C22" s="111">
        <v>13</v>
      </c>
      <c r="D22" s="103">
        <v>5</v>
      </c>
      <c r="E22" s="104">
        <v>0</v>
      </c>
      <c r="F22" s="104">
        <v>1</v>
      </c>
      <c r="G22" s="104">
        <v>0</v>
      </c>
      <c r="H22" s="104">
        <v>0</v>
      </c>
      <c r="I22" s="71">
        <v>0</v>
      </c>
      <c r="J22" s="104">
        <v>0</v>
      </c>
      <c r="K22" s="104">
        <v>1</v>
      </c>
      <c r="L22" s="105">
        <v>6</v>
      </c>
      <c r="M22" s="192">
        <v>72</v>
      </c>
      <c r="N22" s="103">
        <v>29</v>
      </c>
      <c r="O22" s="104">
        <v>28</v>
      </c>
      <c r="P22" s="104">
        <v>1</v>
      </c>
      <c r="Q22" s="86">
        <v>0</v>
      </c>
      <c r="R22" s="86">
        <v>0</v>
      </c>
      <c r="S22" s="104">
        <v>27</v>
      </c>
      <c r="T22" s="105">
        <v>16</v>
      </c>
    </row>
    <row r="23" spans="1:20" s="20" customFormat="1" ht="13.5" thickBot="1">
      <c r="A23" s="450">
        <v>4</v>
      </c>
      <c r="B23" s="453" t="s">
        <v>269</v>
      </c>
      <c r="C23" s="62">
        <v>80</v>
      </c>
      <c r="D23" s="116">
        <v>45</v>
      </c>
      <c r="E23" s="64">
        <v>0</v>
      </c>
      <c r="F23" s="64">
        <v>1</v>
      </c>
      <c r="G23" s="64">
        <v>0</v>
      </c>
      <c r="H23" s="64">
        <v>0</v>
      </c>
      <c r="I23" s="64">
        <v>12</v>
      </c>
      <c r="J23" s="64">
        <v>0</v>
      </c>
      <c r="K23" s="64">
        <v>9</v>
      </c>
      <c r="L23" s="115">
        <v>13</v>
      </c>
      <c r="M23" s="62">
        <v>286</v>
      </c>
      <c r="N23" s="116">
        <v>146</v>
      </c>
      <c r="O23" s="64">
        <v>141</v>
      </c>
      <c r="P23" s="64">
        <v>15</v>
      </c>
      <c r="Q23" s="64">
        <v>0</v>
      </c>
      <c r="R23" s="64">
        <v>0</v>
      </c>
      <c r="S23" s="64">
        <v>104</v>
      </c>
      <c r="T23" s="117">
        <v>36</v>
      </c>
    </row>
    <row r="24" spans="1:20" s="20" customFormat="1" ht="12.75">
      <c r="A24" s="83"/>
      <c r="C24" s="156"/>
      <c r="D24" s="157"/>
      <c r="E24" s="157"/>
      <c r="F24" s="157"/>
      <c r="G24" s="156"/>
      <c r="H24" s="157"/>
      <c r="I24" s="157"/>
      <c r="J24" s="157"/>
    </row>
  </sheetData>
  <mergeCells count="44">
    <mergeCell ref="A4:J4"/>
    <mergeCell ref="A5:A6"/>
    <mergeCell ref="B5:B6"/>
    <mergeCell ref="C5:C6"/>
    <mergeCell ref="D5:F5"/>
    <mergeCell ref="G5:G6"/>
    <mergeCell ref="H5:J5"/>
    <mergeCell ref="B14:B18"/>
    <mergeCell ref="C14:L14"/>
    <mergeCell ref="M14:T14"/>
    <mergeCell ref="C15:C18"/>
    <mergeCell ref="D15:L15"/>
    <mergeCell ref="O5:O6"/>
    <mergeCell ref="G16:H16"/>
    <mergeCell ref="I16:J16"/>
    <mergeCell ref="K16:K18"/>
    <mergeCell ref="L16:L18"/>
    <mergeCell ref="N16:N18"/>
    <mergeCell ref="A13:T13"/>
    <mergeCell ref="P5:P6"/>
    <mergeCell ref="Q5:Q6"/>
    <mergeCell ref="R5:R6"/>
    <mergeCell ref="A7:B7"/>
    <mergeCell ref="K5:K6"/>
    <mergeCell ref="L5:L6"/>
    <mergeCell ref="M5:M6"/>
    <mergeCell ref="N5:N6"/>
    <mergeCell ref="A14:A18"/>
    <mergeCell ref="A19:B19"/>
    <mergeCell ref="O16:R16"/>
    <mergeCell ref="S16:S18"/>
    <mergeCell ref="T16:T18"/>
    <mergeCell ref="G17:G18"/>
    <mergeCell ref="H17:H18"/>
    <mergeCell ref="I17:I18"/>
    <mergeCell ref="J17:J18"/>
    <mergeCell ref="O17:O18"/>
    <mergeCell ref="P17:P18"/>
    <mergeCell ref="Q17:R17"/>
    <mergeCell ref="M15:M18"/>
    <mergeCell ref="N15:T15"/>
    <mergeCell ref="D16:D18"/>
    <mergeCell ref="E16:E18"/>
    <mergeCell ref="F16:F18"/>
  </mergeCells>
  <pageMargins left="0.11811023622047245" right="0.19685039370078741" top="0.55118110236220474" bottom="0.74803149606299213" header="0.31496062992125984" footer="0.31496062992125984"/>
  <pageSetup paperSize="9" scale="65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8"/>
  <sheetViews>
    <sheetView zoomScaleNormal="100" workbookViewId="0"/>
  </sheetViews>
  <sheetFormatPr defaultRowHeight="15"/>
  <cols>
    <col min="1" max="1" width="5.5703125" customWidth="1"/>
    <col min="2" max="2" width="49" customWidth="1"/>
    <col min="3" max="3" width="11.5703125" customWidth="1"/>
    <col min="4" max="6" width="9.140625" customWidth="1"/>
    <col min="7" max="7" width="9.85546875" customWidth="1"/>
    <col min="8" max="10" width="9.140625" customWidth="1"/>
    <col min="17" max="17" width="7.85546875" customWidth="1"/>
    <col min="19" max="19" width="8" customWidth="1"/>
    <col min="20" max="20" width="8.140625" customWidth="1"/>
  </cols>
  <sheetData>
    <row r="1" spans="1:20" s="20" customFormat="1" ht="12.75">
      <c r="A1" s="83"/>
      <c r="C1" s="68"/>
      <c r="D1" s="37"/>
      <c r="E1" s="37"/>
      <c r="F1" s="37"/>
      <c r="G1" s="68"/>
      <c r="H1" s="37"/>
      <c r="I1" s="37"/>
      <c r="J1" s="37"/>
    </row>
    <row r="2" spans="1:20" s="20" customFormat="1" ht="12.75">
      <c r="A2" s="33"/>
      <c r="B2" s="61"/>
      <c r="C2" s="35"/>
      <c r="D2" s="36"/>
      <c r="E2" s="37"/>
      <c r="F2" s="37"/>
      <c r="G2" s="35"/>
      <c r="H2" s="37"/>
      <c r="I2" s="37"/>
      <c r="J2" s="37"/>
      <c r="K2" s="68"/>
      <c r="L2" s="68"/>
      <c r="M2" s="68"/>
    </row>
    <row r="3" spans="1:20" s="20" customFormat="1" ht="12.75">
      <c r="A3" s="83"/>
      <c r="C3" s="156"/>
      <c r="D3" s="157"/>
      <c r="E3" s="157"/>
      <c r="F3" s="157"/>
      <c r="G3" s="156"/>
      <c r="H3" s="157"/>
      <c r="I3" s="157"/>
      <c r="J3" s="157"/>
    </row>
    <row r="4" spans="1:20" s="20" customFormat="1" ht="13.5" thickBot="1">
      <c r="A4" s="542" t="s">
        <v>562</v>
      </c>
      <c r="B4" s="542"/>
      <c r="C4" s="542"/>
      <c r="D4" s="542"/>
      <c r="E4" s="542"/>
      <c r="F4" s="542"/>
      <c r="G4" s="542"/>
      <c r="H4" s="542"/>
      <c r="I4" s="542"/>
      <c r="J4" s="542"/>
    </row>
    <row r="5" spans="1:20" s="20" customFormat="1" ht="12.75">
      <c r="A5" s="611" t="s">
        <v>300</v>
      </c>
      <c r="B5" s="630" t="s">
        <v>301</v>
      </c>
      <c r="C5" s="609" t="s">
        <v>0</v>
      </c>
      <c r="D5" s="693" t="s">
        <v>298</v>
      </c>
      <c r="E5" s="693"/>
      <c r="F5" s="694"/>
      <c r="G5" s="546" t="s">
        <v>1</v>
      </c>
      <c r="H5" s="693" t="s">
        <v>299</v>
      </c>
      <c r="I5" s="693"/>
      <c r="J5" s="602"/>
      <c r="K5" s="564" t="s">
        <v>466</v>
      </c>
      <c r="L5" s="545" t="s">
        <v>467</v>
      </c>
      <c r="M5" s="546" t="s">
        <v>461</v>
      </c>
      <c r="N5" s="546" t="s">
        <v>462</v>
      </c>
      <c r="O5" s="546" t="s">
        <v>463</v>
      </c>
      <c r="P5" s="546" t="s">
        <v>464</v>
      </c>
      <c r="Q5" s="546" t="s">
        <v>465</v>
      </c>
      <c r="R5" s="548" t="s">
        <v>469</v>
      </c>
    </row>
    <row r="6" spans="1:20" s="20" customFormat="1" ht="38.25">
      <c r="A6" s="613"/>
      <c r="B6" s="631"/>
      <c r="C6" s="632"/>
      <c r="D6" s="3" t="s">
        <v>2</v>
      </c>
      <c r="E6" s="2" t="s">
        <v>3</v>
      </c>
      <c r="F6" s="7" t="s">
        <v>4</v>
      </c>
      <c r="G6" s="513"/>
      <c r="H6" s="3" t="s">
        <v>2</v>
      </c>
      <c r="I6" s="2" t="s">
        <v>3</v>
      </c>
      <c r="J6" s="8" t="s">
        <v>4</v>
      </c>
      <c r="K6" s="675"/>
      <c r="L6" s="676"/>
      <c r="M6" s="674"/>
      <c r="N6" s="674"/>
      <c r="O6" s="674"/>
      <c r="P6" s="674"/>
      <c r="Q6" s="674"/>
      <c r="R6" s="549"/>
    </row>
    <row r="7" spans="1:20" s="20" customFormat="1" ht="12.75">
      <c r="A7" s="619" t="s">
        <v>339</v>
      </c>
      <c r="B7" s="620"/>
      <c r="C7" s="262">
        <f t="shared" ref="C7" si="0">SUM(C8:C13)</f>
        <v>116722387</v>
      </c>
      <c r="D7" s="54">
        <v>55608.569318723203</v>
      </c>
      <c r="E7" s="54">
        <v>1737.4832462525501</v>
      </c>
      <c r="F7" s="56">
        <v>238.646796878354</v>
      </c>
      <c r="G7" s="53">
        <f t="shared" ref="G7" si="1">SUM(G8:G13)</f>
        <v>13391896</v>
      </c>
      <c r="H7" s="54">
        <v>6380.1314911862801</v>
      </c>
      <c r="I7" s="54">
        <v>199.346462436178</v>
      </c>
      <c r="J7" s="55">
        <v>27.380635083551301</v>
      </c>
      <c r="K7" s="237">
        <f>SUM(K8:K13)</f>
        <v>67179</v>
      </c>
      <c r="L7" s="53">
        <f t="shared" ref="L7:M7" si="2">SUM(L8:L13)</f>
        <v>66498</v>
      </c>
      <c r="M7" s="53">
        <f t="shared" si="2"/>
        <v>489101</v>
      </c>
      <c r="N7" s="54">
        <v>233.0161981896141</v>
      </c>
      <c r="O7" s="54">
        <f>+N7*100/365</f>
        <v>63.840054298524414</v>
      </c>
      <c r="P7" s="54">
        <v>6.185514467826791</v>
      </c>
      <c r="Q7" s="54">
        <v>1.1143192276459442</v>
      </c>
      <c r="R7" s="56">
        <v>37.671272034302049</v>
      </c>
    </row>
    <row r="8" spans="1:20" s="20" customFormat="1" ht="12.75">
      <c r="A8" s="492">
        <v>1</v>
      </c>
      <c r="B8" s="452" t="s">
        <v>270</v>
      </c>
      <c r="C8" s="467">
        <v>84382904</v>
      </c>
      <c r="D8" s="73">
        <v>62367.260901699927</v>
      </c>
      <c r="E8" s="73">
        <v>1761.1325291146638</v>
      </c>
      <c r="F8" s="74">
        <v>268.48910553377794</v>
      </c>
      <c r="G8" s="80">
        <v>11998420</v>
      </c>
      <c r="H8" s="73">
        <v>8868.0118255728012</v>
      </c>
      <c r="I8" s="73">
        <v>250.4157448762366</v>
      </c>
      <c r="J8" s="94">
        <v>38.17651326172173</v>
      </c>
      <c r="K8" s="238">
        <v>47914</v>
      </c>
      <c r="L8" s="22">
        <v>47495</v>
      </c>
      <c r="M8" s="22">
        <v>314288</v>
      </c>
      <c r="N8" s="23">
        <v>232.28972653362896</v>
      </c>
      <c r="O8" s="23">
        <f t="shared" ref="O8:O13" si="3">+N8*100/365</f>
        <v>63.641020968117523</v>
      </c>
      <c r="P8" s="23">
        <v>5.4377908888004569</v>
      </c>
      <c r="Q8" s="23">
        <v>1.3643541425413201</v>
      </c>
      <c r="R8" s="26">
        <v>42.717664449371767</v>
      </c>
    </row>
    <row r="9" spans="1:20" s="20" customFormat="1" ht="12.75">
      <c r="A9" s="492">
        <v>2</v>
      </c>
      <c r="B9" s="452" t="s">
        <v>271</v>
      </c>
      <c r="C9" s="467">
        <v>4157619</v>
      </c>
      <c r="D9" s="73">
        <v>33260.951999999997</v>
      </c>
      <c r="E9" s="73">
        <v>7815.0733082706802</v>
      </c>
      <c r="F9" s="74">
        <v>135.754554953308</v>
      </c>
      <c r="G9" s="80">
        <v>114794</v>
      </c>
      <c r="H9" s="73">
        <v>918.35199999999998</v>
      </c>
      <c r="I9" s="73">
        <v>215.77819548872199</v>
      </c>
      <c r="J9" s="94">
        <v>3.7482531182655299</v>
      </c>
      <c r="K9" s="238">
        <v>532</v>
      </c>
      <c r="L9" s="22">
        <v>455</v>
      </c>
      <c r="M9" s="22">
        <v>30626</v>
      </c>
      <c r="N9" s="23">
        <v>245.00800000000001</v>
      </c>
      <c r="O9" s="23">
        <f t="shared" si="3"/>
        <v>67.12547945205479</v>
      </c>
      <c r="P9" s="23">
        <v>57.567669172932334</v>
      </c>
      <c r="Q9" s="23">
        <v>0.65934065934065933</v>
      </c>
      <c r="R9" s="26">
        <v>4.2560000000000002</v>
      </c>
    </row>
    <row r="10" spans="1:20" s="20" customFormat="1" ht="25.5">
      <c r="A10" s="492">
        <v>3</v>
      </c>
      <c r="B10" s="473" t="s">
        <v>272</v>
      </c>
      <c r="C10" s="467">
        <v>7368865</v>
      </c>
      <c r="D10" s="73">
        <v>49789.628378378402</v>
      </c>
      <c r="E10" s="73">
        <v>2385.5179669796098</v>
      </c>
      <c r="F10" s="74">
        <v>220.76350399952099</v>
      </c>
      <c r="G10" s="80">
        <v>394072</v>
      </c>
      <c r="H10" s="73">
        <v>2662.6486486486501</v>
      </c>
      <c r="I10" s="73">
        <v>127.572677241826</v>
      </c>
      <c r="J10" s="94">
        <v>11.8059857994547</v>
      </c>
      <c r="K10" s="316">
        <v>3089</v>
      </c>
      <c r="L10" s="80">
        <v>3031</v>
      </c>
      <c r="M10" s="80">
        <v>33379</v>
      </c>
      <c r="N10" s="73">
        <v>225.53378378378378</v>
      </c>
      <c r="O10" s="73">
        <f t="shared" si="3"/>
        <v>61.790077748981851</v>
      </c>
      <c r="P10" s="73">
        <v>10.30534115467737</v>
      </c>
      <c r="Q10" s="73">
        <v>1.1877268228307489</v>
      </c>
      <c r="R10" s="74">
        <v>21.885135135135137</v>
      </c>
    </row>
    <row r="11" spans="1:20" s="20" customFormat="1" ht="25.5">
      <c r="A11" s="492">
        <v>4</v>
      </c>
      <c r="B11" s="473" t="s">
        <v>273</v>
      </c>
      <c r="C11" s="467">
        <v>10510468</v>
      </c>
      <c r="D11" s="73">
        <v>44535.881355932201</v>
      </c>
      <c r="E11" s="73">
        <v>1458.9766796224301</v>
      </c>
      <c r="F11" s="74">
        <v>204.47983502266499</v>
      </c>
      <c r="G11" s="80">
        <v>355748</v>
      </c>
      <c r="H11" s="73">
        <v>1507.40677966102</v>
      </c>
      <c r="I11" s="73">
        <v>49.3820099944475</v>
      </c>
      <c r="J11" s="94">
        <v>6.9210326647341498</v>
      </c>
      <c r="K11" s="316">
        <v>7204</v>
      </c>
      <c r="L11" s="80">
        <v>7128</v>
      </c>
      <c r="M11" s="80">
        <v>51401</v>
      </c>
      <c r="N11" s="73">
        <v>208.94715447154471</v>
      </c>
      <c r="O11" s="73">
        <f t="shared" si="3"/>
        <v>57.245795745628691</v>
      </c>
      <c r="P11" s="73">
        <v>6.0005837030119071</v>
      </c>
      <c r="Q11" s="73">
        <v>0.44893378226711561</v>
      </c>
      <c r="R11" s="74">
        <v>34.821138211382113</v>
      </c>
    </row>
    <row r="12" spans="1:20" s="20" customFormat="1" ht="12.75">
      <c r="A12" s="492">
        <v>5</v>
      </c>
      <c r="B12" s="452" t="s">
        <v>274</v>
      </c>
      <c r="C12" s="467">
        <v>7534666</v>
      </c>
      <c r="D12" s="73">
        <v>47091.662499999999</v>
      </c>
      <c r="E12" s="73">
        <v>1320.0185704274702</v>
      </c>
      <c r="F12" s="74">
        <v>183.86203025866277</v>
      </c>
      <c r="G12" s="80">
        <v>331543</v>
      </c>
      <c r="H12" s="73">
        <v>2072.1437500000002</v>
      </c>
      <c r="I12" s="73">
        <v>58.083917309039947</v>
      </c>
      <c r="J12" s="94">
        <v>8.090361151781357</v>
      </c>
      <c r="K12" s="238">
        <v>5708</v>
      </c>
      <c r="L12" s="22">
        <v>5673</v>
      </c>
      <c r="M12" s="22">
        <v>40980</v>
      </c>
      <c r="N12" s="23">
        <v>256.125</v>
      </c>
      <c r="O12" s="23">
        <f t="shared" si="3"/>
        <v>70.171232876712324</v>
      </c>
      <c r="P12" s="23">
        <v>6.6032871414759908</v>
      </c>
      <c r="Q12" s="23">
        <v>0.33491979552265116</v>
      </c>
      <c r="R12" s="26">
        <v>38.787500000000001</v>
      </c>
    </row>
    <row r="13" spans="1:20" s="20" customFormat="1" ht="13.5" thickBot="1">
      <c r="A13" s="450">
        <v>6</v>
      </c>
      <c r="B13" s="453" t="s">
        <v>275</v>
      </c>
      <c r="C13" s="468">
        <v>2767865</v>
      </c>
      <c r="D13" s="66">
        <v>41311.417910447803</v>
      </c>
      <c r="E13" s="66">
        <v>1013.12774524158</v>
      </c>
      <c r="F13" s="67">
        <v>150.20703315786599</v>
      </c>
      <c r="G13" s="82">
        <v>197319</v>
      </c>
      <c r="H13" s="66">
        <v>2945.0597014925402</v>
      </c>
      <c r="I13" s="66">
        <v>72.225109809663294</v>
      </c>
      <c r="J13" s="95">
        <v>10.7081456558311</v>
      </c>
      <c r="K13" s="239">
        <v>2732</v>
      </c>
      <c r="L13" s="28">
        <v>2716</v>
      </c>
      <c r="M13" s="28">
        <v>18427</v>
      </c>
      <c r="N13" s="29">
        <v>275.02985074626866</v>
      </c>
      <c r="O13" s="29">
        <f t="shared" si="3"/>
        <v>75.350644040073604</v>
      </c>
      <c r="P13" s="29">
        <v>6.7448755490483165</v>
      </c>
      <c r="Q13" s="29">
        <v>0.11045655375552282</v>
      </c>
      <c r="R13" s="32">
        <v>40.776119402985074</v>
      </c>
    </row>
    <row r="14" spans="1:20" s="20" customFormat="1" ht="12.75">
      <c r="A14" s="83"/>
      <c r="C14" s="156"/>
      <c r="D14" s="157"/>
      <c r="E14" s="157"/>
      <c r="F14" s="157"/>
      <c r="G14" s="156"/>
      <c r="H14" s="157"/>
      <c r="I14" s="157"/>
      <c r="J14" s="157"/>
    </row>
    <row r="15" spans="1:20" s="20" customFormat="1" ht="13.5" thickBot="1">
      <c r="A15" s="552" t="s">
        <v>1066</v>
      </c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  <c r="P15" s="552"/>
      <c r="Q15" s="552"/>
      <c r="R15" s="552"/>
      <c r="S15" s="552"/>
      <c r="T15" s="552"/>
    </row>
    <row r="16" spans="1:20" s="20" customFormat="1" ht="13.5" thickBot="1">
      <c r="A16" s="611" t="s">
        <v>300</v>
      </c>
      <c r="B16" s="614" t="s">
        <v>301</v>
      </c>
      <c r="C16" s="557" t="s">
        <v>414</v>
      </c>
      <c r="D16" s="557"/>
      <c r="E16" s="557"/>
      <c r="F16" s="557"/>
      <c r="G16" s="557"/>
      <c r="H16" s="557"/>
      <c r="I16" s="557"/>
      <c r="J16" s="557"/>
      <c r="K16" s="557"/>
      <c r="L16" s="557"/>
      <c r="M16" s="556" t="s">
        <v>425</v>
      </c>
      <c r="N16" s="557"/>
      <c r="O16" s="557"/>
      <c r="P16" s="557"/>
      <c r="Q16" s="557"/>
      <c r="R16" s="557"/>
      <c r="S16" s="557"/>
      <c r="T16" s="558"/>
    </row>
    <row r="17" spans="1:20" s="20" customFormat="1" ht="13.5" thickBot="1">
      <c r="A17" s="612"/>
      <c r="B17" s="615"/>
      <c r="C17" s="671" t="s">
        <v>415</v>
      </c>
      <c r="D17" s="562" t="s">
        <v>416</v>
      </c>
      <c r="E17" s="563"/>
      <c r="F17" s="563"/>
      <c r="G17" s="563"/>
      <c r="H17" s="563"/>
      <c r="I17" s="563"/>
      <c r="J17" s="563"/>
      <c r="K17" s="563"/>
      <c r="L17" s="563"/>
      <c r="M17" s="559" t="s">
        <v>415</v>
      </c>
      <c r="N17" s="562" t="s">
        <v>416</v>
      </c>
      <c r="O17" s="563"/>
      <c r="P17" s="563"/>
      <c r="Q17" s="563"/>
      <c r="R17" s="563"/>
      <c r="S17" s="563"/>
      <c r="T17" s="585"/>
    </row>
    <row r="18" spans="1:20" s="20" customFormat="1" ht="43.5" customHeight="1">
      <c r="A18" s="612"/>
      <c r="B18" s="615"/>
      <c r="C18" s="672"/>
      <c r="D18" s="576" t="s">
        <v>409</v>
      </c>
      <c r="E18" s="570" t="s">
        <v>410</v>
      </c>
      <c r="F18" s="570" t="s">
        <v>411</v>
      </c>
      <c r="G18" s="566" t="s">
        <v>418</v>
      </c>
      <c r="H18" s="567"/>
      <c r="I18" s="568" t="s">
        <v>417</v>
      </c>
      <c r="J18" s="569"/>
      <c r="K18" s="570" t="s">
        <v>412</v>
      </c>
      <c r="L18" s="573" t="s">
        <v>413</v>
      </c>
      <c r="M18" s="560"/>
      <c r="N18" s="576" t="s">
        <v>420</v>
      </c>
      <c r="O18" s="566" t="s">
        <v>421</v>
      </c>
      <c r="P18" s="579"/>
      <c r="Q18" s="579"/>
      <c r="R18" s="567"/>
      <c r="S18" s="570" t="s">
        <v>423</v>
      </c>
      <c r="T18" s="573" t="s">
        <v>424</v>
      </c>
    </row>
    <row r="19" spans="1:20" s="20" customFormat="1" ht="27.75" customHeight="1">
      <c r="A19" s="612"/>
      <c r="B19" s="615"/>
      <c r="C19" s="672"/>
      <c r="D19" s="577"/>
      <c r="E19" s="571"/>
      <c r="F19" s="571"/>
      <c r="G19" s="580" t="s">
        <v>415</v>
      </c>
      <c r="H19" s="580" t="s">
        <v>419</v>
      </c>
      <c r="I19" s="580" t="s">
        <v>415</v>
      </c>
      <c r="J19" s="582" t="s">
        <v>422</v>
      </c>
      <c r="K19" s="571"/>
      <c r="L19" s="574"/>
      <c r="M19" s="560"/>
      <c r="N19" s="577"/>
      <c r="O19" s="571" t="s">
        <v>415</v>
      </c>
      <c r="P19" s="571" t="s">
        <v>422</v>
      </c>
      <c r="Q19" s="583" t="s">
        <v>418</v>
      </c>
      <c r="R19" s="584"/>
      <c r="S19" s="571"/>
      <c r="T19" s="574"/>
    </row>
    <row r="20" spans="1:20" s="20" customFormat="1" ht="25.5">
      <c r="A20" s="613"/>
      <c r="B20" s="616"/>
      <c r="C20" s="673"/>
      <c r="D20" s="578"/>
      <c r="E20" s="572"/>
      <c r="F20" s="572"/>
      <c r="G20" s="581"/>
      <c r="H20" s="581"/>
      <c r="I20" s="581"/>
      <c r="J20" s="572"/>
      <c r="K20" s="572"/>
      <c r="L20" s="575"/>
      <c r="M20" s="561"/>
      <c r="N20" s="578"/>
      <c r="O20" s="572"/>
      <c r="P20" s="572"/>
      <c r="Q20" s="312" t="s">
        <v>415</v>
      </c>
      <c r="R20" s="38" t="s">
        <v>419</v>
      </c>
      <c r="S20" s="572"/>
      <c r="T20" s="575"/>
    </row>
    <row r="21" spans="1:20" s="20" customFormat="1" ht="12.75">
      <c r="A21" s="619" t="s">
        <v>339</v>
      </c>
      <c r="B21" s="516"/>
      <c r="C21" s="144">
        <f>SUM(C22:C27)</f>
        <v>450</v>
      </c>
      <c r="D21" s="40">
        <f t="shared" ref="D21:T21" si="4">SUM(D22:D27)</f>
        <v>291</v>
      </c>
      <c r="E21" s="41">
        <f t="shared" si="4"/>
        <v>1</v>
      </c>
      <c r="F21" s="41">
        <f t="shared" si="4"/>
        <v>7</v>
      </c>
      <c r="G21" s="41">
        <f t="shared" si="4"/>
        <v>4</v>
      </c>
      <c r="H21" s="41">
        <f t="shared" si="4"/>
        <v>0</v>
      </c>
      <c r="I21" s="41">
        <f t="shared" si="4"/>
        <v>40</v>
      </c>
      <c r="J21" s="41">
        <f t="shared" si="4"/>
        <v>3</v>
      </c>
      <c r="K21" s="41">
        <f t="shared" si="4"/>
        <v>27</v>
      </c>
      <c r="L21" s="42">
        <f t="shared" si="4"/>
        <v>80</v>
      </c>
      <c r="M21" s="39">
        <f t="shared" si="4"/>
        <v>1903</v>
      </c>
      <c r="N21" s="40">
        <f t="shared" si="4"/>
        <v>1056</v>
      </c>
      <c r="O21" s="41">
        <f t="shared" si="4"/>
        <v>1010</v>
      </c>
      <c r="P21" s="41">
        <f t="shared" si="4"/>
        <v>43</v>
      </c>
      <c r="Q21" s="43">
        <f t="shared" si="4"/>
        <v>1</v>
      </c>
      <c r="R21" s="44">
        <f t="shared" si="4"/>
        <v>1</v>
      </c>
      <c r="S21" s="41">
        <f t="shared" si="4"/>
        <v>560</v>
      </c>
      <c r="T21" s="42">
        <f t="shared" si="4"/>
        <v>287</v>
      </c>
    </row>
    <row r="22" spans="1:20" s="20" customFormat="1" ht="12.75">
      <c r="A22" s="492">
        <v>1</v>
      </c>
      <c r="B22" s="452" t="s">
        <v>270</v>
      </c>
      <c r="C22" s="45">
        <v>295</v>
      </c>
      <c r="D22" s="46">
        <v>192</v>
      </c>
      <c r="E22" s="47">
        <v>0</v>
      </c>
      <c r="F22" s="47">
        <v>3</v>
      </c>
      <c r="G22" s="47">
        <v>4</v>
      </c>
      <c r="H22" s="47">
        <v>0</v>
      </c>
      <c r="I22" s="47">
        <v>33</v>
      </c>
      <c r="J22" s="47">
        <v>2</v>
      </c>
      <c r="K22" s="47">
        <v>20</v>
      </c>
      <c r="L22" s="48">
        <v>43</v>
      </c>
      <c r="M22" s="111">
        <v>1291</v>
      </c>
      <c r="N22" s="70">
        <v>745</v>
      </c>
      <c r="O22" s="71">
        <v>711</v>
      </c>
      <c r="P22" s="71">
        <v>29</v>
      </c>
      <c r="Q22" s="71">
        <v>0</v>
      </c>
      <c r="R22" s="71">
        <v>0</v>
      </c>
      <c r="S22" s="71">
        <v>374</v>
      </c>
      <c r="T22" s="113">
        <v>172</v>
      </c>
    </row>
    <row r="23" spans="1:20" s="20" customFormat="1" ht="12.75">
      <c r="A23" s="492">
        <v>2</v>
      </c>
      <c r="B23" s="452" t="s">
        <v>271</v>
      </c>
      <c r="C23" s="45">
        <v>8</v>
      </c>
      <c r="D23" s="46">
        <v>4</v>
      </c>
      <c r="E23" s="47">
        <v>0</v>
      </c>
      <c r="F23" s="47">
        <v>1</v>
      </c>
      <c r="G23" s="47">
        <v>0</v>
      </c>
      <c r="H23" s="47">
        <v>0</v>
      </c>
      <c r="I23" s="78">
        <v>0</v>
      </c>
      <c r="J23" s="47">
        <v>0</v>
      </c>
      <c r="K23" s="47">
        <v>1</v>
      </c>
      <c r="L23" s="48">
        <v>2</v>
      </c>
      <c r="M23" s="111">
        <v>75</v>
      </c>
      <c r="N23" s="70">
        <v>27</v>
      </c>
      <c r="O23" s="71">
        <v>27</v>
      </c>
      <c r="P23" s="71">
        <v>0</v>
      </c>
      <c r="Q23" s="71">
        <v>0</v>
      </c>
      <c r="R23" s="71">
        <v>0</v>
      </c>
      <c r="S23" s="71">
        <v>26</v>
      </c>
      <c r="T23" s="113">
        <v>22</v>
      </c>
    </row>
    <row r="24" spans="1:20" s="20" customFormat="1" ht="25.5">
      <c r="A24" s="492">
        <v>3</v>
      </c>
      <c r="B24" s="473" t="s">
        <v>272</v>
      </c>
      <c r="C24" s="111">
        <v>19</v>
      </c>
      <c r="D24" s="103">
        <v>10</v>
      </c>
      <c r="E24" s="104">
        <v>0</v>
      </c>
      <c r="F24" s="104">
        <v>1</v>
      </c>
      <c r="G24" s="104">
        <v>0</v>
      </c>
      <c r="H24" s="104">
        <v>0</v>
      </c>
      <c r="I24" s="71">
        <v>0</v>
      </c>
      <c r="J24" s="104">
        <v>0</v>
      </c>
      <c r="K24" s="104">
        <v>1</v>
      </c>
      <c r="L24" s="105">
        <v>7</v>
      </c>
      <c r="M24" s="192">
        <v>92</v>
      </c>
      <c r="N24" s="103">
        <v>44</v>
      </c>
      <c r="O24" s="104">
        <v>43</v>
      </c>
      <c r="P24" s="104">
        <v>0</v>
      </c>
      <c r="Q24" s="104">
        <v>0</v>
      </c>
      <c r="R24" s="104">
        <v>0</v>
      </c>
      <c r="S24" s="104">
        <v>32</v>
      </c>
      <c r="T24" s="105">
        <v>16</v>
      </c>
    </row>
    <row r="25" spans="1:20" s="20" customFormat="1" ht="25.5">
      <c r="A25" s="492">
        <v>4</v>
      </c>
      <c r="B25" s="473" t="s">
        <v>273</v>
      </c>
      <c r="C25" s="111">
        <v>52</v>
      </c>
      <c r="D25" s="70">
        <v>33</v>
      </c>
      <c r="E25" s="71">
        <v>0</v>
      </c>
      <c r="F25" s="71">
        <v>1</v>
      </c>
      <c r="G25" s="71">
        <v>0</v>
      </c>
      <c r="H25" s="71">
        <v>0</v>
      </c>
      <c r="I25" s="167">
        <v>5</v>
      </c>
      <c r="J25" s="71">
        <v>1</v>
      </c>
      <c r="K25" s="71">
        <v>2</v>
      </c>
      <c r="L25" s="113">
        <v>11</v>
      </c>
      <c r="M25" s="111">
        <v>193</v>
      </c>
      <c r="N25" s="70">
        <v>98</v>
      </c>
      <c r="O25" s="71">
        <v>95</v>
      </c>
      <c r="P25" s="71">
        <v>8</v>
      </c>
      <c r="Q25" s="71">
        <v>0</v>
      </c>
      <c r="R25" s="71">
        <v>0</v>
      </c>
      <c r="S25" s="71">
        <v>61</v>
      </c>
      <c r="T25" s="113">
        <v>34</v>
      </c>
    </row>
    <row r="26" spans="1:20" s="20" customFormat="1" ht="12.75">
      <c r="A26" s="492">
        <v>5</v>
      </c>
      <c r="B26" s="452" t="s">
        <v>274</v>
      </c>
      <c r="C26" s="111">
        <v>56</v>
      </c>
      <c r="D26" s="103">
        <v>36</v>
      </c>
      <c r="E26" s="104">
        <v>1</v>
      </c>
      <c r="F26" s="104">
        <v>1</v>
      </c>
      <c r="G26" s="104">
        <v>0</v>
      </c>
      <c r="H26" s="104">
        <v>0</v>
      </c>
      <c r="I26" s="71">
        <v>1</v>
      </c>
      <c r="J26" s="104">
        <v>0</v>
      </c>
      <c r="K26" s="104">
        <v>3</v>
      </c>
      <c r="L26" s="105">
        <v>14</v>
      </c>
      <c r="M26" s="192">
        <v>184</v>
      </c>
      <c r="N26" s="103">
        <v>109</v>
      </c>
      <c r="O26" s="104">
        <v>102</v>
      </c>
      <c r="P26" s="104">
        <v>6</v>
      </c>
      <c r="Q26" s="104">
        <v>0</v>
      </c>
      <c r="R26" s="104">
        <v>0</v>
      </c>
      <c r="S26" s="104">
        <v>51</v>
      </c>
      <c r="T26" s="105">
        <v>24</v>
      </c>
    </row>
    <row r="27" spans="1:20" s="20" customFormat="1" ht="13.5" thickBot="1">
      <c r="A27" s="450">
        <v>6</v>
      </c>
      <c r="B27" s="453" t="s">
        <v>275</v>
      </c>
      <c r="C27" s="50">
        <v>20</v>
      </c>
      <c r="D27" s="51">
        <v>16</v>
      </c>
      <c r="E27" s="52">
        <v>0</v>
      </c>
      <c r="F27" s="52">
        <v>0</v>
      </c>
      <c r="G27" s="52">
        <v>0</v>
      </c>
      <c r="H27" s="52">
        <v>0</v>
      </c>
      <c r="I27" s="168">
        <v>1</v>
      </c>
      <c r="J27" s="52">
        <v>0</v>
      </c>
      <c r="K27" s="52">
        <v>0</v>
      </c>
      <c r="L27" s="96">
        <v>3</v>
      </c>
      <c r="M27" s="62">
        <v>68</v>
      </c>
      <c r="N27" s="63">
        <v>33</v>
      </c>
      <c r="O27" s="64">
        <v>32</v>
      </c>
      <c r="P27" s="64">
        <v>0</v>
      </c>
      <c r="Q27" s="64">
        <v>1</v>
      </c>
      <c r="R27" s="64">
        <v>1</v>
      </c>
      <c r="S27" s="64">
        <v>16</v>
      </c>
      <c r="T27" s="117">
        <v>19</v>
      </c>
    </row>
    <row r="28" spans="1:20" s="20" customFormat="1" ht="12.75">
      <c r="A28" s="83"/>
      <c r="C28" s="156"/>
      <c r="D28" s="157"/>
      <c r="E28" s="157"/>
      <c r="F28" s="157"/>
      <c r="G28" s="156"/>
      <c r="H28" s="157"/>
      <c r="I28" s="157"/>
      <c r="J28" s="157"/>
    </row>
  </sheetData>
  <mergeCells count="44">
    <mergeCell ref="A4:J4"/>
    <mergeCell ref="A5:A6"/>
    <mergeCell ref="B5:B6"/>
    <mergeCell ref="C5:C6"/>
    <mergeCell ref="D5:F5"/>
    <mergeCell ref="G5:G6"/>
    <mergeCell ref="H5:J5"/>
    <mergeCell ref="B16:B20"/>
    <mergeCell ref="C16:L16"/>
    <mergeCell ref="M16:T16"/>
    <mergeCell ref="C17:C20"/>
    <mergeCell ref="D17:L17"/>
    <mergeCell ref="O5:O6"/>
    <mergeCell ref="G18:H18"/>
    <mergeCell ref="I18:J18"/>
    <mergeCell ref="K18:K20"/>
    <mergeCell ref="L18:L20"/>
    <mergeCell ref="N18:N20"/>
    <mergeCell ref="A15:T15"/>
    <mergeCell ref="P5:P6"/>
    <mergeCell ref="Q5:Q6"/>
    <mergeCell ref="R5:R6"/>
    <mergeCell ref="A7:B7"/>
    <mergeCell ref="K5:K6"/>
    <mergeCell ref="L5:L6"/>
    <mergeCell ref="M5:M6"/>
    <mergeCell ref="N5:N6"/>
    <mergeCell ref="A16:A20"/>
    <mergeCell ref="A21:B21"/>
    <mergeCell ref="O18:R18"/>
    <mergeCell ref="S18:S20"/>
    <mergeCell ref="T18:T20"/>
    <mergeCell ref="G19:G20"/>
    <mergeCell ref="H19:H20"/>
    <mergeCell ref="I19:I20"/>
    <mergeCell ref="J19:J20"/>
    <mergeCell ref="O19:O20"/>
    <mergeCell ref="P19:P20"/>
    <mergeCell ref="Q19:R19"/>
    <mergeCell ref="M17:M20"/>
    <mergeCell ref="N17:T17"/>
    <mergeCell ref="D18:D20"/>
    <mergeCell ref="E18:E20"/>
    <mergeCell ref="F18:F20"/>
  </mergeCells>
  <pageMargins left="0.11811023622047245" right="0.19685039370078741" top="0.55118110236220474" bottom="0.74803149606299213" header="0.31496062992125984" footer="0.31496062992125984"/>
  <pageSetup paperSize="9" scale="65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T26"/>
  <sheetViews>
    <sheetView zoomScaleNormal="100" workbookViewId="0"/>
  </sheetViews>
  <sheetFormatPr defaultRowHeight="15"/>
  <cols>
    <col min="1" max="1" width="5.5703125" customWidth="1"/>
    <col min="2" max="2" width="49" customWidth="1"/>
    <col min="3" max="3" width="11.5703125" customWidth="1"/>
    <col min="4" max="10" width="9.140625" customWidth="1"/>
    <col min="17" max="17" width="7.85546875" customWidth="1"/>
    <col min="19" max="19" width="8" customWidth="1"/>
    <col min="20" max="20" width="8.140625" customWidth="1"/>
  </cols>
  <sheetData>
    <row r="2" spans="1:20" s="20" customFormat="1" ht="12.75">
      <c r="A2" s="83"/>
      <c r="C2" s="68"/>
      <c r="D2" s="37"/>
      <c r="E2" s="37"/>
      <c r="F2" s="37"/>
      <c r="G2" s="68"/>
      <c r="H2" s="37"/>
      <c r="I2" s="37"/>
      <c r="J2" s="37"/>
      <c r="K2" s="68"/>
      <c r="L2" s="68"/>
      <c r="M2" s="68"/>
    </row>
    <row r="3" spans="1:20" s="20" customFormat="1" ht="12.75">
      <c r="A3" s="33"/>
      <c r="B3" s="61"/>
      <c r="C3" s="35"/>
      <c r="D3" s="36"/>
      <c r="E3" s="37"/>
      <c r="F3" s="37"/>
      <c r="G3" s="35"/>
      <c r="H3" s="37"/>
      <c r="I3" s="37"/>
      <c r="J3" s="37"/>
      <c r="K3" s="68"/>
    </row>
    <row r="4" spans="1:20" s="20" customFormat="1" ht="13.5" thickBot="1">
      <c r="A4" s="542" t="s">
        <v>562</v>
      </c>
      <c r="B4" s="542"/>
      <c r="C4" s="542"/>
      <c r="D4" s="542"/>
      <c r="E4" s="542"/>
      <c r="F4" s="542"/>
      <c r="G4" s="542"/>
      <c r="H4" s="542"/>
      <c r="I4" s="542"/>
      <c r="J4" s="542"/>
    </row>
    <row r="5" spans="1:20" s="20" customFormat="1" ht="12.75">
      <c r="A5" s="628" t="s">
        <v>300</v>
      </c>
      <c r="B5" s="630" t="s">
        <v>301</v>
      </c>
      <c r="C5" s="609" t="s">
        <v>0</v>
      </c>
      <c r="D5" s="693" t="s">
        <v>298</v>
      </c>
      <c r="E5" s="693"/>
      <c r="F5" s="694"/>
      <c r="G5" s="546" t="s">
        <v>1</v>
      </c>
      <c r="H5" s="693" t="s">
        <v>299</v>
      </c>
      <c r="I5" s="693"/>
      <c r="J5" s="602"/>
      <c r="K5" s="564" t="s">
        <v>466</v>
      </c>
      <c r="L5" s="545" t="s">
        <v>467</v>
      </c>
      <c r="M5" s="546" t="s">
        <v>461</v>
      </c>
      <c r="N5" s="546" t="s">
        <v>462</v>
      </c>
      <c r="O5" s="546" t="s">
        <v>463</v>
      </c>
      <c r="P5" s="546" t="s">
        <v>464</v>
      </c>
      <c r="Q5" s="546" t="s">
        <v>465</v>
      </c>
      <c r="R5" s="548" t="s">
        <v>469</v>
      </c>
    </row>
    <row r="6" spans="1:20" s="20" customFormat="1" ht="38.25">
      <c r="A6" s="629"/>
      <c r="B6" s="631"/>
      <c r="C6" s="632"/>
      <c r="D6" s="3" t="s">
        <v>2</v>
      </c>
      <c r="E6" s="2" t="s">
        <v>3</v>
      </c>
      <c r="F6" s="7" t="s">
        <v>4</v>
      </c>
      <c r="G6" s="513"/>
      <c r="H6" s="3" t="s">
        <v>2</v>
      </c>
      <c r="I6" s="2" t="s">
        <v>3</v>
      </c>
      <c r="J6" s="8" t="s">
        <v>4</v>
      </c>
      <c r="K6" s="675"/>
      <c r="L6" s="676"/>
      <c r="M6" s="674"/>
      <c r="N6" s="674"/>
      <c r="O6" s="674"/>
      <c r="P6" s="674"/>
      <c r="Q6" s="674"/>
      <c r="R6" s="549"/>
    </row>
    <row r="7" spans="1:20" s="20" customFormat="1" ht="12.75">
      <c r="A7" s="619" t="s">
        <v>340</v>
      </c>
      <c r="B7" s="620"/>
      <c r="C7" s="262">
        <f t="shared" ref="C7" si="0">SUM(C8:C12)</f>
        <v>88946016</v>
      </c>
      <c r="D7" s="90">
        <v>77614.324607329807</v>
      </c>
      <c r="E7" s="90">
        <v>1666.7794018439399</v>
      </c>
      <c r="F7" s="92">
        <v>266.67271091922998</v>
      </c>
      <c r="G7" s="53">
        <f t="shared" ref="G7" si="1">SUM(G8:G12)</f>
        <v>6435442</v>
      </c>
      <c r="H7" s="90">
        <v>5615.5689354275701</v>
      </c>
      <c r="I7" s="90">
        <v>120.595195262724</v>
      </c>
      <c r="J7" s="91">
        <v>19.294363494633298</v>
      </c>
      <c r="K7" s="237">
        <f>SUM(K8:K12)</f>
        <v>53364</v>
      </c>
      <c r="L7" s="53">
        <f t="shared" ref="L7:M7" si="2">SUM(L8:L12)</f>
        <v>52765</v>
      </c>
      <c r="M7" s="53">
        <f t="shared" si="2"/>
        <v>333540</v>
      </c>
      <c r="N7" s="54">
        <v>291.04712041884818</v>
      </c>
      <c r="O7" s="54">
        <f>+N7*100/365</f>
        <v>79.73893710105429</v>
      </c>
      <c r="P7" s="54">
        <v>5.0168461584742197</v>
      </c>
      <c r="Q7" s="54">
        <v>1.3417985406993271</v>
      </c>
      <c r="R7" s="56">
        <v>58.01396160558464</v>
      </c>
    </row>
    <row r="8" spans="1:20" s="20" customFormat="1" ht="25.5">
      <c r="A8" s="492">
        <v>1</v>
      </c>
      <c r="B8" s="473" t="s">
        <v>276</v>
      </c>
      <c r="C8" s="467">
        <v>63303340</v>
      </c>
      <c r="D8" s="73">
        <v>87314.951724137907</v>
      </c>
      <c r="E8" s="73">
        <v>1727.3812317515799</v>
      </c>
      <c r="F8" s="74">
        <v>305.47382135791202</v>
      </c>
      <c r="G8" s="80">
        <v>5144086</v>
      </c>
      <c r="H8" s="73">
        <v>7095.2910344827596</v>
      </c>
      <c r="I8" s="73">
        <v>140.36854312767801</v>
      </c>
      <c r="J8" s="94">
        <v>24.823075809487001</v>
      </c>
      <c r="K8" s="316">
        <v>36647</v>
      </c>
      <c r="L8" s="80">
        <v>36279</v>
      </c>
      <c r="M8" s="80">
        <v>207230</v>
      </c>
      <c r="N8" s="73">
        <v>285.83448275862071</v>
      </c>
      <c r="O8" s="73">
        <f t="shared" ref="O8:O12" si="3">+N8*100/365</f>
        <v>78.310817194142658</v>
      </c>
      <c r="P8" s="73">
        <v>4.3282927440578138</v>
      </c>
      <c r="Q8" s="73">
        <v>1.8275035144298355</v>
      </c>
      <c r="R8" s="74">
        <v>66.038620689655176</v>
      </c>
    </row>
    <row r="9" spans="1:20" s="20" customFormat="1" ht="12.75">
      <c r="A9" s="492">
        <v>2</v>
      </c>
      <c r="B9" s="452" t="s">
        <v>277</v>
      </c>
      <c r="C9" s="467">
        <v>11309734</v>
      </c>
      <c r="D9" s="73">
        <v>65374.184971098301</v>
      </c>
      <c r="E9" s="73">
        <v>1188.6215449290601</v>
      </c>
      <c r="F9" s="74">
        <v>226.584405176904</v>
      </c>
      <c r="G9" s="80">
        <v>750620</v>
      </c>
      <c r="H9" s="73">
        <v>4338.8439306358396</v>
      </c>
      <c r="I9" s="73">
        <v>78.888071466106197</v>
      </c>
      <c r="J9" s="94">
        <v>15.0382658172056</v>
      </c>
      <c r="K9" s="238">
        <v>9515</v>
      </c>
      <c r="L9" s="22">
        <v>9431</v>
      </c>
      <c r="M9" s="22">
        <v>49914</v>
      </c>
      <c r="N9" s="23">
        <v>288.52023121387282</v>
      </c>
      <c r="O9" s="23">
        <f t="shared" si="3"/>
        <v>79.046638688732287</v>
      </c>
      <c r="P9" s="23">
        <v>4.4478702548565314</v>
      </c>
      <c r="Q9" s="23">
        <v>0.30749655391793024</v>
      </c>
      <c r="R9" s="26">
        <v>64.867052023121389</v>
      </c>
    </row>
    <row r="10" spans="1:20" s="20" customFormat="1" ht="12.75">
      <c r="A10" s="492">
        <v>3</v>
      </c>
      <c r="B10" s="452" t="s">
        <v>278</v>
      </c>
      <c r="C10" s="467">
        <v>3728521</v>
      </c>
      <c r="D10" s="73">
        <v>60137.435483870999</v>
      </c>
      <c r="E10" s="73">
        <v>1325.46071809456</v>
      </c>
      <c r="F10" s="74">
        <v>221.80374776918501</v>
      </c>
      <c r="G10" s="80">
        <v>153497</v>
      </c>
      <c r="H10" s="73">
        <v>2475.7580645161302</v>
      </c>
      <c r="I10" s="73">
        <v>54.567010309278402</v>
      </c>
      <c r="J10" s="94">
        <v>9.1312908982748393</v>
      </c>
      <c r="K10" s="238">
        <v>2813</v>
      </c>
      <c r="L10" s="22">
        <v>2792</v>
      </c>
      <c r="M10" s="22">
        <v>16810</v>
      </c>
      <c r="N10" s="23">
        <v>271.12903225806451</v>
      </c>
      <c r="O10" s="23">
        <f t="shared" si="3"/>
        <v>74.281926646045065</v>
      </c>
      <c r="P10" s="23">
        <v>5.9003159003159</v>
      </c>
      <c r="Q10" s="23">
        <v>3.5816618911174783E-2</v>
      </c>
      <c r="R10" s="26">
        <v>45.951612903225808</v>
      </c>
    </row>
    <row r="11" spans="1:20" s="20" customFormat="1" ht="12.75">
      <c r="A11" s="492">
        <v>4</v>
      </c>
      <c r="B11" s="452" t="s">
        <v>279</v>
      </c>
      <c r="C11" s="467">
        <v>7875238</v>
      </c>
      <c r="D11" s="73">
        <v>58335.096296296295</v>
      </c>
      <c r="E11" s="73">
        <v>4755.5785024154593</v>
      </c>
      <c r="F11" s="74">
        <v>175.82973497957087</v>
      </c>
      <c r="G11" s="80">
        <v>273514</v>
      </c>
      <c r="H11" s="73">
        <v>2026.0296296296297</v>
      </c>
      <c r="I11" s="73">
        <v>165.16545893719805</v>
      </c>
      <c r="J11" s="94">
        <v>6.1067226327893014</v>
      </c>
      <c r="K11" s="238">
        <v>1656</v>
      </c>
      <c r="L11" s="22">
        <v>1547</v>
      </c>
      <c r="M11" s="22">
        <v>44789</v>
      </c>
      <c r="N11" s="23">
        <v>331.77037037037036</v>
      </c>
      <c r="O11" s="23">
        <f t="shared" si="3"/>
        <v>90.895991882293245</v>
      </c>
      <c r="P11" s="23">
        <v>27.046497584541061</v>
      </c>
      <c r="Q11" s="23">
        <v>0.71105365223012285</v>
      </c>
      <c r="R11" s="26">
        <v>12.266666666666667</v>
      </c>
    </row>
    <row r="12" spans="1:20" s="20" customFormat="1" ht="13.5" thickBot="1">
      <c r="A12" s="450">
        <v>5</v>
      </c>
      <c r="B12" s="453" t="s">
        <v>280</v>
      </c>
      <c r="C12" s="468">
        <v>2729183</v>
      </c>
      <c r="D12" s="66">
        <v>52484.288461538497</v>
      </c>
      <c r="E12" s="66">
        <v>998.60336626417904</v>
      </c>
      <c r="F12" s="67">
        <v>184.44164357640099</v>
      </c>
      <c r="G12" s="82">
        <v>113725</v>
      </c>
      <c r="H12" s="66">
        <v>2187.01923076923</v>
      </c>
      <c r="I12" s="66">
        <v>41.611781924624999</v>
      </c>
      <c r="J12" s="95">
        <v>7.6856795296343901</v>
      </c>
      <c r="K12" s="239">
        <v>2733</v>
      </c>
      <c r="L12" s="28">
        <v>2716</v>
      </c>
      <c r="M12" s="28">
        <v>14797</v>
      </c>
      <c r="N12" s="29">
        <v>290.13725490196077</v>
      </c>
      <c r="O12" s="29">
        <f t="shared" si="3"/>
        <v>79.489658877249525</v>
      </c>
      <c r="P12" s="29">
        <v>5.1396318166029875</v>
      </c>
      <c r="Q12" s="29">
        <v>0.14727540500736377</v>
      </c>
      <c r="R12" s="32">
        <v>56.450980392156865</v>
      </c>
    </row>
    <row r="13" spans="1:20" s="20" customFormat="1" ht="12.75">
      <c r="A13" s="33"/>
      <c r="B13" s="61"/>
      <c r="C13" s="35"/>
      <c r="D13" s="36"/>
      <c r="E13" s="37"/>
      <c r="F13" s="37"/>
      <c r="G13" s="35"/>
      <c r="H13" s="37"/>
      <c r="I13" s="37"/>
      <c r="J13" s="37"/>
      <c r="K13" s="61"/>
    </row>
    <row r="14" spans="1:20" s="20" customFormat="1" ht="13.5" thickBot="1">
      <c r="A14" s="552" t="s">
        <v>1066</v>
      </c>
      <c r="B14" s="552"/>
      <c r="C14" s="552"/>
      <c r="D14" s="552"/>
      <c r="E14" s="552"/>
      <c r="F14" s="552"/>
      <c r="G14" s="552"/>
      <c r="H14" s="552"/>
      <c r="I14" s="552"/>
      <c r="J14" s="552"/>
      <c r="K14" s="552"/>
      <c r="L14" s="552"/>
      <c r="M14" s="552"/>
      <c r="N14" s="552"/>
      <c r="O14" s="552"/>
      <c r="P14" s="552"/>
      <c r="Q14" s="552"/>
      <c r="R14" s="552"/>
      <c r="S14" s="552"/>
      <c r="T14" s="552"/>
    </row>
    <row r="15" spans="1:20" s="20" customFormat="1" ht="13.5" thickBot="1">
      <c r="A15" s="611" t="s">
        <v>300</v>
      </c>
      <c r="B15" s="614" t="s">
        <v>301</v>
      </c>
      <c r="C15" s="557" t="s">
        <v>414</v>
      </c>
      <c r="D15" s="557"/>
      <c r="E15" s="557"/>
      <c r="F15" s="557"/>
      <c r="G15" s="557"/>
      <c r="H15" s="557"/>
      <c r="I15" s="557"/>
      <c r="J15" s="557"/>
      <c r="K15" s="557"/>
      <c r="L15" s="557"/>
      <c r="M15" s="556" t="s">
        <v>425</v>
      </c>
      <c r="N15" s="557"/>
      <c r="O15" s="557"/>
      <c r="P15" s="557"/>
      <c r="Q15" s="557"/>
      <c r="R15" s="557"/>
      <c r="S15" s="557"/>
      <c r="T15" s="558"/>
    </row>
    <row r="16" spans="1:20" s="20" customFormat="1" ht="13.5" thickBot="1">
      <c r="A16" s="612"/>
      <c r="B16" s="615"/>
      <c r="C16" s="671" t="s">
        <v>415</v>
      </c>
      <c r="D16" s="562" t="s">
        <v>416</v>
      </c>
      <c r="E16" s="563"/>
      <c r="F16" s="563"/>
      <c r="G16" s="563"/>
      <c r="H16" s="563"/>
      <c r="I16" s="563"/>
      <c r="J16" s="563"/>
      <c r="K16" s="563"/>
      <c r="L16" s="563"/>
      <c r="M16" s="559" t="s">
        <v>415</v>
      </c>
      <c r="N16" s="562" t="s">
        <v>416</v>
      </c>
      <c r="O16" s="563"/>
      <c r="P16" s="563"/>
      <c r="Q16" s="563"/>
      <c r="R16" s="563"/>
      <c r="S16" s="563"/>
      <c r="T16" s="585"/>
    </row>
    <row r="17" spans="1:20" s="20" customFormat="1" ht="41.25" customHeight="1">
      <c r="A17" s="612"/>
      <c r="B17" s="615"/>
      <c r="C17" s="672"/>
      <c r="D17" s="576" t="s">
        <v>409</v>
      </c>
      <c r="E17" s="570" t="s">
        <v>410</v>
      </c>
      <c r="F17" s="570" t="s">
        <v>411</v>
      </c>
      <c r="G17" s="566" t="s">
        <v>418</v>
      </c>
      <c r="H17" s="567"/>
      <c r="I17" s="568" t="s">
        <v>417</v>
      </c>
      <c r="J17" s="569"/>
      <c r="K17" s="570" t="s">
        <v>412</v>
      </c>
      <c r="L17" s="573" t="s">
        <v>413</v>
      </c>
      <c r="M17" s="560"/>
      <c r="N17" s="576" t="s">
        <v>420</v>
      </c>
      <c r="O17" s="566" t="s">
        <v>421</v>
      </c>
      <c r="P17" s="579"/>
      <c r="Q17" s="579"/>
      <c r="R17" s="567"/>
      <c r="S17" s="570" t="s">
        <v>423</v>
      </c>
      <c r="T17" s="573" t="s">
        <v>424</v>
      </c>
    </row>
    <row r="18" spans="1:20" s="20" customFormat="1" ht="27" customHeight="1">
      <c r="A18" s="612"/>
      <c r="B18" s="615"/>
      <c r="C18" s="672"/>
      <c r="D18" s="577"/>
      <c r="E18" s="571"/>
      <c r="F18" s="571"/>
      <c r="G18" s="580" t="s">
        <v>415</v>
      </c>
      <c r="H18" s="580" t="s">
        <v>419</v>
      </c>
      <c r="I18" s="580" t="s">
        <v>415</v>
      </c>
      <c r="J18" s="582" t="s">
        <v>422</v>
      </c>
      <c r="K18" s="571"/>
      <c r="L18" s="574"/>
      <c r="M18" s="560"/>
      <c r="N18" s="577"/>
      <c r="O18" s="571" t="s">
        <v>415</v>
      </c>
      <c r="P18" s="571" t="s">
        <v>422</v>
      </c>
      <c r="Q18" s="583" t="s">
        <v>418</v>
      </c>
      <c r="R18" s="584"/>
      <c r="S18" s="571"/>
      <c r="T18" s="574"/>
    </row>
    <row r="19" spans="1:20" s="20" customFormat="1" ht="25.5">
      <c r="A19" s="613"/>
      <c r="B19" s="616"/>
      <c r="C19" s="673"/>
      <c r="D19" s="578"/>
      <c r="E19" s="572"/>
      <c r="F19" s="572"/>
      <c r="G19" s="581"/>
      <c r="H19" s="581"/>
      <c r="I19" s="581"/>
      <c r="J19" s="572"/>
      <c r="K19" s="572"/>
      <c r="L19" s="575"/>
      <c r="M19" s="561"/>
      <c r="N19" s="578"/>
      <c r="O19" s="572"/>
      <c r="P19" s="572"/>
      <c r="Q19" s="312" t="s">
        <v>415</v>
      </c>
      <c r="R19" s="38" t="s">
        <v>419</v>
      </c>
      <c r="S19" s="572"/>
      <c r="T19" s="575"/>
    </row>
    <row r="20" spans="1:20" s="20" customFormat="1" ht="12.75">
      <c r="A20" s="619" t="s">
        <v>340</v>
      </c>
      <c r="B20" s="516"/>
      <c r="C20" s="144">
        <f>SUM(C21:C25)</f>
        <v>396</v>
      </c>
      <c r="D20" s="40">
        <f t="shared" ref="D20:T20" si="4">SUM(D21:D26)</f>
        <v>252</v>
      </c>
      <c r="E20" s="41">
        <f t="shared" si="4"/>
        <v>2</v>
      </c>
      <c r="F20" s="41">
        <f t="shared" si="4"/>
        <v>6</v>
      </c>
      <c r="G20" s="41">
        <f t="shared" si="4"/>
        <v>4</v>
      </c>
      <c r="H20" s="41">
        <f t="shared" si="4"/>
        <v>0</v>
      </c>
      <c r="I20" s="41">
        <f t="shared" si="4"/>
        <v>48</v>
      </c>
      <c r="J20" s="41">
        <f t="shared" si="4"/>
        <v>0</v>
      </c>
      <c r="K20" s="41">
        <f t="shared" si="4"/>
        <v>20</v>
      </c>
      <c r="L20" s="42">
        <f t="shared" si="4"/>
        <v>64</v>
      </c>
      <c r="M20" s="39">
        <f t="shared" si="4"/>
        <v>1521</v>
      </c>
      <c r="N20" s="40">
        <f t="shared" si="4"/>
        <v>832</v>
      </c>
      <c r="O20" s="41">
        <f t="shared" si="4"/>
        <v>791</v>
      </c>
      <c r="P20" s="41">
        <f t="shared" si="4"/>
        <v>26</v>
      </c>
      <c r="Q20" s="43">
        <f t="shared" si="4"/>
        <v>0</v>
      </c>
      <c r="R20" s="44">
        <f t="shared" si="4"/>
        <v>0</v>
      </c>
      <c r="S20" s="41">
        <f t="shared" si="4"/>
        <v>492</v>
      </c>
      <c r="T20" s="42">
        <f t="shared" si="4"/>
        <v>197</v>
      </c>
    </row>
    <row r="21" spans="1:20" s="20" customFormat="1" ht="25.5">
      <c r="A21" s="492">
        <v>1</v>
      </c>
      <c r="B21" s="473" t="s">
        <v>276</v>
      </c>
      <c r="C21" s="111">
        <v>273</v>
      </c>
      <c r="D21" s="70">
        <v>179</v>
      </c>
      <c r="E21" s="71">
        <v>2</v>
      </c>
      <c r="F21" s="71">
        <v>2</v>
      </c>
      <c r="G21" s="71">
        <v>3</v>
      </c>
      <c r="H21" s="71">
        <v>0</v>
      </c>
      <c r="I21" s="71">
        <v>42</v>
      </c>
      <c r="J21" s="71">
        <v>0</v>
      </c>
      <c r="K21" s="71">
        <v>11</v>
      </c>
      <c r="L21" s="113">
        <v>34</v>
      </c>
      <c r="M21" s="111">
        <v>1007</v>
      </c>
      <c r="N21" s="70">
        <v>576</v>
      </c>
      <c r="O21" s="71">
        <v>544</v>
      </c>
      <c r="P21" s="71">
        <v>18</v>
      </c>
      <c r="Q21" s="71">
        <v>0</v>
      </c>
      <c r="R21" s="71">
        <v>0</v>
      </c>
      <c r="S21" s="71">
        <v>321</v>
      </c>
      <c r="T21" s="113">
        <v>110</v>
      </c>
    </row>
    <row r="22" spans="1:20" s="20" customFormat="1" ht="12.75">
      <c r="A22" s="492">
        <v>2</v>
      </c>
      <c r="B22" s="452" t="s">
        <v>277</v>
      </c>
      <c r="C22" s="45">
        <v>67</v>
      </c>
      <c r="D22" s="46">
        <v>44</v>
      </c>
      <c r="E22" s="47">
        <v>0</v>
      </c>
      <c r="F22" s="47">
        <v>1</v>
      </c>
      <c r="G22" s="47">
        <v>1</v>
      </c>
      <c r="H22" s="47">
        <v>0</v>
      </c>
      <c r="I22" s="78">
        <v>4</v>
      </c>
      <c r="J22" s="47">
        <v>0</v>
      </c>
      <c r="K22" s="47">
        <v>5</v>
      </c>
      <c r="L22" s="48">
        <v>12</v>
      </c>
      <c r="M22" s="111">
        <v>239</v>
      </c>
      <c r="N22" s="70">
        <v>124</v>
      </c>
      <c r="O22" s="71">
        <v>116</v>
      </c>
      <c r="P22" s="71">
        <v>3</v>
      </c>
      <c r="Q22" s="71">
        <v>0</v>
      </c>
      <c r="R22" s="71">
        <v>0</v>
      </c>
      <c r="S22" s="71">
        <v>88</v>
      </c>
      <c r="T22" s="113">
        <v>27</v>
      </c>
    </row>
    <row r="23" spans="1:20" s="20" customFormat="1" ht="12.75">
      <c r="A23" s="492">
        <v>3</v>
      </c>
      <c r="B23" s="452" t="s">
        <v>278</v>
      </c>
      <c r="C23" s="45">
        <v>18</v>
      </c>
      <c r="D23" s="85">
        <v>11</v>
      </c>
      <c r="E23" s="86">
        <v>0</v>
      </c>
      <c r="F23" s="86">
        <v>1</v>
      </c>
      <c r="G23" s="86">
        <v>0</v>
      </c>
      <c r="H23" s="86">
        <v>0</v>
      </c>
      <c r="I23" s="47">
        <v>2</v>
      </c>
      <c r="J23" s="86">
        <v>0</v>
      </c>
      <c r="K23" s="86">
        <v>1</v>
      </c>
      <c r="L23" s="87">
        <v>3</v>
      </c>
      <c r="M23" s="192">
        <v>85</v>
      </c>
      <c r="N23" s="103">
        <v>46</v>
      </c>
      <c r="O23" s="104">
        <v>46</v>
      </c>
      <c r="P23" s="104">
        <v>3</v>
      </c>
      <c r="Q23" s="104">
        <v>0</v>
      </c>
      <c r="R23" s="104">
        <v>0</v>
      </c>
      <c r="S23" s="104">
        <v>27</v>
      </c>
      <c r="T23" s="105">
        <v>12</v>
      </c>
    </row>
    <row r="24" spans="1:20" s="20" customFormat="1" ht="12.75">
      <c r="A24" s="492">
        <v>4</v>
      </c>
      <c r="B24" s="452" t="s">
        <v>279</v>
      </c>
      <c r="C24" s="45">
        <v>19</v>
      </c>
      <c r="D24" s="46">
        <v>4</v>
      </c>
      <c r="E24" s="47">
        <v>0</v>
      </c>
      <c r="F24" s="47">
        <v>1</v>
      </c>
      <c r="G24" s="47">
        <v>0</v>
      </c>
      <c r="H24" s="47">
        <v>0</v>
      </c>
      <c r="I24" s="78">
        <v>0</v>
      </c>
      <c r="J24" s="47">
        <v>0</v>
      </c>
      <c r="K24" s="47">
        <v>2</v>
      </c>
      <c r="L24" s="48">
        <v>12</v>
      </c>
      <c r="M24" s="111">
        <v>121</v>
      </c>
      <c r="N24" s="70">
        <v>49</v>
      </c>
      <c r="O24" s="71">
        <v>49</v>
      </c>
      <c r="P24" s="71">
        <v>0</v>
      </c>
      <c r="Q24" s="71">
        <v>0</v>
      </c>
      <c r="R24" s="71">
        <v>0</v>
      </c>
      <c r="S24" s="71">
        <v>38</v>
      </c>
      <c r="T24" s="113">
        <v>34</v>
      </c>
    </row>
    <row r="25" spans="1:20" s="20" customFormat="1" ht="13.5" thickBot="1">
      <c r="A25" s="450">
        <v>5</v>
      </c>
      <c r="B25" s="453" t="s">
        <v>280</v>
      </c>
      <c r="C25" s="50">
        <v>19</v>
      </c>
      <c r="D25" s="51">
        <v>14</v>
      </c>
      <c r="E25" s="52">
        <v>0</v>
      </c>
      <c r="F25" s="52">
        <v>1</v>
      </c>
      <c r="G25" s="52">
        <v>0</v>
      </c>
      <c r="H25" s="52">
        <v>0</v>
      </c>
      <c r="I25" s="52">
        <v>0</v>
      </c>
      <c r="J25" s="52">
        <v>0</v>
      </c>
      <c r="K25" s="52">
        <v>1</v>
      </c>
      <c r="L25" s="96">
        <v>3</v>
      </c>
      <c r="M25" s="62">
        <v>69</v>
      </c>
      <c r="N25" s="63">
        <v>37</v>
      </c>
      <c r="O25" s="64">
        <v>36</v>
      </c>
      <c r="P25" s="64">
        <v>2</v>
      </c>
      <c r="Q25" s="64">
        <v>0</v>
      </c>
      <c r="R25" s="64">
        <v>0</v>
      </c>
      <c r="S25" s="64">
        <v>18</v>
      </c>
      <c r="T25" s="117">
        <v>14</v>
      </c>
    </row>
    <row r="26" spans="1:20" s="20" customFormat="1" ht="12.75">
      <c r="A26" s="33"/>
      <c r="B26" s="61"/>
      <c r="C26" s="35"/>
      <c r="D26" s="36"/>
      <c r="E26" s="37"/>
      <c r="F26" s="37"/>
      <c r="G26" s="35"/>
      <c r="H26" s="37"/>
      <c r="I26" s="37"/>
      <c r="J26" s="37"/>
      <c r="K26" s="61"/>
    </row>
  </sheetData>
  <mergeCells count="44">
    <mergeCell ref="A4:J4"/>
    <mergeCell ref="A5:A6"/>
    <mergeCell ref="B5:B6"/>
    <mergeCell ref="C5:C6"/>
    <mergeCell ref="D5:F5"/>
    <mergeCell ref="G5:G6"/>
    <mergeCell ref="H5:J5"/>
    <mergeCell ref="B15:B19"/>
    <mergeCell ref="C15:L15"/>
    <mergeCell ref="M15:T15"/>
    <mergeCell ref="C16:C19"/>
    <mergeCell ref="D16:L16"/>
    <mergeCell ref="O5:O6"/>
    <mergeCell ref="G17:H17"/>
    <mergeCell ref="I17:J17"/>
    <mergeCell ref="K17:K19"/>
    <mergeCell ref="L17:L19"/>
    <mergeCell ref="N17:N19"/>
    <mergeCell ref="A14:T14"/>
    <mergeCell ref="P5:P6"/>
    <mergeCell ref="Q5:Q6"/>
    <mergeCell ref="R5:R6"/>
    <mergeCell ref="A7:B7"/>
    <mergeCell ref="K5:K6"/>
    <mergeCell ref="L5:L6"/>
    <mergeCell ref="M5:M6"/>
    <mergeCell ref="N5:N6"/>
    <mergeCell ref="A15:A19"/>
    <mergeCell ref="A20:B20"/>
    <mergeCell ref="O17:R17"/>
    <mergeCell ref="S17:S19"/>
    <mergeCell ref="T17:T19"/>
    <mergeCell ref="G18:G19"/>
    <mergeCell ref="H18:H19"/>
    <mergeCell ref="I18:I19"/>
    <mergeCell ref="J18:J19"/>
    <mergeCell ref="O18:O19"/>
    <mergeCell ref="P18:P19"/>
    <mergeCell ref="Q18:R18"/>
    <mergeCell ref="M16:M19"/>
    <mergeCell ref="N16:T16"/>
    <mergeCell ref="D17:D19"/>
    <mergeCell ref="E17:E19"/>
    <mergeCell ref="F17:F19"/>
  </mergeCells>
  <pageMargins left="0.11811023622047245" right="0.19685039370078741" top="0.55118110236220474" bottom="0.74803149606299213" header="0.31496062992125984" footer="0.31496062992125984"/>
  <pageSetup paperSize="9" scale="65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99"/>
  <sheetViews>
    <sheetView zoomScaleNormal="100" zoomScaleSheetLayoutView="70" zoomScalePageLayoutView="90" workbookViewId="0">
      <selection sqref="A1:J1"/>
    </sheetView>
  </sheetViews>
  <sheetFormatPr defaultRowHeight="15"/>
  <cols>
    <col min="1" max="1" width="4.28515625" customWidth="1"/>
    <col min="2" max="2" width="49" customWidth="1"/>
    <col min="3" max="3" width="12.85546875" customWidth="1"/>
    <col min="4" max="4" width="10" customWidth="1"/>
    <col min="5" max="5" width="8.140625" customWidth="1"/>
    <col min="6" max="6" width="8.42578125" customWidth="1"/>
    <col min="7" max="7" width="11.140625" customWidth="1"/>
    <col min="8" max="8" width="9.140625" customWidth="1"/>
    <col min="9" max="9" width="8.140625" customWidth="1"/>
    <col min="10" max="10" width="9.140625" customWidth="1"/>
    <col min="11" max="11" width="9" customWidth="1"/>
    <col min="12" max="12" width="9.140625" customWidth="1"/>
    <col min="13" max="13" width="9.5703125" customWidth="1"/>
    <col min="14" max="14" width="8.5703125" customWidth="1"/>
    <col min="15" max="15" width="8.7109375" customWidth="1"/>
    <col min="16" max="16" width="10.5703125" customWidth="1"/>
    <col min="17" max="17" width="7.85546875" customWidth="1"/>
    <col min="18" max="18" width="8.7109375" customWidth="1"/>
    <col min="19" max="19" width="9" customWidth="1"/>
    <col min="20" max="20" width="8.140625" customWidth="1"/>
  </cols>
  <sheetData>
    <row r="1" spans="1:21" s="20" customFormat="1" ht="13.5" thickBot="1">
      <c r="A1" s="542" t="s">
        <v>562</v>
      </c>
      <c r="B1" s="542"/>
      <c r="C1" s="542"/>
      <c r="D1" s="542"/>
      <c r="E1" s="542"/>
      <c r="F1" s="542"/>
      <c r="G1" s="542"/>
      <c r="H1" s="542"/>
      <c r="I1" s="542"/>
      <c r="J1" s="542"/>
      <c r="K1" s="370">
        <f>692793-K4</f>
        <v>0</v>
      </c>
    </row>
    <row r="2" spans="1:21" s="20" customFormat="1" ht="12.75">
      <c r="A2" s="543" t="s">
        <v>300</v>
      </c>
      <c r="B2" s="545" t="s">
        <v>301</v>
      </c>
      <c r="C2" s="546" t="s">
        <v>0</v>
      </c>
      <c r="D2" s="546" t="s">
        <v>298</v>
      </c>
      <c r="E2" s="546"/>
      <c r="F2" s="548"/>
      <c r="G2" s="546" t="s">
        <v>1</v>
      </c>
      <c r="H2" s="546" t="s">
        <v>299</v>
      </c>
      <c r="I2" s="546"/>
      <c r="J2" s="547"/>
      <c r="K2" s="564" t="s">
        <v>466</v>
      </c>
      <c r="L2" s="545" t="s">
        <v>467</v>
      </c>
      <c r="M2" s="546" t="s">
        <v>461</v>
      </c>
      <c r="N2" s="546" t="s">
        <v>489</v>
      </c>
      <c r="O2" s="546" t="s">
        <v>463</v>
      </c>
      <c r="P2" s="546" t="s">
        <v>464</v>
      </c>
      <c r="Q2" s="546" t="s">
        <v>465</v>
      </c>
      <c r="R2" s="548" t="s">
        <v>469</v>
      </c>
    </row>
    <row r="3" spans="1:21" s="20" customFormat="1" ht="25.5">
      <c r="A3" s="544"/>
      <c r="B3" s="514"/>
      <c r="C3" s="513"/>
      <c r="D3" s="3" t="s">
        <v>2</v>
      </c>
      <c r="E3" s="2" t="s">
        <v>3</v>
      </c>
      <c r="F3" s="7" t="s">
        <v>445</v>
      </c>
      <c r="G3" s="513"/>
      <c r="H3" s="3" t="s">
        <v>2</v>
      </c>
      <c r="I3" s="2" t="s">
        <v>3</v>
      </c>
      <c r="J3" s="8" t="s">
        <v>445</v>
      </c>
      <c r="K3" s="675"/>
      <c r="L3" s="676"/>
      <c r="M3" s="674"/>
      <c r="N3" s="674"/>
      <c r="O3" s="674"/>
      <c r="P3" s="674"/>
      <c r="Q3" s="674"/>
      <c r="R3" s="549"/>
    </row>
    <row r="4" spans="1:21" s="20" customFormat="1" ht="12.75">
      <c r="A4" s="619" t="s">
        <v>341</v>
      </c>
      <c r="B4" s="516"/>
      <c r="C4" s="53">
        <f t="shared" ref="C4" si="0">SUM(C5:C47)</f>
        <v>2459414261.9300003</v>
      </c>
      <c r="D4" s="54">
        <v>146620.61892989199</v>
      </c>
      <c r="E4" s="54">
        <v>3549.9987181308102</v>
      </c>
      <c r="F4" s="56">
        <v>562.151445823009</v>
      </c>
      <c r="G4" s="53">
        <f t="shared" ref="G4" si="1">SUM(G5:G47)</f>
        <v>382044431.58000004</v>
      </c>
      <c r="H4" s="54">
        <v>22775.988528675301</v>
      </c>
      <c r="I4" s="54">
        <v>551.45538650073001</v>
      </c>
      <c r="J4" s="55">
        <v>87.324381624424007</v>
      </c>
      <c r="K4" s="237">
        <f>SUM(K5:K47)</f>
        <v>692793</v>
      </c>
      <c r="L4" s="53">
        <f t="shared" ref="L4" si="2">SUM(L5:L47)</f>
        <v>688112</v>
      </c>
      <c r="M4" s="53">
        <f>SUM(M5:M47)</f>
        <v>4375003</v>
      </c>
      <c r="N4" s="54">
        <v>260.82049600572316</v>
      </c>
      <c r="O4" s="54">
        <f>+N4*100/365</f>
        <v>71.457670138554292</v>
      </c>
      <c r="P4" s="54">
        <v>4.7859903492621925</v>
      </c>
      <c r="Q4" s="54">
        <v>1.7029204548096821</v>
      </c>
      <c r="R4" s="56">
        <v>54.496661499940387</v>
      </c>
      <c r="T4" s="68"/>
      <c r="U4" s="68"/>
    </row>
    <row r="5" spans="1:21" s="20" customFormat="1" ht="25.5">
      <c r="A5" s="311">
        <v>1</v>
      </c>
      <c r="B5" s="93" t="s">
        <v>345</v>
      </c>
      <c r="C5" s="80">
        <v>45262760.280000001</v>
      </c>
      <c r="D5" s="73">
        <v>92372.980163265296</v>
      </c>
      <c r="E5" s="73">
        <v>2394.0950111075799</v>
      </c>
      <c r="F5" s="74">
        <v>333.18434644347798</v>
      </c>
      <c r="G5" s="80">
        <v>5049793.9000000004</v>
      </c>
      <c r="H5" s="73">
        <v>10305.701836734699</v>
      </c>
      <c r="I5" s="73">
        <v>267.10006876123998</v>
      </c>
      <c r="J5" s="94">
        <v>37.1721094744901</v>
      </c>
      <c r="K5" s="316">
        <v>18906</v>
      </c>
      <c r="L5" s="80">
        <v>18710</v>
      </c>
      <c r="M5" s="80">
        <v>135849</v>
      </c>
      <c r="N5" s="73">
        <v>277.24285714285713</v>
      </c>
      <c r="O5" s="73">
        <f t="shared" ref="O5:O47" si="3">+N5*100/365</f>
        <v>75.956947162426616</v>
      </c>
      <c r="P5" s="73">
        <v>6.7248651056878375</v>
      </c>
      <c r="Q5" s="73">
        <v>1.9401389631213255</v>
      </c>
      <c r="R5" s="74">
        <v>41.2265306122449</v>
      </c>
    </row>
    <row r="6" spans="1:21" s="20" customFormat="1" ht="12.75">
      <c r="A6" s="311">
        <v>2</v>
      </c>
      <c r="B6" s="93" t="s">
        <v>281</v>
      </c>
      <c r="C6" s="80">
        <v>126689465</v>
      </c>
      <c r="D6" s="73">
        <v>138761.73603504899</v>
      </c>
      <c r="E6" s="73">
        <v>3525.8116720471999</v>
      </c>
      <c r="F6" s="74">
        <v>581.52045589119598</v>
      </c>
      <c r="G6" s="80">
        <v>24470984</v>
      </c>
      <c r="H6" s="73">
        <v>26802.830230011001</v>
      </c>
      <c r="I6" s="73">
        <v>681.03595680730302</v>
      </c>
      <c r="J6" s="94">
        <v>112.324870673234</v>
      </c>
      <c r="K6" s="316">
        <v>35932</v>
      </c>
      <c r="L6" s="80">
        <v>35745</v>
      </c>
      <c r="M6" s="80">
        <v>217859</v>
      </c>
      <c r="N6" s="73">
        <v>238.61883899233297</v>
      </c>
      <c r="O6" s="73">
        <f t="shared" si="3"/>
        <v>65.375024381461088</v>
      </c>
      <c r="P6" s="73">
        <v>4.2869596017237646</v>
      </c>
      <c r="Q6" s="73">
        <v>3.0577703175269266</v>
      </c>
      <c r="R6" s="74">
        <v>55.661555312157724</v>
      </c>
    </row>
    <row r="7" spans="1:21" s="20" customFormat="1" ht="12.75">
      <c r="A7" s="311">
        <v>3</v>
      </c>
      <c r="B7" s="93" t="s">
        <v>282</v>
      </c>
      <c r="C7" s="80">
        <v>2786738</v>
      </c>
      <c r="D7" s="73">
        <v>44234</v>
      </c>
      <c r="E7" s="73">
        <v>1617</v>
      </c>
      <c r="F7" s="74">
        <v>406</v>
      </c>
      <c r="G7" s="80">
        <v>94352</v>
      </c>
      <c r="H7" s="73">
        <v>1498</v>
      </c>
      <c r="I7" s="73">
        <v>55</v>
      </c>
      <c r="J7" s="94">
        <v>14</v>
      </c>
      <c r="K7" s="316">
        <v>1723</v>
      </c>
      <c r="L7" s="80">
        <v>1723</v>
      </c>
      <c r="M7" s="80">
        <v>6865</v>
      </c>
      <c r="N7" s="73">
        <v>108.96825396825396</v>
      </c>
      <c r="O7" s="73">
        <f t="shared" si="3"/>
        <v>29.854316155686014</v>
      </c>
      <c r="P7" s="73">
        <v>3.1049298959746721</v>
      </c>
      <c r="Q7" s="73">
        <v>5.8038305281485777E-2</v>
      </c>
      <c r="R7" s="74">
        <v>35.095238095238095</v>
      </c>
    </row>
    <row r="8" spans="1:21" s="20" customFormat="1" ht="12.75">
      <c r="A8" s="311">
        <v>4</v>
      </c>
      <c r="B8" s="93" t="s">
        <v>346</v>
      </c>
      <c r="C8" s="80">
        <v>24922629</v>
      </c>
      <c r="D8" s="73">
        <v>119820.331730769</v>
      </c>
      <c r="E8" s="73">
        <v>2573.05688622755</v>
      </c>
      <c r="F8" s="74">
        <v>405.70117693021399</v>
      </c>
      <c r="G8" s="80">
        <v>1405823</v>
      </c>
      <c r="H8" s="73">
        <v>6758.7644230769201</v>
      </c>
      <c r="I8" s="73">
        <v>145.13968614495101</v>
      </c>
      <c r="J8" s="94">
        <v>22.8845859582296</v>
      </c>
      <c r="K8" s="316">
        <v>9686</v>
      </c>
      <c r="L8" s="80">
        <v>9657</v>
      </c>
      <c r="M8" s="80">
        <v>61431</v>
      </c>
      <c r="N8" s="73">
        <v>295.34134615384613</v>
      </c>
      <c r="O8" s="73">
        <f t="shared" si="3"/>
        <v>80.915437302423598</v>
      </c>
      <c r="P8" s="73">
        <v>4.9769910070485297</v>
      </c>
      <c r="Q8" s="73">
        <v>0.97338718028373206</v>
      </c>
      <c r="R8" s="74">
        <v>59.341346153846153</v>
      </c>
    </row>
    <row r="9" spans="1:21" s="20" customFormat="1" ht="25.5">
      <c r="A9" s="311">
        <v>5</v>
      </c>
      <c r="B9" s="93" t="s">
        <v>347</v>
      </c>
      <c r="C9" s="80">
        <v>6590984</v>
      </c>
      <c r="D9" s="73">
        <v>108048.918032787</v>
      </c>
      <c r="E9" s="73">
        <v>1570.4036216345</v>
      </c>
      <c r="F9" s="74">
        <v>488.18487519442999</v>
      </c>
      <c r="G9" s="80">
        <v>341302</v>
      </c>
      <c r="H9" s="73">
        <v>5595.1147540983602</v>
      </c>
      <c r="I9" s="73">
        <v>81.320467000238295</v>
      </c>
      <c r="J9" s="94">
        <v>25.279757055032999</v>
      </c>
      <c r="K9" s="316">
        <v>4197</v>
      </c>
      <c r="L9" s="80">
        <v>4190</v>
      </c>
      <c r="M9" s="80">
        <v>13501</v>
      </c>
      <c r="N9" s="73">
        <v>221.32786885245901</v>
      </c>
      <c r="O9" s="73">
        <f t="shared" si="3"/>
        <v>60.637772288344934</v>
      </c>
      <c r="P9" s="73">
        <v>1.7211881693013769</v>
      </c>
      <c r="Q9" s="73">
        <v>4.77326968973747E-2</v>
      </c>
      <c r="R9" s="74">
        <v>128.59016393442624</v>
      </c>
    </row>
    <row r="10" spans="1:21" s="20" customFormat="1" ht="12.75">
      <c r="A10" s="311">
        <v>6</v>
      </c>
      <c r="B10" s="93" t="s">
        <v>283</v>
      </c>
      <c r="C10" s="80">
        <v>38939427</v>
      </c>
      <c r="D10" s="73">
        <v>136629.568421053</v>
      </c>
      <c r="E10" s="73">
        <v>3188.3588798820902</v>
      </c>
      <c r="F10" s="74">
        <v>595.09470611608594</v>
      </c>
      <c r="G10" s="80">
        <v>4615150</v>
      </c>
      <c r="H10" s="73">
        <v>16193.508771929801</v>
      </c>
      <c r="I10" s="73">
        <v>377.88831572914103</v>
      </c>
      <c r="J10" s="94">
        <v>70.531375126081201</v>
      </c>
      <c r="K10" s="316">
        <v>12213</v>
      </c>
      <c r="L10" s="80">
        <v>12173</v>
      </c>
      <c r="M10" s="80">
        <v>65434</v>
      </c>
      <c r="N10" s="73">
        <v>229.59298245614036</v>
      </c>
      <c r="O10" s="73">
        <f t="shared" si="3"/>
        <v>62.902186974285037</v>
      </c>
      <c r="P10" s="73">
        <v>3.6504323570432358</v>
      </c>
      <c r="Q10" s="73">
        <v>0.78863057586461838</v>
      </c>
      <c r="R10" s="74">
        <v>62.89473684210526</v>
      </c>
    </row>
    <row r="11" spans="1:21" s="20" customFormat="1" ht="25.5">
      <c r="A11" s="311">
        <v>7</v>
      </c>
      <c r="B11" s="93" t="s">
        <v>348</v>
      </c>
      <c r="C11" s="80">
        <v>21107952</v>
      </c>
      <c r="D11" s="73">
        <v>105014.686567164</v>
      </c>
      <c r="E11" s="73">
        <v>1927.4908227559099</v>
      </c>
      <c r="F11" s="74">
        <v>538.79803961609196</v>
      </c>
      <c r="G11" s="80">
        <v>3223069.6</v>
      </c>
      <c r="H11" s="73">
        <v>16035.1721393035</v>
      </c>
      <c r="I11" s="73">
        <v>294.31737740845603</v>
      </c>
      <c r="J11" s="94">
        <v>82.271533591995095</v>
      </c>
      <c r="K11" s="316">
        <v>10951</v>
      </c>
      <c r="L11" s="80">
        <v>10867</v>
      </c>
      <c r="M11" s="80">
        <v>39176</v>
      </c>
      <c r="N11" s="73">
        <v>194.90547263681592</v>
      </c>
      <c r="O11" s="73">
        <f t="shared" si="3"/>
        <v>53.398759626524907</v>
      </c>
      <c r="P11" s="73">
        <v>2.8073092081691149</v>
      </c>
      <c r="Q11" s="73">
        <v>0.11962823226281402</v>
      </c>
      <c r="R11" s="74">
        <v>69.427860696517413</v>
      </c>
    </row>
    <row r="12" spans="1:21" s="20" customFormat="1" ht="25.5">
      <c r="A12" s="311">
        <v>8</v>
      </c>
      <c r="B12" s="93" t="s">
        <v>349</v>
      </c>
      <c r="C12" s="80">
        <v>23486219.850000001</v>
      </c>
      <c r="D12" s="73">
        <v>102113.999347826</v>
      </c>
      <c r="E12" s="73">
        <v>1766.2796006618</v>
      </c>
      <c r="F12" s="74">
        <v>456.06081498310601</v>
      </c>
      <c r="G12" s="80">
        <v>1544707.8</v>
      </c>
      <c r="H12" s="73">
        <v>6716.1208695652203</v>
      </c>
      <c r="I12" s="73">
        <v>116.169647288862</v>
      </c>
      <c r="J12" s="94">
        <v>29.995491087032502</v>
      </c>
      <c r="K12" s="316">
        <v>13297</v>
      </c>
      <c r="L12" s="80">
        <v>13210</v>
      </c>
      <c r="M12" s="80">
        <v>51498</v>
      </c>
      <c r="N12" s="73">
        <v>223.90434782608696</v>
      </c>
      <c r="O12" s="73">
        <f t="shared" si="3"/>
        <v>61.343656938653965</v>
      </c>
      <c r="P12" s="73">
        <v>2.400839160839161</v>
      </c>
      <c r="Q12" s="73">
        <v>0.15140045420136261</v>
      </c>
      <c r="R12" s="74">
        <v>93.260869565217391</v>
      </c>
    </row>
    <row r="13" spans="1:21" s="20" customFormat="1" ht="12.75">
      <c r="A13" s="311">
        <v>9</v>
      </c>
      <c r="B13" s="93" t="s">
        <v>284</v>
      </c>
      <c r="C13" s="80">
        <v>7627180</v>
      </c>
      <c r="D13" s="73">
        <v>63559.833333333299</v>
      </c>
      <c r="E13" s="73">
        <v>3359.99118942731</v>
      </c>
      <c r="F13" s="74">
        <v>210.69558011049699</v>
      </c>
      <c r="G13" s="80">
        <v>357198.04</v>
      </c>
      <c r="H13" s="73">
        <v>2976.6503333333299</v>
      </c>
      <c r="I13" s="73">
        <v>157.35596475770899</v>
      </c>
      <c r="J13" s="94">
        <v>9.8673491712707193</v>
      </c>
      <c r="K13" s="316">
        <v>2270</v>
      </c>
      <c r="L13" s="80">
        <v>2219</v>
      </c>
      <c r="M13" s="80">
        <v>36200</v>
      </c>
      <c r="N13" s="73">
        <v>301.66666666666669</v>
      </c>
      <c r="O13" s="73">
        <f t="shared" si="3"/>
        <v>82.648401826484019</v>
      </c>
      <c r="P13" s="73">
        <v>11.397984886649875</v>
      </c>
      <c r="Q13" s="73">
        <v>2.2082018927444795</v>
      </c>
      <c r="R13" s="74">
        <v>26.466666666666665</v>
      </c>
    </row>
    <row r="14" spans="1:21" s="20" customFormat="1" ht="12.75">
      <c r="A14" s="311">
        <v>10</v>
      </c>
      <c r="B14" s="93" t="s">
        <v>285</v>
      </c>
      <c r="C14" s="80">
        <v>29324533</v>
      </c>
      <c r="D14" s="73">
        <v>90229.332307692297</v>
      </c>
      <c r="E14" s="73">
        <v>2738.5630369817</v>
      </c>
      <c r="F14" s="74">
        <v>403.30256769952302</v>
      </c>
      <c r="G14" s="80">
        <v>1726728</v>
      </c>
      <c r="H14" s="73">
        <v>5313.0092307692303</v>
      </c>
      <c r="I14" s="73">
        <v>161.25588345162501</v>
      </c>
      <c r="J14" s="94">
        <v>23.747823575525</v>
      </c>
      <c r="K14" s="316">
        <v>10708</v>
      </c>
      <c r="L14" s="80">
        <v>10693</v>
      </c>
      <c r="M14" s="80">
        <v>72711</v>
      </c>
      <c r="N14" s="73">
        <v>223.72615384615384</v>
      </c>
      <c r="O14" s="73">
        <f t="shared" si="3"/>
        <v>61.29483667017913</v>
      </c>
      <c r="P14" s="73">
        <v>4.4000605143721634</v>
      </c>
      <c r="Q14" s="73">
        <v>0.50500327316936311</v>
      </c>
      <c r="R14" s="74">
        <v>50.846153846153847</v>
      </c>
    </row>
    <row r="15" spans="1:21" s="20" customFormat="1" ht="12.75">
      <c r="A15" s="311">
        <v>11</v>
      </c>
      <c r="B15" s="93" t="s">
        <v>286</v>
      </c>
      <c r="C15" s="80">
        <v>92998974</v>
      </c>
      <c r="D15" s="73">
        <v>118470.030573248</v>
      </c>
      <c r="E15" s="73">
        <v>3061.4930374954702</v>
      </c>
      <c r="F15" s="74">
        <v>491.14593532645699</v>
      </c>
      <c r="G15" s="80">
        <v>17343453</v>
      </c>
      <c r="H15" s="73">
        <v>22093.570700636901</v>
      </c>
      <c r="I15" s="73">
        <v>570.94028376732399</v>
      </c>
      <c r="J15" s="94">
        <v>91.594198076587901</v>
      </c>
      <c r="K15" s="316">
        <v>30377</v>
      </c>
      <c r="L15" s="80">
        <v>30277</v>
      </c>
      <c r="M15" s="80">
        <v>189351</v>
      </c>
      <c r="N15" s="73">
        <v>241.21146496815285</v>
      </c>
      <c r="O15" s="73">
        <f t="shared" si="3"/>
        <v>66.085332867987091</v>
      </c>
      <c r="P15" s="73">
        <v>4.1560798946444253</v>
      </c>
      <c r="Q15" s="73">
        <v>1.2550781120982923</v>
      </c>
      <c r="R15" s="74">
        <v>58.038216560509554</v>
      </c>
    </row>
    <row r="16" spans="1:21" s="20" customFormat="1" ht="25.5">
      <c r="A16" s="311">
        <v>12</v>
      </c>
      <c r="B16" s="93" t="s">
        <v>287</v>
      </c>
      <c r="C16" s="80">
        <v>26913804.100000001</v>
      </c>
      <c r="D16" s="73">
        <v>226166.42100840301</v>
      </c>
      <c r="E16" s="73">
        <v>5275.1478047824403</v>
      </c>
      <c r="F16" s="74">
        <v>1302.7641270148599</v>
      </c>
      <c r="G16" s="80">
        <v>1118280.01</v>
      </c>
      <c r="H16" s="73">
        <v>9397.3110084033597</v>
      </c>
      <c r="I16" s="73">
        <v>219.18463543708401</v>
      </c>
      <c r="J16" s="94">
        <v>54.130403698146097</v>
      </c>
      <c r="K16" s="316">
        <v>5102</v>
      </c>
      <c r="L16" s="80">
        <v>5094</v>
      </c>
      <c r="M16" s="80">
        <v>20659</v>
      </c>
      <c r="N16" s="73">
        <v>173.60504201680672</v>
      </c>
      <c r="O16" s="73">
        <f t="shared" si="3"/>
        <v>47.563025210084035</v>
      </c>
      <c r="P16" s="73">
        <v>1.9316503038803179</v>
      </c>
      <c r="Q16" s="73">
        <v>0.13741656851197487</v>
      </c>
      <c r="R16" s="74">
        <v>89.87394957983193</v>
      </c>
    </row>
    <row r="17" spans="1:18" s="20" customFormat="1" ht="12.75">
      <c r="A17" s="311">
        <v>13</v>
      </c>
      <c r="B17" s="93" t="s">
        <v>350</v>
      </c>
      <c r="C17" s="80">
        <v>6559872</v>
      </c>
      <c r="D17" s="73">
        <v>61885.584905660398</v>
      </c>
      <c r="E17" s="73">
        <v>1708.7449856733499</v>
      </c>
      <c r="F17" s="74">
        <v>276.88131014688503</v>
      </c>
      <c r="G17" s="80">
        <v>366911</v>
      </c>
      <c r="H17" s="73">
        <v>3461.4245283018899</v>
      </c>
      <c r="I17" s="73">
        <v>95.574628809585803</v>
      </c>
      <c r="J17" s="94">
        <v>15.4867043727841</v>
      </c>
      <c r="K17" s="316">
        <v>3839</v>
      </c>
      <c r="L17" s="80">
        <v>3839</v>
      </c>
      <c r="M17" s="80">
        <v>23692</v>
      </c>
      <c r="N17" s="73">
        <v>223.50943396226415</v>
      </c>
      <c r="O17" s="73">
        <f t="shared" si="3"/>
        <v>61.235461359524429</v>
      </c>
      <c r="P17" s="73">
        <v>6.1681853683936474</v>
      </c>
      <c r="Q17" s="73">
        <v>0</v>
      </c>
      <c r="R17" s="74">
        <v>36.235849056603776</v>
      </c>
    </row>
    <row r="18" spans="1:18" s="20" customFormat="1" ht="12.75">
      <c r="A18" s="311">
        <v>14</v>
      </c>
      <c r="B18" s="93" t="s">
        <v>351</v>
      </c>
      <c r="C18" s="80">
        <v>20529948</v>
      </c>
      <c r="D18" s="73">
        <v>70549.649484536101</v>
      </c>
      <c r="E18" s="73">
        <v>2044.40828520215</v>
      </c>
      <c r="F18" s="74">
        <v>268.298697055633</v>
      </c>
      <c r="G18" s="80">
        <v>5479423</v>
      </c>
      <c r="H18" s="73">
        <v>18829.632302405498</v>
      </c>
      <c r="I18" s="73">
        <v>545.65056761601295</v>
      </c>
      <c r="J18" s="94">
        <v>71.608659287235895</v>
      </c>
      <c r="K18" s="316">
        <v>10042</v>
      </c>
      <c r="L18" s="80">
        <v>9993</v>
      </c>
      <c r="M18" s="80">
        <v>76519</v>
      </c>
      <c r="N18" s="73">
        <v>262.95189003436428</v>
      </c>
      <c r="O18" s="73">
        <f t="shared" si="3"/>
        <v>72.041613708045006</v>
      </c>
      <c r="P18" s="73">
        <v>7.6168624328090786</v>
      </c>
      <c r="Q18" s="73">
        <v>4.3130191133793652</v>
      </c>
      <c r="R18" s="74">
        <v>34.522336769759448</v>
      </c>
    </row>
    <row r="19" spans="1:18" s="20" customFormat="1" ht="12.75">
      <c r="A19" s="311">
        <v>15</v>
      </c>
      <c r="B19" s="93" t="s">
        <v>344</v>
      </c>
      <c r="C19" s="80">
        <v>12666365</v>
      </c>
      <c r="D19" s="73">
        <v>80677.484076433102</v>
      </c>
      <c r="E19" s="73">
        <v>1829.6063845153799</v>
      </c>
      <c r="F19" s="74">
        <v>384.29505461165002</v>
      </c>
      <c r="G19" s="80">
        <v>671963.06</v>
      </c>
      <c r="H19" s="73">
        <v>4280.0194904458604</v>
      </c>
      <c r="I19" s="73">
        <v>97.062409360103999</v>
      </c>
      <c r="J19" s="94">
        <v>20.387228762135901</v>
      </c>
      <c r="K19" s="316">
        <v>6923</v>
      </c>
      <c r="L19" s="80">
        <v>6899</v>
      </c>
      <c r="M19" s="80">
        <v>32960</v>
      </c>
      <c r="N19" s="73">
        <v>209.93630573248407</v>
      </c>
      <c r="O19" s="73">
        <f t="shared" si="3"/>
        <v>57.516796091091528</v>
      </c>
      <c r="P19" s="73">
        <v>4.2518059855521155</v>
      </c>
      <c r="Q19" s="73">
        <v>2.8989708653428033E-2</v>
      </c>
      <c r="R19" s="74">
        <v>49.375796178343947</v>
      </c>
    </row>
    <row r="20" spans="1:18" s="20" customFormat="1" ht="12.75">
      <c r="A20" s="311">
        <v>16</v>
      </c>
      <c r="B20" s="93" t="s">
        <v>288</v>
      </c>
      <c r="C20" s="80">
        <v>66751529</v>
      </c>
      <c r="D20" s="73">
        <v>211909.61587301601</v>
      </c>
      <c r="E20" s="73">
        <v>5735.1601512157404</v>
      </c>
      <c r="F20" s="74">
        <v>830.09835352053096</v>
      </c>
      <c r="G20" s="80">
        <v>29652702</v>
      </c>
      <c r="H20" s="73">
        <v>94135.561904761897</v>
      </c>
      <c r="I20" s="73">
        <v>2547.7018644213399</v>
      </c>
      <c r="J20" s="94">
        <v>368.750491207999</v>
      </c>
      <c r="K20" s="316">
        <v>11639</v>
      </c>
      <c r="L20" s="80">
        <v>11584</v>
      </c>
      <c r="M20" s="80">
        <v>80414</v>
      </c>
      <c r="N20" s="73">
        <v>255.28253968253969</v>
      </c>
      <c r="O20" s="73">
        <f t="shared" si="3"/>
        <v>69.94042183083279</v>
      </c>
      <c r="P20" s="73">
        <v>5.2970160068506686</v>
      </c>
      <c r="Q20" s="73">
        <v>2.0804558011049723</v>
      </c>
      <c r="R20" s="74">
        <v>48.193650793650797</v>
      </c>
    </row>
    <row r="21" spans="1:18" s="20" customFormat="1" ht="15" customHeight="1">
      <c r="A21" s="311">
        <v>17</v>
      </c>
      <c r="B21" s="93" t="s">
        <v>343</v>
      </c>
      <c r="C21" s="80">
        <v>69405590</v>
      </c>
      <c r="D21" s="73">
        <v>56473.222131814502</v>
      </c>
      <c r="E21" s="73">
        <v>2648.5628696813601</v>
      </c>
      <c r="F21" s="74">
        <v>246.83423251049999</v>
      </c>
      <c r="G21" s="80">
        <v>2135159</v>
      </c>
      <c r="H21" s="73">
        <v>1737.31407648495</v>
      </c>
      <c r="I21" s="73">
        <v>81.479068879984695</v>
      </c>
      <c r="J21" s="94">
        <v>7.5934853814064196</v>
      </c>
      <c r="K21" s="316">
        <v>26205</v>
      </c>
      <c r="L21" s="80">
        <v>25865</v>
      </c>
      <c r="M21" s="80">
        <v>281183</v>
      </c>
      <c r="N21" s="73">
        <v>228.79007323026852</v>
      </c>
      <c r="O21" s="73">
        <f t="shared" si="3"/>
        <v>62.682211843909187</v>
      </c>
      <c r="P21" s="73">
        <v>8.1377304430874311</v>
      </c>
      <c r="Q21" s="73">
        <v>0.10052194084670404</v>
      </c>
      <c r="R21" s="74">
        <v>28.114727420667208</v>
      </c>
    </row>
    <row r="22" spans="1:18" s="20" customFormat="1" ht="12.75">
      <c r="A22" s="310">
        <v>18</v>
      </c>
      <c r="B22" s="171" t="s">
        <v>289</v>
      </c>
      <c r="C22" s="174">
        <v>35329972</v>
      </c>
      <c r="D22" s="106">
        <v>103606.95601173</v>
      </c>
      <c r="E22" s="106">
        <v>2173.3496555118099</v>
      </c>
      <c r="F22" s="107">
        <v>420.74517089436699</v>
      </c>
      <c r="G22" s="174">
        <v>3194679</v>
      </c>
      <c r="H22" s="106">
        <v>9368.5601173020495</v>
      </c>
      <c r="I22" s="106">
        <v>196.52306840551199</v>
      </c>
      <c r="J22" s="263">
        <v>38.045480528760301</v>
      </c>
      <c r="K22" s="316">
        <v>16256</v>
      </c>
      <c r="L22" s="80">
        <v>16165</v>
      </c>
      <c r="M22" s="80">
        <v>83970</v>
      </c>
      <c r="N22" s="73">
        <v>246.24633431085044</v>
      </c>
      <c r="O22" s="73">
        <f t="shared" si="3"/>
        <v>67.464749126260386</v>
      </c>
      <c r="P22" s="73">
        <v>3.7605804111245464</v>
      </c>
      <c r="Q22" s="73">
        <v>0.68666872873492113</v>
      </c>
      <c r="R22" s="74">
        <v>65.480938416422291</v>
      </c>
    </row>
    <row r="23" spans="1:18" s="20" customFormat="1" ht="12.75">
      <c r="A23" s="311">
        <v>19</v>
      </c>
      <c r="B23" s="93" t="s">
        <v>480</v>
      </c>
      <c r="C23" s="80">
        <v>4986164</v>
      </c>
      <c r="D23" s="73">
        <v>62327.05</v>
      </c>
      <c r="E23" s="73">
        <v>2091.5117449664399</v>
      </c>
      <c r="F23" s="74">
        <v>233.66437040161199</v>
      </c>
      <c r="G23" s="80">
        <v>171917.96</v>
      </c>
      <c r="H23" s="73">
        <v>2148.9744999999998</v>
      </c>
      <c r="I23" s="73">
        <v>72.113238255033593</v>
      </c>
      <c r="J23" s="94">
        <v>8.05651436337223</v>
      </c>
      <c r="K23" s="316">
        <v>2384</v>
      </c>
      <c r="L23" s="80">
        <v>2374</v>
      </c>
      <c r="M23" s="80">
        <v>21339</v>
      </c>
      <c r="N23" s="73">
        <v>266.73750000000001</v>
      </c>
      <c r="O23" s="73">
        <f t="shared" si="3"/>
        <v>73.078767123287676</v>
      </c>
      <c r="P23" s="73">
        <v>8.9509228187919465</v>
      </c>
      <c r="Q23" s="73">
        <v>0</v>
      </c>
      <c r="R23" s="74">
        <v>29.8</v>
      </c>
    </row>
    <row r="24" spans="1:18" s="20" customFormat="1" ht="25.5">
      <c r="A24" s="311">
        <v>20</v>
      </c>
      <c r="B24" s="93" t="s">
        <v>352</v>
      </c>
      <c r="C24" s="80">
        <v>3398055.64</v>
      </c>
      <c r="D24" s="73">
        <v>75512.347555555607</v>
      </c>
      <c r="E24" s="73">
        <v>2505.9407374631301</v>
      </c>
      <c r="F24" s="74">
        <v>245.986364557695</v>
      </c>
      <c r="G24" s="80">
        <v>253648.06</v>
      </c>
      <c r="H24" s="73">
        <v>5636.6235555555604</v>
      </c>
      <c r="I24" s="73">
        <v>187.056091445428</v>
      </c>
      <c r="J24" s="94">
        <v>18.361666425365598</v>
      </c>
      <c r="K24" s="316">
        <v>1356</v>
      </c>
      <c r="L24" s="80">
        <v>1338</v>
      </c>
      <c r="M24" s="80">
        <v>13814</v>
      </c>
      <c r="N24" s="73">
        <v>306.97777777777776</v>
      </c>
      <c r="O24" s="73">
        <f t="shared" si="3"/>
        <v>84.103500761035008</v>
      </c>
      <c r="P24" s="73">
        <v>10.187315634218288</v>
      </c>
      <c r="Q24" s="73">
        <v>7.4738415545590436E-2</v>
      </c>
      <c r="R24" s="74">
        <v>30.133333333333333</v>
      </c>
    </row>
    <row r="25" spans="1:18" s="20" customFormat="1" ht="12.75">
      <c r="A25" s="311">
        <v>21</v>
      </c>
      <c r="B25" s="93" t="s">
        <v>353</v>
      </c>
      <c r="C25" s="80">
        <v>21546262</v>
      </c>
      <c r="D25" s="73">
        <v>81924.950570342204</v>
      </c>
      <c r="E25" s="73">
        <v>2061.2515067444801</v>
      </c>
      <c r="F25" s="74">
        <v>364.63465899475398</v>
      </c>
      <c r="G25" s="80">
        <v>1435565</v>
      </c>
      <c r="H25" s="73">
        <v>5458.4220532319396</v>
      </c>
      <c r="I25" s="73">
        <v>137.33521477087899</v>
      </c>
      <c r="J25" s="94">
        <v>24.294550685395201</v>
      </c>
      <c r="K25" s="316">
        <v>10453</v>
      </c>
      <c r="L25" s="80">
        <v>10426</v>
      </c>
      <c r="M25" s="80">
        <v>59090</v>
      </c>
      <c r="N25" s="73">
        <v>224.67680608365018</v>
      </c>
      <c r="O25" s="73">
        <f t="shared" si="3"/>
        <v>61.555289337986352</v>
      </c>
      <c r="P25" s="73">
        <v>3.9338259769655815</v>
      </c>
      <c r="Q25" s="73">
        <v>0.23019374640322271</v>
      </c>
      <c r="R25" s="74">
        <v>57.114068441064639</v>
      </c>
    </row>
    <row r="26" spans="1:18" s="20" customFormat="1" ht="12.75">
      <c r="A26" s="311">
        <v>22</v>
      </c>
      <c r="B26" s="93" t="s">
        <v>290</v>
      </c>
      <c r="C26" s="80">
        <v>18554026</v>
      </c>
      <c r="D26" s="73">
        <v>130662.15492957699</v>
      </c>
      <c r="E26" s="73">
        <v>1387.5281184564799</v>
      </c>
      <c r="F26" s="74">
        <v>614.14802555360598</v>
      </c>
      <c r="G26" s="80">
        <v>957069</v>
      </c>
      <c r="H26" s="73">
        <v>6739.9225352112699</v>
      </c>
      <c r="I26" s="73">
        <v>71.5726144181873</v>
      </c>
      <c r="J26" s="94">
        <v>31.679487603852898</v>
      </c>
      <c r="K26" s="316">
        <v>13372</v>
      </c>
      <c r="L26" s="80">
        <v>13364</v>
      </c>
      <c r="M26" s="80">
        <v>30211</v>
      </c>
      <c r="N26" s="73">
        <v>212.75352112676057</v>
      </c>
      <c r="O26" s="73">
        <f t="shared" si="3"/>
        <v>58.288635925139879</v>
      </c>
      <c r="P26" s="73">
        <v>2.1610157367668097</v>
      </c>
      <c r="Q26" s="73">
        <v>0</v>
      </c>
      <c r="R26" s="74">
        <v>98.450704225352112</v>
      </c>
    </row>
    <row r="27" spans="1:18" s="20" customFormat="1" ht="25.5">
      <c r="A27" s="311">
        <v>23</v>
      </c>
      <c r="B27" s="93" t="s">
        <v>434</v>
      </c>
      <c r="C27" s="80">
        <v>56575581</v>
      </c>
      <c r="D27" s="73">
        <v>144325.46173469399</v>
      </c>
      <c r="E27" s="73">
        <v>2410.8569906677499</v>
      </c>
      <c r="F27" s="74">
        <v>601.82946833180904</v>
      </c>
      <c r="G27" s="80">
        <v>4316649</v>
      </c>
      <c r="H27" s="73">
        <v>11011.859693877601</v>
      </c>
      <c r="I27" s="73">
        <v>183.945497933268</v>
      </c>
      <c r="J27" s="94">
        <v>45.918866880837399</v>
      </c>
      <c r="K27" s="316">
        <v>23467</v>
      </c>
      <c r="L27" s="80">
        <v>23331</v>
      </c>
      <c r="M27" s="80">
        <v>94006</v>
      </c>
      <c r="N27" s="73">
        <v>239.8112244897959</v>
      </c>
      <c r="O27" s="73">
        <f t="shared" si="3"/>
        <v>65.701705339670113</v>
      </c>
      <c r="P27" s="73">
        <v>3.2818740399385562</v>
      </c>
      <c r="Q27" s="73">
        <v>0.23573785950023574</v>
      </c>
      <c r="R27" s="74">
        <v>73.071428571428569</v>
      </c>
    </row>
    <row r="28" spans="1:18" s="20" customFormat="1" ht="12.75">
      <c r="A28" s="311">
        <v>24</v>
      </c>
      <c r="B28" s="93" t="s">
        <v>291</v>
      </c>
      <c r="C28" s="80">
        <v>252390266</v>
      </c>
      <c r="D28" s="73">
        <v>345267.12175102602</v>
      </c>
      <c r="E28" s="73">
        <v>7118.2070113094696</v>
      </c>
      <c r="F28" s="74">
        <v>1140.85009266374</v>
      </c>
      <c r="G28" s="80">
        <v>29118299</v>
      </c>
      <c r="H28" s="73">
        <v>39833.5143638851</v>
      </c>
      <c r="I28" s="73">
        <v>821.22850212933997</v>
      </c>
      <c r="J28" s="94">
        <v>131.620028929169</v>
      </c>
      <c r="K28" s="316">
        <v>35457</v>
      </c>
      <c r="L28" s="80">
        <v>34976</v>
      </c>
      <c r="M28" s="80">
        <v>221230</v>
      </c>
      <c r="N28" s="73">
        <v>302.64021887824896</v>
      </c>
      <c r="O28" s="73">
        <f t="shared" si="3"/>
        <v>82.915128459794232</v>
      </c>
      <c r="P28" s="73">
        <v>5.3353430604123959</v>
      </c>
      <c r="Q28" s="73">
        <v>4.2972323879231471</v>
      </c>
      <c r="R28" s="74">
        <v>56.723666210670316</v>
      </c>
    </row>
    <row r="29" spans="1:18" s="20" customFormat="1" ht="25.5">
      <c r="A29" s="311">
        <v>25</v>
      </c>
      <c r="B29" s="93" t="s">
        <v>354</v>
      </c>
      <c r="C29" s="80">
        <v>18702843</v>
      </c>
      <c r="D29" s="73">
        <v>76027.817073170707</v>
      </c>
      <c r="E29" s="73">
        <v>3186.1742759795602</v>
      </c>
      <c r="F29" s="74">
        <v>253.924960966669</v>
      </c>
      <c r="G29" s="80">
        <v>909297</v>
      </c>
      <c r="H29" s="73">
        <v>3696.3292682926799</v>
      </c>
      <c r="I29" s="73">
        <v>154.905792163543</v>
      </c>
      <c r="J29" s="94">
        <v>12.345353336501301</v>
      </c>
      <c r="K29" s="316">
        <v>5870</v>
      </c>
      <c r="L29" s="80">
        <v>5870</v>
      </c>
      <c r="M29" s="80">
        <v>73655</v>
      </c>
      <c r="N29" s="73">
        <v>299.41056910569108</v>
      </c>
      <c r="O29" s="73">
        <f t="shared" si="3"/>
        <v>82.030292905668787</v>
      </c>
      <c r="P29" s="73">
        <v>12.547700170357752</v>
      </c>
      <c r="Q29" s="73">
        <v>5.1107325383304938E-2</v>
      </c>
      <c r="R29" s="74">
        <v>23.86178861788618</v>
      </c>
    </row>
    <row r="30" spans="1:18" s="20" customFormat="1" ht="25.5">
      <c r="A30" s="311">
        <v>26</v>
      </c>
      <c r="B30" s="93" t="s">
        <v>292</v>
      </c>
      <c r="C30" s="80">
        <v>17113595.57</v>
      </c>
      <c r="D30" s="73">
        <v>251670.523088235</v>
      </c>
      <c r="E30" s="73">
        <v>7740.20604703754</v>
      </c>
      <c r="F30" s="74">
        <v>1107.53271874191</v>
      </c>
      <c r="G30" s="80">
        <v>2822028.59</v>
      </c>
      <c r="H30" s="73">
        <v>41500.420441176502</v>
      </c>
      <c r="I30" s="73">
        <v>1276.3584758028001</v>
      </c>
      <c r="J30" s="94">
        <v>182.63193049443399</v>
      </c>
      <c r="K30" s="316">
        <v>2211</v>
      </c>
      <c r="L30" s="80">
        <v>2189</v>
      </c>
      <c r="M30" s="80">
        <v>15452</v>
      </c>
      <c r="N30" s="73">
        <v>227.23529411764707</v>
      </c>
      <c r="O30" s="73">
        <f t="shared" si="3"/>
        <v>62.256244963738922</v>
      </c>
      <c r="P30" s="73">
        <v>5.6373586282378696</v>
      </c>
      <c r="Q30" s="73">
        <v>8.2686158063042487</v>
      </c>
      <c r="R30" s="74">
        <v>40.308823529411768</v>
      </c>
    </row>
    <row r="31" spans="1:18" s="20" customFormat="1" ht="25.5">
      <c r="A31" s="311">
        <v>27</v>
      </c>
      <c r="B31" s="93" t="s">
        <v>293</v>
      </c>
      <c r="C31" s="80">
        <v>19874000</v>
      </c>
      <c r="D31" s="73">
        <v>74996.226415094294</v>
      </c>
      <c r="E31" s="73">
        <v>2823.8135834043801</v>
      </c>
      <c r="F31" s="74">
        <v>236.63467720810601</v>
      </c>
      <c r="G31" s="80">
        <v>179274</v>
      </c>
      <c r="H31" s="73">
        <v>676.50566037735803</v>
      </c>
      <c r="I31" s="73">
        <v>25.472293265132102</v>
      </c>
      <c r="J31" s="94">
        <v>2.1345700473888498</v>
      </c>
      <c r="K31" s="316">
        <v>7038</v>
      </c>
      <c r="L31" s="80">
        <v>7038</v>
      </c>
      <c r="M31" s="80">
        <v>83986</v>
      </c>
      <c r="N31" s="73">
        <v>316.92830188679244</v>
      </c>
      <c r="O31" s="73">
        <f t="shared" si="3"/>
        <v>86.829671749806153</v>
      </c>
      <c r="P31" s="73">
        <v>11.933219664677464</v>
      </c>
      <c r="Q31" s="73">
        <v>1.4208581983518044E-2</v>
      </c>
      <c r="R31" s="74">
        <v>26.558490566037737</v>
      </c>
    </row>
    <row r="32" spans="1:18" s="20" customFormat="1" ht="25.5">
      <c r="A32" s="311">
        <v>28</v>
      </c>
      <c r="B32" s="93" t="s">
        <v>355</v>
      </c>
      <c r="C32" s="80">
        <v>78897910.930000007</v>
      </c>
      <c r="D32" s="73">
        <v>135796.74858864001</v>
      </c>
      <c r="E32" s="73">
        <v>3481.0461473637802</v>
      </c>
      <c r="F32" s="74">
        <v>529.74727854433104</v>
      </c>
      <c r="G32" s="80">
        <v>18396028.390000001</v>
      </c>
      <c r="H32" s="73">
        <v>31662.6994664372</v>
      </c>
      <c r="I32" s="73">
        <v>811.64916787999096</v>
      </c>
      <c r="J32" s="94">
        <v>123.517161110552</v>
      </c>
      <c r="K32" s="316">
        <v>22665</v>
      </c>
      <c r="L32" s="80">
        <v>22615</v>
      </c>
      <c r="M32" s="80">
        <v>148935</v>
      </c>
      <c r="N32" s="73">
        <v>256.34251290877796</v>
      </c>
      <c r="O32" s="73">
        <f t="shared" si="3"/>
        <v>70.230825454459719</v>
      </c>
      <c r="P32" s="73">
        <v>4.1613579212070411</v>
      </c>
      <c r="Q32" s="73">
        <v>1.0037585673225735</v>
      </c>
      <c r="R32" s="74">
        <v>61.600688468158346</v>
      </c>
    </row>
    <row r="33" spans="1:18" s="20" customFormat="1" ht="12.75">
      <c r="A33" s="311">
        <v>29</v>
      </c>
      <c r="B33" s="93" t="s">
        <v>356</v>
      </c>
      <c r="C33" s="80">
        <v>58785516</v>
      </c>
      <c r="D33" s="73">
        <v>111972.41142857099</v>
      </c>
      <c r="E33" s="73">
        <v>2340.74683443498</v>
      </c>
      <c r="F33" s="74">
        <v>377.55630057803501</v>
      </c>
      <c r="G33" s="80">
        <v>4789813</v>
      </c>
      <c r="H33" s="73">
        <v>9123.4533333333293</v>
      </c>
      <c r="I33" s="73">
        <v>190.722823922912</v>
      </c>
      <c r="J33" s="94">
        <v>30.763089274245299</v>
      </c>
      <c r="K33" s="316">
        <v>25114</v>
      </c>
      <c r="L33" s="80">
        <v>24900</v>
      </c>
      <c r="M33" s="80">
        <v>155700</v>
      </c>
      <c r="N33" s="73">
        <v>296.57142857142856</v>
      </c>
      <c r="O33" s="73">
        <f t="shared" si="3"/>
        <v>81.252446183953026</v>
      </c>
      <c r="P33" s="73">
        <v>4.4839304227623549</v>
      </c>
      <c r="Q33" s="73">
        <v>3.8634538152610443</v>
      </c>
      <c r="R33" s="74">
        <v>66.140952380952385</v>
      </c>
    </row>
    <row r="34" spans="1:18" s="20" customFormat="1" ht="25.5">
      <c r="A34" s="311">
        <v>30</v>
      </c>
      <c r="B34" s="93" t="s">
        <v>342</v>
      </c>
      <c r="C34" s="80">
        <v>18963338.329999998</v>
      </c>
      <c r="D34" s="73">
        <v>155437.199426229</v>
      </c>
      <c r="E34" s="73">
        <v>3303.7174790940799</v>
      </c>
      <c r="F34" s="74">
        <v>639.07721935766494</v>
      </c>
      <c r="G34" s="80">
        <v>1214564.6499999999</v>
      </c>
      <c r="H34" s="73">
        <v>9955.4479508196691</v>
      </c>
      <c r="I34" s="73">
        <v>211.59662891986099</v>
      </c>
      <c r="J34" s="94">
        <v>40.931643244700602</v>
      </c>
      <c r="K34" s="316">
        <v>18606</v>
      </c>
      <c r="L34" s="80">
        <v>18606</v>
      </c>
      <c r="M34" s="80">
        <v>81447</v>
      </c>
      <c r="N34" s="73">
        <v>214.89973614775727</v>
      </c>
      <c r="O34" s="73">
        <f t="shared" si="3"/>
        <v>58.876640040481448</v>
      </c>
      <c r="P34" s="73">
        <v>4.3494072412688238</v>
      </c>
      <c r="Q34" s="73">
        <v>0</v>
      </c>
      <c r="R34" s="74">
        <v>49.4089709762533</v>
      </c>
    </row>
    <row r="35" spans="1:18" s="20" customFormat="1" ht="12.75">
      <c r="A35" s="311">
        <v>31</v>
      </c>
      <c r="B35" s="93" t="s">
        <v>294</v>
      </c>
      <c r="C35" s="80">
        <v>64828425</v>
      </c>
      <c r="D35" s="73">
        <v>118951.23853211</v>
      </c>
      <c r="E35" s="73">
        <v>3339.77770336407</v>
      </c>
      <c r="F35" s="74">
        <v>563.36292298868602</v>
      </c>
      <c r="G35" s="80">
        <v>1875086.81</v>
      </c>
      <c r="H35" s="73">
        <v>3440.5262568807302</v>
      </c>
      <c r="I35" s="73">
        <v>96.599186543712307</v>
      </c>
      <c r="J35" s="94">
        <v>16.294617463545201</v>
      </c>
      <c r="K35" s="316">
        <v>19411</v>
      </c>
      <c r="L35" s="80">
        <v>19253</v>
      </c>
      <c r="M35" s="80">
        <v>115074</v>
      </c>
      <c r="N35" s="73">
        <v>211.14495412844036</v>
      </c>
      <c r="O35" s="73">
        <f t="shared" si="3"/>
        <v>57.847932637928871</v>
      </c>
      <c r="P35" s="73">
        <v>3.5603477615172796</v>
      </c>
      <c r="Q35" s="73">
        <v>0.24411779982340415</v>
      </c>
      <c r="R35" s="74">
        <v>59.304587155963304</v>
      </c>
    </row>
    <row r="36" spans="1:18" s="20" customFormat="1" ht="12.75">
      <c r="A36" s="311">
        <v>32</v>
      </c>
      <c r="B36" s="93" t="s">
        <v>357</v>
      </c>
      <c r="C36" s="80">
        <v>112525990</v>
      </c>
      <c r="D36" s="73">
        <v>178329.61965134699</v>
      </c>
      <c r="E36" s="73">
        <v>3379.8693419036999</v>
      </c>
      <c r="F36" s="74">
        <v>651.72386032584495</v>
      </c>
      <c r="G36" s="80">
        <v>5342041.82</v>
      </c>
      <c r="H36" s="73">
        <v>8465.9933755942893</v>
      </c>
      <c r="I36" s="73">
        <v>160.45540564082501</v>
      </c>
      <c r="J36" s="94">
        <v>30.9398399156719</v>
      </c>
      <c r="K36" s="316">
        <v>33293</v>
      </c>
      <c r="L36" s="80">
        <v>33107</v>
      </c>
      <c r="M36" s="80">
        <v>172659</v>
      </c>
      <c r="N36" s="73">
        <v>273.62757527733754</v>
      </c>
      <c r="O36" s="73">
        <f t="shared" si="3"/>
        <v>74.966458980092469</v>
      </c>
      <c r="P36" s="73">
        <v>3.612264111469099</v>
      </c>
      <c r="Q36" s="73">
        <v>2.3378741655843176</v>
      </c>
      <c r="R36" s="74">
        <v>75.749603803486522</v>
      </c>
    </row>
    <row r="37" spans="1:18" s="20" customFormat="1" ht="25.5">
      <c r="A37" s="311">
        <v>33</v>
      </c>
      <c r="B37" s="79" t="s">
        <v>358</v>
      </c>
      <c r="C37" s="80">
        <v>117432951.23999999</v>
      </c>
      <c r="D37" s="73">
        <v>210453.317634409</v>
      </c>
      <c r="E37" s="73">
        <v>4755.1405587949503</v>
      </c>
      <c r="F37" s="74">
        <v>728.28894688207401</v>
      </c>
      <c r="G37" s="80">
        <v>5137226</v>
      </c>
      <c r="H37" s="73">
        <v>9206.4982078853009</v>
      </c>
      <c r="I37" s="73">
        <v>208.018545513443</v>
      </c>
      <c r="J37" s="94">
        <v>31.859753790815201</v>
      </c>
      <c r="K37" s="316">
        <v>24696</v>
      </c>
      <c r="L37" s="80">
        <v>24491</v>
      </c>
      <c r="M37" s="80">
        <v>161245</v>
      </c>
      <c r="N37" s="73">
        <v>288.96953405017922</v>
      </c>
      <c r="O37" s="73">
        <f t="shared" si="3"/>
        <v>79.169735356213479</v>
      </c>
      <c r="P37" s="73">
        <v>5.5143462945863684</v>
      </c>
      <c r="Q37" s="73">
        <v>2.2008084602507045</v>
      </c>
      <c r="R37" s="74">
        <v>52.403225806451616</v>
      </c>
    </row>
    <row r="38" spans="1:18" s="20" customFormat="1" ht="12.75">
      <c r="A38" s="311">
        <v>34</v>
      </c>
      <c r="B38" s="93" t="s">
        <v>295</v>
      </c>
      <c r="C38" s="80">
        <v>245253906</v>
      </c>
      <c r="D38" s="73">
        <v>226457.90027700801</v>
      </c>
      <c r="E38" s="73">
        <v>4649.8920445927497</v>
      </c>
      <c r="F38" s="74">
        <v>797.06822015307398</v>
      </c>
      <c r="G38" s="80">
        <v>12487547</v>
      </c>
      <c r="H38" s="73">
        <v>11530.514312096</v>
      </c>
      <c r="I38" s="73">
        <v>236.75767859851399</v>
      </c>
      <c r="J38" s="94">
        <v>40.584172638489399</v>
      </c>
      <c r="K38" s="316">
        <v>52744</v>
      </c>
      <c r="L38" s="80">
        <v>52267</v>
      </c>
      <c r="M38" s="80">
        <v>307695</v>
      </c>
      <c r="N38" s="73">
        <v>284.11357340720224</v>
      </c>
      <c r="O38" s="73">
        <f t="shared" si="3"/>
        <v>77.839335180055414</v>
      </c>
      <c r="P38" s="73">
        <v>4.9558683782434327</v>
      </c>
      <c r="Q38" s="73">
        <v>4.1345399582910822</v>
      </c>
      <c r="R38" s="74">
        <v>57.328716528162509</v>
      </c>
    </row>
    <row r="39" spans="1:18" s="20" customFormat="1" ht="25.5">
      <c r="A39" s="313">
        <v>35</v>
      </c>
      <c r="B39" s="172" t="s">
        <v>359</v>
      </c>
      <c r="C39" s="175">
        <v>83884950</v>
      </c>
      <c r="D39" s="176">
        <v>123360.220588235</v>
      </c>
      <c r="E39" s="176">
        <v>2868.44993844891</v>
      </c>
      <c r="F39" s="177">
        <v>448.79621852111399</v>
      </c>
      <c r="G39" s="175">
        <v>89584229</v>
      </c>
      <c r="H39" s="176">
        <v>131741.513235294</v>
      </c>
      <c r="I39" s="176">
        <v>3063.3370605936302</v>
      </c>
      <c r="J39" s="342">
        <v>479.28815853534599</v>
      </c>
      <c r="K39" s="316">
        <v>29244</v>
      </c>
      <c r="L39" s="80">
        <v>29037</v>
      </c>
      <c r="M39" s="80">
        <v>186911</v>
      </c>
      <c r="N39" s="73">
        <v>274.86911764705883</v>
      </c>
      <c r="O39" s="73">
        <f t="shared" si="3"/>
        <v>75.306607574536656</v>
      </c>
      <c r="P39" s="73">
        <v>5.690872000974303</v>
      </c>
      <c r="Q39" s="73">
        <v>0.66811309708303201</v>
      </c>
      <c r="R39" s="74">
        <v>48.3</v>
      </c>
    </row>
    <row r="40" spans="1:18" s="20" customFormat="1" ht="25.5">
      <c r="A40" s="311">
        <v>36</v>
      </c>
      <c r="B40" s="93" t="s">
        <v>360</v>
      </c>
      <c r="C40" s="80">
        <v>46299015</v>
      </c>
      <c r="D40" s="73">
        <v>122160.98944591</v>
      </c>
      <c r="E40" s="73">
        <v>2488.3916478555302</v>
      </c>
      <c r="F40" s="74">
        <v>568.45574422630705</v>
      </c>
      <c r="G40" s="80">
        <v>2891623</v>
      </c>
      <c r="H40" s="73">
        <v>7629.6121372031703</v>
      </c>
      <c r="I40" s="73">
        <v>155.41346877351401</v>
      </c>
      <c r="J40" s="94">
        <v>35.503124731420399</v>
      </c>
      <c r="K40" s="316">
        <v>5740</v>
      </c>
      <c r="L40" s="80">
        <v>5732</v>
      </c>
      <c r="M40" s="80">
        <v>29673</v>
      </c>
      <c r="N40" s="73">
        <v>243.22131147540983</v>
      </c>
      <c r="O40" s="73">
        <f t="shared" si="3"/>
        <v>66.63597574668762</v>
      </c>
      <c r="P40" s="73">
        <v>3.8347118118376842</v>
      </c>
      <c r="Q40" s="73">
        <v>0.54082344731332865</v>
      </c>
      <c r="R40" s="74">
        <v>63.42622950819672</v>
      </c>
    </row>
    <row r="41" spans="1:18" s="20" customFormat="1" ht="12.75">
      <c r="A41" s="311">
        <v>37</v>
      </c>
      <c r="B41" s="93" t="s">
        <v>296</v>
      </c>
      <c r="C41" s="80">
        <v>301171784</v>
      </c>
      <c r="D41" s="73">
        <v>272061.23215898802</v>
      </c>
      <c r="E41" s="73">
        <v>5284.6426390594797</v>
      </c>
      <c r="F41" s="74">
        <v>883.96902883441305</v>
      </c>
      <c r="G41" s="80">
        <v>72188394</v>
      </c>
      <c r="H41" s="73">
        <v>65210.834688346898</v>
      </c>
      <c r="I41" s="73">
        <v>1266.68527811897</v>
      </c>
      <c r="J41" s="94">
        <v>211.88008946182001</v>
      </c>
      <c r="K41" s="316">
        <v>56990</v>
      </c>
      <c r="L41" s="80">
        <v>56727</v>
      </c>
      <c r="M41" s="80">
        <v>340704</v>
      </c>
      <c r="N41" s="73">
        <v>307.77235772357722</v>
      </c>
      <c r="O41" s="73">
        <f t="shared" si="3"/>
        <v>84.321193896870469</v>
      </c>
      <c r="P41" s="73">
        <v>4.3731019522776569</v>
      </c>
      <c r="Q41" s="73">
        <v>1.4067375323919826</v>
      </c>
      <c r="R41" s="74">
        <v>70.378500451671187</v>
      </c>
    </row>
    <row r="42" spans="1:18" s="20" customFormat="1" ht="25.5">
      <c r="A42" s="311">
        <v>38</v>
      </c>
      <c r="B42" s="93" t="s">
        <v>361</v>
      </c>
      <c r="C42" s="80">
        <v>95856697.629999995</v>
      </c>
      <c r="D42" s="73">
        <v>294943.68501538498</v>
      </c>
      <c r="E42" s="73">
        <v>6355.2806225551903</v>
      </c>
      <c r="F42" s="74">
        <v>1227.0756756445401</v>
      </c>
      <c r="G42" s="80">
        <v>12109649.380000001</v>
      </c>
      <c r="H42" s="73">
        <v>37260.459630769197</v>
      </c>
      <c r="I42" s="73">
        <v>802.86742557846605</v>
      </c>
      <c r="J42" s="94">
        <v>155.01740162318501</v>
      </c>
      <c r="K42" s="316">
        <v>15083</v>
      </c>
      <c r="L42" s="80">
        <v>15034</v>
      </c>
      <c r="M42" s="80">
        <v>78118</v>
      </c>
      <c r="N42" s="73">
        <v>240.36307692307693</v>
      </c>
      <c r="O42" s="73">
        <f t="shared" si="3"/>
        <v>65.852897787144357</v>
      </c>
      <c r="P42" s="73">
        <v>3.2652566460458119</v>
      </c>
      <c r="Q42" s="73">
        <v>2.0021285087135827</v>
      </c>
      <c r="R42" s="74">
        <v>73.612307692307695</v>
      </c>
    </row>
    <row r="43" spans="1:18" s="20" customFormat="1" ht="25.5">
      <c r="A43" s="311">
        <v>39</v>
      </c>
      <c r="B43" s="93" t="s">
        <v>362</v>
      </c>
      <c r="C43" s="80">
        <v>9772201.0700000003</v>
      </c>
      <c r="D43" s="73">
        <v>88838.191545454494</v>
      </c>
      <c r="E43" s="73">
        <v>3381.3844532871999</v>
      </c>
      <c r="F43" s="74">
        <v>281.912101027002</v>
      </c>
      <c r="G43" s="80">
        <v>924052.33</v>
      </c>
      <c r="H43" s="73">
        <v>8400.4757272727293</v>
      </c>
      <c r="I43" s="73">
        <v>319.74129065743898</v>
      </c>
      <c r="J43" s="94">
        <v>26.6574062427879</v>
      </c>
      <c r="K43" s="316">
        <v>2890</v>
      </c>
      <c r="L43" s="80">
        <v>2890</v>
      </c>
      <c r="M43" s="80">
        <v>34664</v>
      </c>
      <c r="N43" s="73">
        <v>315.12727272727273</v>
      </c>
      <c r="O43" s="73">
        <f t="shared" si="3"/>
        <v>86.336239103362388</v>
      </c>
      <c r="P43" s="73">
        <v>11.153153153153154</v>
      </c>
      <c r="Q43" s="73">
        <v>0</v>
      </c>
      <c r="R43" s="74">
        <v>28.254545454545454</v>
      </c>
    </row>
    <row r="44" spans="1:18" s="20" customFormat="1" ht="25.5">
      <c r="A44" s="311">
        <v>40</v>
      </c>
      <c r="B44" s="93" t="s">
        <v>431</v>
      </c>
      <c r="C44" s="80">
        <v>55916732.289999999</v>
      </c>
      <c r="D44" s="73">
        <v>100932.729765343</v>
      </c>
      <c r="E44" s="73">
        <v>4326.9157540818696</v>
      </c>
      <c r="F44" s="74">
        <v>303.92336406081</v>
      </c>
      <c r="G44" s="80">
        <v>5284490.18</v>
      </c>
      <c r="H44" s="73">
        <v>9538.7909386281608</v>
      </c>
      <c r="I44" s="73">
        <v>408.92131703164898</v>
      </c>
      <c r="J44" s="94">
        <v>28.722709054640902</v>
      </c>
      <c r="K44" s="316">
        <v>12923</v>
      </c>
      <c r="L44" s="80">
        <v>12579</v>
      </c>
      <c r="M44" s="80">
        <v>183983</v>
      </c>
      <c r="N44" s="73">
        <v>332.09927797833933</v>
      </c>
      <c r="O44" s="73">
        <f t="shared" si="3"/>
        <v>90.986103555709406</v>
      </c>
      <c r="P44" s="73">
        <v>10.564628194085559</v>
      </c>
      <c r="Q44" s="73">
        <v>2.003338898163606</v>
      </c>
      <c r="R44" s="74">
        <v>31.435018050541515</v>
      </c>
    </row>
    <row r="45" spans="1:18" s="20" customFormat="1" ht="25.5">
      <c r="A45" s="311">
        <v>41</v>
      </c>
      <c r="B45" s="93" t="s">
        <v>432</v>
      </c>
      <c r="C45" s="80">
        <v>49937524</v>
      </c>
      <c r="D45" s="73">
        <v>105576.16067653301</v>
      </c>
      <c r="E45" s="73">
        <v>2302.3293683725201</v>
      </c>
      <c r="F45" s="74">
        <v>415.87225076824399</v>
      </c>
      <c r="G45" s="80">
        <v>3072716</v>
      </c>
      <c r="H45" s="73">
        <v>6496.22832980973</v>
      </c>
      <c r="I45" s="73">
        <v>141.66509912402</v>
      </c>
      <c r="J45" s="94">
        <v>25.589120495673701</v>
      </c>
      <c r="K45" s="316">
        <v>21690</v>
      </c>
      <c r="L45" s="80">
        <v>21519</v>
      </c>
      <c r="M45" s="80">
        <v>120079</v>
      </c>
      <c r="N45" s="73">
        <v>253.86680761099365</v>
      </c>
      <c r="O45" s="73">
        <f t="shared" si="3"/>
        <v>69.552550030409222</v>
      </c>
      <c r="P45" s="73">
        <v>4.542596655822047</v>
      </c>
      <c r="Q45" s="73">
        <v>0.34388215065755845</v>
      </c>
      <c r="R45" s="74">
        <v>55.885835095137423</v>
      </c>
    </row>
    <row r="46" spans="1:18" s="20" customFormat="1" ht="25.5">
      <c r="A46" s="311">
        <v>42</v>
      </c>
      <c r="B46" s="93" t="s">
        <v>433</v>
      </c>
      <c r="C46" s="80">
        <v>27526126</v>
      </c>
      <c r="D46" s="73">
        <v>94917.675862068994</v>
      </c>
      <c r="E46" s="73">
        <v>2506.24838386597</v>
      </c>
      <c r="F46" s="74">
        <v>315.662962580704</v>
      </c>
      <c r="G46" s="80">
        <v>2226550</v>
      </c>
      <c r="H46" s="73">
        <v>7677.7586206896503</v>
      </c>
      <c r="I46" s="73">
        <v>202.72694163707499</v>
      </c>
      <c r="J46" s="94">
        <v>25.5335374594328</v>
      </c>
      <c r="K46" s="316">
        <v>10983</v>
      </c>
      <c r="L46" s="80">
        <v>10816</v>
      </c>
      <c r="M46" s="80">
        <v>87201</v>
      </c>
      <c r="N46" s="73">
        <v>300.69310344827585</v>
      </c>
      <c r="O46" s="73">
        <f t="shared" si="3"/>
        <v>82.381672177609815</v>
      </c>
      <c r="P46" s="73">
        <v>5.9147391982635824</v>
      </c>
      <c r="Q46" s="73">
        <v>5.5288461538461542</v>
      </c>
      <c r="R46" s="74">
        <v>50.837931034482757</v>
      </c>
    </row>
    <row r="47" spans="1:18" s="20" customFormat="1" ht="26.25" thickBot="1">
      <c r="A47" s="27">
        <v>43</v>
      </c>
      <c r="B47" s="57" t="s">
        <v>297</v>
      </c>
      <c r="C47" s="82">
        <v>21326459</v>
      </c>
      <c r="D47" s="66">
        <v>62724.879411764698</v>
      </c>
      <c r="E47" s="66">
        <v>2410.5865265061602</v>
      </c>
      <c r="F47" s="67">
        <v>309.70750798722003</v>
      </c>
      <c r="G47" s="82">
        <v>1564994</v>
      </c>
      <c r="H47" s="66">
        <v>4602.9235294117598</v>
      </c>
      <c r="I47" s="66">
        <v>176.89544478354199</v>
      </c>
      <c r="J47" s="95">
        <v>22.727185593958801</v>
      </c>
      <c r="K47" s="317">
        <v>8847</v>
      </c>
      <c r="L47" s="82">
        <v>8730</v>
      </c>
      <c r="M47" s="82">
        <v>68860</v>
      </c>
      <c r="N47" s="66">
        <v>202.52941176470588</v>
      </c>
      <c r="O47" s="66">
        <f t="shared" si="3"/>
        <v>55.487510072522156</v>
      </c>
      <c r="P47" s="66">
        <v>4.7753120665742026</v>
      </c>
      <c r="Q47" s="66">
        <v>0.10309278350515463</v>
      </c>
      <c r="R47" s="67">
        <v>42.411764705882355</v>
      </c>
    </row>
    <row r="48" spans="1:18" s="20" customFormat="1" ht="12.75">
      <c r="A48" s="83"/>
      <c r="B48" s="212"/>
      <c r="C48" s="156"/>
      <c r="D48" s="157"/>
      <c r="E48" s="157"/>
      <c r="F48" s="157"/>
      <c r="G48" s="156"/>
      <c r="H48" s="157"/>
      <c r="I48" s="157"/>
      <c r="J48" s="157"/>
      <c r="K48" s="156"/>
      <c r="L48" s="156"/>
      <c r="M48" s="156"/>
      <c r="N48" s="157"/>
      <c r="O48" s="157"/>
      <c r="P48" s="157"/>
      <c r="Q48" s="157"/>
      <c r="R48" s="157"/>
    </row>
    <row r="49" spans="1:23" s="20" customFormat="1" ht="12.75">
      <c r="A49" s="83"/>
      <c r="B49" s="212"/>
      <c r="C49" s="156"/>
      <c r="D49" s="157"/>
      <c r="E49" s="157"/>
      <c r="F49" s="157"/>
      <c r="G49" s="156"/>
      <c r="H49" s="157"/>
      <c r="I49" s="157"/>
      <c r="J49" s="157"/>
      <c r="K49" s="156"/>
      <c r="L49" s="156"/>
      <c r="M49" s="156"/>
      <c r="N49" s="157"/>
      <c r="O49" s="157"/>
      <c r="P49" s="157"/>
      <c r="Q49" s="157"/>
      <c r="R49" s="157"/>
    </row>
    <row r="50" spans="1:23" s="20" customFormat="1" ht="13.5" thickBot="1">
      <c r="A50" s="552" t="s">
        <v>1066</v>
      </c>
      <c r="B50" s="552"/>
      <c r="C50" s="552"/>
      <c r="D50" s="552"/>
      <c r="E50" s="552"/>
      <c r="F50" s="552"/>
      <c r="G50" s="552"/>
      <c r="H50" s="552"/>
      <c r="I50" s="552"/>
      <c r="J50" s="552"/>
      <c r="K50" s="552"/>
      <c r="L50" s="552"/>
      <c r="M50" s="552"/>
      <c r="N50" s="552"/>
      <c r="O50" s="552"/>
      <c r="P50" s="552"/>
      <c r="Q50" s="552"/>
      <c r="R50" s="552"/>
      <c r="S50" s="552"/>
      <c r="T50" s="552"/>
    </row>
    <row r="51" spans="1:23" s="20" customFormat="1" ht="13.5" thickBot="1">
      <c r="A51" s="592" t="s">
        <v>300</v>
      </c>
      <c r="B51" s="595" t="s">
        <v>301</v>
      </c>
      <c r="C51" s="557" t="s">
        <v>414</v>
      </c>
      <c r="D51" s="557"/>
      <c r="E51" s="557"/>
      <c r="F51" s="557"/>
      <c r="G51" s="557"/>
      <c r="H51" s="557"/>
      <c r="I51" s="557"/>
      <c r="J51" s="557"/>
      <c r="K51" s="557"/>
      <c r="L51" s="557"/>
      <c r="M51" s="556" t="s">
        <v>425</v>
      </c>
      <c r="N51" s="557"/>
      <c r="O51" s="557"/>
      <c r="P51" s="557"/>
      <c r="Q51" s="557"/>
      <c r="R51" s="557"/>
      <c r="S51" s="557"/>
      <c r="T51" s="558"/>
    </row>
    <row r="52" spans="1:23" s="20" customFormat="1" ht="13.5" thickBot="1">
      <c r="A52" s="593"/>
      <c r="B52" s="596"/>
      <c r="C52" s="671" t="s">
        <v>415</v>
      </c>
      <c r="D52" s="562" t="s">
        <v>416</v>
      </c>
      <c r="E52" s="563"/>
      <c r="F52" s="563"/>
      <c r="G52" s="563"/>
      <c r="H52" s="563"/>
      <c r="I52" s="563"/>
      <c r="J52" s="563"/>
      <c r="K52" s="563"/>
      <c r="L52" s="563"/>
      <c r="M52" s="559" t="s">
        <v>415</v>
      </c>
      <c r="N52" s="562" t="s">
        <v>416</v>
      </c>
      <c r="O52" s="563"/>
      <c r="P52" s="563"/>
      <c r="Q52" s="563"/>
      <c r="R52" s="563"/>
      <c r="S52" s="563"/>
      <c r="T52" s="585"/>
    </row>
    <row r="53" spans="1:23" s="20" customFormat="1" ht="38.25" customHeight="1">
      <c r="A53" s="593"/>
      <c r="B53" s="596"/>
      <c r="C53" s="672"/>
      <c r="D53" s="576" t="s">
        <v>409</v>
      </c>
      <c r="E53" s="570" t="s">
        <v>410</v>
      </c>
      <c r="F53" s="570" t="s">
        <v>446</v>
      </c>
      <c r="G53" s="566" t="s">
        <v>418</v>
      </c>
      <c r="H53" s="567"/>
      <c r="I53" s="568" t="s">
        <v>417</v>
      </c>
      <c r="J53" s="569"/>
      <c r="K53" s="570" t="s">
        <v>491</v>
      </c>
      <c r="L53" s="573" t="s">
        <v>413</v>
      </c>
      <c r="M53" s="560"/>
      <c r="N53" s="576" t="s">
        <v>420</v>
      </c>
      <c r="O53" s="566" t="s">
        <v>421</v>
      </c>
      <c r="P53" s="579"/>
      <c r="Q53" s="579"/>
      <c r="R53" s="567"/>
      <c r="S53" s="570" t="s">
        <v>423</v>
      </c>
      <c r="T53" s="573" t="s">
        <v>424</v>
      </c>
    </row>
    <row r="54" spans="1:23" s="20" customFormat="1" ht="26.25" customHeight="1">
      <c r="A54" s="593"/>
      <c r="B54" s="596"/>
      <c r="C54" s="672"/>
      <c r="D54" s="577"/>
      <c r="E54" s="571"/>
      <c r="F54" s="571"/>
      <c r="G54" s="580" t="s">
        <v>415</v>
      </c>
      <c r="H54" s="580" t="s">
        <v>419</v>
      </c>
      <c r="I54" s="580" t="s">
        <v>415</v>
      </c>
      <c r="J54" s="582" t="s">
        <v>422</v>
      </c>
      <c r="K54" s="571"/>
      <c r="L54" s="574"/>
      <c r="M54" s="560"/>
      <c r="N54" s="577"/>
      <c r="O54" s="571" t="s">
        <v>415</v>
      </c>
      <c r="P54" s="571" t="s">
        <v>422</v>
      </c>
      <c r="Q54" s="583" t="s">
        <v>443</v>
      </c>
      <c r="R54" s="584"/>
      <c r="S54" s="571"/>
      <c r="T54" s="574"/>
    </row>
    <row r="55" spans="1:23" s="20" customFormat="1" ht="24.75" customHeight="1">
      <c r="A55" s="594"/>
      <c r="B55" s="597"/>
      <c r="C55" s="673"/>
      <c r="D55" s="578"/>
      <c r="E55" s="572"/>
      <c r="F55" s="572"/>
      <c r="G55" s="581"/>
      <c r="H55" s="581"/>
      <c r="I55" s="581"/>
      <c r="J55" s="572"/>
      <c r="K55" s="572"/>
      <c r="L55" s="575"/>
      <c r="M55" s="561"/>
      <c r="N55" s="578"/>
      <c r="O55" s="572"/>
      <c r="P55" s="572"/>
      <c r="Q55" s="312" t="s">
        <v>415</v>
      </c>
      <c r="R55" s="38" t="s">
        <v>419</v>
      </c>
      <c r="S55" s="572"/>
      <c r="T55" s="575"/>
    </row>
    <row r="56" spans="1:23" s="20" customFormat="1" ht="12.75">
      <c r="A56" s="619" t="s">
        <v>341</v>
      </c>
      <c r="B56" s="516"/>
      <c r="C56" s="144">
        <f>SUM(C57:C99)</f>
        <v>9753</v>
      </c>
      <c r="D56" s="40">
        <f t="shared" ref="D56:T56" si="4">SUM(D57:D99)</f>
        <v>6197</v>
      </c>
      <c r="E56" s="41">
        <f t="shared" si="4"/>
        <v>221</v>
      </c>
      <c r="F56" s="41">
        <f t="shared" si="4"/>
        <v>111</v>
      </c>
      <c r="G56" s="41">
        <f t="shared" si="4"/>
        <v>73</v>
      </c>
      <c r="H56" s="41">
        <f t="shared" si="4"/>
        <v>40</v>
      </c>
      <c r="I56" s="41">
        <f t="shared" si="4"/>
        <v>1896</v>
      </c>
      <c r="J56" s="41">
        <f t="shared" si="4"/>
        <v>119</v>
      </c>
      <c r="K56" s="41">
        <f t="shared" si="4"/>
        <v>473</v>
      </c>
      <c r="L56" s="42">
        <f t="shared" si="4"/>
        <v>782</v>
      </c>
      <c r="M56" s="39">
        <f>SUM(M57:M99)</f>
        <v>18121</v>
      </c>
      <c r="N56" s="40">
        <f t="shared" si="4"/>
        <v>10201</v>
      </c>
      <c r="O56" s="41">
        <f t="shared" si="4"/>
        <v>9345</v>
      </c>
      <c r="P56" s="41">
        <f t="shared" si="4"/>
        <v>205</v>
      </c>
      <c r="Q56" s="43">
        <f t="shared" si="4"/>
        <v>15</v>
      </c>
      <c r="R56" s="44">
        <f t="shared" si="4"/>
        <v>14</v>
      </c>
      <c r="S56" s="41">
        <f t="shared" si="4"/>
        <v>5532</v>
      </c>
      <c r="T56" s="42">
        <f t="shared" si="4"/>
        <v>2388</v>
      </c>
    </row>
    <row r="57" spans="1:23" s="20" customFormat="1">
      <c r="A57" s="311">
        <v>1</v>
      </c>
      <c r="B57" s="93" t="s">
        <v>494</v>
      </c>
      <c r="C57" s="111">
        <v>119</v>
      </c>
      <c r="D57" s="70">
        <v>67</v>
      </c>
      <c r="E57" s="71">
        <v>0</v>
      </c>
      <c r="F57" s="71">
        <v>2</v>
      </c>
      <c r="G57" s="71">
        <v>0</v>
      </c>
      <c r="H57" s="71">
        <v>0</v>
      </c>
      <c r="I57" s="71">
        <v>25</v>
      </c>
      <c r="J57" s="71">
        <v>0</v>
      </c>
      <c r="K57" s="71">
        <v>10</v>
      </c>
      <c r="L57" s="113">
        <v>15</v>
      </c>
      <c r="M57" s="132">
        <v>397</v>
      </c>
      <c r="N57" s="133">
        <v>228</v>
      </c>
      <c r="O57" s="123">
        <v>213</v>
      </c>
      <c r="P57" s="71">
        <v>0</v>
      </c>
      <c r="Q57" s="71">
        <v>0</v>
      </c>
      <c r="R57" s="71">
        <v>0</v>
      </c>
      <c r="S57" s="71">
        <v>122</v>
      </c>
      <c r="T57" s="113">
        <v>47</v>
      </c>
      <c r="U57" s="343"/>
      <c r="V57" s="343"/>
      <c r="W57" s="344"/>
    </row>
    <row r="58" spans="1:23" s="20" customFormat="1">
      <c r="A58" s="311">
        <v>2</v>
      </c>
      <c r="B58" s="93" t="s">
        <v>281</v>
      </c>
      <c r="C58" s="111">
        <v>306</v>
      </c>
      <c r="D58" s="70">
        <v>132</v>
      </c>
      <c r="E58" s="71">
        <v>2</v>
      </c>
      <c r="F58" s="71">
        <v>5</v>
      </c>
      <c r="G58" s="71">
        <v>10</v>
      </c>
      <c r="H58" s="71">
        <v>0</v>
      </c>
      <c r="I58" s="167">
        <v>97</v>
      </c>
      <c r="J58" s="71">
        <v>7</v>
      </c>
      <c r="K58" s="71">
        <v>15</v>
      </c>
      <c r="L58" s="113">
        <v>45</v>
      </c>
      <c r="M58" s="132">
        <v>1164</v>
      </c>
      <c r="N58" s="133">
        <v>575</v>
      </c>
      <c r="O58" s="123">
        <v>511</v>
      </c>
      <c r="P58" s="71">
        <v>2</v>
      </c>
      <c r="Q58" s="71">
        <v>0</v>
      </c>
      <c r="R58" s="71">
        <v>0</v>
      </c>
      <c r="S58" s="71">
        <v>358</v>
      </c>
      <c r="T58" s="113">
        <v>231</v>
      </c>
      <c r="U58" s="343"/>
      <c r="V58" s="343"/>
      <c r="W58" s="344"/>
    </row>
    <row r="59" spans="1:23" s="20" customFormat="1">
      <c r="A59" s="311">
        <v>3</v>
      </c>
      <c r="B59" s="93" t="s">
        <v>282</v>
      </c>
      <c r="C59" s="111">
        <v>33</v>
      </c>
      <c r="D59" s="103">
        <v>20</v>
      </c>
      <c r="E59" s="104">
        <v>0</v>
      </c>
      <c r="F59" s="104">
        <v>1</v>
      </c>
      <c r="G59" s="104">
        <v>1</v>
      </c>
      <c r="H59" s="104">
        <v>1</v>
      </c>
      <c r="I59" s="71">
        <v>2</v>
      </c>
      <c r="J59" s="104">
        <v>0</v>
      </c>
      <c r="K59" s="104">
        <v>4</v>
      </c>
      <c r="L59" s="105">
        <v>5</v>
      </c>
      <c r="M59" s="134">
        <v>86</v>
      </c>
      <c r="N59" s="135">
        <v>45</v>
      </c>
      <c r="O59" s="163">
        <v>42</v>
      </c>
      <c r="P59" s="104">
        <v>0</v>
      </c>
      <c r="Q59" s="104">
        <v>0</v>
      </c>
      <c r="R59" s="104">
        <v>0</v>
      </c>
      <c r="S59" s="104">
        <v>9</v>
      </c>
      <c r="T59" s="105">
        <v>32</v>
      </c>
      <c r="U59" s="343"/>
      <c r="V59" s="343"/>
      <c r="W59" s="344"/>
    </row>
    <row r="60" spans="1:23" s="20" customFormat="1" ht="14.25" customHeight="1">
      <c r="A60" s="311">
        <v>4</v>
      </c>
      <c r="B60" s="152" t="s">
        <v>485</v>
      </c>
      <c r="C60" s="111">
        <v>65</v>
      </c>
      <c r="D60" s="70">
        <v>26</v>
      </c>
      <c r="E60" s="71">
        <v>0</v>
      </c>
      <c r="F60" s="71">
        <v>1</v>
      </c>
      <c r="G60" s="71">
        <v>0</v>
      </c>
      <c r="H60" s="71">
        <v>0</v>
      </c>
      <c r="I60" s="167">
        <v>20</v>
      </c>
      <c r="J60" s="71">
        <v>0</v>
      </c>
      <c r="K60" s="71">
        <v>6</v>
      </c>
      <c r="L60" s="113">
        <v>12</v>
      </c>
      <c r="M60" s="132">
        <v>245</v>
      </c>
      <c r="N60" s="133">
        <v>132</v>
      </c>
      <c r="O60" s="123">
        <v>115</v>
      </c>
      <c r="P60" s="71">
        <v>0</v>
      </c>
      <c r="Q60" s="71">
        <v>1</v>
      </c>
      <c r="R60" s="71">
        <v>1</v>
      </c>
      <c r="S60" s="71">
        <v>83</v>
      </c>
      <c r="T60" s="113">
        <v>30</v>
      </c>
      <c r="U60" s="343"/>
      <c r="V60" s="343"/>
      <c r="W60" s="344"/>
    </row>
    <row r="61" spans="1:23" s="20" customFormat="1" ht="26.25">
      <c r="A61" s="311">
        <v>5</v>
      </c>
      <c r="B61" s="93" t="s">
        <v>347</v>
      </c>
      <c r="C61" s="111">
        <v>27</v>
      </c>
      <c r="D61" s="103">
        <v>12</v>
      </c>
      <c r="E61" s="104">
        <v>6</v>
      </c>
      <c r="F61" s="104">
        <v>1</v>
      </c>
      <c r="G61" s="104">
        <v>0</v>
      </c>
      <c r="H61" s="104">
        <v>0</v>
      </c>
      <c r="I61" s="71">
        <v>0</v>
      </c>
      <c r="J61" s="104">
        <v>0</v>
      </c>
      <c r="K61" s="104">
        <v>2</v>
      </c>
      <c r="L61" s="105">
        <v>6</v>
      </c>
      <c r="M61" s="134">
        <v>104</v>
      </c>
      <c r="N61" s="135">
        <v>71</v>
      </c>
      <c r="O61" s="163">
        <v>50</v>
      </c>
      <c r="P61" s="104">
        <v>0</v>
      </c>
      <c r="Q61" s="104">
        <v>0</v>
      </c>
      <c r="R61" s="104">
        <v>0</v>
      </c>
      <c r="S61" s="104">
        <v>15</v>
      </c>
      <c r="T61" s="105">
        <v>18</v>
      </c>
      <c r="U61" s="343"/>
      <c r="V61" s="343"/>
      <c r="W61" s="344"/>
    </row>
    <row r="62" spans="1:23" s="20" customFormat="1">
      <c r="A62" s="311">
        <v>6</v>
      </c>
      <c r="B62" s="93" t="s">
        <v>283</v>
      </c>
      <c r="C62" s="111">
        <v>104</v>
      </c>
      <c r="D62" s="70">
        <v>46</v>
      </c>
      <c r="E62" s="71">
        <v>0</v>
      </c>
      <c r="F62" s="71">
        <v>1</v>
      </c>
      <c r="G62" s="71">
        <v>1</v>
      </c>
      <c r="H62" s="71">
        <v>0</v>
      </c>
      <c r="I62" s="167">
        <v>41</v>
      </c>
      <c r="J62" s="71">
        <v>0</v>
      </c>
      <c r="K62" s="71">
        <v>1</v>
      </c>
      <c r="L62" s="113">
        <v>14</v>
      </c>
      <c r="M62" s="132">
        <v>220</v>
      </c>
      <c r="N62" s="133">
        <v>131</v>
      </c>
      <c r="O62" s="123">
        <v>124</v>
      </c>
      <c r="P62" s="71">
        <v>0</v>
      </c>
      <c r="Q62" s="71">
        <v>0</v>
      </c>
      <c r="R62" s="71">
        <v>0</v>
      </c>
      <c r="S62" s="71">
        <v>62</v>
      </c>
      <c r="T62" s="113">
        <v>27</v>
      </c>
      <c r="U62" s="343"/>
      <c r="V62" s="343"/>
      <c r="W62" s="344"/>
    </row>
    <row r="63" spans="1:23" s="20" customFormat="1" ht="12.75" customHeight="1">
      <c r="A63" s="311">
        <v>7</v>
      </c>
      <c r="B63" s="93" t="s">
        <v>488</v>
      </c>
      <c r="C63" s="111">
        <v>74</v>
      </c>
      <c r="D63" s="103">
        <v>36</v>
      </c>
      <c r="E63" s="104">
        <v>0</v>
      </c>
      <c r="F63" s="104">
        <v>1</v>
      </c>
      <c r="G63" s="104">
        <v>0</v>
      </c>
      <c r="H63" s="104">
        <v>0</v>
      </c>
      <c r="I63" s="71">
        <v>30</v>
      </c>
      <c r="J63" s="104">
        <v>13</v>
      </c>
      <c r="K63" s="104">
        <v>4</v>
      </c>
      <c r="L63" s="105">
        <v>3</v>
      </c>
      <c r="M63" s="134">
        <v>182</v>
      </c>
      <c r="N63" s="135">
        <v>91</v>
      </c>
      <c r="O63" s="163">
        <v>86</v>
      </c>
      <c r="P63" s="104">
        <v>17</v>
      </c>
      <c r="Q63" s="104">
        <v>0</v>
      </c>
      <c r="R63" s="104">
        <v>0</v>
      </c>
      <c r="S63" s="104">
        <v>65</v>
      </c>
      <c r="T63" s="105">
        <v>26</v>
      </c>
      <c r="U63" s="343"/>
      <c r="V63" s="343"/>
      <c r="W63" s="344"/>
    </row>
    <row r="64" spans="1:23" s="20" customFormat="1">
      <c r="A64" s="311">
        <v>8</v>
      </c>
      <c r="B64" s="93" t="s">
        <v>490</v>
      </c>
      <c r="C64" s="111">
        <v>115</v>
      </c>
      <c r="D64" s="70">
        <v>35</v>
      </c>
      <c r="E64" s="71">
        <v>0</v>
      </c>
      <c r="F64" s="71">
        <v>1</v>
      </c>
      <c r="G64" s="71">
        <v>1</v>
      </c>
      <c r="H64" s="71">
        <v>1</v>
      </c>
      <c r="I64" s="167">
        <v>62</v>
      </c>
      <c r="J64" s="71">
        <v>26</v>
      </c>
      <c r="K64" s="71">
        <v>5</v>
      </c>
      <c r="L64" s="113">
        <v>11</v>
      </c>
      <c r="M64" s="132">
        <v>164</v>
      </c>
      <c r="N64" s="133">
        <v>72</v>
      </c>
      <c r="O64" s="123">
        <v>67</v>
      </c>
      <c r="P64" s="71">
        <v>15</v>
      </c>
      <c r="Q64" s="71">
        <v>0</v>
      </c>
      <c r="R64" s="71">
        <v>0</v>
      </c>
      <c r="S64" s="71">
        <v>57</v>
      </c>
      <c r="T64" s="113">
        <v>35</v>
      </c>
      <c r="U64" s="343"/>
      <c r="V64" s="343"/>
      <c r="W64" s="344"/>
    </row>
    <row r="65" spans="1:23" s="20" customFormat="1">
      <c r="A65" s="311">
        <v>9</v>
      </c>
      <c r="B65" s="93" t="s">
        <v>284</v>
      </c>
      <c r="C65" s="111">
        <v>39</v>
      </c>
      <c r="D65" s="70">
        <v>24</v>
      </c>
      <c r="E65" s="71">
        <v>0</v>
      </c>
      <c r="F65" s="71">
        <v>1</v>
      </c>
      <c r="G65" s="71">
        <v>0</v>
      </c>
      <c r="H65" s="71">
        <v>0</v>
      </c>
      <c r="I65" s="71">
        <v>1</v>
      </c>
      <c r="J65" s="71">
        <v>0</v>
      </c>
      <c r="K65" s="71">
        <v>5</v>
      </c>
      <c r="L65" s="113">
        <v>8</v>
      </c>
      <c r="M65" s="132">
        <v>141</v>
      </c>
      <c r="N65" s="133">
        <v>70</v>
      </c>
      <c r="O65" s="123">
        <v>65</v>
      </c>
      <c r="P65" s="71">
        <v>0</v>
      </c>
      <c r="Q65" s="71">
        <v>0</v>
      </c>
      <c r="R65" s="71">
        <v>0</v>
      </c>
      <c r="S65" s="71">
        <v>35</v>
      </c>
      <c r="T65" s="113">
        <v>36</v>
      </c>
      <c r="U65" s="343"/>
      <c r="V65" s="343"/>
      <c r="W65" s="344"/>
    </row>
    <row r="66" spans="1:23" s="20" customFormat="1">
      <c r="A66" s="311">
        <v>10</v>
      </c>
      <c r="B66" s="93" t="s">
        <v>285</v>
      </c>
      <c r="C66" s="111">
        <v>106</v>
      </c>
      <c r="D66" s="70">
        <v>44</v>
      </c>
      <c r="E66" s="71">
        <v>0</v>
      </c>
      <c r="F66" s="71">
        <v>1</v>
      </c>
      <c r="G66" s="71">
        <v>0</v>
      </c>
      <c r="H66" s="71">
        <v>0</v>
      </c>
      <c r="I66" s="167">
        <v>35</v>
      </c>
      <c r="J66" s="71">
        <v>0</v>
      </c>
      <c r="K66" s="71">
        <v>5</v>
      </c>
      <c r="L66" s="113">
        <v>21</v>
      </c>
      <c r="M66" s="132">
        <v>258</v>
      </c>
      <c r="N66" s="133">
        <v>125</v>
      </c>
      <c r="O66" s="123">
        <v>119</v>
      </c>
      <c r="P66" s="71">
        <v>0</v>
      </c>
      <c r="Q66" s="71">
        <v>0</v>
      </c>
      <c r="R66" s="71">
        <v>0</v>
      </c>
      <c r="S66" s="71">
        <v>105</v>
      </c>
      <c r="T66" s="113">
        <v>28</v>
      </c>
      <c r="U66" s="343"/>
      <c r="V66" s="343"/>
      <c r="W66" s="344"/>
    </row>
    <row r="67" spans="1:23" s="20" customFormat="1">
      <c r="A67" s="311">
        <v>11</v>
      </c>
      <c r="B67" s="93" t="s">
        <v>286</v>
      </c>
      <c r="C67" s="111">
        <v>323</v>
      </c>
      <c r="D67" s="103">
        <v>178</v>
      </c>
      <c r="E67" s="104">
        <v>0</v>
      </c>
      <c r="F67" s="104">
        <v>3</v>
      </c>
      <c r="G67" s="104">
        <v>1</v>
      </c>
      <c r="H67" s="104">
        <v>0</v>
      </c>
      <c r="I67" s="71">
        <v>87</v>
      </c>
      <c r="J67" s="104">
        <v>0</v>
      </c>
      <c r="K67" s="104">
        <v>22</v>
      </c>
      <c r="L67" s="105">
        <v>32</v>
      </c>
      <c r="M67" s="134">
        <v>763</v>
      </c>
      <c r="N67" s="135">
        <v>493</v>
      </c>
      <c r="O67" s="163">
        <v>446</v>
      </c>
      <c r="P67" s="104">
        <v>0</v>
      </c>
      <c r="Q67" s="104">
        <v>0</v>
      </c>
      <c r="R67" s="104">
        <v>0</v>
      </c>
      <c r="S67" s="104">
        <v>219</v>
      </c>
      <c r="T67" s="105">
        <v>51</v>
      </c>
      <c r="U67" s="343"/>
      <c r="V67" s="343"/>
      <c r="W67" s="344"/>
    </row>
    <row r="68" spans="1:23" s="20" customFormat="1" ht="26.25">
      <c r="A68" s="311">
        <v>12</v>
      </c>
      <c r="B68" s="93" t="s">
        <v>287</v>
      </c>
      <c r="C68" s="111">
        <v>49</v>
      </c>
      <c r="D68" s="70">
        <v>24</v>
      </c>
      <c r="E68" s="71">
        <v>0</v>
      </c>
      <c r="F68" s="71">
        <v>1</v>
      </c>
      <c r="G68" s="71">
        <v>0</v>
      </c>
      <c r="H68" s="71">
        <v>0</v>
      </c>
      <c r="I68" s="167">
        <v>15</v>
      </c>
      <c r="J68" s="71">
        <v>0</v>
      </c>
      <c r="K68" s="71">
        <v>3</v>
      </c>
      <c r="L68" s="113">
        <v>6</v>
      </c>
      <c r="M68" s="132">
        <v>139</v>
      </c>
      <c r="N68" s="133">
        <v>78</v>
      </c>
      <c r="O68" s="123">
        <v>71</v>
      </c>
      <c r="P68" s="71">
        <v>0</v>
      </c>
      <c r="Q68" s="71">
        <v>0</v>
      </c>
      <c r="R68" s="71">
        <v>0</v>
      </c>
      <c r="S68" s="71">
        <v>41</v>
      </c>
      <c r="T68" s="113">
        <v>20</v>
      </c>
      <c r="U68" s="343"/>
      <c r="V68" s="343"/>
      <c r="W68" s="344"/>
    </row>
    <row r="69" spans="1:23" s="20" customFormat="1">
      <c r="A69" s="311">
        <v>13</v>
      </c>
      <c r="B69" s="93" t="s">
        <v>350</v>
      </c>
      <c r="C69" s="111">
        <v>40</v>
      </c>
      <c r="D69" s="103">
        <v>15</v>
      </c>
      <c r="E69" s="104">
        <v>0</v>
      </c>
      <c r="F69" s="104">
        <v>1</v>
      </c>
      <c r="G69" s="104">
        <v>3</v>
      </c>
      <c r="H69" s="104">
        <v>0</v>
      </c>
      <c r="I69" s="71">
        <v>9</v>
      </c>
      <c r="J69" s="104">
        <v>0</v>
      </c>
      <c r="K69" s="104">
        <v>1</v>
      </c>
      <c r="L69" s="105">
        <v>11</v>
      </c>
      <c r="M69" s="134">
        <v>68</v>
      </c>
      <c r="N69" s="135">
        <v>37</v>
      </c>
      <c r="O69" s="163">
        <v>35</v>
      </c>
      <c r="P69" s="104">
        <v>0</v>
      </c>
      <c r="Q69" s="104">
        <v>0</v>
      </c>
      <c r="R69" s="104">
        <v>0</v>
      </c>
      <c r="S69" s="104">
        <v>21</v>
      </c>
      <c r="T69" s="105">
        <v>10</v>
      </c>
      <c r="U69" s="343"/>
      <c r="V69" s="343"/>
      <c r="W69" s="344"/>
    </row>
    <row r="70" spans="1:23" s="20" customFormat="1">
      <c r="A70" s="311">
        <v>14</v>
      </c>
      <c r="B70" s="93" t="s">
        <v>351</v>
      </c>
      <c r="C70" s="111">
        <v>43</v>
      </c>
      <c r="D70" s="70">
        <v>14</v>
      </c>
      <c r="E70" s="71">
        <v>0</v>
      </c>
      <c r="F70" s="71">
        <v>1</v>
      </c>
      <c r="G70" s="71">
        <v>0</v>
      </c>
      <c r="H70" s="71">
        <v>0</v>
      </c>
      <c r="I70" s="71">
        <v>10</v>
      </c>
      <c r="J70" s="71">
        <v>0</v>
      </c>
      <c r="K70" s="71">
        <v>5</v>
      </c>
      <c r="L70" s="113">
        <v>13</v>
      </c>
      <c r="M70" s="132">
        <v>208</v>
      </c>
      <c r="N70" s="133">
        <v>77</v>
      </c>
      <c r="O70" s="123">
        <v>72</v>
      </c>
      <c r="P70" s="71">
        <v>0</v>
      </c>
      <c r="Q70" s="71">
        <v>8</v>
      </c>
      <c r="R70" s="71">
        <v>8</v>
      </c>
      <c r="S70" s="71">
        <v>97</v>
      </c>
      <c r="T70" s="113">
        <v>34</v>
      </c>
      <c r="U70" s="343"/>
      <c r="V70" s="343"/>
      <c r="W70" s="344"/>
    </row>
    <row r="71" spans="1:23" s="20" customFormat="1">
      <c r="A71" s="311">
        <v>15</v>
      </c>
      <c r="B71" s="93" t="s">
        <v>344</v>
      </c>
      <c r="C71" s="111">
        <v>49</v>
      </c>
      <c r="D71" s="70">
        <v>26</v>
      </c>
      <c r="E71" s="71">
        <v>0</v>
      </c>
      <c r="F71" s="71">
        <v>1</v>
      </c>
      <c r="G71" s="71">
        <v>1</v>
      </c>
      <c r="H71" s="71">
        <v>0</v>
      </c>
      <c r="I71" s="167">
        <v>4</v>
      </c>
      <c r="J71" s="71">
        <v>0</v>
      </c>
      <c r="K71" s="71">
        <v>8</v>
      </c>
      <c r="L71" s="113">
        <v>9</v>
      </c>
      <c r="M71" s="132">
        <v>153</v>
      </c>
      <c r="N71" s="133">
        <v>84</v>
      </c>
      <c r="O71" s="123">
        <v>78</v>
      </c>
      <c r="P71" s="71">
        <v>0</v>
      </c>
      <c r="Q71" s="71">
        <v>0</v>
      </c>
      <c r="R71" s="71">
        <v>0</v>
      </c>
      <c r="S71" s="71">
        <v>45</v>
      </c>
      <c r="T71" s="113">
        <v>24</v>
      </c>
      <c r="U71" s="343"/>
      <c r="V71" s="343"/>
      <c r="W71" s="344"/>
    </row>
    <row r="72" spans="1:23" s="20" customFormat="1">
      <c r="A72" s="311">
        <v>16</v>
      </c>
      <c r="B72" s="93" t="s">
        <v>288</v>
      </c>
      <c r="C72" s="111">
        <v>132</v>
      </c>
      <c r="D72" s="103">
        <v>69</v>
      </c>
      <c r="E72" s="104">
        <v>2</v>
      </c>
      <c r="F72" s="104">
        <v>1</v>
      </c>
      <c r="G72" s="104">
        <v>1</v>
      </c>
      <c r="H72" s="104">
        <v>0</v>
      </c>
      <c r="I72" s="71">
        <v>42</v>
      </c>
      <c r="J72" s="104">
        <v>0</v>
      </c>
      <c r="K72" s="104">
        <v>6</v>
      </c>
      <c r="L72" s="105">
        <v>11</v>
      </c>
      <c r="M72" s="134">
        <v>401</v>
      </c>
      <c r="N72" s="135">
        <v>259</v>
      </c>
      <c r="O72" s="163">
        <v>231</v>
      </c>
      <c r="P72" s="104">
        <v>0</v>
      </c>
      <c r="Q72" s="104">
        <v>5</v>
      </c>
      <c r="R72" s="104">
        <v>5</v>
      </c>
      <c r="S72" s="104">
        <v>106</v>
      </c>
      <c r="T72" s="105">
        <v>36</v>
      </c>
      <c r="U72" s="343"/>
      <c r="V72" s="343"/>
      <c r="W72" s="344"/>
    </row>
    <row r="73" spans="1:23" s="20" customFormat="1" ht="14.25" customHeight="1">
      <c r="A73" s="311">
        <v>17</v>
      </c>
      <c r="B73" s="93" t="s">
        <v>343</v>
      </c>
      <c r="C73" s="111">
        <v>248</v>
      </c>
      <c r="D73" s="70">
        <v>110</v>
      </c>
      <c r="E73" s="71">
        <v>1</v>
      </c>
      <c r="F73" s="71">
        <v>3</v>
      </c>
      <c r="G73" s="71">
        <v>0</v>
      </c>
      <c r="H73" s="71">
        <v>0</v>
      </c>
      <c r="I73" s="167">
        <v>79</v>
      </c>
      <c r="J73" s="71">
        <v>0</v>
      </c>
      <c r="K73" s="71">
        <v>29</v>
      </c>
      <c r="L73" s="113">
        <v>26</v>
      </c>
      <c r="M73" s="132">
        <v>693</v>
      </c>
      <c r="N73" s="133">
        <v>425</v>
      </c>
      <c r="O73" s="123">
        <v>388</v>
      </c>
      <c r="P73" s="71">
        <v>0</v>
      </c>
      <c r="Q73" s="71">
        <v>0</v>
      </c>
      <c r="R73" s="71">
        <v>0</v>
      </c>
      <c r="S73" s="71">
        <v>224</v>
      </c>
      <c r="T73" s="113">
        <v>44</v>
      </c>
      <c r="U73" s="343"/>
      <c r="V73" s="343"/>
      <c r="W73" s="344"/>
    </row>
    <row r="74" spans="1:23" s="20" customFormat="1">
      <c r="A74" s="310">
        <v>18</v>
      </c>
      <c r="B74" s="171" t="s">
        <v>289</v>
      </c>
      <c r="C74" s="111">
        <v>107</v>
      </c>
      <c r="D74" s="103">
        <v>48</v>
      </c>
      <c r="E74" s="104">
        <v>0</v>
      </c>
      <c r="F74" s="104">
        <v>1</v>
      </c>
      <c r="G74" s="104">
        <v>0</v>
      </c>
      <c r="H74" s="104">
        <v>0</v>
      </c>
      <c r="I74" s="71">
        <v>40</v>
      </c>
      <c r="J74" s="104">
        <v>8</v>
      </c>
      <c r="K74" s="104">
        <v>1</v>
      </c>
      <c r="L74" s="105">
        <v>17</v>
      </c>
      <c r="M74" s="134">
        <v>405</v>
      </c>
      <c r="N74" s="135">
        <v>238</v>
      </c>
      <c r="O74" s="163">
        <v>215</v>
      </c>
      <c r="P74" s="104">
        <v>37</v>
      </c>
      <c r="Q74" s="104">
        <v>0</v>
      </c>
      <c r="R74" s="104">
        <v>0</v>
      </c>
      <c r="S74" s="104">
        <v>117</v>
      </c>
      <c r="T74" s="105">
        <v>50</v>
      </c>
      <c r="U74" s="343"/>
      <c r="V74" s="343"/>
      <c r="W74" s="344"/>
    </row>
    <row r="75" spans="1:23" s="20" customFormat="1" ht="15" customHeight="1">
      <c r="A75" s="311">
        <v>19</v>
      </c>
      <c r="B75" s="101" t="s">
        <v>482</v>
      </c>
      <c r="C75" s="111">
        <v>42</v>
      </c>
      <c r="D75" s="70">
        <v>21</v>
      </c>
      <c r="E75" s="71">
        <v>0</v>
      </c>
      <c r="F75" s="71">
        <v>0</v>
      </c>
      <c r="G75" s="71">
        <v>1</v>
      </c>
      <c r="H75" s="71">
        <v>0</v>
      </c>
      <c r="I75" s="167">
        <v>0</v>
      </c>
      <c r="J75" s="71">
        <v>0</v>
      </c>
      <c r="K75" s="71">
        <v>13</v>
      </c>
      <c r="L75" s="113">
        <v>7</v>
      </c>
      <c r="M75" s="132">
        <v>59</v>
      </c>
      <c r="N75" s="133">
        <v>33</v>
      </c>
      <c r="O75" s="123">
        <v>31</v>
      </c>
      <c r="P75" s="71">
        <v>0</v>
      </c>
      <c r="Q75" s="71">
        <v>0</v>
      </c>
      <c r="R75" s="71">
        <v>0</v>
      </c>
      <c r="S75" s="71">
        <v>17</v>
      </c>
      <c r="T75" s="113">
        <v>9</v>
      </c>
      <c r="U75" s="343"/>
      <c r="V75" s="343"/>
      <c r="W75" s="344"/>
    </row>
    <row r="76" spans="1:23" s="20" customFormat="1" ht="26.25">
      <c r="A76" s="311">
        <v>20</v>
      </c>
      <c r="B76" s="101" t="s">
        <v>486</v>
      </c>
      <c r="C76" s="111">
        <v>27</v>
      </c>
      <c r="D76" s="103">
        <v>10</v>
      </c>
      <c r="E76" s="104">
        <v>1</v>
      </c>
      <c r="F76" s="104">
        <v>1</v>
      </c>
      <c r="G76" s="104">
        <v>0</v>
      </c>
      <c r="H76" s="104">
        <v>0</v>
      </c>
      <c r="I76" s="71">
        <v>0</v>
      </c>
      <c r="J76" s="104">
        <v>0</v>
      </c>
      <c r="K76" s="104">
        <v>8</v>
      </c>
      <c r="L76" s="105">
        <v>7</v>
      </c>
      <c r="M76" s="134">
        <v>44</v>
      </c>
      <c r="N76" s="135">
        <v>22</v>
      </c>
      <c r="O76" s="163">
        <v>20</v>
      </c>
      <c r="P76" s="104">
        <v>0</v>
      </c>
      <c r="Q76" s="104">
        <v>0</v>
      </c>
      <c r="R76" s="104">
        <v>0</v>
      </c>
      <c r="S76" s="104">
        <v>15</v>
      </c>
      <c r="T76" s="105">
        <v>7</v>
      </c>
      <c r="U76" s="343"/>
      <c r="V76" s="343"/>
      <c r="W76" s="344"/>
    </row>
    <row r="77" spans="1:23" s="20" customFormat="1">
      <c r="A77" s="311">
        <v>21</v>
      </c>
      <c r="B77" s="101" t="s">
        <v>353</v>
      </c>
      <c r="C77" s="111">
        <v>89</v>
      </c>
      <c r="D77" s="70">
        <v>57</v>
      </c>
      <c r="E77" s="71">
        <v>1</v>
      </c>
      <c r="F77" s="71">
        <v>1</v>
      </c>
      <c r="G77" s="71">
        <v>1</v>
      </c>
      <c r="H77" s="71">
        <v>0</v>
      </c>
      <c r="I77" s="167">
        <v>18</v>
      </c>
      <c r="J77" s="71">
        <v>3</v>
      </c>
      <c r="K77" s="71">
        <v>3</v>
      </c>
      <c r="L77" s="113">
        <v>8</v>
      </c>
      <c r="M77" s="132">
        <v>260</v>
      </c>
      <c r="N77" s="133">
        <v>153</v>
      </c>
      <c r="O77" s="123">
        <v>142</v>
      </c>
      <c r="P77" s="71">
        <v>5</v>
      </c>
      <c r="Q77" s="71">
        <v>0</v>
      </c>
      <c r="R77" s="71">
        <v>0</v>
      </c>
      <c r="S77" s="71">
        <v>84</v>
      </c>
      <c r="T77" s="113">
        <v>23</v>
      </c>
      <c r="U77" s="343"/>
      <c r="V77" s="343"/>
      <c r="W77" s="344"/>
    </row>
    <row r="78" spans="1:23" s="20" customFormat="1">
      <c r="A78" s="311">
        <v>22</v>
      </c>
      <c r="B78" s="101" t="s">
        <v>290</v>
      </c>
      <c r="C78" s="111">
        <v>52</v>
      </c>
      <c r="D78" s="70">
        <v>21</v>
      </c>
      <c r="E78" s="71">
        <v>0</v>
      </c>
      <c r="F78" s="71">
        <v>1</v>
      </c>
      <c r="G78" s="71">
        <v>0</v>
      </c>
      <c r="H78" s="71">
        <v>0</v>
      </c>
      <c r="I78" s="71">
        <v>27</v>
      </c>
      <c r="J78" s="71">
        <v>0</v>
      </c>
      <c r="K78" s="71">
        <v>0</v>
      </c>
      <c r="L78" s="113">
        <v>3</v>
      </c>
      <c r="M78" s="132">
        <v>125</v>
      </c>
      <c r="N78" s="133">
        <v>53</v>
      </c>
      <c r="O78" s="123">
        <v>49</v>
      </c>
      <c r="P78" s="71">
        <v>0</v>
      </c>
      <c r="Q78" s="71">
        <v>0</v>
      </c>
      <c r="R78" s="71">
        <v>0</v>
      </c>
      <c r="S78" s="71">
        <v>48</v>
      </c>
      <c r="T78" s="113">
        <v>24</v>
      </c>
      <c r="U78" s="343"/>
      <c r="V78" s="343"/>
      <c r="W78" s="344"/>
    </row>
    <row r="79" spans="1:23" s="20" customFormat="1" ht="15.75" customHeight="1">
      <c r="A79" s="311">
        <v>23</v>
      </c>
      <c r="B79" s="101" t="s">
        <v>493</v>
      </c>
      <c r="C79" s="111">
        <v>220</v>
      </c>
      <c r="D79" s="70">
        <v>138</v>
      </c>
      <c r="E79" s="71">
        <v>3</v>
      </c>
      <c r="F79" s="71">
        <v>2</v>
      </c>
      <c r="G79" s="71">
        <v>9</v>
      </c>
      <c r="H79" s="71">
        <v>9</v>
      </c>
      <c r="I79" s="167">
        <v>42</v>
      </c>
      <c r="J79" s="71">
        <v>0</v>
      </c>
      <c r="K79" s="71">
        <v>13</v>
      </c>
      <c r="L79" s="113">
        <v>13</v>
      </c>
      <c r="M79" s="132">
        <v>580</v>
      </c>
      <c r="N79" s="133">
        <v>339</v>
      </c>
      <c r="O79" s="123">
        <v>312</v>
      </c>
      <c r="P79" s="71">
        <v>0</v>
      </c>
      <c r="Q79" s="71">
        <v>0</v>
      </c>
      <c r="R79" s="71">
        <v>0</v>
      </c>
      <c r="S79" s="71">
        <v>153</v>
      </c>
      <c r="T79" s="113">
        <v>88</v>
      </c>
      <c r="U79" s="343"/>
      <c r="V79" s="343"/>
      <c r="W79" s="344"/>
    </row>
    <row r="80" spans="1:23" s="20" customFormat="1">
      <c r="A80" s="311">
        <v>24</v>
      </c>
      <c r="B80" s="101" t="s">
        <v>291</v>
      </c>
      <c r="C80" s="111">
        <v>1606</v>
      </c>
      <c r="D80" s="103">
        <v>1315</v>
      </c>
      <c r="E80" s="104">
        <v>1</v>
      </c>
      <c r="F80" s="104">
        <v>22</v>
      </c>
      <c r="G80" s="104">
        <v>6</v>
      </c>
      <c r="H80" s="104">
        <v>4</v>
      </c>
      <c r="I80" s="71">
        <v>227</v>
      </c>
      <c r="J80" s="104">
        <v>0</v>
      </c>
      <c r="K80" s="104">
        <v>11</v>
      </c>
      <c r="L80" s="105">
        <v>24</v>
      </c>
      <c r="M80" s="134">
        <v>1112</v>
      </c>
      <c r="N80" s="135">
        <v>632</v>
      </c>
      <c r="O80" s="163">
        <v>621</v>
      </c>
      <c r="P80" s="104">
        <v>0</v>
      </c>
      <c r="Q80" s="104">
        <v>0</v>
      </c>
      <c r="R80" s="104">
        <v>0</v>
      </c>
      <c r="S80" s="104">
        <v>388</v>
      </c>
      <c r="T80" s="105">
        <v>92</v>
      </c>
      <c r="U80" s="343"/>
      <c r="V80" s="343"/>
      <c r="W80" s="344"/>
    </row>
    <row r="81" spans="1:23" s="20" customFormat="1">
      <c r="A81" s="335">
        <v>25</v>
      </c>
      <c r="B81" s="101" t="s">
        <v>497</v>
      </c>
      <c r="C81" s="111">
        <v>100</v>
      </c>
      <c r="D81" s="70">
        <v>39</v>
      </c>
      <c r="E81" s="71">
        <v>0</v>
      </c>
      <c r="F81" s="71">
        <v>1</v>
      </c>
      <c r="G81" s="71">
        <v>2</v>
      </c>
      <c r="H81" s="71">
        <v>0</v>
      </c>
      <c r="I81" s="167">
        <v>7</v>
      </c>
      <c r="J81" s="71">
        <v>0</v>
      </c>
      <c r="K81" s="71">
        <v>23</v>
      </c>
      <c r="L81" s="113">
        <v>28</v>
      </c>
      <c r="M81" s="132">
        <v>213</v>
      </c>
      <c r="N81" s="133">
        <v>121</v>
      </c>
      <c r="O81" s="123">
        <v>106</v>
      </c>
      <c r="P81" s="71">
        <v>0</v>
      </c>
      <c r="Q81" s="71">
        <v>0</v>
      </c>
      <c r="R81" s="71">
        <v>0</v>
      </c>
      <c r="S81" s="71">
        <v>50</v>
      </c>
      <c r="T81" s="113">
        <v>42</v>
      </c>
      <c r="U81" s="345"/>
      <c r="V81" s="345"/>
      <c r="W81" s="344"/>
    </row>
    <row r="82" spans="1:23" s="20" customFormat="1" ht="26.25">
      <c r="A82" s="311">
        <v>26</v>
      </c>
      <c r="B82" s="101" t="s">
        <v>292</v>
      </c>
      <c r="C82" s="111">
        <v>58</v>
      </c>
      <c r="D82" s="103">
        <v>30</v>
      </c>
      <c r="E82" s="104">
        <v>0</v>
      </c>
      <c r="F82" s="104">
        <v>1</v>
      </c>
      <c r="G82" s="104">
        <v>1</v>
      </c>
      <c r="H82" s="104">
        <v>0</v>
      </c>
      <c r="I82" s="71">
        <v>14</v>
      </c>
      <c r="J82" s="104">
        <v>0</v>
      </c>
      <c r="K82" s="104">
        <v>2</v>
      </c>
      <c r="L82" s="105">
        <v>10</v>
      </c>
      <c r="M82" s="134">
        <v>116</v>
      </c>
      <c r="N82" s="135">
        <v>63</v>
      </c>
      <c r="O82" s="163">
        <v>61</v>
      </c>
      <c r="P82" s="104">
        <v>0</v>
      </c>
      <c r="Q82" s="104">
        <v>0</v>
      </c>
      <c r="R82" s="104">
        <v>0</v>
      </c>
      <c r="S82" s="104">
        <v>32</v>
      </c>
      <c r="T82" s="105">
        <v>21</v>
      </c>
      <c r="U82" s="343"/>
      <c r="V82" s="343"/>
      <c r="W82" s="344"/>
    </row>
    <row r="83" spans="1:23" s="20" customFormat="1">
      <c r="A83" s="311">
        <v>27</v>
      </c>
      <c r="B83" s="101" t="s">
        <v>496</v>
      </c>
      <c r="C83" s="111">
        <v>149</v>
      </c>
      <c r="D83" s="70">
        <v>48</v>
      </c>
      <c r="E83" s="71">
        <v>0</v>
      </c>
      <c r="F83" s="71">
        <v>2</v>
      </c>
      <c r="G83" s="71">
        <v>23</v>
      </c>
      <c r="H83" s="71">
        <v>23</v>
      </c>
      <c r="I83" s="71">
        <v>24</v>
      </c>
      <c r="J83" s="71">
        <v>0</v>
      </c>
      <c r="K83" s="71">
        <v>18</v>
      </c>
      <c r="L83" s="113">
        <v>34</v>
      </c>
      <c r="M83" s="132">
        <v>292</v>
      </c>
      <c r="N83" s="133">
        <v>163</v>
      </c>
      <c r="O83" s="123">
        <v>151</v>
      </c>
      <c r="P83" s="71">
        <v>0</v>
      </c>
      <c r="Q83" s="71">
        <v>0</v>
      </c>
      <c r="R83" s="71">
        <v>0</v>
      </c>
      <c r="S83" s="71">
        <v>77</v>
      </c>
      <c r="T83" s="113">
        <v>52</v>
      </c>
      <c r="U83" s="343"/>
      <c r="V83" s="343"/>
      <c r="W83" s="344"/>
    </row>
    <row r="84" spans="1:23" s="20" customFormat="1">
      <c r="A84" s="311">
        <v>28</v>
      </c>
      <c r="B84" s="101" t="s">
        <v>487</v>
      </c>
      <c r="C84" s="111">
        <v>256</v>
      </c>
      <c r="D84" s="70">
        <v>102</v>
      </c>
      <c r="E84" s="71">
        <v>0</v>
      </c>
      <c r="F84" s="71">
        <v>1</v>
      </c>
      <c r="G84" s="71">
        <v>0</v>
      </c>
      <c r="H84" s="71">
        <v>0</v>
      </c>
      <c r="I84" s="167">
        <v>94</v>
      </c>
      <c r="J84" s="71">
        <v>0</v>
      </c>
      <c r="K84" s="71">
        <v>37</v>
      </c>
      <c r="L84" s="113">
        <v>22</v>
      </c>
      <c r="M84" s="132">
        <v>514</v>
      </c>
      <c r="N84" s="133">
        <v>265</v>
      </c>
      <c r="O84" s="123">
        <v>231</v>
      </c>
      <c r="P84" s="71">
        <v>0</v>
      </c>
      <c r="Q84" s="71">
        <v>0</v>
      </c>
      <c r="R84" s="71">
        <v>0</v>
      </c>
      <c r="S84" s="71">
        <v>143</v>
      </c>
      <c r="T84" s="113">
        <v>106</v>
      </c>
      <c r="U84" s="343"/>
      <c r="V84" s="343"/>
      <c r="W84" s="344"/>
    </row>
    <row r="85" spans="1:23" s="20" customFormat="1">
      <c r="A85" s="311">
        <v>29</v>
      </c>
      <c r="B85" s="101" t="s">
        <v>356</v>
      </c>
      <c r="C85" s="111">
        <v>808</v>
      </c>
      <c r="D85" s="103">
        <v>689</v>
      </c>
      <c r="E85" s="104">
        <v>20</v>
      </c>
      <c r="F85" s="104">
        <v>23</v>
      </c>
      <c r="G85" s="104">
        <v>1</v>
      </c>
      <c r="H85" s="104">
        <v>0</v>
      </c>
      <c r="I85" s="71">
        <v>47</v>
      </c>
      <c r="J85" s="104">
        <v>2</v>
      </c>
      <c r="K85" s="104">
        <v>4</v>
      </c>
      <c r="L85" s="105">
        <v>24</v>
      </c>
      <c r="M85" s="134">
        <v>677</v>
      </c>
      <c r="N85" s="135">
        <v>417</v>
      </c>
      <c r="O85" s="163">
        <v>379</v>
      </c>
      <c r="P85" s="104">
        <v>14</v>
      </c>
      <c r="Q85" s="104">
        <v>0</v>
      </c>
      <c r="R85" s="104">
        <v>0</v>
      </c>
      <c r="S85" s="104">
        <v>192</v>
      </c>
      <c r="T85" s="105">
        <v>68</v>
      </c>
      <c r="U85" s="343"/>
      <c r="V85" s="343"/>
      <c r="W85" s="344"/>
    </row>
    <row r="86" spans="1:23" s="20" customFormat="1" ht="26.25">
      <c r="A86" s="311">
        <v>30</v>
      </c>
      <c r="B86" s="101" t="s">
        <v>342</v>
      </c>
      <c r="C86" s="111">
        <v>84</v>
      </c>
      <c r="D86" s="70">
        <v>55</v>
      </c>
      <c r="E86" s="71">
        <v>0</v>
      </c>
      <c r="F86" s="71">
        <v>2</v>
      </c>
      <c r="G86" s="71">
        <v>0</v>
      </c>
      <c r="H86" s="71">
        <v>0</v>
      </c>
      <c r="I86" s="167">
        <v>4</v>
      </c>
      <c r="J86" s="71">
        <v>0</v>
      </c>
      <c r="K86" s="71">
        <v>5</v>
      </c>
      <c r="L86" s="113">
        <v>18</v>
      </c>
      <c r="M86" s="132">
        <v>202</v>
      </c>
      <c r="N86" s="133">
        <v>127</v>
      </c>
      <c r="O86" s="123">
        <v>119</v>
      </c>
      <c r="P86" s="71">
        <v>0</v>
      </c>
      <c r="Q86" s="71">
        <v>0</v>
      </c>
      <c r="R86" s="71">
        <v>0</v>
      </c>
      <c r="S86" s="71">
        <v>56</v>
      </c>
      <c r="T86" s="113">
        <v>19</v>
      </c>
      <c r="U86" s="343"/>
      <c r="V86" s="343"/>
      <c r="W86" s="344"/>
    </row>
    <row r="87" spans="1:23" s="20" customFormat="1">
      <c r="A87" s="311">
        <v>31</v>
      </c>
      <c r="B87" s="101" t="s">
        <v>294</v>
      </c>
      <c r="C87" s="111">
        <v>214</v>
      </c>
      <c r="D87" s="103">
        <v>122</v>
      </c>
      <c r="E87" s="104">
        <v>1</v>
      </c>
      <c r="F87" s="104">
        <v>3</v>
      </c>
      <c r="G87" s="104">
        <v>0</v>
      </c>
      <c r="H87" s="104">
        <v>0</v>
      </c>
      <c r="I87" s="71">
        <v>47</v>
      </c>
      <c r="J87" s="104">
        <v>16</v>
      </c>
      <c r="K87" s="104">
        <v>21</v>
      </c>
      <c r="L87" s="105">
        <v>20</v>
      </c>
      <c r="M87" s="134">
        <v>553</v>
      </c>
      <c r="N87" s="135">
        <v>325</v>
      </c>
      <c r="O87" s="163">
        <v>299</v>
      </c>
      <c r="P87" s="104">
        <v>57</v>
      </c>
      <c r="Q87" s="104">
        <v>0</v>
      </c>
      <c r="R87" s="104">
        <v>0</v>
      </c>
      <c r="S87" s="104">
        <v>157</v>
      </c>
      <c r="T87" s="105">
        <v>71</v>
      </c>
      <c r="U87" s="343"/>
      <c r="V87" s="343"/>
      <c r="W87" s="344"/>
    </row>
    <row r="88" spans="1:23" s="20" customFormat="1">
      <c r="A88" s="311">
        <v>32</v>
      </c>
      <c r="B88" s="101" t="s">
        <v>357</v>
      </c>
      <c r="C88" s="111">
        <v>1177</v>
      </c>
      <c r="D88" s="70">
        <v>967</v>
      </c>
      <c r="E88" s="71">
        <v>41</v>
      </c>
      <c r="F88" s="71">
        <v>4</v>
      </c>
      <c r="G88" s="71">
        <v>1</v>
      </c>
      <c r="H88" s="71">
        <v>1</v>
      </c>
      <c r="I88" s="167">
        <v>120</v>
      </c>
      <c r="J88" s="71">
        <v>20</v>
      </c>
      <c r="K88" s="71">
        <v>9</v>
      </c>
      <c r="L88" s="113">
        <v>35</v>
      </c>
      <c r="M88" s="132">
        <v>920</v>
      </c>
      <c r="N88" s="133">
        <v>536</v>
      </c>
      <c r="O88" s="123">
        <v>480</v>
      </c>
      <c r="P88" s="71">
        <v>24</v>
      </c>
      <c r="Q88" s="71">
        <v>0</v>
      </c>
      <c r="R88" s="71">
        <v>0</v>
      </c>
      <c r="S88" s="71">
        <v>302</v>
      </c>
      <c r="T88" s="113">
        <v>82</v>
      </c>
      <c r="U88" s="343"/>
      <c r="V88" s="343"/>
      <c r="W88" s="344"/>
    </row>
    <row r="89" spans="1:23" s="20" customFormat="1">
      <c r="A89" s="311">
        <v>33</v>
      </c>
      <c r="B89" s="173" t="s">
        <v>481</v>
      </c>
      <c r="C89" s="111">
        <v>298</v>
      </c>
      <c r="D89" s="103">
        <v>156</v>
      </c>
      <c r="E89" s="104">
        <v>0</v>
      </c>
      <c r="F89" s="104">
        <v>2</v>
      </c>
      <c r="G89" s="104">
        <v>3</v>
      </c>
      <c r="H89" s="104">
        <v>0</v>
      </c>
      <c r="I89" s="71">
        <v>72</v>
      </c>
      <c r="J89" s="104">
        <v>0</v>
      </c>
      <c r="K89" s="104">
        <v>32</v>
      </c>
      <c r="L89" s="105">
        <v>33</v>
      </c>
      <c r="M89" s="134">
        <v>894</v>
      </c>
      <c r="N89" s="135">
        <v>535</v>
      </c>
      <c r="O89" s="163">
        <v>470</v>
      </c>
      <c r="P89" s="104">
        <v>0</v>
      </c>
      <c r="Q89" s="104">
        <v>0</v>
      </c>
      <c r="R89" s="104">
        <v>0</v>
      </c>
      <c r="S89" s="104">
        <v>278</v>
      </c>
      <c r="T89" s="105">
        <v>81</v>
      </c>
      <c r="U89" s="343"/>
      <c r="V89" s="343"/>
      <c r="W89" s="344"/>
    </row>
    <row r="90" spans="1:23" s="20" customFormat="1">
      <c r="A90" s="311">
        <v>34</v>
      </c>
      <c r="B90" s="101" t="s">
        <v>295</v>
      </c>
      <c r="C90" s="111">
        <v>1291</v>
      </c>
      <c r="D90" s="70">
        <v>855</v>
      </c>
      <c r="E90" s="71">
        <v>141</v>
      </c>
      <c r="F90" s="71">
        <v>4</v>
      </c>
      <c r="G90" s="71">
        <v>0</v>
      </c>
      <c r="H90" s="71">
        <v>0</v>
      </c>
      <c r="I90" s="167">
        <v>228</v>
      </c>
      <c r="J90" s="71">
        <v>24</v>
      </c>
      <c r="K90" s="71">
        <v>31</v>
      </c>
      <c r="L90" s="113">
        <v>32</v>
      </c>
      <c r="M90" s="132">
        <v>1795</v>
      </c>
      <c r="N90" s="133">
        <v>992</v>
      </c>
      <c r="O90" s="123">
        <v>936</v>
      </c>
      <c r="P90" s="71">
        <v>34</v>
      </c>
      <c r="Q90" s="71">
        <v>0</v>
      </c>
      <c r="R90" s="71">
        <v>0</v>
      </c>
      <c r="S90" s="71">
        <v>523</v>
      </c>
      <c r="T90" s="113">
        <v>280</v>
      </c>
      <c r="U90" s="343"/>
      <c r="V90" s="343"/>
      <c r="W90" s="344"/>
    </row>
    <row r="91" spans="1:23" s="20" customFormat="1" ht="26.25">
      <c r="A91" s="313">
        <v>35</v>
      </c>
      <c r="B91" s="172" t="s">
        <v>359</v>
      </c>
      <c r="C91" s="111">
        <v>241</v>
      </c>
      <c r="D91" s="70">
        <v>101</v>
      </c>
      <c r="E91" s="71">
        <v>0</v>
      </c>
      <c r="F91" s="71">
        <v>3</v>
      </c>
      <c r="G91" s="71">
        <v>1</v>
      </c>
      <c r="H91" s="71">
        <v>0</v>
      </c>
      <c r="I91" s="71">
        <v>80</v>
      </c>
      <c r="J91" s="71">
        <v>0</v>
      </c>
      <c r="K91" s="71">
        <v>20</v>
      </c>
      <c r="L91" s="113">
        <v>36</v>
      </c>
      <c r="M91" s="132">
        <v>569</v>
      </c>
      <c r="N91" s="133">
        <v>305</v>
      </c>
      <c r="O91" s="123">
        <v>261</v>
      </c>
      <c r="P91" s="71">
        <v>0</v>
      </c>
      <c r="Q91" s="71">
        <v>1</v>
      </c>
      <c r="R91" s="71">
        <v>0</v>
      </c>
      <c r="S91" s="71">
        <v>132</v>
      </c>
      <c r="T91" s="113">
        <v>132</v>
      </c>
      <c r="U91" s="343"/>
      <c r="V91" s="343"/>
      <c r="W91" s="344"/>
    </row>
    <row r="92" spans="1:23" s="20" customFormat="1" ht="15.75" customHeight="1">
      <c r="A92" s="311">
        <v>36</v>
      </c>
      <c r="B92" s="93" t="s">
        <v>483</v>
      </c>
      <c r="C92" s="111">
        <v>102</v>
      </c>
      <c r="D92" s="70">
        <v>33</v>
      </c>
      <c r="E92" s="71">
        <v>0</v>
      </c>
      <c r="F92" s="71">
        <v>1</v>
      </c>
      <c r="G92" s="71">
        <v>0</v>
      </c>
      <c r="H92" s="71">
        <v>0</v>
      </c>
      <c r="I92" s="167">
        <v>30</v>
      </c>
      <c r="J92" s="71">
        <v>0</v>
      </c>
      <c r="K92" s="71">
        <v>20</v>
      </c>
      <c r="L92" s="113">
        <v>18</v>
      </c>
      <c r="M92" s="132">
        <v>192</v>
      </c>
      <c r="N92" s="133">
        <v>97</v>
      </c>
      <c r="O92" s="123">
        <v>90</v>
      </c>
      <c r="P92" s="71">
        <v>0</v>
      </c>
      <c r="Q92" s="71">
        <v>0</v>
      </c>
      <c r="R92" s="71">
        <v>0</v>
      </c>
      <c r="S92" s="71">
        <v>63</v>
      </c>
      <c r="T92" s="113">
        <v>32</v>
      </c>
      <c r="U92" s="343"/>
      <c r="V92" s="343"/>
      <c r="W92" s="344"/>
    </row>
    <row r="93" spans="1:23" s="20" customFormat="1">
      <c r="A93" s="311">
        <v>37</v>
      </c>
      <c r="B93" s="93" t="s">
        <v>296</v>
      </c>
      <c r="C93" s="111">
        <v>342</v>
      </c>
      <c r="D93" s="103">
        <v>212</v>
      </c>
      <c r="E93" s="104">
        <v>0</v>
      </c>
      <c r="F93" s="104">
        <v>2</v>
      </c>
      <c r="G93" s="104">
        <v>1</v>
      </c>
      <c r="H93" s="104">
        <v>0</v>
      </c>
      <c r="I93" s="71">
        <v>68</v>
      </c>
      <c r="J93" s="104">
        <v>0</v>
      </c>
      <c r="K93" s="104">
        <v>16</v>
      </c>
      <c r="L93" s="105">
        <v>43</v>
      </c>
      <c r="M93" s="134">
        <v>1160</v>
      </c>
      <c r="N93" s="135">
        <v>672</v>
      </c>
      <c r="O93" s="163">
        <v>631</v>
      </c>
      <c r="P93" s="104">
        <v>0</v>
      </c>
      <c r="Q93" s="104">
        <v>0</v>
      </c>
      <c r="R93" s="104">
        <v>0</v>
      </c>
      <c r="S93" s="104">
        <v>340</v>
      </c>
      <c r="T93" s="105">
        <v>148</v>
      </c>
      <c r="U93" s="343"/>
      <c r="V93" s="343"/>
      <c r="W93" s="344"/>
    </row>
    <row r="94" spans="1:23" s="20" customFormat="1" ht="26.25">
      <c r="A94" s="311">
        <v>38</v>
      </c>
      <c r="B94" s="93" t="s">
        <v>361</v>
      </c>
      <c r="C94" s="111">
        <v>133</v>
      </c>
      <c r="D94" s="70">
        <v>70</v>
      </c>
      <c r="E94" s="71">
        <v>0</v>
      </c>
      <c r="F94" s="71">
        <v>1</v>
      </c>
      <c r="G94" s="71">
        <v>1</v>
      </c>
      <c r="H94" s="71">
        <v>0</v>
      </c>
      <c r="I94" s="167">
        <v>36</v>
      </c>
      <c r="J94" s="71">
        <v>0</v>
      </c>
      <c r="K94" s="71">
        <v>1</v>
      </c>
      <c r="L94" s="113">
        <v>24</v>
      </c>
      <c r="M94" s="132">
        <v>421</v>
      </c>
      <c r="N94" s="133">
        <v>267</v>
      </c>
      <c r="O94" s="123">
        <v>253</v>
      </c>
      <c r="P94" s="71">
        <v>0</v>
      </c>
      <c r="Q94" s="71">
        <v>0</v>
      </c>
      <c r="R94" s="71">
        <v>0</v>
      </c>
      <c r="S94" s="71">
        <v>128</v>
      </c>
      <c r="T94" s="113">
        <v>26</v>
      </c>
      <c r="U94" s="343"/>
      <c r="V94" s="343"/>
      <c r="W94" s="344"/>
    </row>
    <row r="95" spans="1:23" s="20" customFormat="1" ht="25.5" customHeight="1">
      <c r="A95" s="311">
        <v>39</v>
      </c>
      <c r="B95" s="93" t="s">
        <v>484</v>
      </c>
      <c r="C95" s="111">
        <v>59</v>
      </c>
      <c r="D95" s="103">
        <v>8</v>
      </c>
      <c r="E95" s="104">
        <v>0</v>
      </c>
      <c r="F95" s="104">
        <v>1</v>
      </c>
      <c r="G95" s="104">
        <v>1</v>
      </c>
      <c r="H95" s="104">
        <v>0</v>
      </c>
      <c r="I95" s="71">
        <v>4</v>
      </c>
      <c r="J95" s="104">
        <v>0</v>
      </c>
      <c r="K95" s="104">
        <v>36</v>
      </c>
      <c r="L95" s="105">
        <v>9</v>
      </c>
      <c r="M95" s="134">
        <v>78</v>
      </c>
      <c r="N95" s="135">
        <v>30</v>
      </c>
      <c r="O95" s="163">
        <v>28</v>
      </c>
      <c r="P95" s="104">
        <v>0</v>
      </c>
      <c r="Q95" s="104">
        <v>0</v>
      </c>
      <c r="R95" s="104">
        <v>0</v>
      </c>
      <c r="S95" s="104">
        <v>31</v>
      </c>
      <c r="T95" s="105">
        <v>17</v>
      </c>
      <c r="U95" s="343"/>
      <c r="V95" s="343"/>
      <c r="W95" s="344"/>
    </row>
    <row r="96" spans="1:23" s="20" customFormat="1">
      <c r="A96" s="311">
        <v>40</v>
      </c>
      <c r="B96" s="93" t="s">
        <v>492</v>
      </c>
      <c r="C96" s="111">
        <v>168</v>
      </c>
      <c r="D96" s="103">
        <v>86</v>
      </c>
      <c r="E96" s="104">
        <v>0</v>
      </c>
      <c r="F96" s="104">
        <v>2</v>
      </c>
      <c r="G96" s="104">
        <v>2</v>
      </c>
      <c r="H96" s="104">
        <v>1</v>
      </c>
      <c r="I96" s="71">
        <v>44</v>
      </c>
      <c r="J96" s="104">
        <v>0</v>
      </c>
      <c r="K96" s="104">
        <v>8</v>
      </c>
      <c r="L96" s="105">
        <v>26</v>
      </c>
      <c r="M96" s="134">
        <v>492</v>
      </c>
      <c r="N96" s="135">
        <v>262</v>
      </c>
      <c r="O96" s="163">
        <v>232</v>
      </c>
      <c r="P96" s="104">
        <v>0</v>
      </c>
      <c r="Q96" s="104">
        <v>0</v>
      </c>
      <c r="R96" s="104">
        <v>0</v>
      </c>
      <c r="S96" s="104">
        <v>159</v>
      </c>
      <c r="T96" s="105">
        <v>71</v>
      </c>
      <c r="U96" s="343"/>
      <c r="V96" s="343"/>
      <c r="W96" s="344"/>
    </row>
    <row r="97" spans="1:23" s="20" customFormat="1">
      <c r="A97" s="311">
        <v>41</v>
      </c>
      <c r="B97" s="93" t="s">
        <v>495</v>
      </c>
      <c r="C97" s="111">
        <v>157</v>
      </c>
      <c r="D97" s="70">
        <v>86</v>
      </c>
      <c r="E97" s="71">
        <v>1</v>
      </c>
      <c r="F97" s="71">
        <v>2</v>
      </c>
      <c r="G97" s="71">
        <v>0</v>
      </c>
      <c r="H97" s="71">
        <v>0</v>
      </c>
      <c r="I97" s="167">
        <v>46</v>
      </c>
      <c r="J97" s="71">
        <v>0</v>
      </c>
      <c r="K97" s="71">
        <v>6</v>
      </c>
      <c r="L97" s="113">
        <v>16</v>
      </c>
      <c r="M97" s="132">
        <v>552</v>
      </c>
      <c r="N97" s="133">
        <v>294</v>
      </c>
      <c r="O97" s="123">
        <v>268</v>
      </c>
      <c r="P97" s="71">
        <v>0</v>
      </c>
      <c r="Q97" s="71">
        <v>0</v>
      </c>
      <c r="R97" s="71">
        <v>0</v>
      </c>
      <c r="S97" s="71">
        <v>193</v>
      </c>
      <c r="T97" s="113">
        <v>65</v>
      </c>
      <c r="U97" s="343"/>
      <c r="V97" s="343"/>
      <c r="W97" s="344"/>
    </row>
    <row r="98" spans="1:23" s="20" customFormat="1" ht="26.25">
      <c r="A98" s="311">
        <v>42</v>
      </c>
      <c r="B98" s="93" t="s">
        <v>433</v>
      </c>
      <c r="C98" s="111">
        <v>54</v>
      </c>
      <c r="D98" s="103">
        <v>23</v>
      </c>
      <c r="E98" s="104">
        <v>0</v>
      </c>
      <c r="F98" s="104">
        <v>1</v>
      </c>
      <c r="G98" s="104">
        <v>0</v>
      </c>
      <c r="H98" s="104">
        <v>0</v>
      </c>
      <c r="I98" s="71">
        <v>15</v>
      </c>
      <c r="J98" s="104">
        <v>0</v>
      </c>
      <c r="K98" s="104">
        <v>0</v>
      </c>
      <c r="L98" s="105">
        <v>15</v>
      </c>
      <c r="M98" s="134">
        <v>246</v>
      </c>
      <c r="N98" s="135">
        <v>127</v>
      </c>
      <c r="O98" s="163">
        <v>120</v>
      </c>
      <c r="P98" s="104">
        <v>0</v>
      </c>
      <c r="Q98" s="104">
        <v>0</v>
      </c>
      <c r="R98" s="104">
        <v>0</v>
      </c>
      <c r="S98" s="104">
        <v>104</v>
      </c>
      <c r="T98" s="105">
        <v>15</v>
      </c>
      <c r="U98" s="343"/>
      <c r="V98" s="343"/>
      <c r="W98" s="344"/>
    </row>
    <row r="99" spans="1:23" s="20" customFormat="1" ht="27" thickBot="1">
      <c r="A99" s="27">
        <v>43</v>
      </c>
      <c r="B99" s="57" t="s">
        <v>297</v>
      </c>
      <c r="C99" s="62">
        <v>47</v>
      </c>
      <c r="D99" s="63">
        <v>27</v>
      </c>
      <c r="E99" s="64">
        <v>0</v>
      </c>
      <c r="F99" s="64">
        <v>1</v>
      </c>
      <c r="G99" s="64">
        <v>0</v>
      </c>
      <c r="H99" s="64">
        <v>0</v>
      </c>
      <c r="I99" s="64">
        <v>3</v>
      </c>
      <c r="J99" s="64">
        <v>0</v>
      </c>
      <c r="K99" s="64">
        <v>4</v>
      </c>
      <c r="L99" s="117">
        <v>12</v>
      </c>
      <c r="M99" s="143">
        <v>264</v>
      </c>
      <c r="N99" s="178">
        <v>140</v>
      </c>
      <c r="O99" s="127">
        <v>127</v>
      </c>
      <c r="P99" s="64">
        <v>0</v>
      </c>
      <c r="Q99" s="64">
        <v>0</v>
      </c>
      <c r="R99" s="64">
        <v>0</v>
      </c>
      <c r="S99" s="64">
        <v>86</v>
      </c>
      <c r="T99" s="117">
        <v>38</v>
      </c>
      <c r="U99" s="343"/>
      <c r="V99" s="343"/>
      <c r="W99" s="344"/>
    </row>
  </sheetData>
  <mergeCells count="44">
    <mergeCell ref="A1:J1"/>
    <mergeCell ref="A2:A3"/>
    <mergeCell ref="B2:B3"/>
    <mergeCell ref="C2:C3"/>
    <mergeCell ref="D2:F2"/>
    <mergeCell ref="G2:G3"/>
    <mergeCell ref="H2:J2"/>
    <mergeCell ref="B51:B55"/>
    <mergeCell ref="C51:L51"/>
    <mergeCell ref="M51:T51"/>
    <mergeCell ref="C52:C55"/>
    <mergeCell ref="D52:L52"/>
    <mergeCell ref="O2:O3"/>
    <mergeCell ref="G53:H53"/>
    <mergeCell ref="I53:J53"/>
    <mergeCell ref="K53:K55"/>
    <mergeCell ref="L53:L55"/>
    <mergeCell ref="N53:N55"/>
    <mergeCell ref="A50:T50"/>
    <mergeCell ref="P2:P3"/>
    <mergeCell ref="Q2:Q3"/>
    <mergeCell ref="R2:R3"/>
    <mergeCell ref="A4:B4"/>
    <mergeCell ref="K2:K3"/>
    <mergeCell ref="L2:L3"/>
    <mergeCell ref="M2:M3"/>
    <mergeCell ref="N2:N3"/>
    <mergeCell ref="A51:A55"/>
    <mergeCell ref="A56:B56"/>
    <mergeCell ref="O53:R53"/>
    <mergeCell ref="S53:S55"/>
    <mergeCell ref="T53:T55"/>
    <mergeCell ref="G54:G55"/>
    <mergeCell ref="H54:H55"/>
    <mergeCell ref="I54:I55"/>
    <mergeCell ref="J54:J55"/>
    <mergeCell ref="O54:O55"/>
    <mergeCell ref="P54:P55"/>
    <mergeCell ref="Q54:R54"/>
    <mergeCell ref="M52:M55"/>
    <mergeCell ref="N52:T52"/>
    <mergeCell ref="D53:D55"/>
    <mergeCell ref="E53:E55"/>
    <mergeCell ref="F53:F55"/>
  </mergeCells>
  <pageMargins left="0.31496062992126" right="0" top="0.15748031496063" bottom="0" header="0.31496062992126" footer="0.31496062992126"/>
  <pageSetup paperSize="9" scale="65" orientation="landscape" horizontalDpi="4294967295" verticalDpi="4294967295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AB452"/>
  <sheetViews>
    <sheetView topLeftCell="A133" workbookViewId="0">
      <selection activeCell="Z146" activeCellId="1" sqref="Z152:Z154 Z146"/>
    </sheetView>
  </sheetViews>
  <sheetFormatPr defaultRowHeight="15"/>
  <cols>
    <col min="1" max="1" width="5.85546875" bestFit="1" customWidth="1"/>
    <col min="2" max="2" width="16.85546875" bestFit="1" customWidth="1"/>
    <col min="3" max="3" width="15.85546875" bestFit="1" customWidth="1"/>
    <col min="12" max="12" width="15.85546875" bestFit="1" customWidth="1"/>
    <col min="13" max="13" width="59.140625" customWidth="1"/>
    <col min="26" max="26" width="10" bestFit="1" customWidth="1"/>
  </cols>
  <sheetData>
    <row r="3" spans="1:15">
      <c r="A3" s="426" t="s">
        <v>581</v>
      </c>
      <c r="B3" s="426" t="s">
        <v>582</v>
      </c>
      <c r="C3" s="426">
        <v>8</v>
      </c>
      <c r="D3" s="426">
        <v>9</v>
      </c>
      <c r="E3" s="426">
        <v>10</v>
      </c>
      <c r="F3" s="426">
        <v>11</v>
      </c>
      <c r="G3" s="426">
        <v>19</v>
      </c>
      <c r="H3" s="426">
        <v>20</v>
      </c>
      <c r="I3" s="426">
        <v>21</v>
      </c>
      <c r="J3" s="426">
        <v>22</v>
      </c>
    </row>
    <row r="4" spans="1:15">
      <c r="A4" s="427" t="s">
        <v>584</v>
      </c>
      <c r="B4" t="s">
        <v>571</v>
      </c>
      <c r="C4" s="343">
        <v>66270369</v>
      </c>
      <c r="D4" s="343">
        <v>91660.2614107884</v>
      </c>
      <c r="E4" s="343">
        <v>2563.4523054309102</v>
      </c>
      <c r="F4" s="343">
        <v>381.42536720692499</v>
      </c>
      <c r="G4" s="343">
        <v>11924312</v>
      </c>
      <c r="H4" s="343">
        <v>16492.8243430152</v>
      </c>
      <c r="I4" s="343">
        <v>461.25297849295998</v>
      </c>
      <c r="J4" s="343">
        <v>68.631503821714702</v>
      </c>
      <c r="K4" s="429" t="str">
        <f>IF(B4=L4,"OK","err")</f>
        <v>OK</v>
      </c>
      <c r="L4" s="424" t="s">
        <v>571</v>
      </c>
      <c r="M4" s="425" t="s">
        <v>5</v>
      </c>
      <c r="N4" s="429" t="str">
        <f t="shared" ref="N4:N12" si="0">IF(M4=O4,"OK","err")</f>
        <v>OK</v>
      </c>
      <c r="O4" t="s">
        <v>5</v>
      </c>
    </row>
    <row r="5" spans="1:15">
      <c r="A5" s="427" t="s">
        <v>584</v>
      </c>
      <c r="B5" t="s">
        <v>572</v>
      </c>
      <c r="C5" s="343">
        <v>13500042</v>
      </c>
      <c r="D5" s="343">
        <v>53359.8498023715</v>
      </c>
      <c r="E5" s="343">
        <v>1899.5415787252</v>
      </c>
      <c r="F5" s="343">
        <v>271.54320540671</v>
      </c>
      <c r="G5" s="343">
        <v>1215574</v>
      </c>
      <c r="H5" s="343">
        <v>4804.6403162055303</v>
      </c>
      <c r="I5" s="343">
        <v>171.03897565780201</v>
      </c>
      <c r="J5" s="343">
        <v>24.450358033631002</v>
      </c>
      <c r="K5" s="429" t="str">
        <f t="shared" ref="K5:K75" si="1">IF(B5=L5,"OK","err")</f>
        <v>OK</v>
      </c>
      <c r="L5" s="424" t="s">
        <v>572</v>
      </c>
      <c r="M5" s="425" t="s">
        <v>6</v>
      </c>
      <c r="N5" s="429" t="str">
        <f t="shared" si="0"/>
        <v>OK</v>
      </c>
      <c r="O5" t="s">
        <v>6</v>
      </c>
    </row>
    <row r="6" spans="1:15">
      <c r="A6" s="427" t="s">
        <v>584</v>
      </c>
      <c r="B6" t="s">
        <v>573</v>
      </c>
      <c r="C6" s="343">
        <v>11128253</v>
      </c>
      <c r="D6" s="343">
        <v>49458.902222222197</v>
      </c>
      <c r="E6" s="343">
        <v>1543.0189961175799</v>
      </c>
      <c r="F6" s="343">
        <v>234.11636126480599</v>
      </c>
      <c r="G6" s="343">
        <v>856363</v>
      </c>
      <c r="H6" s="343">
        <v>3806.0577777777798</v>
      </c>
      <c r="I6" s="343">
        <v>118.741403216861</v>
      </c>
      <c r="J6" s="343">
        <v>18.016178234068999</v>
      </c>
      <c r="K6" s="429" t="str">
        <f t="shared" si="1"/>
        <v>OK</v>
      </c>
      <c r="L6" s="424" t="s">
        <v>573</v>
      </c>
      <c r="M6" s="425" t="s">
        <v>7</v>
      </c>
      <c r="N6" s="429" t="str">
        <f t="shared" si="0"/>
        <v>OK</v>
      </c>
      <c r="O6" t="s">
        <v>7</v>
      </c>
    </row>
    <row r="7" spans="1:15">
      <c r="A7" s="427" t="s">
        <v>584</v>
      </c>
      <c r="B7" t="s">
        <v>574</v>
      </c>
      <c r="C7" s="343">
        <v>5233024</v>
      </c>
      <c r="D7" s="343">
        <v>61564.988235294099</v>
      </c>
      <c r="E7" s="343">
        <v>1774.50796880298</v>
      </c>
      <c r="F7" s="343">
        <v>300.95606165171398</v>
      </c>
      <c r="G7" s="343">
        <v>188033.76</v>
      </c>
      <c r="H7" s="343">
        <v>2212.1618823529402</v>
      </c>
      <c r="I7" s="343">
        <v>63.761871820956301</v>
      </c>
      <c r="J7" s="343">
        <v>10.8139958592133</v>
      </c>
      <c r="K7" s="429" t="str">
        <f t="shared" si="1"/>
        <v>OK</v>
      </c>
      <c r="L7" s="424" t="s">
        <v>574</v>
      </c>
      <c r="M7" s="425" t="s">
        <v>8</v>
      </c>
      <c r="N7" s="429" t="str">
        <f t="shared" si="0"/>
        <v>OK</v>
      </c>
      <c r="O7" t="s">
        <v>8</v>
      </c>
    </row>
    <row r="8" spans="1:15">
      <c r="A8" s="427" t="s">
        <v>584</v>
      </c>
      <c r="B8" t="s">
        <v>575</v>
      </c>
      <c r="C8" s="343">
        <v>6791985</v>
      </c>
      <c r="D8" s="343">
        <v>58551.594827586203</v>
      </c>
      <c r="E8" s="343">
        <v>1686.6116215545101</v>
      </c>
      <c r="F8" s="343">
        <v>272.518757773944</v>
      </c>
      <c r="G8" s="343">
        <v>294303</v>
      </c>
      <c r="H8" s="343">
        <v>2537.0948275862102</v>
      </c>
      <c r="I8" s="343">
        <v>73.082443506332297</v>
      </c>
      <c r="J8" s="343">
        <v>11.808490149661001</v>
      </c>
      <c r="K8" s="429" t="str">
        <f t="shared" si="1"/>
        <v>OK</v>
      </c>
      <c r="L8" s="424" t="s">
        <v>575</v>
      </c>
      <c r="M8" s="425" t="s">
        <v>9</v>
      </c>
      <c r="N8" s="429" t="str">
        <f t="shared" si="0"/>
        <v>OK</v>
      </c>
      <c r="O8" t="s">
        <v>9</v>
      </c>
    </row>
    <row r="9" spans="1:15">
      <c r="A9" s="427" t="s">
        <v>584</v>
      </c>
      <c r="B9" t="s">
        <v>576</v>
      </c>
      <c r="C9" s="343">
        <v>13093327.4</v>
      </c>
      <c r="D9" s="343">
        <v>59245.8253393665</v>
      </c>
      <c r="E9" s="343">
        <v>1870.7425917988301</v>
      </c>
      <c r="F9" s="343">
        <v>251.37901547440799</v>
      </c>
      <c r="G9" s="343">
        <v>832027.29</v>
      </c>
      <c r="H9" s="343">
        <v>3764.8293665158399</v>
      </c>
      <c r="I9" s="343">
        <v>118.878024003429</v>
      </c>
      <c r="J9" s="343">
        <v>15.974106093768</v>
      </c>
      <c r="K9" s="429" t="str">
        <f t="shared" si="1"/>
        <v>OK</v>
      </c>
      <c r="L9" s="424" t="s">
        <v>576</v>
      </c>
      <c r="M9" s="425" t="s">
        <v>10</v>
      </c>
      <c r="N9" s="429" t="str">
        <f t="shared" si="0"/>
        <v>OK</v>
      </c>
      <c r="O9" t="s">
        <v>10</v>
      </c>
    </row>
    <row r="10" spans="1:15">
      <c r="A10" s="427" t="s">
        <v>584</v>
      </c>
      <c r="B10" t="s">
        <v>577</v>
      </c>
      <c r="C10" s="343">
        <v>6669290</v>
      </c>
      <c r="D10" s="343">
        <v>54221.869918699202</v>
      </c>
      <c r="E10" s="343">
        <v>1569.61402682984</v>
      </c>
      <c r="F10" s="343">
        <v>248.344442375721</v>
      </c>
      <c r="G10" s="343">
        <v>378788</v>
      </c>
      <c r="H10" s="343">
        <v>3079.5772357723599</v>
      </c>
      <c r="I10" s="343">
        <v>89.147564132737102</v>
      </c>
      <c r="J10" s="343">
        <v>14.1049339043009</v>
      </c>
      <c r="K10" s="429" t="str">
        <f t="shared" si="1"/>
        <v>OK</v>
      </c>
      <c r="L10" s="424" t="s">
        <v>577</v>
      </c>
      <c r="M10" s="425" t="s">
        <v>11</v>
      </c>
      <c r="N10" s="429" t="str">
        <f t="shared" si="0"/>
        <v>OK</v>
      </c>
      <c r="O10" t="s">
        <v>11</v>
      </c>
    </row>
    <row r="11" spans="1:15">
      <c r="A11" s="427" t="s">
        <v>584</v>
      </c>
      <c r="B11" t="s">
        <v>578</v>
      </c>
      <c r="C11" s="343">
        <v>4183173</v>
      </c>
      <c r="D11" s="343">
        <v>35450.618644067799</v>
      </c>
      <c r="E11" s="343">
        <v>2977.3473309608498</v>
      </c>
      <c r="F11" s="343">
        <v>218.20317145688799</v>
      </c>
      <c r="G11" s="343">
        <v>219454</v>
      </c>
      <c r="H11" s="343">
        <v>1859.7796610169501</v>
      </c>
      <c r="I11" s="343">
        <v>156.19501779359399</v>
      </c>
      <c r="J11" s="343">
        <v>11.447185853633099</v>
      </c>
      <c r="K11" s="429" t="str">
        <f t="shared" si="1"/>
        <v>OK</v>
      </c>
      <c r="L11" s="424" t="s">
        <v>578</v>
      </c>
      <c r="M11" s="425" t="s">
        <v>12</v>
      </c>
      <c r="N11" s="429" t="str">
        <f t="shared" si="0"/>
        <v>OK</v>
      </c>
      <c r="O11" t="s">
        <v>12</v>
      </c>
    </row>
    <row r="12" spans="1:15">
      <c r="A12" s="427" t="s">
        <v>584</v>
      </c>
      <c r="B12" t="s">
        <v>579</v>
      </c>
      <c r="C12" s="343">
        <v>3442233</v>
      </c>
      <c r="D12" s="343">
        <v>40496.858823529401</v>
      </c>
      <c r="E12" s="343">
        <v>2519.9363103953101</v>
      </c>
      <c r="F12" s="343">
        <v>208.052765185857</v>
      </c>
      <c r="G12" s="343">
        <v>171568</v>
      </c>
      <c r="H12" s="343">
        <v>2018.4470588235299</v>
      </c>
      <c r="I12" s="343">
        <v>125.598828696925</v>
      </c>
      <c r="J12" s="343">
        <v>10.3697793895437</v>
      </c>
      <c r="K12" s="429" t="str">
        <f t="shared" si="1"/>
        <v>OK</v>
      </c>
      <c r="L12" s="424" t="s">
        <v>579</v>
      </c>
      <c r="M12" s="425" t="s">
        <v>13</v>
      </c>
      <c r="N12" s="429" t="str">
        <f t="shared" si="0"/>
        <v>OK</v>
      </c>
      <c r="O12" t="s">
        <v>13</v>
      </c>
    </row>
    <row r="13" spans="1:15">
      <c r="A13" s="427"/>
      <c r="C13" s="343"/>
      <c r="D13" s="343"/>
      <c r="E13" s="343"/>
      <c r="F13" s="343"/>
      <c r="G13" s="343"/>
      <c r="H13" s="343"/>
      <c r="I13" s="343"/>
      <c r="J13" s="343"/>
      <c r="K13" s="429"/>
      <c r="L13" s="424"/>
      <c r="M13" s="425"/>
    </row>
    <row r="14" spans="1:15" s="432" customFormat="1">
      <c r="A14" s="431" t="s">
        <v>586</v>
      </c>
      <c r="B14" s="432" t="s">
        <v>587</v>
      </c>
      <c r="C14" s="433">
        <v>1824923.68</v>
      </c>
      <c r="D14" s="433">
        <v>60830.789333333298</v>
      </c>
      <c r="E14" s="433">
        <v>5849.1143589743597</v>
      </c>
      <c r="F14" s="433">
        <v>226.75493041749499</v>
      </c>
      <c r="G14" s="433">
        <v>125268.49</v>
      </c>
      <c r="H14" s="433">
        <v>4175.6163333333297</v>
      </c>
      <c r="I14" s="433">
        <v>401.50157051282099</v>
      </c>
      <c r="J14" s="433">
        <v>15.565170228628199</v>
      </c>
      <c r="K14" s="434" t="str">
        <f t="shared" si="1"/>
        <v>err</v>
      </c>
      <c r="L14" s="435" t="s">
        <v>588</v>
      </c>
      <c r="M14" s="435" t="s">
        <v>14</v>
      </c>
    </row>
    <row r="15" spans="1:15" s="432" customFormat="1">
      <c r="A15" s="431" t="s">
        <v>586</v>
      </c>
      <c r="B15" s="432" t="s">
        <v>588</v>
      </c>
      <c r="C15" s="433">
        <v>122729483.41</v>
      </c>
      <c r="D15" s="433">
        <v>93829.880282874597</v>
      </c>
      <c r="E15" s="433">
        <v>2666.5250816929602</v>
      </c>
      <c r="F15" s="433">
        <v>361.34635696094398</v>
      </c>
      <c r="G15" s="433">
        <v>17724534.989999998</v>
      </c>
      <c r="H15" s="433">
        <v>13550.8677293578</v>
      </c>
      <c r="I15" s="433">
        <v>385.098313779168</v>
      </c>
      <c r="J15" s="433">
        <v>52.185473038025002</v>
      </c>
      <c r="K15" s="434" t="str">
        <f t="shared" si="1"/>
        <v>err</v>
      </c>
      <c r="L15" s="435" t="s">
        <v>587</v>
      </c>
      <c r="M15" s="435" t="s">
        <v>1006</v>
      </c>
    </row>
    <row r="16" spans="1:15" s="432" customFormat="1">
      <c r="A16" s="431" t="s">
        <v>586</v>
      </c>
      <c r="B16" s="432" t="s">
        <v>589</v>
      </c>
      <c r="C16" s="433">
        <v>1710398.11</v>
      </c>
      <c r="D16" s="433">
        <v>57013.270333333297</v>
      </c>
      <c r="E16" s="433">
        <v>7038.67534979424</v>
      </c>
      <c r="F16" s="433">
        <v>230.139681108719</v>
      </c>
      <c r="G16" s="433">
        <v>22774.89</v>
      </c>
      <c r="H16" s="433">
        <v>759.16300000000001</v>
      </c>
      <c r="I16" s="433">
        <v>93.723827160493798</v>
      </c>
      <c r="J16" s="433">
        <v>3.0644362217438101</v>
      </c>
      <c r="K16" s="434" t="str">
        <f t="shared" si="1"/>
        <v>OK</v>
      </c>
      <c r="L16" s="435" t="s">
        <v>589</v>
      </c>
      <c r="M16" s="435" t="s">
        <v>1007</v>
      </c>
    </row>
    <row r="17" spans="1:15">
      <c r="A17" s="427" t="s">
        <v>586</v>
      </c>
      <c r="B17" t="s">
        <v>588</v>
      </c>
      <c r="C17" s="343">
        <f>SUM(C14:C16)</f>
        <v>126264805.2</v>
      </c>
      <c r="D17" s="343">
        <f>+C17/L17</f>
        <v>92298.834210526315</v>
      </c>
      <c r="E17" s="343" t="e">
        <f>+C17/(M17+#REF!)</f>
        <v>#REF!</v>
      </c>
      <c r="F17" s="343" t="e">
        <f>+C17/#REF!</f>
        <v>#REF!</v>
      </c>
      <c r="G17" s="343">
        <f>SUM(G14:G16)</f>
        <v>17872578.369999997</v>
      </c>
      <c r="H17" s="343">
        <f>+G17/L17</f>
        <v>13064.750270467834</v>
      </c>
      <c r="I17" s="343" t="e">
        <f>+G17/(M17+#REF!)</f>
        <v>#REF!</v>
      </c>
      <c r="J17" s="343" t="e">
        <f>+G17/#REF!</f>
        <v>#REF!</v>
      </c>
      <c r="K17" s="429"/>
      <c r="L17" s="1">
        <v>1368</v>
      </c>
      <c r="M17" s="1">
        <v>617</v>
      </c>
      <c r="N17" s="429" t="str">
        <f t="shared" ref="N17:N23" si="2">IF(M17=O17,"OK","err")</f>
        <v>err</v>
      </c>
      <c r="O17" s="432" t="s">
        <v>14</v>
      </c>
    </row>
    <row r="18" spans="1:15">
      <c r="A18" s="427" t="s">
        <v>586</v>
      </c>
      <c r="B18" t="s">
        <v>590</v>
      </c>
      <c r="C18" s="343">
        <v>5620393.1699999999</v>
      </c>
      <c r="D18" s="343">
        <v>37469.287799999998</v>
      </c>
      <c r="E18" s="343">
        <v>9558.49178571429</v>
      </c>
      <c r="F18" s="343">
        <v>101.500608058079</v>
      </c>
      <c r="G18" s="343">
        <v>166755.91</v>
      </c>
      <c r="H18" s="343">
        <v>1111.70606666667</v>
      </c>
      <c r="I18" s="343">
        <v>283.59848639455799</v>
      </c>
      <c r="J18" s="343">
        <v>3.01150217615083</v>
      </c>
      <c r="K18" s="429" t="str">
        <f t="shared" si="1"/>
        <v>OK</v>
      </c>
      <c r="L18" s="424" t="s">
        <v>590</v>
      </c>
      <c r="M18" s="425" t="s">
        <v>15</v>
      </c>
      <c r="N18" s="429" t="str">
        <f t="shared" si="2"/>
        <v>OK</v>
      </c>
      <c r="O18" s="432" t="s">
        <v>15</v>
      </c>
    </row>
    <row r="19" spans="1:15">
      <c r="A19" s="427" t="s">
        <v>586</v>
      </c>
      <c r="B19" t="s">
        <v>591</v>
      </c>
      <c r="C19" s="343">
        <v>2533463</v>
      </c>
      <c r="D19" s="343">
        <v>33779.506666666697</v>
      </c>
      <c r="E19" s="343">
        <v>5744.8140589569202</v>
      </c>
      <c r="F19" s="343">
        <v>119.109685002351</v>
      </c>
      <c r="G19" s="343">
        <v>178169.5</v>
      </c>
      <c r="H19" s="343">
        <v>2375.5933333333301</v>
      </c>
      <c r="I19" s="343">
        <v>404.01247165532902</v>
      </c>
      <c r="J19" s="343">
        <v>8.3765632346027292</v>
      </c>
      <c r="K19" s="429" t="str">
        <f t="shared" si="1"/>
        <v>OK</v>
      </c>
      <c r="L19" s="430" t="s">
        <v>591</v>
      </c>
      <c r="M19" s="430" t="s">
        <v>16</v>
      </c>
      <c r="N19" s="429" t="str">
        <f t="shared" si="2"/>
        <v>OK</v>
      </c>
      <c r="O19" s="432" t="s">
        <v>16</v>
      </c>
    </row>
    <row r="20" spans="1:15">
      <c r="A20" s="427" t="s">
        <v>586</v>
      </c>
      <c r="B20" t="s">
        <v>592</v>
      </c>
      <c r="C20" s="343">
        <v>4857840.47</v>
      </c>
      <c r="D20" s="343">
        <v>44162.186090909097</v>
      </c>
      <c r="E20" s="343">
        <v>1717.7653712871299</v>
      </c>
      <c r="F20" s="343">
        <v>154.18778867517301</v>
      </c>
      <c r="G20" s="343">
        <v>421741.42</v>
      </c>
      <c r="H20" s="343">
        <v>3834.0129090909099</v>
      </c>
      <c r="I20" s="343">
        <v>149.130629420085</v>
      </c>
      <c r="J20" s="343">
        <v>13.3860667809306</v>
      </c>
      <c r="K20" s="429" t="str">
        <f t="shared" si="1"/>
        <v>OK</v>
      </c>
      <c r="L20" s="424" t="s">
        <v>592</v>
      </c>
      <c r="M20" s="425" t="s">
        <v>17</v>
      </c>
      <c r="N20" s="429" t="str">
        <f t="shared" si="2"/>
        <v>OK</v>
      </c>
      <c r="O20" t="s">
        <v>17</v>
      </c>
    </row>
    <row r="21" spans="1:15">
      <c r="A21" s="427" t="s">
        <v>586</v>
      </c>
      <c r="B21" t="s">
        <v>593</v>
      </c>
      <c r="C21" s="343">
        <v>4434012</v>
      </c>
      <c r="D21" s="343">
        <v>54073.3170731707</v>
      </c>
      <c r="E21" s="343">
        <v>2612.8532704773102</v>
      </c>
      <c r="F21" s="343">
        <v>177.33210686290201</v>
      </c>
      <c r="G21" s="343">
        <v>215155.29</v>
      </c>
      <c r="H21" s="343">
        <v>2623.8449999999998</v>
      </c>
      <c r="I21" s="343">
        <v>126.78567472009399</v>
      </c>
      <c r="J21" s="343">
        <v>8.6048348264277692</v>
      </c>
      <c r="K21" s="429" t="str">
        <f t="shared" si="1"/>
        <v>OK</v>
      </c>
      <c r="L21" s="424" t="s">
        <v>593</v>
      </c>
      <c r="M21" s="425" t="s">
        <v>18</v>
      </c>
      <c r="N21" s="429" t="str">
        <f t="shared" si="2"/>
        <v>OK</v>
      </c>
      <c r="O21" t="s">
        <v>18</v>
      </c>
    </row>
    <row r="22" spans="1:15">
      <c r="A22" s="427" t="s">
        <v>586</v>
      </c>
      <c r="B22" t="s">
        <v>594</v>
      </c>
      <c r="C22" s="343">
        <v>6626461</v>
      </c>
      <c r="D22" s="343">
        <v>60240.554545454499</v>
      </c>
      <c r="E22" s="343">
        <v>1898.6994269341001</v>
      </c>
      <c r="F22" s="343">
        <v>257.98952696126099</v>
      </c>
      <c r="G22" s="343">
        <v>294623.59000000003</v>
      </c>
      <c r="H22" s="343">
        <v>2678.3962727272701</v>
      </c>
      <c r="I22" s="343">
        <v>84.419366762177702</v>
      </c>
      <c r="J22" s="343">
        <v>11.4706478489391</v>
      </c>
      <c r="K22" s="429" t="str">
        <f t="shared" si="1"/>
        <v>OK</v>
      </c>
      <c r="L22" s="424" t="s">
        <v>594</v>
      </c>
      <c r="M22" s="425" t="s">
        <v>19</v>
      </c>
      <c r="N22" s="429" t="str">
        <f t="shared" si="2"/>
        <v>OK</v>
      </c>
      <c r="O22" t="s">
        <v>19</v>
      </c>
    </row>
    <row r="23" spans="1:15">
      <c r="A23" s="427" t="s">
        <v>586</v>
      </c>
      <c r="B23" t="s">
        <v>595</v>
      </c>
      <c r="C23" s="343">
        <v>3557009</v>
      </c>
      <c r="D23" s="343">
        <v>47426.786666666703</v>
      </c>
      <c r="E23" s="343">
        <v>3055.8496563573899</v>
      </c>
      <c r="F23" s="343">
        <v>176.17677067855399</v>
      </c>
      <c r="G23" s="343">
        <v>82688</v>
      </c>
      <c r="H23" s="343">
        <v>1102.5066666666701</v>
      </c>
      <c r="I23" s="343">
        <v>71.037800687285198</v>
      </c>
      <c r="J23" s="343">
        <v>4.0954928182268402</v>
      </c>
      <c r="K23" s="429" t="str">
        <f t="shared" si="1"/>
        <v>OK</v>
      </c>
      <c r="L23" s="424" t="s">
        <v>595</v>
      </c>
      <c r="M23" s="425" t="s">
        <v>20</v>
      </c>
      <c r="N23" s="429" t="str">
        <f t="shared" si="2"/>
        <v>OK</v>
      </c>
      <c r="O23" t="s">
        <v>20</v>
      </c>
    </row>
    <row r="24" spans="1:15">
      <c r="A24" s="427"/>
      <c r="C24" s="343"/>
      <c r="D24" s="343"/>
      <c r="E24" s="343"/>
      <c r="F24" s="343"/>
      <c r="G24" s="343"/>
      <c r="H24" s="343"/>
      <c r="I24" s="343"/>
      <c r="J24" s="343"/>
      <c r="K24" s="429"/>
      <c r="L24" s="424"/>
      <c r="M24" s="425"/>
    </row>
    <row r="25" spans="1:15">
      <c r="A25" s="427" t="s">
        <v>597</v>
      </c>
      <c r="B25" t="s">
        <v>598</v>
      </c>
      <c r="C25" s="343">
        <v>99317989</v>
      </c>
      <c r="D25" s="343">
        <v>110845.969866071</v>
      </c>
      <c r="E25" s="343">
        <v>2906.41428655039</v>
      </c>
      <c r="F25" s="343">
        <v>415.988092246348</v>
      </c>
      <c r="G25" s="343">
        <v>7029544</v>
      </c>
      <c r="H25" s="343">
        <v>7845.4732142857101</v>
      </c>
      <c r="I25" s="343">
        <v>205.710640290296</v>
      </c>
      <c r="J25" s="343">
        <v>29.442869588527</v>
      </c>
      <c r="K25" s="429" t="str">
        <f t="shared" si="1"/>
        <v>OK</v>
      </c>
      <c r="L25" s="425" t="s">
        <v>598</v>
      </c>
      <c r="M25" s="425" t="s">
        <v>21</v>
      </c>
      <c r="N25" s="429" t="str">
        <f t="shared" ref="N25:N33" si="3">IF(M25=O25,"OK","err")</f>
        <v>OK</v>
      </c>
      <c r="O25" t="s">
        <v>21</v>
      </c>
    </row>
    <row r="26" spans="1:15">
      <c r="A26" s="427" t="s">
        <v>597</v>
      </c>
      <c r="B26" t="s">
        <v>599</v>
      </c>
      <c r="C26" s="343">
        <v>23436894</v>
      </c>
      <c r="D26" s="343">
        <v>87126</v>
      </c>
      <c r="E26" s="343">
        <v>1934.6948984645901</v>
      </c>
      <c r="F26" s="343">
        <v>406.13606668168501</v>
      </c>
      <c r="G26" s="343">
        <v>929758</v>
      </c>
      <c r="H26" s="343">
        <v>3456.3494423791799</v>
      </c>
      <c r="I26" s="343">
        <v>76.750701667492194</v>
      </c>
      <c r="J26" s="343">
        <v>16.111702219834701</v>
      </c>
      <c r="K26" s="429" t="str">
        <f t="shared" si="1"/>
        <v>OK</v>
      </c>
      <c r="L26" s="425" t="s">
        <v>599</v>
      </c>
      <c r="M26" s="425" t="s">
        <v>22</v>
      </c>
      <c r="N26" s="429" t="str">
        <f t="shared" si="3"/>
        <v>OK</v>
      </c>
      <c r="O26" t="s">
        <v>22</v>
      </c>
    </row>
    <row r="27" spans="1:15">
      <c r="A27" s="427" t="s">
        <v>597</v>
      </c>
      <c r="B27" t="s">
        <v>600</v>
      </c>
      <c r="C27" s="343">
        <v>21205730</v>
      </c>
      <c r="D27" s="343">
        <v>54373.666666666701</v>
      </c>
      <c r="E27" s="343">
        <v>1612.8483419531501</v>
      </c>
      <c r="F27" s="343">
        <v>257.49171270718199</v>
      </c>
      <c r="G27" s="343">
        <v>1869947.12</v>
      </c>
      <c r="H27" s="343">
        <v>4794.7362051281998</v>
      </c>
      <c r="I27" s="343">
        <v>142.22293276543999</v>
      </c>
      <c r="J27" s="343">
        <v>22.705933094529801</v>
      </c>
      <c r="K27" s="429" t="str">
        <f t="shared" si="1"/>
        <v>OK</v>
      </c>
      <c r="L27" s="425" t="s">
        <v>600</v>
      </c>
      <c r="M27" s="425" t="s">
        <v>23</v>
      </c>
      <c r="N27" s="429" t="str">
        <f t="shared" si="3"/>
        <v>OK</v>
      </c>
      <c r="O27" t="s">
        <v>23</v>
      </c>
    </row>
    <row r="28" spans="1:15">
      <c r="A28" s="427" t="s">
        <v>597</v>
      </c>
      <c r="B28" t="s">
        <v>601</v>
      </c>
      <c r="C28" s="343">
        <v>9473715</v>
      </c>
      <c r="D28" s="343">
        <v>49861.657894736803</v>
      </c>
      <c r="E28" s="343">
        <v>1140.5869251143799</v>
      </c>
      <c r="F28" s="343">
        <v>181.10022556965899</v>
      </c>
      <c r="G28" s="343">
        <v>526086</v>
      </c>
      <c r="H28" s="343">
        <v>2768.87368421053</v>
      </c>
      <c r="I28" s="343">
        <v>63.338068865880103</v>
      </c>
      <c r="J28" s="343">
        <v>10.056698271907001</v>
      </c>
      <c r="K28" s="429" t="str">
        <f t="shared" si="1"/>
        <v>OK</v>
      </c>
      <c r="L28" s="425" t="s">
        <v>601</v>
      </c>
      <c r="M28" s="425" t="s">
        <v>24</v>
      </c>
      <c r="N28" s="429" t="str">
        <f t="shared" si="3"/>
        <v>OK</v>
      </c>
      <c r="O28" t="s">
        <v>24</v>
      </c>
    </row>
    <row r="29" spans="1:15">
      <c r="A29" s="427" t="s">
        <v>597</v>
      </c>
      <c r="B29" t="s">
        <v>602</v>
      </c>
      <c r="C29" s="343">
        <v>5642989</v>
      </c>
      <c r="D29" s="343">
        <v>55871.178217821798</v>
      </c>
      <c r="E29" s="343">
        <v>4230.1266866566702</v>
      </c>
      <c r="F29" s="343">
        <v>225.13421105126699</v>
      </c>
      <c r="G29" s="343">
        <v>310905</v>
      </c>
      <c r="H29" s="343">
        <v>3078.26732673267</v>
      </c>
      <c r="I29" s="343">
        <v>233.06221889055499</v>
      </c>
      <c r="J29" s="343">
        <v>12.4039497307002</v>
      </c>
      <c r="K29" s="429" t="str">
        <f t="shared" si="1"/>
        <v>OK</v>
      </c>
      <c r="L29" s="425" t="s">
        <v>602</v>
      </c>
      <c r="M29" s="425" t="s">
        <v>1008</v>
      </c>
      <c r="N29" s="429" t="str">
        <f t="shared" si="3"/>
        <v>err</v>
      </c>
      <c r="O29" t="s">
        <v>448</v>
      </c>
    </row>
    <row r="30" spans="1:15">
      <c r="A30" s="427" t="s">
        <v>597</v>
      </c>
      <c r="B30" t="s">
        <v>603</v>
      </c>
      <c r="C30" s="343">
        <v>9650206.7100000009</v>
      </c>
      <c r="D30" s="343">
        <v>45519.842971698097</v>
      </c>
      <c r="E30" s="343">
        <v>3781.42896159875</v>
      </c>
      <c r="F30" s="343">
        <v>175.15894126402199</v>
      </c>
      <c r="G30" s="343">
        <v>591652.38</v>
      </c>
      <c r="H30" s="343">
        <v>2790.81311320755</v>
      </c>
      <c r="I30" s="343">
        <v>231.838706896552</v>
      </c>
      <c r="J30" s="343">
        <v>10.738962137437801</v>
      </c>
      <c r="K30" s="429" t="str">
        <f t="shared" si="1"/>
        <v>OK</v>
      </c>
      <c r="L30" s="425" t="s">
        <v>603</v>
      </c>
      <c r="M30" s="425" t="s">
        <v>25</v>
      </c>
      <c r="N30" s="429" t="str">
        <f t="shared" si="3"/>
        <v>OK</v>
      </c>
      <c r="O30" t="s">
        <v>25</v>
      </c>
    </row>
    <row r="31" spans="1:15">
      <c r="A31" s="427" t="s">
        <v>597</v>
      </c>
      <c r="B31" t="s">
        <v>604</v>
      </c>
      <c r="C31" s="343">
        <v>3424260</v>
      </c>
      <c r="D31" s="343">
        <v>41759.2682926829</v>
      </c>
      <c r="E31" s="343">
        <v>2168.6257124762501</v>
      </c>
      <c r="F31" s="343">
        <v>193.2099531682</v>
      </c>
      <c r="G31" s="343">
        <v>164582</v>
      </c>
      <c r="H31" s="343">
        <v>2007.0975609756099</v>
      </c>
      <c r="I31" s="343">
        <v>104.231792273591</v>
      </c>
      <c r="J31" s="343">
        <v>9.2863510692320705</v>
      </c>
      <c r="K31" s="429" t="str">
        <f t="shared" si="1"/>
        <v>OK</v>
      </c>
      <c r="L31" s="425" t="s">
        <v>604</v>
      </c>
      <c r="M31" s="425" t="s">
        <v>1009</v>
      </c>
      <c r="N31" s="429" t="str">
        <f t="shared" si="3"/>
        <v>err</v>
      </c>
      <c r="O31" t="s">
        <v>450</v>
      </c>
    </row>
    <row r="32" spans="1:15">
      <c r="A32" s="427" t="s">
        <v>597</v>
      </c>
      <c r="B32" t="s">
        <v>605</v>
      </c>
      <c r="C32" s="343">
        <v>6189402</v>
      </c>
      <c r="D32" s="343">
        <v>30947.01</v>
      </c>
      <c r="E32" s="343">
        <v>1351.69294605809</v>
      </c>
      <c r="F32" s="343">
        <v>116.075953640149</v>
      </c>
      <c r="G32" s="343">
        <v>102824</v>
      </c>
      <c r="H32" s="343">
        <v>514.12</v>
      </c>
      <c r="I32" s="343">
        <v>22.455557982092198</v>
      </c>
      <c r="J32" s="343">
        <v>1.9283597764525</v>
      </c>
      <c r="K32" s="429" t="str">
        <f t="shared" si="1"/>
        <v>OK</v>
      </c>
      <c r="L32" s="425" t="s">
        <v>605</v>
      </c>
      <c r="M32" s="425" t="s">
        <v>26</v>
      </c>
      <c r="N32" s="429" t="str">
        <f t="shared" si="3"/>
        <v>OK</v>
      </c>
      <c r="O32" t="s">
        <v>26</v>
      </c>
    </row>
    <row r="33" spans="1:18">
      <c r="A33" s="427" t="s">
        <v>597</v>
      </c>
      <c r="B33" t="s">
        <v>606</v>
      </c>
      <c r="C33" s="343">
        <v>7920341</v>
      </c>
      <c r="D33" s="343">
        <v>37715.909523809503</v>
      </c>
      <c r="E33" s="343">
        <v>2501.6869867340502</v>
      </c>
      <c r="F33" s="343">
        <v>108.050817167335</v>
      </c>
      <c r="G33" s="343">
        <v>399586</v>
      </c>
      <c r="H33" s="343">
        <v>1902.7904761904799</v>
      </c>
      <c r="I33" s="343">
        <v>126.21162349968399</v>
      </c>
      <c r="J33" s="343">
        <v>5.4512291615508399</v>
      </c>
      <c r="K33" s="429" t="str">
        <f t="shared" si="1"/>
        <v>OK</v>
      </c>
      <c r="L33" s="425" t="s">
        <v>606</v>
      </c>
      <c r="M33" s="425" t="s">
        <v>1010</v>
      </c>
      <c r="N33" s="429" t="str">
        <f t="shared" si="3"/>
        <v>err</v>
      </c>
      <c r="O33" t="s">
        <v>458</v>
      </c>
    </row>
    <row r="34" spans="1:18">
      <c r="A34" s="427" t="s">
        <v>597</v>
      </c>
      <c r="B34" t="s">
        <v>607</v>
      </c>
      <c r="C34" s="343">
        <v>7681112</v>
      </c>
      <c r="D34" s="343" t="e">
        <f>+C34/O34</f>
        <v>#VALUE!</v>
      </c>
      <c r="E34" s="343">
        <f>+C34/(P34+Q34)</f>
        <v>1931.3834548654766</v>
      </c>
      <c r="F34" s="343">
        <f>+C34/R34</f>
        <v>265.03043268235456</v>
      </c>
      <c r="G34" s="343">
        <v>631422.54</v>
      </c>
      <c r="H34" s="343" t="e">
        <f>+G34/O34</f>
        <v>#VALUE!</v>
      </c>
      <c r="I34" s="343">
        <f>+G34/(P34+Q34)</f>
        <v>158.7685541865728</v>
      </c>
      <c r="J34" s="343">
        <f>+G34/R34</f>
        <v>21.786713822372509</v>
      </c>
      <c r="K34" s="429" t="str">
        <f t="shared" si="1"/>
        <v>OK</v>
      </c>
      <c r="L34" s="425" t="s">
        <v>607</v>
      </c>
      <c r="M34" s="425" t="s">
        <v>1011</v>
      </c>
      <c r="N34" s="429" t="str">
        <f t="shared" ref="N34:N37" si="4">IF(M34=O34,"OK","err")</f>
        <v>err</v>
      </c>
      <c r="O34" t="s">
        <v>452</v>
      </c>
      <c r="P34">
        <v>13</v>
      </c>
      <c r="Q34">
        <v>3964</v>
      </c>
      <c r="R34">
        <v>28982</v>
      </c>
    </row>
    <row r="35" spans="1:18">
      <c r="A35" s="427" t="s">
        <v>597</v>
      </c>
      <c r="B35" t="s">
        <v>608</v>
      </c>
      <c r="C35" s="343">
        <v>5728600</v>
      </c>
      <c r="D35" s="343">
        <v>56718.8118811881</v>
      </c>
      <c r="E35" s="343">
        <v>3034.2161016949199</v>
      </c>
      <c r="F35" s="343">
        <v>241.74368063467901</v>
      </c>
      <c r="G35" s="343">
        <v>189688</v>
      </c>
      <c r="H35" s="343">
        <v>1878.09900990099</v>
      </c>
      <c r="I35" s="343">
        <v>100.47033898305099</v>
      </c>
      <c r="J35" s="343">
        <v>8.0047263366670904</v>
      </c>
      <c r="K35" s="429" t="str">
        <f t="shared" si="1"/>
        <v>OK</v>
      </c>
      <c r="L35" s="425" t="s">
        <v>608</v>
      </c>
      <c r="M35" s="425" t="s">
        <v>27</v>
      </c>
      <c r="N35" s="429" t="str">
        <f t="shared" si="4"/>
        <v>OK</v>
      </c>
      <c r="O35" t="s">
        <v>27</v>
      </c>
    </row>
    <row r="36" spans="1:18">
      <c r="A36" s="427" t="s">
        <v>597</v>
      </c>
      <c r="B36" t="s">
        <v>609</v>
      </c>
      <c r="C36" s="343">
        <v>8139345</v>
      </c>
      <c r="D36" s="343">
        <v>60291.444444444402</v>
      </c>
      <c r="E36" s="343">
        <v>2048.1492199295399</v>
      </c>
      <c r="F36" s="343">
        <v>320.50974601299498</v>
      </c>
      <c r="G36" s="343">
        <v>460450.19</v>
      </c>
      <c r="H36" s="343">
        <v>3410.7421481481501</v>
      </c>
      <c r="I36" s="343">
        <v>115.865674383493</v>
      </c>
      <c r="J36" s="343">
        <v>18.131529434928101</v>
      </c>
      <c r="K36" s="429" t="str">
        <f t="shared" si="1"/>
        <v>OK</v>
      </c>
      <c r="L36" s="425" t="s">
        <v>609</v>
      </c>
      <c r="M36" s="425" t="s">
        <v>1012</v>
      </c>
      <c r="N36" s="429" t="str">
        <f t="shared" si="4"/>
        <v>err</v>
      </c>
      <c r="O36" t="s">
        <v>455</v>
      </c>
    </row>
    <row r="37" spans="1:18">
      <c r="A37" s="427" t="s">
        <v>597</v>
      </c>
      <c r="B37" t="s">
        <v>610</v>
      </c>
      <c r="C37" s="343">
        <v>2122687</v>
      </c>
      <c r="D37" s="343">
        <v>70756.233333333294</v>
      </c>
      <c r="E37" s="343">
        <v>2439.8701149425301</v>
      </c>
      <c r="F37" s="343">
        <v>205.52740123934899</v>
      </c>
      <c r="G37" s="343">
        <v>164833</v>
      </c>
      <c r="H37" s="343">
        <v>5494.4333333333298</v>
      </c>
      <c r="I37" s="343">
        <v>189.463218390805</v>
      </c>
      <c r="J37" s="343">
        <v>15.959817970565499</v>
      </c>
      <c r="K37" s="429" t="str">
        <f t="shared" si="1"/>
        <v>OK</v>
      </c>
      <c r="L37" s="425" t="s">
        <v>610</v>
      </c>
      <c r="M37" s="425" t="s">
        <v>28</v>
      </c>
      <c r="N37" s="429" t="str">
        <f t="shared" si="4"/>
        <v>OK</v>
      </c>
      <c r="O37" t="s">
        <v>28</v>
      </c>
    </row>
    <row r="38" spans="1:18">
      <c r="A38" s="427"/>
      <c r="C38" s="343"/>
      <c r="D38" s="343"/>
      <c r="E38" s="343"/>
      <c r="F38" s="343"/>
      <c r="G38" s="343"/>
      <c r="H38" s="343"/>
      <c r="I38" s="343"/>
      <c r="J38" s="343"/>
      <c r="K38" s="429"/>
    </row>
    <row r="39" spans="1:18">
      <c r="A39" s="427"/>
      <c r="C39" s="343"/>
      <c r="D39" s="343"/>
      <c r="E39" s="343"/>
      <c r="F39" s="343"/>
      <c r="G39" s="343"/>
      <c r="H39" s="343"/>
      <c r="I39" s="343"/>
      <c r="J39" s="343"/>
      <c r="K39" s="429"/>
      <c r="L39" s="425"/>
      <c r="M39" s="425"/>
    </row>
    <row r="40" spans="1:18">
      <c r="A40" s="427" t="s">
        <v>612</v>
      </c>
      <c r="B40" t="s">
        <v>613</v>
      </c>
      <c r="C40" s="343">
        <v>128240927</v>
      </c>
      <c r="D40" s="343">
        <v>95988.717814371295</v>
      </c>
      <c r="E40" s="343">
        <v>2397.96793133753</v>
      </c>
      <c r="F40" s="343">
        <v>406.79636537814901</v>
      </c>
      <c r="G40" s="343">
        <v>34542133.490000002</v>
      </c>
      <c r="H40" s="343">
        <v>25854.890336826302</v>
      </c>
      <c r="I40" s="343">
        <v>645.90088614222395</v>
      </c>
      <c r="J40" s="343">
        <v>109.571996123662</v>
      </c>
      <c r="K40" s="429" t="str">
        <f t="shared" si="1"/>
        <v>OK</v>
      </c>
      <c r="L40" s="424" t="s">
        <v>613</v>
      </c>
      <c r="M40" s="425" t="s">
        <v>29</v>
      </c>
      <c r="N40" s="429" t="str">
        <f t="shared" ref="N40:N80" si="5">IF(M40=O40,"OK","err")</f>
        <v>OK</v>
      </c>
      <c r="O40" t="s">
        <v>29</v>
      </c>
    </row>
    <row r="41" spans="1:18">
      <c r="A41" s="427" t="s">
        <v>612</v>
      </c>
      <c r="B41" t="s">
        <v>614</v>
      </c>
      <c r="C41" s="343">
        <v>8423206.9600000009</v>
      </c>
      <c r="D41" s="343">
        <v>49548.276235294099</v>
      </c>
      <c r="E41" s="343">
        <v>2823.7368286959399</v>
      </c>
      <c r="F41" s="343">
        <v>203.601724879747</v>
      </c>
      <c r="G41" s="343">
        <v>415212.28</v>
      </c>
      <c r="H41" s="343">
        <v>2442.42517647059</v>
      </c>
      <c r="I41" s="343">
        <v>139.19285283271901</v>
      </c>
      <c r="J41" s="343">
        <v>10.0363123927389</v>
      </c>
      <c r="K41" s="429" t="str">
        <f t="shared" si="1"/>
        <v>OK</v>
      </c>
      <c r="L41" s="424" t="s">
        <v>614</v>
      </c>
      <c r="M41" s="425" t="s">
        <v>30</v>
      </c>
      <c r="N41" s="429" t="str">
        <f t="shared" si="5"/>
        <v>OK</v>
      </c>
      <c r="O41" t="s">
        <v>30</v>
      </c>
    </row>
    <row r="42" spans="1:18">
      <c r="A42" s="427" t="s">
        <v>612</v>
      </c>
      <c r="B42" t="s">
        <v>615</v>
      </c>
      <c r="C42" s="343">
        <v>35878086</v>
      </c>
      <c r="D42" s="343">
        <v>80624.912359550595</v>
      </c>
      <c r="E42" s="343">
        <v>1795.5202682414199</v>
      </c>
      <c r="F42" s="343">
        <v>276.43608037723101</v>
      </c>
      <c r="G42" s="343">
        <v>5430842.2699999996</v>
      </c>
      <c r="H42" s="343">
        <v>12204.139932584299</v>
      </c>
      <c r="I42" s="343">
        <v>271.78672154939397</v>
      </c>
      <c r="J42" s="343">
        <v>41.843947591456804</v>
      </c>
      <c r="K42" s="429" t="str">
        <f t="shared" si="1"/>
        <v>OK</v>
      </c>
      <c r="L42" s="424" t="s">
        <v>615</v>
      </c>
      <c r="M42" s="425" t="s">
        <v>31</v>
      </c>
      <c r="N42" s="429" t="str">
        <f t="shared" si="5"/>
        <v>OK</v>
      </c>
      <c r="O42" t="s">
        <v>31</v>
      </c>
    </row>
    <row r="43" spans="1:18">
      <c r="A43" s="427" t="s">
        <v>612</v>
      </c>
      <c r="B43" t="s">
        <v>616</v>
      </c>
      <c r="C43" s="343">
        <v>27405285.050000001</v>
      </c>
      <c r="D43" s="343">
        <v>66356.622397094397</v>
      </c>
      <c r="E43" s="343">
        <v>2470.9480705076198</v>
      </c>
      <c r="F43" s="343">
        <v>319.55044250367303</v>
      </c>
      <c r="G43" s="343">
        <v>4159092.71</v>
      </c>
      <c r="H43" s="343">
        <v>10070.442397094401</v>
      </c>
      <c r="I43" s="343">
        <v>374.99708863042099</v>
      </c>
      <c r="J43" s="343">
        <v>48.495752314544902</v>
      </c>
      <c r="K43" s="429" t="str">
        <f t="shared" si="1"/>
        <v>OK</v>
      </c>
      <c r="L43" s="424" t="s">
        <v>616</v>
      </c>
      <c r="M43" s="425" t="s">
        <v>32</v>
      </c>
      <c r="N43" s="429" t="str">
        <f t="shared" si="5"/>
        <v>OK</v>
      </c>
      <c r="O43" t="s">
        <v>32</v>
      </c>
    </row>
    <row r="44" spans="1:18">
      <c r="A44" s="427" t="s">
        <v>612</v>
      </c>
      <c r="B44" t="s">
        <v>617</v>
      </c>
      <c r="C44" s="343">
        <v>8139597.7699999996</v>
      </c>
      <c r="D44" s="343">
        <v>47049.698092485502</v>
      </c>
      <c r="E44" s="343">
        <v>1616.9244676201799</v>
      </c>
      <c r="F44" s="343">
        <v>143.388608850368</v>
      </c>
      <c r="G44" s="343">
        <v>255893.23</v>
      </c>
      <c r="H44" s="343">
        <v>1479.1516184971099</v>
      </c>
      <c r="I44" s="343">
        <v>50.832981724274902</v>
      </c>
      <c r="J44" s="343">
        <v>4.5078608674206402</v>
      </c>
      <c r="K44" s="429" t="str">
        <f t="shared" si="1"/>
        <v>OK</v>
      </c>
      <c r="L44" s="424" t="s">
        <v>617</v>
      </c>
      <c r="M44" s="425" t="s">
        <v>33</v>
      </c>
      <c r="N44" s="429" t="str">
        <f t="shared" si="5"/>
        <v>OK</v>
      </c>
      <c r="O44" t="s">
        <v>33</v>
      </c>
    </row>
    <row r="45" spans="1:18">
      <c r="A45" s="427" t="s">
        <v>612</v>
      </c>
      <c r="B45" t="s">
        <v>618</v>
      </c>
      <c r="C45" s="343"/>
      <c r="D45" s="343">
        <v>26584.211842105298</v>
      </c>
      <c r="E45" s="343">
        <v>1259.6010598503699</v>
      </c>
      <c r="F45" s="343">
        <v>100.70781078656201</v>
      </c>
      <c r="G45" s="343">
        <v>123.2</v>
      </c>
      <c r="H45" s="343">
        <v>3.2421052631578902</v>
      </c>
      <c r="I45" s="343">
        <v>0.15361596009975101</v>
      </c>
      <c r="J45" s="343">
        <v>1.2281926029309101E-2</v>
      </c>
      <c r="K45" s="429" t="str">
        <f t="shared" si="1"/>
        <v>OK</v>
      </c>
      <c r="L45" s="436" t="s">
        <v>618</v>
      </c>
      <c r="M45" s="437" t="s">
        <v>1013</v>
      </c>
      <c r="N45" s="429" t="str">
        <f t="shared" si="5"/>
        <v>err</v>
      </c>
      <c r="O45" t="s">
        <v>34</v>
      </c>
    </row>
    <row r="46" spans="1:18">
      <c r="A46" s="427" t="s">
        <v>612</v>
      </c>
      <c r="B46" t="s">
        <v>619</v>
      </c>
      <c r="C46" s="343">
        <v>4989342</v>
      </c>
      <c r="D46" s="343">
        <v>45357.654545454498</v>
      </c>
      <c r="E46" s="343">
        <v>1571.4462992126</v>
      </c>
      <c r="F46" s="343">
        <v>205.78849247267499</v>
      </c>
      <c r="G46" s="343">
        <v>413936</v>
      </c>
      <c r="H46" s="343">
        <v>3763.05454545455</v>
      </c>
      <c r="I46" s="343">
        <v>130.373543307087</v>
      </c>
      <c r="J46" s="343">
        <v>17.073045988863701</v>
      </c>
      <c r="K46" s="429" t="str">
        <f t="shared" si="1"/>
        <v>OK</v>
      </c>
      <c r="L46" s="424" t="s">
        <v>619</v>
      </c>
      <c r="M46" s="425" t="s">
        <v>34</v>
      </c>
      <c r="N46" s="429" t="str">
        <f t="shared" si="5"/>
        <v>err</v>
      </c>
    </row>
    <row r="47" spans="1:18">
      <c r="A47" s="427"/>
      <c r="C47" s="343"/>
      <c r="D47" s="343"/>
      <c r="E47" s="343"/>
      <c r="F47" s="343"/>
      <c r="G47" s="343"/>
      <c r="H47" s="343"/>
      <c r="I47" s="343"/>
      <c r="J47" s="343"/>
      <c r="K47" s="429"/>
    </row>
    <row r="48" spans="1:18">
      <c r="A48" s="427" t="s">
        <v>621</v>
      </c>
      <c r="B48" t="s">
        <v>622</v>
      </c>
      <c r="C48" s="343">
        <v>111623183</v>
      </c>
      <c r="D48" s="343">
        <v>126127.89039548</v>
      </c>
      <c r="E48" s="343">
        <v>2636.5397406523798</v>
      </c>
      <c r="F48" s="343">
        <v>487.46515304362299</v>
      </c>
      <c r="G48" s="343">
        <v>10651772</v>
      </c>
      <c r="H48" s="343">
        <v>12035.9005649718</v>
      </c>
      <c r="I48" s="343">
        <v>251.59486973569199</v>
      </c>
      <c r="J48" s="343">
        <v>46.516928908628003</v>
      </c>
      <c r="K48" s="429" t="str">
        <f t="shared" si="1"/>
        <v>OK</v>
      </c>
      <c r="L48" s="424" t="s">
        <v>622</v>
      </c>
      <c r="M48" s="425" t="s">
        <v>35</v>
      </c>
      <c r="N48" s="429" t="str">
        <f t="shared" si="5"/>
        <v>OK</v>
      </c>
      <c r="O48" t="s">
        <v>35</v>
      </c>
    </row>
    <row r="49" spans="1:15">
      <c r="A49" s="427" t="s">
        <v>621</v>
      </c>
      <c r="B49" t="s">
        <v>623</v>
      </c>
      <c r="C49" s="343">
        <v>83529390</v>
      </c>
      <c r="D49" s="343">
        <v>80549.074252651902</v>
      </c>
      <c r="E49" s="343">
        <v>2392.4325485478598</v>
      </c>
      <c r="F49" s="343">
        <v>286.62101788434899</v>
      </c>
      <c r="G49" s="343">
        <v>13673070</v>
      </c>
      <c r="H49" s="343">
        <v>13185.216972034699</v>
      </c>
      <c r="I49" s="343">
        <v>391.62141261385102</v>
      </c>
      <c r="J49" s="343">
        <v>46.917489053900098</v>
      </c>
      <c r="K49" s="429" t="str">
        <f t="shared" si="1"/>
        <v>OK</v>
      </c>
      <c r="L49" s="424" t="s">
        <v>623</v>
      </c>
      <c r="M49" s="425" t="s">
        <v>36</v>
      </c>
      <c r="N49" s="429" t="str">
        <f t="shared" si="5"/>
        <v>OK</v>
      </c>
      <c r="O49" t="s">
        <v>36</v>
      </c>
    </row>
    <row r="50" spans="1:15">
      <c r="A50" s="427" t="s">
        <v>621</v>
      </c>
      <c r="B50" t="s">
        <v>624</v>
      </c>
      <c r="C50" s="343">
        <v>7235710</v>
      </c>
      <c r="D50" s="343">
        <v>59309.098360655698</v>
      </c>
      <c r="E50" s="343">
        <v>1878.9171643728901</v>
      </c>
      <c r="F50" s="343">
        <v>274.44377014982001</v>
      </c>
      <c r="G50" s="343">
        <v>514980</v>
      </c>
      <c r="H50" s="343">
        <v>4221.1475409836103</v>
      </c>
      <c r="I50" s="343">
        <v>133.72630485588201</v>
      </c>
      <c r="J50" s="343">
        <v>19.532713825146999</v>
      </c>
      <c r="K50" s="429" t="str">
        <f t="shared" si="1"/>
        <v>OK</v>
      </c>
      <c r="L50" s="424" t="s">
        <v>624</v>
      </c>
      <c r="M50" s="425" t="s">
        <v>37</v>
      </c>
      <c r="N50" s="429" t="str">
        <f t="shared" si="5"/>
        <v>OK</v>
      </c>
      <c r="O50" t="s">
        <v>37</v>
      </c>
    </row>
    <row r="51" spans="1:15">
      <c r="A51" s="427" t="s">
        <v>621</v>
      </c>
      <c r="B51" t="s">
        <v>625</v>
      </c>
      <c r="C51" s="343">
        <v>14046492</v>
      </c>
      <c r="D51" s="343">
        <v>53612.564885496198</v>
      </c>
      <c r="E51" s="343">
        <v>1699.5150635208699</v>
      </c>
      <c r="F51" s="343">
        <v>203.09845143939501</v>
      </c>
      <c r="G51" s="343">
        <v>789685</v>
      </c>
      <c r="H51" s="343">
        <v>3014.0648854961801</v>
      </c>
      <c r="I51" s="343">
        <v>95.545674531155498</v>
      </c>
      <c r="J51" s="343">
        <v>11.4180679862929</v>
      </c>
      <c r="K51" s="429" t="str">
        <f t="shared" si="1"/>
        <v>OK</v>
      </c>
      <c r="L51" s="424" t="s">
        <v>625</v>
      </c>
      <c r="M51" s="425" t="s">
        <v>38</v>
      </c>
      <c r="N51" s="429" t="str">
        <f t="shared" si="5"/>
        <v>OK</v>
      </c>
      <c r="O51" t="s">
        <v>38</v>
      </c>
    </row>
    <row r="52" spans="1:15">
      <c r="A52" s="427" t="s">
        <v>621</v>
      </c>
      <c r="B52" t="s">
        <v>626</v>
      </c>
      <c r="C52" s="343">
        <v>8128943</v>
      </c>
      <c r="D52" s="343">
        <v>61119.872180451101</v>
      </c>
      <c r="E52" s="343">
        <v>2035.79839719509</v>
      </c>
      <c r="F52" s="343">
        <v>229.553343499379</v>
      </c>
      <c r="G52" s="343">
        <v>518509</v>
      </c>
      <c r="H52" s="343">
        <v>3898.5639097744402</v>
      </c>
      <c r="I52" s="343">
        <v>129.854495366892</v>
      </c>
      <c r="J52" s="343">
        <v>14.642183440641601</v>
      </c>
      <c r="K52" s="429" t="str">
        <f t="shared" si="1"/>
        <v>OK</v>
      </c>
      <c r="L52" s="424" t="s">
        <v>626</v>
      </c>
      <c r="M52" s="425" t="s">
        <v>39</v>
      </c>
      <c r="N52" s="429" t="str">
        <f t="shared" si="5"/>
        <v>OK</v>
      </c>
      <c r="O52" t="s">
        <v>39</v>
      </c>
    </row>
    <row r="53" spans="1:15">
      <c r="A53" s="427" t="s">
        <v>621</v>
      </c>
      <c r="B53" t="s">
        <v>627</v>
      </c>
      <c r="C53" s="343">
        <v>12080315</v>
      </c>
      <c r="D53" s="343">
        <v>53690.288888888899</v>
      </c>
      <c r="E53" s="343">
        <v>1653.7049965776901</v>
      </c>
      <c r="F53" s="343">
        <v>254.96116586817499</v>
      </c>
      <c r="G53" s="343">
        <v>596016</v>
      </c>
      <c r="H53" s="343">
        <v>2648.96</v>
      </c>
      <c r="I53" s="343">
        <v>81.590143737166301</v>
      </c>
      <c r="J53" s="343">
        <v>12.5792195183723</v>
      </c>
      <c r="K53" s="429" t="str">
        <f t="shared" si="1"/>
        <v>OK</v>
      </c>
      <c r="L53" s="424" t="s">
        <v>627</v>
      </c>
      <c r="M53" s="425" t="s">
        <v>40</v>
      </c>
      <c r="N53" s="429" t="str">
        <f t="shared" si="5"/>
        <v>OK</v>
      </c>
      <c r="O53" t="s">
        <v>40</v>
      </c>
    </row>
    <row r="54" spans="1:15">
      <c r="A54" s="427" t="s">
        <v>621</v>
      </c>
      <c r="B54" t="s">
        <v>628</v>
      </c>
      <c r="C54" s="343">
        <v>8630852</v>
      </c>
      <c r="D54" s="343">
        <v>38189.610619469</v>
      </c>
      <c r="E54" s="343">
        <v>5094.9539551357702</v>
      </c>
      <c r="F54" s="343">
        <v>112.255182998205</v>
      </c>
      <c r="G54" s="343">
        <v>324833</v>
      </c>
      <c r="H54" s="343">
        <v>1437.3141592920399</v>
      </c>
      <c r="I54" s="343">
        <v>191.75501770956299</v>
      </c>
      <c r="J54" s="343">
        <v>4.2248653851156304</v>
      </c>
      <c r="K54" s="429" t="str">
        <f t="shared" si="1"/>
        <v>OK</v>
      </c>
      <c r="L54" s="424" t="s">
        <v>628</v>
      </c>
      <c r="M54" s="425" t="s">
        <v>41</v>
      </c>
      <c r="N54" s="429" t="str">
        <f t="shared" si="5"/>
        <v>OK</v>
      </c>
      <c r="O54" t="s">
        <v>41</v>
      </c>
    </row>
    <row r="55" spans="1:15">
      <c r="A55" s="427" t="s">
        <v>621</v>
      </c>
      <c r="B55" t="s">
        <v>629</v>
      </c>
      <c r="C55" s="343">
        <v>9525550</v>
      </c>
      <c r="D55" s="343">
        <v>40534.255319148899</v>
      </c>
      <c r="E55" s="343">
        <v>13607.9285714286</v>
      </c>
      <c r="F55" s="343">
        <v>95.275507856649895</v>
      </c>
      <c r="G55" s="343">
        <v>380147</v>
      </c>
      <c r="H55" s="343">
        <v>1617.6468085106401</v>
      </c>
      <c r="I55" s="343">
        <v>543.06714285714304</v>
      </c>
      <c r="J55" s="343">
        <v>3.8022684763800401</v>
      </c>
      <c r="K55" s="429" t="str">
        <f t="shared" si="1"/>
        <v>OK</v>
      </c>
      <c r="L55" s="424" t="s">
        <v>629</v>
      </c>
      <c r="M55" s="425" t="s">
        <v>42</v>
      </c>
      <c r="N55" s="429" t="str">
        <f t="shared" si="5"/>
        <v>OK</v>
      </c>
      <c r="O55" t="s">
        <v>42</v>
      </c>
    </row>
    <row r="56" spans="1:15">
      <c r="A56" s="427" t="s">
        <v>621</v>
      </c>
      <c r="B56" t="s">
        <v>630</v>
      </c>
      <c r="C56" s="343">
        <v>16076010</v>
      </c>
      <c r="D56" s="343">
        <v>61830.807692307702</v>
      </c>
      <c r="E56" s="343">
        <v>2857.9573333333301</v>
      </c>
      <c r="F56" s="343">
        <v>185.79827562294901</v>
      </c>
      <c r="G56" s="343">
        <v>526405</v>
      </c>
      <c r="H56" s="343">
        <v>2024.63461538462</v>
      </c>
      <c r="I56" s="343">
        <v>93.583111111111094</v>
      </c>
      <c r="J56" s="343">
        <v>6.0839189126716304</v>
      </c>
      <c r="K56" s="429" t="str">
        <f t="shared" si="1"/>
        <v>OK</v>
      </c>
      <c r="L56" s="424" t="s">
        <v>630</v>
      </c>
      <c r="M56" s="425" t="s">
        <v>43</v>
      </c>
      <c r="N56" s="429" t="str">
        <f t="shared" si="5"/>
        <v>OK</v>
      </c>
      <c r="O56" t="s">
        <v>43</v>
      </c>
    </row>
    <row r="57" spans="1:15">
      <c r="A57" s="427" t="s">
        <v>621</v>
      </c>
      <c r="B57" t="s">
        <v>631</v>
      </c>
      <c r="C57" s="343">
        <v>2946825</v>
      </c>
      <c r="D57" s="343">
        <v>56669.711538461503</v>
      </c>
      <c r="E57" s="343">
        <v>1926.0294117647099</v>
      </c>
      <c r="F57" s="343">
        <v>225</v>
      </c>
      <c r="G57" s="343">
        <v>141973</v>
      </c>
      <c r="H57" s="343">
        <v>2730.25</v>
      </c>
      <c r="I57" s="343">
        <v>92.792810457516296</v>
      </c>
      <c r="J57" s="343">
        <v>10.840116057112301</v>
      </c>
      <c r="K57" s="429" t="str">
        <f t="shared" si="1"/>
        <v>OK</v>
      </c>
      <c r="L57" s="425" t="s">
        <v>631</v>
      </c>
      <c r="M57" s="425" t="s">
        <v>44</v>
      </c>
      <c r="N57" s="429" t="str">
        <f t="shared" si="5"/>
        <v>OK</v>
      </c>
      <c r="O57" t="s">
        <v>44</v>
      </c>
    </row>
    <row r="58" spans="1:15">
      <c r="A58" s="427"/>
      <c r="C58" s="343"/>
      <c r="D58" s="343"/>
      <c r="E58" s="343"/>
      <c r="F58" s="343"/>
      <c r="G58" s="343"/>
      <c r="H58" s="343"/>
      <c r="I58" s="343"/>
      <c r="J58" s="343"/>
      <c r="K58" s="429"/>
    </row>
    <row r="59" spans="1:15">
      <c r="A59" s="427" t="s">
        <v>633</v>
      </c>
      <c r="B59" t="s">
        <v>634</v>
      </c>
      <c r="C59" s="343">
        <v>72683314</v>
      </c>
      <c r="D59" s="343">
        <v>74166.646938775506</v>
      </c>
      <c r="E59" s="343">
        <v>2336.70837485935</v>
      </c>
      <c r="F59" s="343">
        <v>325.14388347603602</v>
      </c>
      <c r="G59" s="343">
        <v>10396591</v>
      </c>
      <c r="H59" s="343">
        <v>10608.7663265306</v>
      </c>
      <c r="I59" s="343">
        <v>334.24179392380597</v>
      </c>
      <c r="J59" s="343">
        <v>46.508445840155296</v>
      </c>
      <c r="K59" s="429" t="str">
        <f t="shared" si="1"/>
        <v>OK</v>
      </c>
      <c r="L59" s="424" t="s">
        <v>634</v>
      </c>
      <c r="M59" s="425" t="s">
        <v>45</v>
      </c>
      <c r="N59" s="429" t="str">
        <f t="shared" si="5"/>
        <v>OK</v>
      </c>
      <c r="O59" t="s">
        <v>45</v>
      </c>
    </row>
    <row r="60" spans="1:15">
      <c r="A60" s="427" t="s">
        <v>633</v>
      </c>
      <c r="B60" t="s">
        <v>635</v>
      </c>
      <c r="C60" s="343">
        <v>9355652</v>
      </c>
      <c r="D60" s="343">
        <v>41953.5964125561</v>
      </c>
      <c r="E60" s="343">
        <v>3411.9810357403398</v>
      </c>
      <c r="F60" s="343">
        <v>156.22957718255299</v>
      </c>
      <c r="G60" s="343">
        <v>275373</v>
      </c>
      <c r="H60" s="343">
        <v>1234.8565022421501</v>
      </c>
      <c r="I60" s="343">
        <v>100.427789934354</v>
      </c>
      <c r="J60" s="343">
        <v>4.5984403179480298</v>
      </c>
      <c r="K60" s="429" t="str">
        <f t="shared" si="1"/>
        <v>OK</v>
      </c>
      <c r="L60" s="424" t="s">
        <v>635</v>
      </c>
      <c r="M60" s="425" t="s">
        <v>46</v>
      </c>
      <c r="N60" s="429" t="str">
        <f t="shared" si="5"/>
        <v>OK</v>
      </c>
      <c r="O60" t="s">
        <v>46</v>
      </c>
    </row>
    <row r="61" spans="1:15">
      <c r="A61" s="427" t="s">
        <v>633</v>
      </c>
      <c r="B61" t="s">
        <v>636</v>
      </c>
      <c r="C61" s="343">
        <v>6139800</v>
      </c>
      <c r="D61" s="343">
        <v>38373.75</v>
      </c>
      <c r="E61" s="343">
        <v>1230.6674684305499</v>
      </c>
      <c r="F61" s="343">
        <v>222.44846201224601</v>
      </c>
      <c r="G61" s="343">
        <v>219434</v>
      </c>
      <c r="H61" s="343">
        <v>1371.4625000000001</v>
      </c>
      <c r="I61" s="343">
        <v>43.983563840449001</v>
      </c>
      <c r="J61" s="343">
        <v>7.9502191949567003</v>
      </c>
      <c r="K61" s="429" t="str">
        <f t="shared" si="1"/>
        <v>OK</v>
      </c>
      <c r="L61" s="424" t="s">
        <v>636</v>
      </c>
      <c r="M61" s="425" t="s">
        <v>47</v>
      </c>
      <c r="N61" s="429" t="str">
        <f t="shared" si="5"/>
        <v>OK</v>
      </c>
      <c r="O61" t="s">
        <v>47</v>
      </c>
    </row>
    <row r="62" spans="1:15">
      <c r="A62" s="427" t="s">
        <v>633</v>
      </c>
      <c r="B62" t="s">
        <v>637</v>
      </c>
      <c r="C62" s="343">
        <v>1248800</v>
      </c>
      <c r="D62" s="343">
        <v>12488</v>
      </c>
      <c r="E62" s="343">
        <v>117.04</v>
      </c>
      <c r="F62" s="343">
        <v>57.26</v>
      </c>
      <c r="G62" s="343"/>
      <c r="H62" s="343"/>
      <c r="I62" s="343"/>
      <c r="J62" s="343"/>
      <c r="K62" s="429" t="str">
        <f t="shared" si="1"/>
        <v>OK</v>
      </c>
      <c r="L62" s="424" t="s">
        <v>637</v>
      </c>
      <c r="M62" s="425" t="s">
        <v>436</v>
      </c>
      <c r="N62" s="429" t="str">
        <f t="shared" si="5"/>
        <v>err</v>
      </c>
    </row>
    <row r="63" spans="1:15">
      <c r="A63" s="427"/>
      <c r="C63" s="343"/>
      <c r="D63" s="343"/>
      <c r="E63" s="343"/>
      <c r="F63" s="343"/>
      <c r="G63" s="343"/>
      <c r="H63" s="343"/>
      <c r="I63" s="343"/>
      <c r="J63" s="343"/>
      <c r="K63" s="429"/>
    </row>
    <row r="64" spans="1:15">
      <c r="A64" s="427" t="s">
        <v>639</v>
      </c>
      <c r="B64" t="s">
        <v>640</v>
      </c>
      <c r="C64" s="343">
        <v>102542902.13</v>
      </c>
      <c r="D64" s="343">
        <v>67729.790046235095</v>
      </c>
      <c r="E64" s="343">
        <v>1971.9788871153801</v>
      </c>
      <c r="F64" s="343">
        <v>278.08772540766898</v>
      </c>
      <c r="G64" s="343">
        <v>11559171.9</v>
      </c>
      <c r="H64" s="343">
        <v>7634.8559445178298</v>
      </c>
      <c r="I64" s="343">
        <v>222.291767307692</v>
      </c>
      <c r="J64" s="343">
        <v>31.3475019186805</v>
      </c>
      <c r="K64" s="429" t="str">
        <f t="shared" si="1"/>
        <v>OK</v>
      </c>
      <c r="L64" s="424" t="s">
        <v>640</v>
      </c>
      <c r="M64" s="425" t="s">
        <v>48</v>
      </c>
      <c r="N64" s="429" t="str">
        <f t="shared" si="5"/>
        <v>OK</v>
      </c>
      <c r="O64" t="s">
        <v>48</v>
      </c>
    </row>
    <row r="65" spans="1:18">
      <c r="A65" s="427" t="s">
        <v>639</v>
      </c>
      <c r="B65" t="s">
        <v>641</v>
      </c>
      <c r="C65" s="343">
        <v>8322205</v>
      </c>
      <c r="D65" s="343">
        <v>42677.974358974403</v>
      </c>
      <c r="E65" s="343">
        <v>1819.0612021857901</v>
      </c>
      <c r="F65" s="343">
        <v>164.98889792034299</v>
      </c>
      <c r="G65" s="343">
        <v>449965</v>
      </c>
      <c r="H65" s="343">
        <v>2307.5128205128199</v>
      </c>
      <c r="I65" s="343">
        <v>98.353005464480901</v>
      </c>
      <c r="J65" s="343">
        <v>8.9206201304494392</v>
      </c>
      <c r="K65" s="429" t="str">
        <f t="shared" si="1"/>
        <v>OK</v>
      </c>
      <c r="L65" s="424" t="s">
        <v>641</v>
      </c>
      <c r="M65" s="425" t="s">
        <v>49</v>
      </c>
      <c r="N65" s="429" t="str">
        <f t="shared" si="5"/>
        <v>OK</v>
      </c>
      <c r="O65" t="s">
        <v>49</v>
      </c>
    </row>
    <row r="66" spans="1:18">
      <c r="A66" s="427" t="s">
        <v>639</v>
      </c>
      <c r="B66" t="s">
        <v>642</v>
      </c>
      <c r="C66" s="343">
        <v>7993815.6799999997</v>
      </c>
      <c r="D66" s="343">
        <v>66615.130666666693</v>
      </c>
      <c r="E66" s="343">
        <v>5150.6544329896897</v>
      </c>
      <c r="F66" s="343">
        <v>249.931705852926</v>
      </c>
      <c r="G66" s="343">
        <v>604903.22</v>
      </c>
      <c r="H66" s="343">
        <v>5040.86016666667</v>
      </c>
      <c r="I66" s="343">
        <v>389.75722938144298</v>
      </c>
      <c r="J66" s="343">
        <v>18.912681965983001</v>
      </c>
      <c r="K66" s="429" t="str">
        <f t="shared" si="1"/>
        <v>OK</v>
      </c>
      <c r="L66" s="424" t="s">
        <v>642</v>
      </c>
      <c r="M66" s="425" t="s">
        <v>50</v>
      </c>
      <c r="N66" s="429" t="str">
        <f t="shared" si="5"/>
        <v>OK</v>
      </c>
      <c r="O66" t="s">
        <v>50</v>
      </c>
    </row>
    <row r="67" spans="1:18">
      <c r="A67" s="427" t="s">
        <v>639</v>
      </c>
      <c r="B67" t="s">
        <v>643</v>
      </c>
      <c r="C67" s="343">
        <v>15431577</v>
      </c>
      <c r="D67" s="343">
        <v>46064.408955223902</v>
      </c>
      <c r="E67" s="343">
        <v>1135.17559217302</v>
      </c>
      <c r="F67" s="343">
        <v>186.90668943715701</v>
      </c>
      <c r="G67" s="343">
        <v>1343491</v>
      </c>
      <c r="H67" s="343">
        <v>4010.4208955223899</v>
      </c>
      <c r="I67" s="343">
        <v>98.829704281300593</v>
      </c>
      <c r="J67" s="343">
        <v>16.272313263810702</v>
      </c>
      <c r="K67" s="429" t="str">
        <f t="shared" si="1"/>
        <v>OK</v>
      </c>
      <c r="L67" s="424" t="s">
        <v>643</v>
      </c>
      <c r="M67" s="425" t="s">
        <v>51</v>
      </c>
      <c r="N67" s="429" t="str">
        <f t="shared" si="5"/>
        <v>OK</v>
      </c>
      <c r="O67" t="s">
        <v>51</v>
      </c>
    </row>
    <row r="68" spans="1:18">
      <c r="A68" s="427" t="s">
        <v>639</v>
      </c>
      <c r="B68" t="s">
        <v>644</v>
      </c>
      <c r="C68" s="343">
        <v>2881170</v>
      </c>
      <c r="D68" s="343">
        <v>39468.082191780799</v>
      </c>
      <c r="E68" s="343">
        <v>15658.532608695699</v>
      </c>
      <c r="F68" s="343">
        <v>114.223358705994</v>
      </c>
      <c r="G68" s="343">
        <v>39619</v>
      </c>
      <c r="H68" s="343">
        <v>542.72602739726005</v>
      </c>
      <c r="I68" s="343">
        <v>215.320652173913</v>
      </c>
      <c r="J68" s="343">
        <v>1.5706866476371699</v>
      </c>
      <c r="K68" s="429" t="str">
        <f t="shared" si="1"/>
        <v>OK</v>
      </c>
      <c r="L68" s="424" t="s">
        <v>644</v>
      </c>
      <c r="M68" s="425" t="s">
        <v>437</v>
      </c>
      <c r="N68" s="429" t="str">
        <f t="shared" si="5"/>
        <v>err</v>
      </c>
    </row>
    <row r="69" spans="1:18">
      <c r="A69" s="427"/>
      <c r="C69" s="343"/>
      <c r="D69" s="343"/>
      <c r="E69" s="343"/>
      <c r="F69" s="343"/>
      <c r="G69" s="343"/>
      <c r="H69" s="343"/>
      <c r="I69" s="343"/>
      <c r="J69" s="343"/>
      <c r="K69" s="429"/>
    </row>
    <row r="70" spans="1:18">
      <c r="A70" s="427" t="s">
        <v>646</v>
      </c>
      <c r="B70" t="s">
        <v>647</v>
      </c>
      <c r="C70" s="343">
        <v>94597223.090000004</v>
      </c>
      <c r="D70" s="343">
        <v>106889.517615819</v>
      </c>
      <c r="E70" s="343">
        <v>2694.0797735881301</v>
      </c>
      <c r="F70" s="343">
        <v>399.96458175837398</v>
      </c>
      <c r="G70" s="343">
        <v>11868246.73</v>
      </c>
      <c r="H70" s="343">
        <v>13410.448282485901</v>
      </c>
      <c r="I70" s="343">
        <v>338.00150172300903</v>
      </c>
      <c r="J70" s="343">
        <v>50.179890957829102</v>
      </c>
      <c r="K70" s="429" t="str">
        <f t="shared" si="1"/>
        <v>OK</v>
      </c>
      <c r="L70" s="424" t="s">
        <v>647</v>
      </c>
      <c r="M70" s="425" t="s">
        <v>52</v>
      </c>
      <c r="N70" s="429" t="str">
        <f t="shared" si="5"/>
        <v>OK</v>
      </c>
      <c r="O70" t="s">
        <v>52</v>
      </c>
    </row>
    <row r="71" spans="1:18">
      <c r="A71" s="427" t="s">
        <v>646</v>
      </c>
      <c r="B71" t="s">
        <v>648</v>
      </c>
      <c r="C71" s="343">
        <v>31347267</v>
      </c>
      <c r="D71" s="343">
        <v>139943.15625</v>
      </c>
      <c r="E71" s="343">
        <v>3032.53042468801</v>
      </c>
      <c r="F71" s="343">
        <v>617.24229118260905</v>
      </c>
      <c r="G71" s="343">
        <v>7856442</v>
      </c>
      <c r="H71" s="343">
        <v>35073.401785714297</v>
      </c>
      <c r="I71" s="343">
        <v>760.03115023701298</v>
      </c>
      <c r="J71" s="343">
        <v>154.69700311109401</v>
      </c>
      <c r="K71" s="429" t="str">
        <f t="shared" si="1"/>
        <v>OK</v>
      </c>
      <c r="L71" s="424" t="s">
        <v>648</v>
      </c>
      <c r="M71" s="425" t="s">
        <v>53</v>
      </c>
      <c r="N71" s="429" t="str">
        <f t="shared" si="5"/>
        <v>OK</v>
      </c>
      <c r="O71" t="s">
        <v>53</v>
      </c>
    </row>
    <row r="72" spans="1:18">
      <c r="A72" s="427" t="s">
        <v>646</v>
      </c>
      <c r="B72" t="s">
        <v>649</v>
      </c>
      <c r="C72" s="343">
        <v>21726229.870000001</v>
      </c>
      <c r="D72" s="343">
        <v>84537.859416342399</v>
      </c>
      <c r="E72" s="343">
        <v>1976.9089963603301</v>
      </c>
      <c r="F72" s="343">
        <v>405.85500018680398</v>
      </c>
      <c r="G72" s="343">
        <v>967601.36</v>
      </c>
      <c r="H72" s="343">
        <v>3764.9858365758801</v>
      </c>
      <c r="I72" s="343">
        <v>88.043799818016396</v>
      </c>
      <c r="J72" s="343">
        <v>18.075195397145599</v>
      </c>
      <c r="K72" s="429" t="str">
        <f t="shared" si="1"/>
        <v>OK</v>
      </c>
      <c r="L72" s="424" t="s">
        <v>649</v>
      </c>
      <c r="M72" s="425" t="s">
        <v>54</v>
      </c>
      <c r="N72" s="429" t="str">
        <f t="shared" si="5"/>
        <v>OK</v>
      </c>
      <c r="O72" t="s">
        <v>54</v>
      </c>
    </row>
    <row r="73" spans="1:18">
      <c r="A73" s="427" t="s">
        <v>646</v>
      </c>
      <c r="B73" t="s">
        <v>650</v>
      </c>
      <c r="C73" s="343">
        <v>7555555</v>
      </c>
      <c r="D73" s="343">
        <v>71957.666666666701</v>
      </c>
      <c r="E73" s="343">
        <v>2046.4666847237299</v>
      </c>
      <c r="F73" s="343">
        <v>297.41595811683197</v>
      </c>
      <c r="G73" s="343">
        <v>888482</v>
      </c>
      <c r="H73" s="343">
        <v>8461.7333333333299</v>
      </c>
      <c r="I73" s="343">
        <v>240.65059588298999</v>
      </c>
      <c r="J73" s="343">
        <v>34.974098567154797</v>
      </c>
      <c r="K73" s="429" t="str">
        <f t="shared" si="1"/>
        <v>OK</v>
      </c>
      <c r="L73" s="424" t="s">
        <v>650</v>
      </c>
      <c r="M73" s="425" t="s">
        <v>55</v>
      </c>
      <c r="N73" s="429" t="str">
        <f t="shared" si="5"/>
        <v>OK</v>
      </c>
      <c r="O73" t="s">
        <v>55</v>
      </c>
    </row>
    <row r="74" spans="1:18">
      <c r="A74" s="427" t="s">
        <v>646</v>
      </c>
      <c r="B74" t="s">
        <v>651</v>
      </c>
      <c r="C74" s="343">
        <v>27018385</v>
      </c>
      <c r="D74" s="343" t="e">
        <f>+C74/O74</f>
        <v>#VALUE!</v>
      </c>
      <c r="E74" s="343">
        <f>+C74/(P74+Q74)</f>
        <v>3826.96671388102</v>
      </c>
      <c r="F74" s="343">
        <f>+C74/R74</f>
        <v>144.56219435199949</v>
      </c>
      <c r="G74" s="343">
        <v>1233577</v>
      </c>
      <c r="H74" s="343" t="e">
        <f>+G74/O74</f>
        <v>#VALUE!</v>
      </c>
      <c r="I74" s="343">
        <f>+G74/(P74+Q74)</f>
        <v>174.72762039660057</v>
      </c>
      <c r="J74" s="343">
        <f>+G74/R74</f>
        <v>6.600268595704609</v>
      </c>
      <c r="K74" s="429" t="str">
        <f t="shared" si="1"/>
        <v>OK</v>
      </c>
      <c r="L74" s="425" t="s">
        <v>651</v>
      </c>
      <c r="M74" s="425" t="s">
        <v>56</v>
      </c>
      <c r="N74" s="429" t="str">
        <f t="shared" si="5"/>
        <v>OK</v>
      </c>
      <c r="O74" t="s">
        <v>56</v>
      </c>
      <c r="P74">
        <v>424</v>
      </c>
      <c r="Q74">
        <v>6636</v>
      </c>
      <c r="R74">
        <v>186898</v>
      </c>
    </row>
    <row r="75" spans="1:18">
      <c r="A75" s="427" t="s">
        <v>646</v>
      </c>
      <c r="B75" t="s">
        <v>652</v>
      </c>
      <c r="C75" s="343">
        <v>9227478.1500000004</v>
      </c>
      <c r="D75" s="343">
        <v>61516.521000000001</v>
      </c>
      <c r="E75" s="343">
        <v>3677.7513551215602</v>
      </c>
      <c r="F75" s="343">
        <v>244.080892739056</v>
      </c>
      <c r="G75" s="343">
        <v>343482.46</v>
      </c>
      <c r="H75" s="343">
        <v>2289.8830666666699</v>
      </c>
      <c r="I75" s="343">
        <v>136.90014348346</v>
      </c>
      <c r="J75" s="343">
        <v>9.0856357624652802</v>
      </c>
      <c r="K75" s="429" t="str">
        <f t="shared" si="1"/>
        <v>OK</v>
      </c>
      <c r="L75" s="424" t="s">
        <v>652</v>
      </c>
      <c r="M75" s="425" t="s">
        <v>57</v>
      </c>
      <c r="N75" s="429" t="str">
        <f t="shared" si="5"/>
        <v>OK</v>
      </c>
      <c r="O75" t="s">
        <v>57</v>
      </c>
    </row>
    <row r="76" spans="1:18">
      <c r="A76" s="427" t="s">
        <v>646</v>
      </c>
      <c r="B76" t="s">
        <v>653</v>
      </c>
      <c r="C76" s="343">
        <v>14729383.130000001</v>
      </c>
      <c r="D76" s="343">
        <v>55166.228951310899</v>
      </c>
      <c r="E76" s="343">
        <v>1571.6371244131501</v>
      </c>
      <c r="F76" s="343">
        <v>285.29282244475002</v>
      </c>
      <c r="G76" s="343">
        <v>684048.97</v>
      </c>
      <c r="H76" s="343">
        <v>2561.98116104869</v>
      </c>
      <c r="I76" s="343">
        <v>72.988579812206595</v>
      </c>
      <c r="J76" s="343">
        <v>13.2493166631157</v>
      </c>
      <c r="K76" s="429" t="str">
        <f t="shared" ref="K76:K80" si="6">IF(B76=L76,"OK","err")</f>
        <v>OK</v>
      </c>
      <c r="L76" s="424" t="s">
        <v>653</v>
      </c>
      <c r="M76" s="425" t="s">
        <v>58</v>
      </c>
      <c r="N76" s="429" t="str">
        <f t="shared" si="5"/>
        <v>OK</v>
      </c>
      <c r="O76" t="s">
        <v>58</v>
      </c>
    </row>
    <row r="77" spans="1:18">
      <c r="A77" s="427" t="s">
        <v>646</v>
      </c>
      <c r="B77" t="s">
        <v>654</v>
      </c>
      <c r="C77" s="343">
        <v>5295560</v>
      </c>
      <c r="D77" s="343">
        <v>48141.4545454545</v>
      </c>
      <c r="E77" s="343">
        <v>1466.91412742382</v>
      </c>
      <c r="F77" s="343">
        <v>236.38782251584701</v>
      </c>
      <c r="G77" s="343">
        <v>316056</v>
      </c>
      <c r="H77" s="343">
        <v>2873.2363636363598</v>
      </c>
      <c r="I77" s="343">
        <v>87.5501385041551</v>
      </c>
      <c r="J77" s="343">
        <v>14.108383180073201</v>
      </c>
      <c r="K77" s="429" t="str">
        <f t="shared" si="6"/>
        <v>OK</v>
      </c>
      <c r="L77" s="424" t="s">
        <v>654</v>
      </c>
      <c r="M77" s="425" t="s">
        <v>59</v>
      </c>
      <c r="N77" s="429" t="str">
        <f t="shared" si="5"/>
        <v>OK</v>
      </c>
      <c r="O77" t="s">
        <v>59</v>
      </c>
    </row>
    <row r="78" spans="1:18">
      <c r="A78" s="427" t="s">
        <v>646</v>
      </c>
      <c r="B78" t="s">
        <v>655</v>
      </c>
      <c r="C78" s="343">
        <v>3940171</v>
      </c>
      <c r="D78" s="343">
        <v>52535.613333333298</v>
      </c>
      <c r="E78" s="343">
        <v>1476.8257121439301</v>
      </c>
      <c r="F78" s="343">
        <v>259.23883150207303</v>
      </c>
      <c r="G78" s="343">
        <v>196621</v>
      </c>
      <c r="H78" s="343">
        <v>2621.61333333333</v>
      </c>
      <c r="I78" s="343">
        <v>73.696026986506794</v>
      </c>
      <c r="J78" s="343">
        <v>12.9364431870518</v>
      </c>
      <c r="K78" s="429" t="str">
        <f t="shared" si="6"/>
        <v>OK</v>
      </c>
      <c r="L78" s="424" t="s">
        <v>655</v>
      </c>
      <c r="M78" s="425" t="s">
        <v>60</v>
      </c>
      <c r="N78" s="429" t="str">
        <f t="shared" si="5"/>
        <v>OK</v>
      </c>
      <c r="O78" t="s">
        <v>60</v>
      </c>
    </row>
    <row r="79" spans="1:18">
      <c r="A79" s="427" t="s">
        <v>646</v>
      </c>
      <c r="B79" t="s">
        <v>656</v>
      </c>
      <c r="C79" s="343">
        <v>4033967</v>
      </c>
      <c r="D79" s="343">
        <v>65063.983870967699</v>
      </c>
      <c r="E79" s="343">
        <v>2076.1538857436999</v>
      </c>
      <c r="F79" s="343">
        <v>224.821211614557</v>
      </c>
      <c r="G79" s="343">
        <v>218851</v>
      </c>
      <c r="H79" s="343">
        <v>3529.8548387096798</v>
      </c>
      <c r="I79" s="343">
        <v>112.635615028307</v>
      </c>
      <c r="J79" s="343">
        <v>12.1970127626372</v>
      </c>
      <c r="K79" s="429" t="str">
        <f t="shared" si="6"/>
        <v>OK</v>
      </c>
      <c r="L79" s="424" t="s">
        <v>656</v>
      </c>
      <c r="M79" s="425" t="s">
        <v>61</v>
      </c>
      <c r="N79" s="429" t="str">
        <f t="shared" si="5"/>
        <v>OK</v>
      </c>
      <c r="O79" t="s">
        <v>61</v>
      </c>
    </row>
    <row r="80" spans="1:18">
      <c r="A80" s="427" t="s">
        <v>646</v>
      </c>
      <c r="B80" t="s">
        <v>657</v>
      </c>
      <c r="C80" s="343">
        <v>4734711</v>
      </c>
      <c r="D80" s="343">
        <v>33819.364285714299</v>
      </c>
      <c r="E80" s="343">
        <v>2308.48902974159</v>
      </c>
      <c r="F80" s="343">
        <v>129.56547081520401</v>
      </c>
      <c r="G80" s="343">
        <v>54729</v>
      </c>
      <c r="H80" s="343">
        <v>390.92142857142898</v>
      </c>
      <c r="I80" s="343">
        <v>26.684056557776699</v>
      </c>
      <c r="J80" s="343">
        <v>1.4976602906165299</v>
      </c>
      <c r="K80" s="429" t="str">
        <f t="shared" si="6"/>
        <v>OK</v>
      </c>
      <c r="L80" s="424" t="s">
        <v>657</v>
      </c>
      <c r="M80" s="425" t="s">
        <v>438</v>
      </c>
      <c r="N80" s="429" t="str">
        <f t="shared" si="5"/>
        <v>err</v>
      </c>
    </row>
    <row r="81" spans="1:15">
      <c r="A81" s="427"/>
      <c r="C81" s="343"/>
      <c r="D81" s="343"/>
      <c r="E81" s="343"/>
      <c r="F81" s="343"/>
      <c r="G81" s="343"/>
      <c r="H81" s="343"/>
      <c r="I81" s="343"/>
      <c r="J81" s="343"/>
      <c r="K81" s="429" t="str">
        <f>IF(B81=L79,"OK","err")</f>
        <v>err</v>
      </c>
    </row>
    <row r="82" spans="1:15">
      <c r="A82" s="427"/>
      <c r="C82" s="343"/>
      <c r="D82" s="343"/>
      <c r="E82" s="343"/>
      <c r="F82" s="343"/>
      <c r="G82" s="343"/>
      <c r="H82" s="343"/>
      <c r="I82" s="343"/>
      <c r="J82" s="343"/>
      <c r="K82" s="429" t="str">
        <f>IF(B82=L80,"OK","err")</f>
        <v>err</v>
      </c>
    </row>
    <row r="83" spans="1:15">
      <c r="A83" s="427"/>
      <c r="C83" s="343"/>
      <c r="D83" s="343"/>
      <c r="E83" s="343"/>
      <c r="F83" s="343"/>
      <c r="G83" s="343"/>
      <c r="H83" s="343"/>
      <c r="I83" s="343"/>
      <c r="J83" s="343"/>
      <c r="K83" s="429"/>
      <c r="L83" s="424"/>
      <c r="M83" s="425"/>
    </row>
    <row r="84" spans="1:15">
      <c r="A84" s="427" t="s">
        <v>659</v>
      </c>
      <c r="B84" t="s">
        <v>660</v>
      </c>
      <c r="C84" s="343">
        <v>102361100.03</v>
      </c>
      <c r="D84" s="343">
        <v>84595.950438016502</v>
      </c>
      <c r="E84" s="343">
        <v>2425.7909337156698</v>
      </c>
      <c r="F84" s="343">
        <v>355.52541559140701</v>
      </c>
      <c r="G84" s="343">
        <v>22046861.93</v>
      </c>
      <c r="H84" s="343">
        <v>18220.547049586799</v>
      </c>
      <c r="I84" s="343">
        <v>522.47462923904504</v>
      </c>
      <c r="J84" s="343">
        <v>76.574203949082204</v>
      </c>
      <c r="K84" s="429" t="str">
        <f>IF(B84=L84,"OK","err")</f>
        <v>OK</v>
      </c>
      <c r="L84" s="424" t="s">
        <v>660</v>
      </c>
      <c r="M84" s="425" t="s">
        <v>62</v>
      </c>
      <c r="N84" s="429" t="str">
        <f t="shared" ref="N84:N93" si="7">IF(M84=O84,"OK","err")</f>
        <v>OK</v>
      </c>
      <c r="O84" t="s">
        <v>62</v>
      </c>
    </row>
    <row r="85" spans="1:15">
      <c r="A85" s="427" t="s">
        <v>659</v>
      </c>
      <c r="B85" t="s">
        <v>661</v>
      </c>
      <c r="C85" s="343">
        <v>3564157</v>
      </c>
      <c r="D85" s="343">
        <v>46287.7532467532</v>
      </c>
      <c r="E85" s="343">
        <v>1811.0553861788601</v>
      </c>
      <c r="F85" s="343">
        <v>239.173064018253</v>
      </c>
      <c r="G85" s="343">
        <v>111656</v>
      </c>
      <c r="H85" s="343">
        <v>1450.07792207792</v>
      </c>
      <c r="I85" s="343">
        <v>56.735772357723597</v>
      </c>
      <c r="J85" s="343">
        <v>7.49268554556435</v>
      </c>
      <c r="K85" s="429" t="str">
        <f t="shared" ref="K85:K147" si="8">IF(B85=L85,"OK","err")</f>
        <v>OK</v>
      </c>
      <c r="L85" s="424" t="s">
        <v>661</v>
      </c>
      <c r="M85" s="425" t="s">
        <v>63</v>
      </c>
      <c r="N85" s="429" t="str">
        <f t="shared" si="7"/>
        <v>OK</v>
      </c>
      <c r="O85" t="s">
        <v>63</v>
      </c>
    </row>
    <row r="86" spans="1:15">
      <c r="A86" s="427" t="s">
        <v>659</v>
      </c>
      <c r="B86" t="s">
        <v>662</v>
      </c>
      <c r="C86" s="343">
        <v>10972226</v>
      </c>
      <c r="D86" s="343">
        <v>72185.697368421097</v>
      </c>
      <c r="E86" s="343">
        <v>5644.1491769547301</v>
      </c>
      <c r="F86" s="343">
        <v>251.189899498638</v>
      </c>
      <c r="G86" s="343">
        <v>621178</v>
      </c>
      <c r="H86" s="343">
        <v>4086.6973684210502</v>
      </c>
      <c r="I86" s="343">
        <v>319.53600823045298</v>
      </c>
      <c r="J86" s="343">
        <v>14.2207824912433</v>
      </c>
      <c r="K86" s="429" t="str">
        <f t="shared" si="8"/>
        <v>OK</v>
      </c>
      <c r="L86" s="424" t="s">
        <v>662</v>
      </c>
      <c r="M86" s="425" t="s">
        <v>64</v>
      </c>
      <c r="N86" s="429" t="str">
        <f t="shared" si="7"/>
        <v>OK</v>
      </c>
      <c r="O86" t="s">
        <v>64</v>
      </c>
    </row>
    <row r="87" spans="1:15">
      <c r="A87" s="427" t="s">
        <v>659</v>
      </c>
      <c r="B87" t="s">
        <v>663</v>
      </c>
      <c r="C87" s="343">
        <v>16442855</v>
      </c>
      <c r="D87" s="343">
        <v>40499.642857142899</v>
      </c>
      <c r="E87" s="343">
        <v>2997.7857793983599</v>
      </c>
      <c r="F87" s="343">
        <v>124.153239202658</v>
      </c>
      <c r="G87" s="343">
        <v>1027005</v>
      </c>
      <c r="H87" s="343">
        <v>2529.56896551724</v>
      </c>
      <c r="I87" s="343">
        <v>187.238833181404</v>
      </c>
      <c r="J87" s="343">
        <v>7.7544926004228296</v>
      </c>
      <c r="K87" s="429" t="str">
        <f t="shared" si="8"/>
        <v>OK</v>
      </c>
      <c r="L87" s="424" t="s">
        <v>663</v>
      </c>
      <c r="M87" s="425" t="s">
        <v>65</v>
      </c>
      <c r="N87" s="429" t="str">
        <f t="shared" si="7"/>
        <v>OK</v>
      </c>
      <c r="O87" t="s">
        <v>65</v>
      </c>
    </row>
    <row r="88" spans="1:15">
      <c r="A88" s="427"/>
      <c r="C88" s="343"/>
      <c r="D88" s="343"/>
      <c r="E88" s="343"/>
      <c r="F88" s="343"/>
      <c r="G88" s="343"/>
      <c r="H88" s="343"/>
      <c r="I88" s="343"/>
      <c r="J88" s="343"/>
      <c r="K88" s="429"/>
    </row>
    <row r="89" spans="1:15">
      <c r="A89" s="427" t="s">
        <v>665</v>
      </c>
      <c r="B89" t="s">
        <v>666</v>
      </c>
      <c r="C89" s="343">
        <v>69479882.340000004</v>
      </c>
      <c r="D89" s="343">
        <v>76351.519054945107</v>
      </c>
      <c r="E89" s="343">
        <v>2099.09010090634</v>
      </c>
      <c r="F89" s="343">
        <v>369.76462504590103</v>
      </c>
      <c r="G89" s="343">
        <v>3862159</v>
      </c>
      <c r="H89" s="343">
        <v>4244.1307692307701</v>
      </c>
      <c r="I89" s="343">
        <v>116.681540785498</v>
      </c>
      <c r="J89" s="343">
        <v>20.554003927558401</v>
      </c>
      <c r="K89" s="429" t="str">
        <f t="shared" si="8"/>
        <v>OK</v>
      </c>
      <c r="L89" s="424" t="s">
        <v>666</v>
      </c>
      <c r="M89" s="425" t="s">
        <v>66</v>
      </c>
      <c r="N89" s="429" t="str">
        <f t="shared" si="7"/>
        <v>OK</v>
      </c>
      <c r="O89" t="s">
        <v>66</v>
      </c>
    </row>
    <row r="90" spans="1:15">
      <c r="A90" s="427" t="s">
        <v>665</v>
      </c>
      <c r="B90" t="s">
        <v>667</v>
      </c>
      <c r="C90" s="343">
        <v>18338010</v>
      </c>
      <c r="D90" s="343">
        <v>45279.037037037</v>
      </c>
      <c r="E90" s="343">
        <v>1499.67369970559</v>
      </c>
      <c r="F90" s="343">
        <v>259.062667759161</v>
      </c>
      <c r="G90" s="343">
        <v>1488209.21</v>
      </c>
      <c r="H90" s="343">
        <v>3674.5906419753101</v>
      </c>
      <c r="I90" s="343">
        <v>121.705038436376</v>
      </c>
      <c r="J90" s="343">
        <v>21.024061396321301</v>
      </c>
      <c r="K90" s="429" t="str">
        <f t="shared" si="8"/>
        <v>OK</v>
      </c>
      <c r="L90" s="424" t="s">
        <v>667</v>
      </c>
      <c r="M90" s="425" t="s">
        <v>67</v>
      </c>
      <c r="N90" s="429" t="str">
        <f t="shared" si="7"/>
        <v>OK</v>
      </c>
      <c r="O90" t="s">
        <v>67</v>
      </c>
    </row>
    <row r="91" spans="1:15">
      <c r="A91" s="427" t="s">
        <v>665</v>
      </c>
      <c r="B91" t="s">
        <v>668</v>
      </c>
      <c r="C91" s="343">
        <v>4945118</v>
      </c>
      <c r="D91" s="343">
        <v>38039.369230769204</v>
      </c>
      <c r="E91" s="343">
        <v>1115.52402436273</v>
      </c>
      <c r="F91" s="343">
        <v>169.347556590528</v>
      </c>
      <c r="G91" s="343">
        <v>80155.539999999994</v>
      </c>
      <c r="H91" s="343">
        <v>616.58107692307703</v>
      </c>
      <c r="I91" s="343">
        <v>18.081556508008099</v>
      </c>
      <c r="J91" s="343">
        <v>2.74495873428992</v>
      </c>
      <c r="K91" s="429" t="str">
        <f t="shared" si="8"/>
        <v>OK</v>
      </c>
      <c r="L91" s="424" t="s">
        <v>668</v>
      </c>
      <c r="M91" s="425" t="s">
        <v>68</v>
      </c>
      <c r="N91" s="429" t="str">
        <f t="shared" si="7"/>
        <v>OK</v>
      </c>
      <c r="O91" t="s">
        <v>68</v>
      </c>
    </row>
    <row r="92" spans="1:15">
      <c r="A92" s="427" t="s">
        <v>665</v>
      </c>
      <c r="B92" t="s">
        <v>669</v>
      </c>
      <c r="C92" s="343">
        <v>2172915.59</v>
      </c>
      <c r="D92" s="343">
        <v>54322.889750000002</v>
      </c>
      <c r="E92" s="343">
        <v>2483.3321028571399</v>
      </c>
      <c r="F92" s="343">
        <v>192.66852190104601</v>
      </c>
      <c r="G92" s="343">
        <v>36189.42</v>
      </c>
      <c r="H92" s="343">
        <v>904.7355</v>
      </c>
      <c r="I92" s="343">
        <v>41.3593371428572</v>
      </c>
      <c r="J92" s="343">
        <v>3.2088508600815802</v>
      </c>
      <c r="K92" s="429" t="str">
        <f t="shared" si="8"/>
        <v>OK</v>
      </c>
      <c r="L92" s="424" t="s">
        <v>669</v>
      </c>
      <c r="M92" s="425" t="s">
        <v>69</v>
      </c>
      <c r="N92" s="429" t="str">
        <f t="shared" si="7"/>
        <v>OK</v>
      </c>
      <c r="O92" t="s">
        <v>69</v>
      </c>
    </row>
    <row r="93" spans="1:15">
      <c r="A93" s="427" t="s">
        <v>665</v>
      </c>
      <c r="B93" t="s">
        <v>670</v>
      </c>
      <c r="C93" s="343">
        <v>37140296</v>
      </c>
      <c r="D93" s="343">
        <f>+C93/D94</f>
        <v>45852.217283950617</v>
      </c>
      <c r="E93" s="343">
        <f>+C93/(E94+F94)</f>
        <v>3893.1127882599581</v>
      </c>
      <c r="F93" s="343">
        <f>+C93/G94</f>
        <v>137.80367770373559</v>
      </c>
      <c r="G93" s="343">
        <v>1058190.6200000001</v>
      </c>
      <c r="H93" s="343">
        <f>+G93/D94</f>
        <v>1306.4081728395063</v>
      </c>
      <c r="I93" s="343">
        <f>+G93/(E94+F94)</f>
        <v>110.92144863731657</v>
      </c>
      <c r="J93" s="343">
        <f>+G93/G94</f>
        <v>3.9262627079653902</v>
      </c>
      <c r="K93" s="429" t="str">
        <f t="shared" si="8"/>
        <v>OK</v>
      </c>
      <c r="L93" s="425" t="s">
        <v>670</v>
      </c>
      <c r="M93" s="425" t="s">
        <v>1014</v>
      </c>
      <c r="N93" s="429" t="str">
        <f t="shared" si="7"/>
        <v>err</v>
      </c>
      <c r="O93" t="s">
        <v>426</v>
      </c>
    </row>
    <row r="94" spans="1:15">
      <c r="A94" s="427"/>
      <c r="C94" s="343"/>
      <c r="D94" s="343">
        <v>810</v>
      </c>
      <c r="E94" s="343">
        <v>650</v>
      </c>
      <c r="F94" s="343">
        <v>8890</v>
      </c>
      <c r="G94" s="343">
        <v>269516</v>
      </c>
      <c r="H94" s="343"/>
      <c r="I94" s="343"/>
      <c r="J94" s="343"/>
      <c r="K94" s="429" t="str">
        <f t="shared" si="8"/>
        <v>err</v>
      </c>
      <c r="L94" s="430" t="s">
        <v>1015</v>
      </c>
      <c r="M94" s="430" t="s">
        <v>1016</v>
      </c>
    </row>
    <row r="95" spans="1:15">
      <c r="A95" s="427"/>
      <c r="C95" s="343"/>
      <c r="D95" s="343"/>
      <c r="E95" s="343"/>
      <c r="F95" s="343"/>
      <c r="G95" s="343"/>
      <c r="H95" s="343"/>
      <c r="I95" s="343"/>
      <c r="J95" s="343"/>
      <c r="K95" s="429" t="str">
        <f t="shared" si="8"/>
        <v>err</v>
      </c>
      <c r="L95" s="430" t="s">
        <v>1017</v>
      </c>
      <c r="M95" s="430" t="s">
        <v>1018</v>
      </c>
    </row>
    <row r="96" spans="1:15">
      <c r="A96" s="427"/>
      <c r="C96" s="343"/>
      <c r="D96" s="343"/>
      <c r="E96" s="343"/>
      <c r="F96" s="343"/>
      <c r="G96" s="343"/>
      <c r="H96" s="343"/>
      <c r="I96" s="343"/>
      <c r="J96" s="343"/>
      <c r="K96" s="429" t="str">
        <f t="shared" si="8"/>
        <v>err</v>
      </c>
      <c r="L96" s="430" t="s">
        <v>1019</v>
      </c>
      <c r="M96" s="430" t="s">
        <v>1020</v>
      </c>
    </row>
    <row r="97" spans="1:15">
      <c r="A97" s="427"/>
      <c r="C97" s="343"/>
      <c r="D97" s="343"/>
      <c r="E97" s="343"/>
      <c r="F97" s="343"/>
      <c r="G97" s="343"/>
      <c r="H97" s="343"/>
      <c r="I97" s="343"/>
      <c r="J97" s="343"/>
      <c r="K97" s="429"/>
      <c r="L97" s="425"/>
      <c r="M97" s="425"/>
    </row>
    <row r="98" spans="1:15">
      <c r="A98" s="427" t="s">
        <v>672</v>
      </c>
      <c r="B98" t="s">
        <v>673</v>
      </c>
      <c r="C98" s="343">
        <v>66106707.200000003</v>
      </c>
      <c r="D98" s="343">
        <v>79169.709221556899</v>
      </c>
      <c r="E98" s="343">
        <v>2448.3965629629602</v>
      </c>
      <c r="F98" s="343">
        <v>343.29376525450999</v>
      </c>
      <c r="G98" s="343">
        <v>11163054.82</v>
      </c>
      <c r="H98" s="343">
        <v>13368.927928143699</v>
      </c>
      <c r="I98" s="343">
        <v>413.44647481481502</v>
      </c>
      <c r="J98" s="343">
        <v>57.970019733493999</v>
      </c>
      <c r="K98" s="429" t="str">
        <f>IF(B98=L98,"OK","err")</f>
        <v>OK</v>
      </c>
      <c r="L98" s="424" t="s">
        <v>673</v>
      </c>
      <c r="M98" s="425" t="s">
        <v>70</v>
      </c>
      <c r="N98" s="429" t="str">
        <f t="shared" ref="N98:N144" si="9">IF(M98=O98,"OK","err")</f>
        <v>OK</v>
      </c>
      <c r="O98" t="s">
        <v>70</v>
      </c>
    </row>
    <row r="99" spans="1:15">
      <c r="A99" s="427" t="s">
        <v>672</v>
      </c>
      <c r="B99" t="s">
        <v>674</v>
      </c>
      <c r="C99" s="343">
        <v>20525912</v>
      </c>
      <c r="D99" s="343">
        <v>52901.835051546397</v>
      </c>
      <c r="E99" s="343">
        <v>1629.6873362445399</v>
      </c>
      <c r="F99" s="343">
        <v>245.463603640234</v>
      </c>
      <c r="G99" s="343">
        <v>1791193</v>
      </c>
      <c r="H99" s="343">
        <v>4616.4768041237103</v>
      </c>
      <c r="I99" s="343">
        <v>142.21460897181399</v>
      </c>
      <c r="J99" s="343">
        <v>21.420372872842901</v>
      </c>
      <c r="K99" s="429" t="str">
        <f t="shared" ref="K99" si="10">IF(B99=L99,"OK","err")</f>
        <v>OK</v>
      </c>
      <c r="L99" s="424" t="s">
        <v>674</v>
      </c>
      <c r="M99" s="425" t="s">
        <v>71</v>
      </c>
      <c r="N99" s="429" t="str">
        <f t="shared" si="9"/>
        <v>OK</v>
      </c>
      <c r="O99" t="s">
        <v>71</v>
      </c>
    </row>
    <row r="100" spans="1:15">
      <c r="A100" s="427" t="s">
        <v>672</v>
      </c>
      <c r="B100" t="s">
        <v>675</v>
      </c>
      <c r="C100" s="343">
        <v>4007246</v>
      </c>
      <c r="D100" s="343">
        <v>42181.536842105299</v>
      </c>
      <c r="E100" s="343">
        <v>1423.5332149200699</v>
      </c>
      <c r="F100" s="343">
        <v>236.16489863272</v>
      </c>
      <c r="G100" s="343">
        <v>145530</v>
      </c>
      <c r="H100" s="343">
        <v>1531.89473684211</v>
      </c>
      <c r="I100" s="343">
        <v>51.698046181172302</v>
      </c>
      <c r="J100" s="343">
        <v>8.5767326732673297</v>
      </c>
      <c r="K100" s="429" t="str">
        <f t="shared" si="8"/>
        <v>OK</v>
      </c>
      <c r="L100" s="424" t="s">
        <v>675</v>
      </c>
      <c r="M100" s="425" t="s">
        <v>72</v>
      </c>
      <c r="N100" s="429" t="str">
        <f t="shared" si="9"/>
        <v>OK</v>
      </c>
      <c r="O100" t="s">
        <v>72</v>
      </c>
    </row>
    <row r="101" spans="1:15">
      <c r="A101" s="427" t="s">
        <v>672</v>
      </c>
      <c r="B101" t="s">
        <v>676</v>
      </c>
      <c r="C101" s="343">
        <v>9535035.7699999996</v>
      </c>
      <c r="D101" s="343">
        <v>34053.699178571398</v>
      </c>
      <c r="E101" s="343">
        <v>1612.82743064953</v>
      </c>
      <c r="F101" s="343">
        <v>173.92083339413401</v>
      </c>
      <c r="G101" s="343">
        <v>412946.58</v>
      </c>
      <c r="H101" s="343">
        <v>1474.8092142857099</v>
      </c>
      <c r="I101" s="343">
        <v>69.848880243572395</v>
      </c>
      <c r="J101" s="343">
        <v>7.5322227491609501</v>
      </c>
      <c r="K101" s="429" t="str">
        <f t="shared" si="8"/>
        <v>OK</v>
      </c>
      <c r="L101" s="424" t="s">
        <v>676</v>
      </c>
      <c r="M101" s="425" t="s">
        <v>73</v>
      </c>
      <c r="N101" s="429" t="str">
        <f t="shared" si="9"/>
        <v>OK</v>
      </c>
      <c r="O101" t="s">
        <v>73</v>
      </c>
    </row>
    <row r="102" spans="1:15">
      <c r="A102" s="427" t="s">
        <v>672</v>
      </c>
      <c r="B102" t="s">
        <v>677</v>
      </c>
      <c r="C102" s="343">
        <v>4660773</v>
      </c>
      <c r="D102" s="343">
        <v>33291.2357142857</v>
      </c>
      <c r="E102" s="343">
        <v>1042.6785234899301</v>
      </c>
      <c r="F102" s="343">
        <v>165.52216066482001</v>
      </c>
      <c r="G102" s="343">
        <v>320769</v>
      </c>
      <c r="H102" s="343">
        <v>2291.2071428571398</v>
      </c>
      <c r="I102" s="343">
        <v>71.7604026845638</v>
      </c>
      <c r="J102" s="343">
        <v>11.3917536756872</v>
      </c>
      <c r="K102" s="429" t="str">
        <f t="shared" si="8"/>
        <v>OK</v>
      </c>
      <c r="L102" s="424" t="s">
        <v>677</v>
      </c>
      <c r="M102" s="425" t="s">
        <v>74</v>
      </c>
      <c r="N102" s="429" t="str">
        <f t="shared" si="9"/>
        <v>OK</v>
      </c>
      <c r="O102" t="s">
        <v>74</v>
      </c>
    </row>
    <row r="103" spans="1:15">
      <c r="A103" s="427"/>
      <c r="C103" s="343"/>
      <c r="D103" s="343"/>
      <c r="E103" s="343"/>
      <c r="F103" s="343"/>
      <c r="G103" s="343"/>
      <c r="H103" s="343"/>
      <c r="I103" s="343"/>
      <c r="J103" s="343"/>
      <c r="K103" s="429"/>
    </row>
    <row r="104" spans="1:15">
      <c r="A104" s="427" t="s">
        <v>679</v>
      </c>
      <c r="B104" t="s">
        <v>680</v>
      </c>
      <c r="C104" s="343">
        <v>39207746</v>
      </c>
      <c r="D104" s="343">
        <v>69640.756660746003</v>
      </c>
      <c r="E104" s="343">
        <v>1795.7197948154301</v>
      </c>
      <c r="F104" s="343">
        <v>315.64929596741098</v>
      </c>
      <c r="G104" s="343">
        <v>3075063</v>
      </c>
      <c r="H104" s="343">
        <v>5461.9236234458303</v>
      </c>
      <c r="I104" s="343">
        <v>140.83827974718301</v>
      </c>
      <c r="J104" s="343">
        <v>24.756370106188601</v>
      </c>
      <c r="K104" s="429" t="str">
        <f t="shared" si="8"/>
        <v>OK</v>
      </c>
      <c r="L104" s="424" t="s">
        <v>680</v>
      </c>
      <c r="M104" s="425" t="s">
        <v>75</v>
      </c>
      <c r="N104" s="429" t="str">
        <f t="shared" si="9"/>
        <v>OK</v>
      </c>
      <c r="O104" t="s">
        <v>75</v>
      </c>
    </row>
    <row r="105" spans="1:15">
      <c r="A105" s="427" t="s">
        <v>679</v>
      </c>
      <c r="B105" t="s">
        <v>681</v>
      </c>
      <c r="C105" s="343">
        <v>4513400</v>
      </c>
      <c r="D105" s="343">
        <v>39591.228070175399</v>
      </c>
      <c r="E105" s="343">
        <v>1104.3308049914399</v>
      </c>
      <c r="F105" s="343">
        <v>197.86935554581299</v>
      </c>
      <c r="G105" s="343">
        <v>302756</v>
      </c>
      <c r="H105" s="343">
        <v>2655.7543859649099</v>
      </c>
      <c r="I105" s="343">
        <v>74.077807682897003</v>
      </c>
      <c r="J105" s="343">
        <v>13.272950460324401</v>
      </c>
      <c r="K105" s="429" t="str">
        <f t="shared" si="8"/>
        <v>OK</v>
      </c>
      <c r="L105" s="424" t="s">
        <v>681</v>
      </c>
      <c r="M105" s="425" t="s">
        <v>76</v>
      </c>
      <c r="N105" s="429" t="str">
        <f t="shared" si="9"/>
        <v>OK</v>
      </c>
      <c r="O105" t="s">
        <v>76</v>
      </c>
    </row>
    <row r="106" spans="1:15">
      <c r="A106" s="427" t="s">
        <v>679</v>
      </c>
      <c r="B106" t="s">
        <v>682</v>
      </c>
      <c r="C106" s="343">
        <v>5885174</v>
      </c>
      <c r="D106" s="343">
        <v>34618.670588235298</v>
      </c>
      <c r="E106" s="343">
        <v>2739.8389199255098</v>
      </c>
      <c r="F106" s="343">
        <v>135.185693940368</v>
      </c>
      <c r="G106" s="343">
        <v>234457</v>
      </c>
      <c r="H106" s="343">
        <v>1379.15882352941</v>
      </c>
      <c r="I106" s="343">
        <v>109.151303538175</v>
      </c>
      <c r="J106" s="343">
        <v>5.3856066522717896</v>
      </c>
      <c r="K106" s="429" t="str">
        <f t="shared" si="8"/>
        <v>OK</v>
      </c>
      <c r="L106" s="424" t="s">
        <v>682</v>
      </c>
      <c r="M106" s="425" t="s">
        <v>77</v>
      </c>
      <c r="N106" s="429" t="str">
        <f t="shared" si="9"/>
        <v>OK</v>
      </c>
      <c r="O106" t="s">
        <v>77</v>
      </c>
    </row>
    <row r="107" spans="1:15">
      <c r="A107" s="427" t="s">
        <v>679</v>
      </c>
      <c r="B107" t="s">
        <v>683</v>
      </c>
      <c r="C107" s="343">
        <v>8223046</v>
      </c>
      <c r="D107" s="343">
        <v>48087.988304093597</v>
      </c>
      <c r="E107" s="343">
        <v>1223.3034811068101</v>
      </c>
      <c r="F107" s="343">
        <v>190.387951193536</v>
      </c>
      <c r="G107" s="343">
        <v>391194</v>
      </c>
      <c r="H107" s="343">
        <v>2287.6842105263199</v>
      </c>
      <c r="I107" s="343">
        <v>58.196072597441201</v>
      </c>
      <c r="J107" s="343">
        <v>9.0573036049176903</v>
      </c>
      <c r="K107" s="429" t="str">
        <f t="shared" si="8"/>
        <v>OK</v>
      </c>
      <c r="L107" s="424" t="s">
        <v>683</v>
      </c>
      <c r="M107" s="425" t="s">
        <v>78</v>
      </c>
      <c r="N107" s="429" t="str">
        <f t="shared" si="9"/>
        <v>OK</v>
      </c>
      <c r="O107" t="s">
        <v>78</v>
      </c>
    </row>
    <row r="108" spans="1:15">
      <c r="A108" s="427" t="s">
        <v>679</v>
      </c>
      <c r="B108" t="s">
        <v>684</v>
      </c>
      <c r="C108" s="343">
        <v>6025298</v>
      </c>
      <c r="D108" s="343">
        <v>70061.604651162794</v>
      </c>
      <c r="E108" s="343">
        <v>5341.5762411347496</v>
      </c>
      <c r="F108" s="343">
        <v>237.45016748768501</v>
      </c>
      <c r="G108" s="343">
        <v>313254</v>
      </c>
      <c r="H108" s="343">
        <v>3642.4883720930202</v>
      </c>
      <c r="I108" s="343">
        <v>277.70744680851101</v>
      </c>
      <c r="J108" s="343">
        <v>12.3449852216749</v>
      </c>
      <c r="K108" s="429" t="str">
        <f t="shared" si="8"/>
        <v>OK</v>
      </c>
      <c r="L108" s="424" t="s">
        <v>684</v>
      </c>
      <c r="M108" s="425" t="s">
        <v>79</v>
      </c>
      <c r="N108" s="429" t="str">
        <f t="shared" si="9"/>
        <v>OK</v>
      </c>
      <c r="O108" t="s">
        <v>79</v>
      </c>
    </row>
    <row r="109" spans="1:15">
      <c r="A109" s="427"/>
      <c r="C109" s="343"/>
      <c r="D109" s="343"/>
      <c r="E109" s="343"/>
      <c r="F109" s="343"/>
      <c r="G109" s="343"/>
      <c r="H109" s="343"/>
      <c r="I109" s="343"/>
      <c r="J109" s="343"/>
      <c r="K109" s="429"/>
    </row>
    <row r="110" spans="1:15">
      <c r="A110" s="427" t="s">
        <v>686</v>
      </c>
      <c r="B110" t="s">
        <v>687</v>
      </c>
      <c r="C110" s="343">
        <v>153922932</v>
      </c>
      <c r="D110" s="343">
        <v>108167.907238229</v>
      </c>
      <c r="E110" s="343">
        <v>2586.4184030111601</v>
      </c>
      <c r="F110" s="343">
        <v>407.23584411461201</v>
      </c>
      <c r="G110" s="343">
        <v>23572838.149999999</v>
      </c>
      <c r="H110" s="343">
        <v>16565.592515811699</v>
      </c>
      <c r="I110" s="343">
        <v>396.102267609894</v>
      </c>
      <c r="J110" s="343">
        <v>62.366955446199398</v>
      </c>
      <c r="K110" s="429" t="str">
        <f t="shared" si="8"/>
        <v>OK</v>
      </c>
      <c r="L110" s="424" t="s">
        <v>687</v>
      </c>
      <c r="M110" s="425" t="s">
        <v>80</v>
      </c>
      <c r="N110" s="429" t="str">
        <f t="shared" si="9"/>
        <v>OK</v>
      </c>
      <c r="O110" t="s">
        <v>80</v>
      </c>
    </row>
    <row r="111" spans="1:15">
      <c r="A111" s="427" t="s">
        <v>686</v>
      </c>
      <c r="B111" t="s">
        <v>688</v>
      </c>
      <c r="C111" s="343">
        <v>44146548.850000001</v>
      </c>
      <c r="D111" s="343">
        <v>92550.416876310293</v>
      </c>
      <c r="E111" s="343">
        <v>1675.83604183275</v>
      </c>
      <c r="F111" s="343">
        <v>367.49897067270501</v>
      </c>
      <c r="G111" s="343">
        <v>4763649.57</v>
      </c>
      <c r="H111" s="343">
        <v>9986.6867295597494</v>
      </c>
      <c r="I111" s="343">
        <v>180.83170367839699</v>
      </c>
      <c r="J111" s="343">
        <v>39.6551114237432</v>
      </c>
      <c r="K111" s="429" t="str">
        <f t="shared" si="8"/>
        <v>OK</v>
      </c>
      <c r="L111" s="424" t="s">
        <v>688</v>
      </c>
      <c r="M111" s="425" t="s">
        <v>81</v>
      </c>
      <c r="N111" s="429" t="str">
        <f t="shared" si="9"/>
        <v>OK</v>
      </c>
      <c r="O111" t="s">
        <v>81</v>
      </c>
    </row>
    <row r="112" spans="1:15">
      <c r="A112" s="427" t="s">
        <v>686</v>
      </c>
      <c r="B112" t="s">
        <v>689</v>
      </c>
      <c r="C112" s="343">
        <v>18357118</v>
      </c>
      <c r="D112" s="343">
        <v>79813.556521739127</v>
      </c>
      <c r="E112" s="343">
        <v>3309.9743959610532</v>
      </c>
      <c r="F112" s="343">
        <v>294.26475161502333</v>
      </c>
      <c r="G112" s="343">
        <v>1233854</v>
      </c>
      <c r="H112" s="343">
        <v>5364.5826086956522</v>
      </c>
      <c r="I112" s="343">
        <v>222.47637937252074</v>
      </c>
      <c r="J112" s="343">
        <v>19.77868970713175</v>
      </c>
      <c r="K112" s="429" t="str">
        <f t="shared" ref="K112" si="11">IF(B112=L112,"OK","err")</f>
        <v>OK</v>
      </c>
      <c r="L112" s="425" t="s">
        <v>689</v>
      </c>
      <c r="M112" s="425" t="s">
        <v>82</v>
      </c>
      <c r="N112" s="429" t="str">
        <f t="shared" si="9"/>
        <v>OK</v>
      </c>
      <c r="O112" t="s">
        <v>82</v>
      </c>
    </row>
    <row r="113" spans="1:15">
      <c r="A113" s="427" t="s">
        <v>686</v>
      </c>
      <c r="B113" t="s">
        <v>690</v>
      </c>
      <c r="C113" s="343">
        <v>27180145.859999999</v>
      </c>
      <c r="D113" s="343">
        <v>141563.25968749999</v>
      </c>
      <c r="E113" s="343">
        <v>3795.5796480938402</v>
      </c>
      <c r="F113" s="343">
        <v>596.36970905739895</v>
      </c>
      <c r="G113" s="343">
        <v>6916442.9699999997</v>
      </c>
      <c r="H113" s="343">
        <v>36023.140468750003</v>
      </c>
      <c r="I113" s="343">
        <v>965.84875994972799</v>
      </c>
      <c r="J113" s="343">
        <v>151.75625263296499</v>
      </c>
      <c r="K113" s="429" t="str">
        <f t="shared" si="8"/>
        <v>OK</v>
      </c>
      <c r="L113" s="424" t="s">
        <v>690</v>
      </c>
      <c r="M113" s="425" t="s">
        <v>83</v>
      </c>
      <c r="N113" s="429" t="str">
        <f t="shared" si="9"/>
        <v>OK</v>
      </c>
      <c r="O113" t="s">
        <v>83</v>
      </c>
    </row>
    <row r="114" spans="1:15">
      <c r="A114" s="427" t="s">
        <v>686</v>
      </c>
      <c r="B114" t="s">
        <v>691</v>
      </c>
      <c r="C114" s="343">
        <v>39103574</v>
      </c>
      <c r="D114" s="343">
        <v>97031.200992555794</v>
      </c>
      <c r="E114" s="343">
        <v>3244.8405941415599</v>
      </c>
      <c r="F114" s="343">
        <v>311.10135726446799</v>
      </c>
      <c r="G114" s="343">
        <v>2653042</v>
      </c>
      <c r="H114" s="343">
        <v>6583.2307692307704</v>
      </c>
      <c r="I114" s="343">
        <v>220.15119077255</v>
      </c>
      <c r="J114" s="343">
        <v>21.1071491081515</v>
      </c>
      <c r="K114" s="429" t="str">
        <f t="shared" si="8"/>
        <v>OK</v>
      </c>
      <c r="L114" s="424" t="s">
        <v>691</v>
      </c>
      <c r="M114" s="425" t="s">
        <v>84</v>
      </c>
      <c r="N114" s="429" t="str">
        <f t="shared" si="9"/>
        <v>OK</v>
      </c>
      <c r="O114" t="s">
        <v>84</v>
      </c>
    </row>
    <row r="115" spans="1:15">
      <c r="A115" s="427" t="s">
        <v>686</v>
      </c>
      <c r="B115" t="s">
        <v>692</v>
      </c>
      <c r="C115" s="343">
        <v>38521350</v>
      </c>
      <c r="D115" s="343">
        <v>110693.534482759</v>
      </c>
      <c r="E115" s="343">
        <v>3732.3272938668701</v>
      </c>
      <c r="F115" s="343">
        <v>399.21806989180402</v>
      </c>
      <c r="G115" s="343">
        <v>2604530</v>
      </c>
      <c r="H115" s="343">
        <v>7484.2816091954001</v>
      </c>
      <c r="I115" s="343">
        <v>252.35248522430001</v>
      </c>
      <c r="J115" s="343">
        <v>26.992185880694802</v>
      </c>
      <c r="K115" s="429" t="str">
        <f t="shared" si="8"/>
        <v>OK</v>
      </c>
      <c r="L115" s="424" t="s">
        <v>692</v>
      </c>
      <c r="M115" s="425" t="s">
        <v>85</v>
      </c>
      <c r="N115" s="429" t="str">
        <f t="shared" si="9"/>
        <v>OK</v>
      </c>
      <c r="O115" t="s">
        <v>85</v>
      </c>
    </row>
    <row r="116" spans="1:15">
      <c r="A116" s="427" t="s">
        <v>686</v>
      </c>
      <c r="B116" t="s">
        <v>693</v>
      </c>
      <c r="C116" s="343">
        <v>7796953.3700000001</v>
      </c>
      <c r="D116" s="343">
        <v>39984.376256410302</v>
      </c>
      <c r="E116" s="343">
        <v>15912.1497346939</v>
      </c>
      <c r="F116" s="343">
        <v>109.70653810977799</v>
      </c>
      <c r="G116" s="343">
        <v>395883.4</v>
      </c>
      <c r="H116" s="343">
        <v>2030.1712820512801</v>
      </c>
      <c r="I116" s="343">
        <v>807.925306122449</v>
      </c>
      <c r="J116" s="343">
        <v>5.5702522829283403</v>
      </c>
      <c r="K116" s="429" t="str">
        <f t="shared" si="8"/>
        <v>OK</v>
      </c>
      <c r="L116" s="424" t="s">
        <v>693</v>
      </c>
      <c r="M116" s="425" t="s">
        <v>86</v>
      </c>
      <c r="N116" s="429" t="str">
        <f t="shared" si="9"/>
        <v>OK</v>
      </c>
      <c r="O116" t="s">
        <v>86</v>
      </c>
    </row>
    <row r="117" spans="1:15">
      <c r="A117" s="427" t="s">
        <v>686</v>
      </c>
      <c r="B117" t="s">
        <v>694</v>
      </c>
      <c r="C117" s="343">
        <v>18464153.66</v>
      </c>
      <c r="D117" s="343">
        <v>54466.529970501499</v>
      </c>
      <c r="E117" s="343">
        <v>1589.68176151528</v>
      </c>
      <c r="F117" s="343">
        <v>205.18234073053401</v>
      </c>
      <c r="G117" s="343">
        <v>1447753</v>
      </c>
      <c r="H117" s="343">
        <v>4270.6578171091396</v>
      </c>
      <c r="I117" s="343">
        <v>124.64511407662501</v>
      </c>
      <c r="J117" s="343">
        <v>16.088110769094001</v>
      </c>
      <c r="K117" s="429" t="str">
        <f t="shared" si="8"/>
        <v>OK</v>
      </c>
      <c r="L117" s="424" t="s">
        <v>694</v>
      </c>
      <c r="M117" s="425" t="s">
        <v>87</v>
      </c>
      <c r="N117" s="429" t="str">
        <f t="shared" si="9"/>
        <v>OK</v>
      </c>
      <c r="O117" t="s">
        <v>87</v>
      </c>
    </row>
    <row r="118" spans="1:15">
      <c r="A118" s="427" t="s">
        <v>686</v>
      </c>
      <c r="B118" t="s">
        <v>695</v>
      </c>
      <c r="C118" s="343">
        <v>20707972</v>
      </c>
      <c r="D118" s="343">
        <f>+C118/C126</f>
        <v>66585.118971061092</v>
      </c>
      <c r="E118" s="343">
        <f>+C118/(D126+E126)</f>
        <v>2071.4186255876762</v>
      </c>
      <c r="F118" s="343">
        <f>+C118/F126</f>
        <v>267.52411957729373</v>
      </c>
      <c r="G118" s="343">
        <v>1314370</v>
      </c>
      <c r="H118" s="343">
        <f>+G118/C126</f>
        <v>4226.2700964630221</v>
      </c>
      <c r="I118" s="343">
        <f>+G118/(D126+E126)</f>
        <v>131.47644293287988</v>
      </c>
      <c r="J118" s="343">
        <f>+G118/F126</f>
        <v>16.980208252590238</v>
      </c>
      <c r="K118" s="429" t="s">
        <v>1065</v>
      </c>
      <c r="L118" s="424" t="s">
        <v>695</v>
      </c>
      <c r="M118" s="425" t="s">
        <v>88</v>
      </c>
      <c r="N118" s="429" t="str">
        <f t="shared" si="9"/>
        <v>OK</v>
      </c>
      <c r="O118" t="s">
        <v>88</v>
      </c>
    </row>
    <row r="119" spans="1:15">
      <c r="A119" s="427" t="s">
        <v>686</v>
      </c>
      <c r="B119" t="s">
        <v>696</v>
      </c>
      <c r="C119" s="343">
        <v>7825455.79</v>
      </c>
      <c r="D119" s="343">
        <v>72457.923981481494</v>
      </c>
      <c r="E119" s="343">
        <v>1713.4783862491799</v>
      </c>
      <c r="F119" s="343">
        <v>282.91597216196698</v>
      </c>
      <c r="G119" s="343">
        <v>447361.93</v>
      </c>
      <c r="H119" s="343">
        <v>4142.2400925925904</v>
      </c>
      <c r="I119" s="343">
        <v>97.955316400262802</v>
      </c>
      <c r="J119" s="343">
        <v>16.1736055676067</v>
      </c>
      <c r="K119" s="429" t="str">
        <f t="shared" si="8"/>
        <v>OK</v>
      </c>
      <c r="L119" s="424" t="s">
        <v>696</v>
      </c>
      <c r="M119" s="425" t="s">
        <v>89</v>
      </c>
      <c r="N119" s="429" t="str">
        <f t="shared" si="9"/>
        <v>OK</v>
      </c>
      <c r="O119" t="s">
        <v>89</v>
      </c>
    </row>
    <row r="120" spans="1:15">
      <c r="A120" s="427" t="s">
        <v>686</v>
      </c>
      <c r="B120" t="s">
        <v>697</v>
      </c>
      <c r="C120" s="343">
        <v>4422126</v>
      </c>
      <c r="D120" s="343">
        <v>49134.733333333301</v>
      </c>
      <c r="E120" s="343">
        <v>1112.20472837022</v>
      </c>
      <c r="F120" s="343">
        <v>204.794424118927</v>
      </c>
      <c r="G120" s="343">
        <v>314755</v>
      </c>
      <c r="H120" s="343">
        <v>3497.2777777777801</v>
      </c>
      <c r="I120" s="343">
        <v>79.163732394366207</v>
      </c>
      <c r="J120" s="343">
        <v>14.576714676052401</v>
      </c>
      <c r="K120" s="429" t="str">
        <f t="shared" si="8"/>
        <v>OK</v>
      </c>
      <c r="L120" s="424" t="s">
        <v>697</v>
      </c>
      <c r="M120" s="425" t="s">
        <v>90</v>
      </c>
      <c r="N120" s="429" t="str">
        <f t="shared" si="9"/>
        <v>OK</v>
      </c>
      <c r="O120" t="s">
        <v>90</v>
      </c>
    </row>
    <row r="121" spans="1:15">
      <c r="A121" s="427" t="s">
        <v>686</v>
      </c>
      <c r="B121" t="s">
        <v>698</v>
      </c>
      <c r="C121" s="343">
        <v>8957304.0399999991</v>
      </c>
      <c r="D121" s="343">
        <v>54286.691151515101</v>
      </c>
      <c r="E121" s="343">
        <v>1623.5823889795199</v>
      </c>
      <c r="F121" s="343">
        <v>213.81896400267399</v>
      </c>
      <c r="G121" s="343">
        <v>551559.18999999994</v>
      </c>
      <c r="H121" s="343">
        <v>3342.7829696969702</v>
      </c>
      <c r="I121" s="343">
        <v>99.974477070871899</v>
      </c>
      <c r="J121" s="343">
        <v>13.1662176549222</v>
      </c>
      <c r="K121" s="429" t="str">
        <f t="shared" si="8"/>
        <v>OK</v>
      </c>
      <c r="L121" s="424" t="s">
        <v>698</v>
      </c>
      <c r="M121" s="425" t="s">
        <v>91</v>
      </c>
      <c r="N121" s="429" t="str">
        <f t="shared" si="9"/>
        <v>OK</v>
      </c>
      <c r="O121" t="s">
        <v>91</v>
      </c>
    </row>
    <row r="122" spans="1:15">
      <c r="A122" s="427" t="s">
        <v>686</v>
      </c>
      <c r="B122" t="s">
        <v>699</v>
      </c>
      <c r="C122" s="343">
        <v>24838132</v>
      </c>
      <c r="D122" s="343">
        <v>331175.09333333297</v>
      </c>
      <c r="E122" s="343">
        <v>9725.1887235708691</v>
      </c>
      <c r="F122" s="343">
        <v>1305.8954784437401</v>
      </c>
      <c r="G122" s="343">
        <v>4044241.51</v>
      </c>
      <c r="H122" s="343">
        <v>53923.2201333333</v>
      </c>
      <c r="I122" s="343">
        <v>1583.49315191856</v>
      </c>
      <c r="J122" s="343">
        <v>212.630994216614</v>
      </c>
      <c r="K122" s="429" t="str">
        <f t="shared" si="8"/>
        <v>OK</v>
      </c>
      <c r="L122" s="424" t="s">
        <v>699</v>
      </c>
      <c r="M122" s="425" t="s">
        <v>92</v>
      </c>
      <c r="N122" s="429" t="str">
        <f t="shared" si="9"/>
        <v>OK</v>
      </c>
      <c r="O122" t="s">
        <v>92</v>
      </c>
    </row>
    <row r="123" spans="1:15">
      <c r="A123" s="427" t="s">
        <v>686</v>
      </c>
      <c r="B123" t="s">
        <v>700</v>
      </c>
      <c r="C123" s="343">
        <v>43574638.68</v>
      </c>
      <c r="D123" s="343">
        <v>254822.44842105301</v>
      </c>
      <c r="E123" s="343">
        <v>6201.0301238081702</v>
      </c>
      <c r="F123" s="343">
        <v>899.46617153473005</v>
      </c>
      <c r="G123" s="343">
        <v>2322608.5299999998</v>
      </c>
      <c r="H123" s="343">
        <v>13582.506023391799</v>
      </c>
      <c r="I123" s="343">
        <v>330.52633129358202</v>
      </c>
      <c r="J123" s="343">
        <v>47.943204252244797</v>
      </c>
      <c r="K123" s="429" t="str">
        <f t="shared" si="8"/>
        <v>OK</v>
      </c>
      <c r="L123" s="424" t="s">
        <v>700</v>
      </c>
      <c r="M123" s="425" t="s">
        <v>93</v>
      </c>
      <c r="N123" s="429" t="str">
        <f t="shared" si="9"/>
        <v>OK</v>
      </c>
      <c r="O123" t="s">
        <v>93</v>
      </c>
    </row>
    <row r="124" spans="1:15">
      <c r="A124" s="427" t="s">
        <v>686</v>
      </c>
      <c r="B124" t="s">
        <v>701</v>
      </c>
      <c r="C124" s="343">
        <v>38616172.899999999</v>
      </c>
      <c r="D124" s="343">
        <v>72179.762429906506</v>
      </c>
      <c r="E124" s="343">
        <v>2093.1309501870001</v>
      </c>
      <c r="F124" s="343">
        <v>257.31078187051901</v>
      </c>
      <c r="G124" s="343">
        <v>7937627.5</v>
      </c>
      <c r="H124" s="343">
        <v>14836.6869158879</v>
      </c>
      <c r="I124" s="343">
        <v>430.24703235947698</v>
      </c>
      <c r="J124" s="343">
        <v>52.890718702524097</v>
      </c>
      <c r="K124" s="429" t="str">
        <f t="shared" si="8"/>
        <v>OK</v>
      </c>
      <c r="L124" s="424" t="s">
        <v>701</v>
      </c>
      <c r="M124" s="425" t="s">
        <v>94</v>
      </c>
      <c r="N124" s="429" t="str">
        <f t="shared" si="9"/>
        <v>OK</v>
      </c>
      <c r="O124" t="s">
        <v>94</v>
      </c>
    </row>
    <row r="125" spans="1:15">
      <c r="A125" s="427" t="s">
        <v>686</v>
      </c>
      <c r="B125" t="s">
        <v>702</v>
      </c>
      <c r="C125" s="343">
        <v>61982930</v>
      </c>
      <c r="D125" s="343">
        <v>176087.869318182</v>
      </c>
      <c r="E125" s="343">
        <v>3331.6990969683902</v>
      </c>
      <c r="F125" s="343">
        <v>563.70666448397503</v>
      </c>
      <c r="G125" s="343">
        <v>8865966</v>
      </c>
      <c r="H125" s="343">
        <v>25187.403409090901</v>
      </c>
      <c r="I125" s="343">
        <v>476.56235218232598</v>
      </c>
      <c r="J125" s="343">
        <v>80.631943686565506</v>
      </c>
      <c r="K125" s="429" t="str">
        <f t="shared" si="8"/>
        <v>OK</v>
      </c>
      <c r="L125" s="424" t="s">
        <v>702</v>
      </c>
      <c r="M125" s="425" t="s">
        <v>95</v>
      </c>
      <c r="N125" s="429" t="str">
        <f t="shared" si="9"/>
        <v>OK</v>
      </c>
      <c r="O125" t="s">
        <v>95</v>
      </c>
    </row>
    <row r="126" spans="1:15">
      <c r="A126" s="427"/>
      <c r="C126" s="343">
        <v>311</v>
      </c>
      <c r="D126" s="343">
        <v>93</v>
      </c>
      <c r="E126" s="343">
        <v>9904</v>
      </c>
      <c r="F126" s="343">
        <v>77406</v>
      </c>
      <c r="G126" s="343"/>
      <c r="H126" s="343"/>
      <c r="I126" s="343"/>
      <c r="J126" s="343"/>
      <c r="K126" s="429"/>
    </row>
    <row r="127" spans="1:15">
      <c r="A127" s="427" t="s">
        <v>704</v>
      </c>
      <c r="B127" t="s">
        <v>705</v>
      </c>
      <c r="C127" s="343">
        <v>163475395</v>
      </c>
      <c r="D127" s="343">
        <v>128720.78346456694</v>
      </c>
      <c r="E127" s="343">
        <v>2928.3021352058181</v>
      </c>
      <c r="F127" s="343">
        <v>456.9274619798698</v>
      </c>
      <c r="G127" s="343">
        <v>12474367</v>
      </c>
      <c r="H127" s="343">
        <v>9822.3362204724417</v>
      </c>
      <c r="I127" s="343">
        <v>223.45084727546305</v>
      </c>
      <c r="J127" s="343">
        <v>34.866903689790398</v>
      </c>
      <c r="K127" s="429" t="str">
        <f t="shared" si="8"/>
        <v>OK</v>
      </c>
      <c r="L127" s="425" t="s">
        <v>705</v>
      </c>
      <c r="M127" s="425" t="s">
        <v>96</v>
      </c>
      <c r="N127" s="429" t="str">
        <f t="shared" si="9"/>
        <v>OK</v>
      </c>
      <c r="O127" t="s">
        <v>96</v>
      </c>
    </row>
    <row r="128" spans="1:15">
      <c r="A128" s="427" t="s">
        <v>704</v>
      </c>
      <c r="B128" t="s">
        <v>706</v>
      </c>
      <c r="C128" s="343">
        <v>9952858</v>
      </c>
      <c r="D128" s="343">
        <v>53799.2324324324</v>
      </c>
      <c r="E128" s="343">
        <v>3171.7202039515601</v>
      </c>
      <c r="F128" s="343">
        <v>208.559113197268</v>
      </c>
      <c r="G128" s="343">
        <v>718540</v>
      </c>
      <c r="H128" s="343">
        <v>3884</v>
      </c>
      <c r="I128" s="343">
        <v>228.98024219247901</v>
      </c>
      <c r="J128" s="343">
        <v>15.0567872260174</v>
      </c>
      <c r="K128" s="429" t="str">
        <f t="shared" si="8"/>
        <v>OK</v>
      </c>
      <c r="L128" s="424" t="s">
        <v>706</v>
      </c>
      <c r="M128" s="425" t="s">
        <v>97</v>
      </c>
      <c r="N128" s="429" t="str">
        <f t="shared" si="9"/>
        <v>OK</v>
      </c>
      <c r="O128" t="s">
        <v>97</v>
      </c>
    </row>
    <row r="129" spans="1:15">
      <c r="A129" s="427" t="s">
        <v>704</v>
      </c>
      <c r="B129" t="s">
        <v>707</v>
      </c>
      <c r="C129" s="343">
        <v>13096914</v>
      </c>
      <c r="D129" s="343">
        <v>59531.427272727298</v>
      </c>
      <c r="E129" s="343">
        <v>1885.26183964301</v>
      </c>
      <c r="F129" s="343">
        <v>302.27367983751799</v>
      </c>
      <c r="G129" s="343">
        <v>1946016</v>
      </c>
      <c r="H129" s="343">
        <v>8845.5272727272695</v>
      </c>
      <c r="I129" s="343">
        <v>280.12321865553503</v>
      </c>
      <c r="J129" s="343">
        <v>44.913589364844903</v>
      </c>
      <c r="K129" s="429" t="str">
        <f t="shared" si="8"/>
        <v>OK</v>
      </c>
      <c r="L129" s="424" t="s">
        <v>707</v>
      </c>
      <c r="M129" s="425" t="s">
        <v>98</v>
      </c>
      <c r="N129" s="429" t="str">
        <f t="shared" si="9"/>
        <v>OK</v>
      </c>
      <c r="O129" t="s">
        <v>98</v>
      </c>
    </row>
    <row r="130" spans="1:15">
      <c r="A130" s="427" t="s">
        <v>704</v>
      </c>
      <c r="B130" t="s">
        <v>708</v>
      </c>
      <c r="C130" s="343">
        <v>14334775</v>
      </c>
      <c r="D130" s="343">
        <v>48592.457627118602</v>
      </c>
      <c r="E130" s="343">
        <v>1790.5039970022499</v>
      </c>
      <c r="F130" s="343">
        <v>243.33760545926799</v>
      </c>
      <c r="G130" s="343">
        <v>580309</v>
      </c>
      <c r="H130" s="343">
        <v>1967.1491525423701</v>
      </c>
      <c r="I130" s="343">
        <v>72.4842618036473</v>
      </c>
      <c r="J130" s="343">
        <v>9.8509395847833101</v>
      </c>
      <c r="K130" s="429" t="str">
        <f t="shared" si="8"/>
        <v>OK</v>
      </c>
      <c r="L130" s="424" t="s">
        <v>708</v>
      </c>
      <c r="M130" s="425" t="s">
        <v>99</v>
      </c>
      <c r="N130" s="429" t="str">
        <f t="shared" si="9"/>
        <v>OK</v>
      </c>
      <c r="O130" t="s">
        <v>99</v>
      </c>
    </row>
    <row r="131" spans="1:15">
      <c r="A131" s="427" t="s">
        <v>704</v>
      </c>
      <c r="B131" t="s">
        <v>709</v>
      </c>
      <c r="C131" s="343">
        <v>18655569</v>
      </c>
      <c r="D131" s="343">
        <v>61165.8</v>
      </c>
      <c r="E131" s="343">
        <v>1375.98237203127</v>
      </c>
      <c r="F131" s="343">
        <v>232.85987642763499</v>
      </c>
      <c r="G131" s="343">
        <v>691291</v>
      </c>
      <c r="H131" s="343">
        <v>2266.52786885246</v>
      </c>
      <c r="I131" s="343">
        <v>50.9876825490485</v>
      </c>
      <c r="J131" s="343">
        <v>8.6287336953129898</v>
      </c>
      <c r="K131" s="429" t="str">
        <f t="shared" si="8"/>
        <v>OK</v>
      </c>
      <c r="L131" s="424" t="s">
        <v>709</v>
      </c>
      <c r="M131" s="425" t="s">
        <v>100</v>
      </c>
      <c r="N131" s="429" t="str">
        <f t="shared" si="9"/>
        <v>OK</v>
      </c>
      <c r="O131" t="s">
        <v>100</v>
      </c>
    </row>
    <row r="132" spans="1:15">
      <c r="A132" s="427" t="s">
        <v>704</v>
      </c>
      <c r="B132" t="s">
        <v>710</v>
      </c>
      <c r="C132" s="343">
        <v>5109409</v>
      </c>
      <c r="D132" s="343">
        <v>85156.816666666695</v>
      </c>
      <c r="E132" s="343">
        <v>1908.6324243556201</v>
      </c>
      <c r="F132" s="343">
        <v>431.21014431597598</v>
      </c>
      <c r="G132" s="343">
        <v>145535</v>
      </c>
      <c r="H132" s="343">
        <v>2425.5833333333298</v>
      </c>
      <c r="I132" s="343">
        <v>54.3649607769892</v>
      </c>
      <c r="J132" s="343">
        <v>12.2824710946071</v>
      </c>
      <c r="K132" s="429" t="str">
        <f t="shared" si="8"/>
        <v>OK</v>
      </c>
      <c r="L132" s="424" t="s">
        <v>710</v>
      </c>
      <c r="M132" s="425" t="s">
        <v>101</v>
      </c>
      <c r="N132" s="429" t="str">
        <f t="shared" si="9"/>
        <v>OK</v>
      </c>
      <c r="O132" t="s">
        <v>101</v>
      </c>
    </row>
    <row r="133" spans="1:15">
      <c r="A133" s="427" t="s">
        <v>704</v>
      </c>
      <c r="B133" t="s">
        <v>711</v>
      </c>
      <c r="C133" s="343">
        <v>4143706</v>
      </c>
      <c r="D133" s="343">
        <v>64745.40625</v>
      </c>
      <c r="E133" s="343">
        <v>1564.2529256323101</v>
      </c>
      <c r="F133" s="343">
        <v>291.64597409909902</v>
      </c>
      <c r="G133" s="343">
        <v>123444</v>
      </c>
      <c r="H133" s="343">
        <v>1928.8125</v>
      </c>
      <c r="I133" s="343">
        <v>46.600226500566301</v>
      </c>
      <c r="J133" s="343">
        <v>8.6883445945945894</v>
      </c>
      <c r="K133" s="429" t="str">
        <f t="shared" si="8"/>
        <v>OK</v>
      </c>
      <c r="L133" s="424" t="s">
        <v>711</v>
      </c>
      <c r="M133" s="425" t="s">
        <v>102</v>
      </c>
      <c r="N133" s="429" t="str">
        <f t="shared" si="9"/>
        <v>OK</v>
      </c>
      <c r="O133" t="s">
        <v>102</v>
      </c>
    </row>
    <row r="134" spans="1:15">
      <c r="A134" s="427" t="s">
        <v>704</v>
      </c>
      <c r="B134" t="s">
        <v>712</v>
      </c>
      <c r="C134" s="343">
        <v>9375923</v>
      </c>
      <c r="D134" s="343">
        <v>62506.153333333299</v>
      </c>
      <c r="E134" s="343">
        <v>2353.9851870449402</v>
      </c>
      <c r="F134" s="343">
        <v>208.58096594069099</v>
      </c>
      <c r="G134" s="343">
        <v>13419</v>
      </c>
      <c r="H134" s="343">
        <v>89.46</v>
      </c>
      <c r="I134" s="343">
        <v>3.3690685413005301</v>
      </c>
      <c r="J134" s="343">
        <v>0.29852506062156597</v>
      </c>
      <c r="K134" s="429" t="str">
        <f t="shared" si="8"/>
        <v>OK</v>
      </c>
      <c r="L134" s="424" t="s">
        <v>712</v>
      </c>
      <c r="M134" s="438" t="s">
        <v>103</v>
      </c>
      <c r="N134" s="429" t="str">
        <f t="shared" si="9"/>
        <v>OK</v>
      </c>
      <c r="O134" t="s">
        <v>103</v>
      </c>
    </row>
    <row r="135" spans="1:15">
      <c r="A135" s="427" t="s">
        <v>704</v>
      </c>
      <c r="B135" t="s">
        <v>713</v>
      </c>
      <c r="C135" s="343">
        <v>4832387</v>
      </c>
      <c r="D135" s="343">
        <v>42230.599250936299</v>
      </c>
      <c r="E135" s="343">
        <v>2298.7910295616698</v>
      </c>
      <c r="F135" s="343">
        <v>177.878969537301</v>
      </c>
      <c r="G135" s="343">
        <v>3283</v>
      </c>
      <c r="H135" s="343">
        <v>26.194756554307101</v>
      </c>
      <c r="I135" s="343">
        <v>1.4258919469928599</v>
      </c>
      <c r="J135" s="343">
        <v>0.11033460064049</v>
      </c>
      <c r="K135" s="429" t="str">
        <f t="shared" si="8"/>
        <v>OK</v>
      </c>
      <c r="L135" s="424" t="s">
        <v>713</v>
      </c>
      <c r="M135" s="439" t="s">
        <v>1021</v>
      </c>
      <c r="N135" s="429" t="str">
        <f t="shared" si="9"/>
        <v>err</v>
      </c>
      <c r="O135" t="s">
        <v>104</v>
      </c>
    </row>
    <row r="136" spans="1:15">
      <c r="A136" s="427" t="s">
        <v>704</v>
      </c>
      <c r="B136" t="s">
        <v>714</v>
      </c>
      <c r="C136" s="343">
        <v>14214565</v>
      </c>
      <c r="D136" s="343">
        <v>34839.618911174803</v>
      </c>
      <c r="E136" s="343">
        <v>2092.5956458136102</v>
      </c>
      <c r="F136" s="343">
        <v>161.553844518555</v>
      </c>
      <c r="G136" s="343">
        <v>19329</v>
      </c>
      <c r="H136" s="343">
        <v>47.375358166189102</v>
      </c>
      <c r="I136" s="343">
        <v>2.8455382497203301</v>
      </c>
      <c r="J136" s="343">
        <v>0.21968297835589901</v>
      </c>
      <c r="K136" s="429" t="str">
        <f t="shared" si="8"/>
        <v>OK</v>
      </c>
      <c r="L136" s="424" t="s">
        <v>714</v>
      </c>
      <c r="M136" s="438" t="s">
        <v>1022</v>
      </c>
      <c r="N136" s="429" t="str">
        <f t="shared" si="9"/>
        <v>err</v>
      </c>
      <c r="O136" t="s">
        <v>105</v>
      </c>
    </row>
    <row r="137" spans="1:15">
      <c r="A137" s="427"/>
      <c r="C137" s="343"/>
      <c r="D137" s="343"/>
      <c r="E137" s="343"/>
      <c r="F137" s="343"/>
      <c r="G137" s="343"/>
      <c r="H137" s="343"/>
      <c r="I137" s="343"/>
      <c r="J137" s="343"/>
      <c r="K137" s="429"/>
    </row>
    <row r="138" spans="1:15">
      <c r="A138" s="427" t="s">
        <v>716</v>
      </c>
      <c r="B138" t="s">
        <v>717</v>
      </c>
      <c r="C138" s="343">
        <v>42073266</v>
      </c>
      <c r="D138" s="343">
        <v>70711.371428571394</v>
      </c>
      <c r="E138" s="343">
        <v>2162.48283305921</v>
      </c>
      <c r="F138" s="343">
        <v>347.21077780070101</v>
      </c>
      <c r="G138" s="343">
        <v>6082799</v>
      </c>
      <c r="H138" s="343">
        <v>10223.191596638701</v>
      </c>
      <c r="I138" s="343">
        <v>312.64386307565798</v>
      </c>
      <c r="J138" s="343">
        <v>50.198465029915397</v>
      </c>
      <c r="K138" s="429" t="str">
        <f t="shared" si="8"/>
        <v>OK</v>
      </c>
      <c r="L138" s="424" t="s">
        <v>717</v>
      </c>
      <c r="M138" s="425" t="s">
        <v>106</v>
      </c>
      <c r="N138" s="429" t="str">
        <f t="shared" si="9"/>
        <v>OK</v>
      </c>
      <c r="O138" t="s">
        <v>106</v>
      </c>
    </row>
    <row r="139" spans="1:15">
      <c r="A139" s="427" t="s">
        <v>716</v>
      </c>
      <c r="B139" t="s">
        <v>718</v>
      </c>
      <c r="C139" s="343">
        <v>11581059</v>
      </c>
      <c r="D139" s="343">
        <v>47269.628571428599</v>
      </c>
      <c r="E139" s="343">
        <v>1712.66770186335</v>
      </c>
      <c r="F139" s="343">
        <v>191.89824357912201</v>
      </c>
      <c r="G139" s="343">
        <v>556204</v>
      </c>
      <c r="H139" s="343">
        <v>2270.2204081632699</v>
      </c>
      <c r="I139" s="343">
        <v>82.254362614611097</v>
      </c>
      <c r="J139" s="343">
        <v>9.2163048881524396</v>
      </c>
      <c r="K139" s="429" t="str">
        <f t="shared" si="8"/>
        <v>OK</v>
      </c>
      <c r="L139" s="424" t="s">
        <v>718</v>
      </c>
      <c r="M139" s="425" t="s">
        <v>107</v>
      </c>
      <c r="N139" s="429" t="str">
        <f t="shared" si="9"/>
        <v>OK</v>
      </c>
      <c r="O139" t="s">
        <v>107</v>
      </c>
    </row>
    <row r="140" spans="1:15">
      <c r="A140" s="427" t="s">
        <v>716</v>
      </c>
      <c r="B140" t="s">
        <v>719</v>
      </c>
      <c r="C140" s="343">
        <v>3827980</v>
      </c>
      <c r="D140" s="343">
        <v>53166.388888888898</v>
      </c>
      <c r="E140" s="343">
        <v>1242.4472573839701</v>
      </c>
      <c r="F140" s="343">
        <v>231.269937167714</v>
      </c>
      <c r="G140" s="343">
        <v>101738</v>
      </c>
      <c r="H140" s="343">
        <v>1413.0277777777801</v>
      </c>
      <c r="I140" s="343">
        <v>33.021097046413502</v>
      </c>
      <c r="J140" s="343">
        <v>6.14656839052682</v>
      </c>
      <c r="K140" s="429" t="str">
        <f t="shared" si="8"/>
        <v>OK</v>
      </c>
      <c r="L140" s="424" t="s">
        <v>719</v>
      </c>
      <c r="M140" s="425" t="s">
        <v>108</v>
      </c>
      <c r="N140" s="429" t="str">
        <f t="shared" si="9"/>
        <v>OK</v>
      </c>
      <c r="O140" t="s">
        <v>108</v>
      </c>
    </row>
    <row r="141" spans="1:15">
      <c r="A141" s="427"/>
      <c r="C141" s="343">
        <v>26217061.710000001</v>
      </c>
      <c r="D141" s="343">
        <v>29424.311683501684</v>
      </c>
      <c r="E141" s="343">
        <v>1544.906406010607</v>
      </c>
      <c r="F141" s="343">
        <v>127.10316634830752</v>
      </c>
      <c r="G141" s="343">
        <v>749602.28</v>
      </c>
      <c r="H141" s="343">
        <v>841.30446689113364</v>
      </c>
      <c r="I141" s="343">
        <v>44.172202710665886</v>
      </c>
      <c r="J141" s="343">
        <v>3.6341533747685029</v>
      </c>
      <c r="K141" s="429"/>
      <c r="L141" s="424"/>
      <c r="M141" s="425"/>
      <c r="N141" s="429" t="str">
        <f t="shared" si="9"/>
        <v>err</v>
      </c>
      <c r="O141" t="s">
        <v>109</v>
      </c>
    </row>
    <row r="142" spans="1:15">
      <c r="A142" s="427" t="s">
        <v>716</v>
      </c>
      <c r="B142" t="s">
        <v>720</v>
      </c>
      <c r="C142" s="343">
        <v>19489428.390000001</v>
      </c>
      <c r="D142" s="343">
        <v>26956.332489626599</v>
      </c>
      <c r="E142" s="343">
        <v>1523.0875578305699</v>
      </c>
      <c r="F142" s="343">
        <v>114.842306046928</v>
      </c>
      <c r="G142" s="343">
        <v>457220.68</v>
      </c>
      <c r="H142" s="343">
        <v>632.39374827109305</v>
      </c>
      <c r="I142" s="343">
        <v>35.731531728665203</v>
      </c>
      <c r="J142" s="343">
        <v>2.6941927804556101</v>
      </c>
      <c r="K142" s="429" t="str">
        <f t="shared" si="8"/>
        <v>OK</v>
      </c>
      <c r="L142" s="425" t="s">
        <v>720</v>
      </c>
      <c r="M142" s="425" t="s">
        <v>109</v>
      </c>
      <c r="N142" s="429" t="str">
        <f t="shared" si="9"/>
        <v>err</v>
      </c>
    </row>
    <row r="143" spans="1:15">
      <c r="A143" s="427" t="s">
        <v>716</v>
      </c>
      <c r="B143" t="s">
        <v>721</v>
      </c>
      <c r="C143" s="343">
        <v>3643162.23</v>
      </c>
      <c r="D143" s="343">
        <v>50599.475416666697</v>
      </c>
      <c r="E143" s="343">
        <v>1639.5869621962199</v>
      </c>
      <c r="F143" s="343">
        <v>271.35127588261599</v>
      </c>
      <c r="G143" s="343">
        <v>120233.19</v>
      </c>
      <c r="H143" s="343">
        <v>1669.9054166666699</v>
      </c>
      <c r="I143" s="343">
        <v>54.110346534653502</v>
      </c>
      <c r="J143" s="343">
        <v>8.9552502606882207</v>
      </c>
      <c r="K143" s="429" t="str">
        <f t="shared" si="8"/>
        <v>OK</v>
      </c>
      <c r="L143" s="425" t="s">
        <v>721</v>
      </c>
      <c r="M143" s="425" t="s">
        <v>1023</v>
      </c>
      <c r="N143" s="429" t="str">
        <f t="shared" si="9"/>
        <v>err</v>
      </c>
    </row>
    <row r="144" spans="1:15">
      <c r="A144" s="427" t="s">
        <v>716</v>
      </c>
      <c r="B144" t="s">
        <v>722</v>
      </c>
      <c r="C144" s="343">
        <v>3084471.09</v>
      </c>
      <c r="D144" s="343">
        <v>32129.907187500001</v>
      </c>
      <c r="E144" s="343">
        <v>1580.15936987705</v>
      </c>
      <c r="F144" s="343">
        <v>133.33064277686501</v>
      </c>
      <c r="G144" s="343">
        <v>172148.41</v>
      </c>
      <c r="H144" s="343">
        <v>1793.21260416667</v>
      </c>
      <c r="I144" s="343">
        <v>88.190783811475399</v>
      </c>
      <c r="J144" s="343">
        <v>7.4413594709086199</v>
      </c>
      <c r="K144" s="429" t="str">
        <f t="shared" si="8"/>
        <v>OK</v>
      </c>
      <c r="L144" s="430" t="s">
        <v>722</v>
      </c>
      <c r="M144" s="430" t="s">
        <v>1024</v>
      </c>
      <c r="N144" s="429" t="str">
        <f t="shared" si="9"/>
        <v>err</v>
      </c>
    </row>
    <row r="145" spans="1:28">
      <c r="A145" s="427"/>
      <c r="C145" s="343"/>
      <c r="D145" s="343"/>
      <c r="E145" s="343"/>
      <c r="F145" s="343"/>
      <c r="G145" s="343"/>
      <c r="H145" s="343"/>
      <c r="I145" s="343"/>
      <c r="J145" s="343"/>
      <c r="K145" s="429"/>
      <c r="L145" s="430"/>
      <c r="M145" s="430"/>
    </row>
    <row r="146" spans="1:28">
      <c r="A146" s="427"/>
      <c r="C146" s="343" t="e">
        <f>+C147+#REF!+#REF!+#REF!+#REF!</f>
        <v>#REF!</v>
      </c>
      <c r="D146" s="343" t="e">
        <f>+C146/D151</f>
        <v>#REF!</v>
      </c>
      <c r="E146" s="343" t="e">
        <f>+C146/(E151+F151)</f>
        <v>#REF!</v>
      </c>
      <c r="F146" s="343" t="e">
        <f>+C146/G151</f>
        <v>#REF!</v>
      </c>
      <c r="G146" s="343">
        <v>105883400</v>
      </c>
      <c r="H146" s="343">
        <f>+G146/D151</f>
        <v>58499.11602209945</v>
      </c>
      <c r="I146" s="343">
        <f>+G146/(E151+F151)</f>
        <v>2468.8351053907854</v>
      </c>
      <c r="J146" s="343">
        <f>+G146/G151</f>
        <v>271.53210171612625</v>
      </c>
      <c r="K146" s="429"/>
      <c r="Z146">
        <f>+Z147+Z148+Z149+Z150+Z151</f>
        <v>105883400</v>
      </c>
    </row>
    <row r="147" spans="1:28">
      <c r="A147" s="427" t="s">
        <v>724</v>
      </c>
      <c r="B147" t="s">
        <v>725</v>
      </c>
      <c r="C147" s="343">
        <v>105883400</v>
      </c>
      <c r="D147" s="343">
        <v>58499.11602209945</v>
      </c>
      <c r="E147" s="343">
        <v>2468.8351053907854</v>
      </c>
      <c r="F147" s="343">
        <v>271.53210171612625</v>
      </c>
      <c r="G147" s="343">
        <v>105883400</v>
      </c>
      <c r="H147" s="343">
        <v>58499.11602209945</v>
      </c>
      <c r="I147" s="343">
        <v>2468.8351053907854</v>
      </c>
      <c r="J147" s="343">
        <v>271.53210171612625</v>
      </c>
      <c r="K147" s="429" t="str">
        <f t="shared" si="8"/>
        <v>OK</v>
      </c>
      <c r="L147" s="424" t="s">
        <v>725</v>
      </c>
      <c r="M147" s="425" t="s">
        <v>110</v>
      </c>
      <c r="N147" s="429" t="str">
        <f t="shared" ref="N147:N202" si="12">IF(M147=O147,"OK","err")</f>
        <v>OK</v>
      </c>
      <c r="O147" t="s">
        <v>110</v>
      </c>
      <c r="V147" t="s">
        <v>723</v>
      </c>
      <c r="W147" t="s">
        <v>724</v>
      </c>
      <c r="X147" t="s">
        <v>725</v>
      </c>
      <c r="Y147">
        <v>1</v>
      </c>
      <c r="Z147">
        <v>89585059</v>
      </c>
      <c r="AA147">
        <v>84995.312144212498</v>
      </c>
      <c r="AB147">
        <v>4490422</v>
      </c>
    </row>
    <row r="148" spans="1:28">
      <c r="A148" s="427" t="s">
        <v>724</v>
      </c>
      <c r="B148" t="s">
        <v>726</v>
      </c>
      <c r="C148" s="343">
        <v>6840170</v>
      </c>
      <c r="D148" s="343">
        <v>48858.357142857101</v>
      </c>
      <c r="E148" s="343">
        <v>1323.81846332495</v>
      </c>
      <c r="F148" s="343">
        <v>228.538924156365</v>
      </c>
      <c r="G148" s="343">
        <v>295723</v>
      </c>
      <c r="H148" s="343">
        <v>2112.3071428571402</v>
      </c>
      <c r="I148" s="343">
        <v>57.233017224695203</v>
      </c>
      <c r="J148" s="343">
        <v>9.8804878048780491</v>
      </c>
      <c r="K148" s="429" t="str">
        <f t="shared" ref="K148:K192" si="13">IF(B148=L148,"OK","err")</f>
        <v>OK</v>
      </c>
      <c r="L148" s="424" t="s">
        <v>726</v>
      </c>
      <c r="M148" s="425" t="s">
        <v>111</v>
      </c>
      <c r="N148" s="429" t="str">
        <f t="shared" si="12"/>
        <v>OK</v>
      </c>
      <c r="O148" t="s">
        <v>111</v>
      </c>
      <c r="V148" t="s">
        <v>723</v>
      </c>
      <c r="W148" t="s">
        <v>724</v>
      </c>
      <c r="X148" t="s">
        <v>1067</v>
      </c>
      <c r="Y148">
        <v>1</v>
      </c>
      <c r="Z148">
        <v>3706393</v>
      </c>
      <c r="AA148">
        <v>17239.0372093023</v>
      </c>
      <c r="AB148">
        <v>88235</v>
      </c>
    </row>
    <row r="149" spans="1:28">
      <c r="A149" s="427" t="s">
        <v>724</v>
      </c>
      <c r="B149" t="s">
        <v>727</v>
      </c>
      <c r="C149" s="343">
        <v>12064573</v>
      </c>
      <c r="D149" s="343">
        <v>51121.072033898301</v>
      </c>
      <c r="E149" s="343">
        <v>1757.1472473055601</v>
      </c>
      <c r="F149" s="343">
        <v>195.987085350401</v>
      </c>
      <c r="G149" s="343">
        <v>622082</v>
      </c>
      <c r="H149" s="343">
        <v>2635.9406779660999</v>
      </c>
      <c r="I149" s="343">
        <v>90.603262452665305</v>
      </c>
      <c r="J149" s="343">
        <v>10.105623964391301</v>
      </c>
      <c r="K149" s="429" t="str">
        <f t="shared" si="13"/>
        <v>OK</v>
      </c>
      <c r="L149" s="424" t="s">
        <v>727</v>
      </c>
      <c r="M149" s="425" t="s">
        <v>112</v>
      </c>
      <c r="N149" s="429" t="str">
        <f t="shared" si="12"/>
        <v>OK</v>
      </c>
      <c r="O149" t="s">
        <v>112</v>
      </c>
      <c r="V149" t="s">
        <v>723</v>
      </c>
      <c r="W149" t="s">
        <v>724</v>
      </c>
      <c r="X149" t="s">
        <v>1068</v>
      </c>
      <c r="Y149">
        <v>1</v>
      </c>
      <c r="Z149">
        <v>9120064</v>
      </c>
      <c r="AA149">
        <v>24255.489361702101</v>
      </c>
      <c r="AB149">
        <v>256062</v>
      </c>
    </row>
    <row r="150" spans="1:28">
      <c r="A150" s="427" t="s">
        <v>724</v>
      </c>
      <c r="B150" t="s">
        <v>728</v>
      </c>
      <c r="C150" s="343">
        <v>8566565</v>
      </c>
      <c r="D150" s="343">
        <v>46056.801075268799</v>
      </c>
      <c r="E150" s="343">
        <v>1379.25696345194</v>
      </c>
      <c r="F150" s="343">
        <v>193.940934097032</v>
      </c>
      <c r="G150" s="343">
        <v>444164</v>
      </c>
      <c r="H150" s="343">
        <v>2387.97849462366</v>
      </c>
      <c r="I150" s="343">
        <v>71.512477861858002</v>
      </c>
      <c r="J150" s="343">
        <v>10.0555568132938</v>
      </c>
      <c r="K150" s="429" t="str">
        <f t="shared" si="13"/>
        <v>OK</v>
      </c>
      <c r="L150" s="424" t="s">
        <v>728</v>
      </c>
      <c r="M150" s="425" t="s">
        <v>113</v>
      </c>
      <c r="N150" s="429" t="str">
        <f t="shared" si="12"/>
        <v>OK</v>
      </c>
      <c r="O150" t="s">
        <v>113</v>
      </c>
      <c r="V150" t="s">
        <v>723</v>
      </c>
      <c r="W150" t="s">
        <v>724</v>
      </c>
      <c r="X150" t="s">
        <v>1069</v>
      </c>
      <c r="Y150">
        <v>1</v>
      </c>
      <c r="Z150">
        <v>3168392</v>
      </c>
      <c r="AA150">
        <v>22631.371428571401</v>
      </c>
      <c r="AB150">
        <v>18894</v>
      </c>
    </row>
    <row r="151" spans="1:28">
      <c r="A151" s="427"/>
      <c r="C151" s="343"/>
      <c r="D151" s="343">
        <v>1810</v>
      </c>
      <c r="E151" s="343">
        <v>661</v>
      </c>
      <c r="F151" s="343">
        <v>42227</v>
      </c>
      <c r="G151" s="343">
        <v>389948</v>
      </c>
      <c r="H151" s="343"/>
      <c r="I151" s="343"/>
      <c r="J151" s="343"/>
      <c r="K151" s="429"/>
      <c r="V151" t="s">
        <v>723</v>
      </c>
      <c r="W151" t="s">
        <v>724</v>
      </c>
      <c r="X151" t="s">
        <v>1070</v>
      </c>
      <c r="Y151">
        <v>1</v>
      </c>
      <c r="Z151">
        <v>303492</v>
      </c>
      <c r="AA151">
        <v>12139.68</v>
      </c>
      <c r="AB151">
        <v>44011</v>
      </c>
    </row>
    <row r="152" spans="1:28">
      <c r="A152" s="427" t="s">
        <v>730</v>
      </c>
      <c r="B152" t="s">
        <v>731</v>
      </c>
      <c r="C152" s="343">
        <v>147846201.91999999</v>
      </c>
      <c r="D152" s="343">
        <v>100370.809178547</v>
      </c>
      <c r="E152" s="343">
        <v>2286.7293890555902</v>
      </c>
      <c r="F152" s="343">
        <v>386.32199967598802</v>
      </c>
      <c r="G152" s="343">
        <v>19206683.879999999</v>
      </c>
      <c r="H152" s="343">
        <v>13039.160814663999</v>
      </c>
      <c r="I152" s="343">
        <v>297.06876419092401</v>
      </c>
      <c r="J152" s="343">
        <v>50.187048617462104</v>
      </c>
      <c r="K152" s="429" t="str">
        <f t="shared" si="13"/>
        <v>OK</v>
      </c>
      <c r="L152" s="424" t="s">
        <v>731</v>
      </c>
      <c r="M152" s="425" t="s">
        <v>114</v>
      </c>
      <c r="N152" s="429" t="str">
        <f t="shared" si="12"/>
        <v>OK</v>
      </c>
      <c r="O152" t="s">
        <v>114</v>
      </c>
      <c r="V152" t="s">
        <v>723</v>
      </c>
      <c r="W152" t="s">
        <v>724</v>
      </c>
      <c r="X152" t="s">
        <v>726</v>
      </c>
      <c r="Y152">
        <v>1</v>
      </c>
      <c r="Z152">
        <v>6840170</v>
      </c>
      <c r="AA152">
        <v>48858.357142857101</v>
      </c>
      <c r="AB152">
        <v>295723</v>
      </c>
    </row>
    <row r="153" spans="1:28">
      <c r="A153" s="427" t="s">
        <v>730</v>
      </c>
      <c r="B153" t="s">
        <v>732</v>
      </c>
      <c r="C153" s="343">
        <v>48061931.280000001</v>
      </c>
      <c r="D153" s="343">
        <v>97094.810666666701</v>
      </c>
      <c r="E153" s="343">
        <v>2128.2350121773002</v>
      </c>
      <c r="F153" s="343">
        <v>324.411791213019</v>
      </c>
      <c r="G153" s="343">
        <v>8111171</v>
      </c>
      <c r="H153" s="343">
        <v>16386.204040404002</v>
      </c>
      <c r="I153" s="343">
        <v>359.17154496745297</v>
      </c>
      <c r="J153" s="343">
        <v>54.749350325006198</v>
      </c>
      <c r="K153" s="429" t="str">
        <f t="shared" si="13"/>
        <v>OK</v>
      </c>
      <c r="L153" s="424" t="s">
        <v>732</v>
      </c>
      <c r="M153" s="425" t="s">
        <v>115</v>
      </c>
      <c r="N153" s="429" t="str">
        <f t="shared" si="12"/>
        <v>OK</v>
      </c>
      <c r="O153" t="s">
        <v>115</v>
      </c>
      <c r="V153" t="s">
        <v>723</v>
      </c>
      <c r="W153" t="s">
        <v>724</v>
      </c>
      <c r="X153" t="s">
        <v>727</v>
      </c>
      <c r="Y153">
        <v>1</v>
      </c>
      <c r="Z153">
        <v>12064573</v>
      </c>
      <c r="AA153">
        <v>51121.072033898301</v>
      </c>
      <c r="AB153">
        <v>622082</v>
      </c>
    </row>
    <row r="154" spans="1:28">
      <c r="A154" s="427" t="s">
        <v>730</v>
      </c>
      <c r="B154" t="s">
        <v>733</v>
      </c>
      <c r="C154" s="343">
        <v>13770359.800000001</v>
      </c>
      <c r="D154" s="343">
        <v>33586.243414634097</v>
      </c>
      <c r="E154" s="343">
        <v>1094.53618949209</v>
      </c>
      <c r="F154" s="343">
        <v>114.679412377058</v>
      </c>
      <c r="G154" s="343">
        <v>1025758.16</v>
      </c>
      <c r="H154" s="343">
        <v>2501.8491707317098</v>
      </c>
      <c r="I154" s="343">
        <v>81.532323344726194</v>
      </c>
      <c r="J154" s="343">
        <v>8.5425032270959491</v>
      </c>
      <c r="K154" s="429" t="str">
        <f t="shared" si="13"/>
        <v>OK</v>
      </c>
      <c r="L154" s="424" t="s">
        <v>733</v>
      </c>
      <c r="M154" s="425" t="s">
        <v>116</v>
      </c>
      <c r="N154" s="429" t="str">
        <f t="shared" si="12"/>
        <v>OK</v>
      </c>
      <c r="O154" t="s">
        <v>116</v>
      </c>
      <c r="V154" t="s">
        <v>723</v>
      </c>
      <c r="W154" t="s">
        <v>724</v>
      </c>
      <c r="X154" t="s">
        <v>728</v>
      </c>
      <c r="Y154">
        <v>1</v>
      </c>
      <c r="Z154">
        <v>8566565</v>
      </c>
      <c r="AA154">
        <v>46056.801075268799</v>
      </c>
      <c r="AB154">
        <v>444164</v>
      </c>
    </row>
    <row r="155" spans="1:28">
      <c r="A155" s="427"/>
      <c r="B155" t="s">
        <v>734</v>
      </c>
      <c r="C155" s="343">
        <v>27012493</v>
      </c>
      <c r="D155" s="343">
        <v>71461.621693121691</v>
      </c>
      <c r="E155" s="343">
        <v>2480.7138396546975</v>
      </c>
      <c r="F155" s="343">
        <v>246.10283251792532</v>
      </c>
      <c r="G155" s="343">
        <v>642132.29</v>
      </c>
      <c r="H155" s="343">
        <v>1698.762671957672</v>
      </c>
      <c r="I155" s="343">
        <v>58.970731012948853</v>
      </c>
      <c r="J155" s="343">
        <v>5.8502773298348236</v>
      </c>
      <c r="K155" s="429"/>
      <c r="L155" s="424"/>
      <c r="M155" s="425"/>
      <c r="N155" s="429" t="str">
        <f t="shared" si="12"/>
        <v>err</v>
      </c>
      <c r="O155" t="s">
        <v>117</v>
      </c>
    </row>
    <row r="156" spans="1:28">
      <c r="A156" s="427" t="s">
        <v>730</v>
      </c>
      <c r="B156" t="s">
        <v>735</v>
      </c>
      <c r="C156" s="343">
        <v>9290345.8599999994</v>
      </c>
      <c r="D156" s="343">
        <v>60326.921168831199</v>
      </c>
      <c r="E156" s="343">
        <v>2993.9883532065701</v>
      </c>
      <c r="F156" s="343">
        <v>195.874886358845</v>
      </c>
      <c r="G156" s="343">
        <v>363100.73</v>
      </c>
      <c r="H156" s="343">
        <v>2357.79694805195</v>
      </c>
      <c r="I156" s="343">
        <v>117.01602642603901</v>
      </c>
      <c r="J156" s="343">
        <v>7.6555076955513401</v>
      </c>
      <c r="K156" s="429" t="str">
        <f t="shared" si="13"/>
        <v>OK</v>
      </c>
      <c r="L156" s="424" t="s">
        <v>735</v>
      </c>
      <c r="M156" s="425" t="s">
        <v>118</v>
      </c>
      <c r="N156" s="429" t="str">
        <f t="shared" si="12"/>
        <v>OK</v>
      </c>
      <c r="O156" t="s">
        <v>118</v>
      </c>
    </row>
    <row r="157" spans="1:28">
      <c r="A157" s="427" t="s">
        <v>730</v>
      </c>
      <c r="B157" t="s">
        <v>736</v>
      </c>
      <c r="C157" s="343">
        <v>8067324.4400000004</v>
      </c>
      <c r="D157" s="343">
        <v>52385.223636363597</v>
      </c>
      <c r="E157" s="343">
        <v>1465.4540308810199</v>
      </c>
      <c r="F157" s="343">
        <v>241.09633423986099</v>
      </c>
      <c r="G157" s="343">
        <v>440852</v>
      </c>
      <c r="H157" s="343">
        <v>2862.6753246753201</v>
      </c>
      <c r="I157" s="343">
        <v>80.082107175295207</v>
      </c>
      <c r="J157" s="343">
        <v>13.175099369415101</v>
      </c>
      <c r="K157" s="429" t="str">
        <f t="shared" si="13"/>
        <v>OK</v>
      </c>
      <c r="L157" s="424" t="s">
        <v>736</v>
      </c>
      <c r="M157" s="425" t="s">
        <v>119</v>
      </c>
      <c r="N157" s="429" t="str">
        <f t="shared" si="12"/>
        <v>OK</v>
      </c>
      <c r="O157" t="s">
        <v>119</v>
      </c>
    </row>
    <row r="158" spans="1:28">
      <c r="A158" s="427" t="s">
        <v>730</v>
      </c>
      <c r="B158" t="s">
        <v>737</v>
      </c>
      <c r="C158" s="343">
        <v>5229970</v>
      </c>
      <c r="D158" s="343">
        <v>41689.90625</v>
      </c>
      <c r="E158" s="343">
        <v>1318.25790513834</v>
      </c>
      <c r="F158" s="343">
        <v>223.753951947671</v>
      </c>
      <c r="G158" s="343">
        <v>153760</v>
      </c>
      <c r="H158" s="343">
        <v>1201.25</v>
      </c>
      <c r="I158" s="343">
        <v>37.984189723320199</v>
      </c>
      <c r="J158" s="343">
        <v>6.44723049184452</v>
      </c>
      <c r="K158" s="429" t="str">
        <f t="shared" si="13"/>
        <v>OK</v>
      </c>
      <c r="L158" s="424" t="s">
        <v>737</v>
      </c>
      <c r="M158" s="425" t="s">
        <v>120</v>
      </c>
      <c r="N158" s="429" t="str">
        <f t="shared" si="12"/>
        <v>OK</v>
      </c>
      <c r="O158" t="s">
        <v>120</v>
      </c>
    </row>
    <row r="159" spans="1:28">
      <c r="A159" s="427"/>
      <c r="B159" t="s">
        <v>738</v>
      </c>
      <c r="C159" s="343">
        <v>12357994</v>
      </c>
      <c r="D159" s="343">
        <v>46633.939622641512</v>
      </c>
      <c r="E159" s="343">
        <v>1345.4538922155689</v>
      </c>
      <c r="F159" s="343">
        <v>227.13143046187213</v>
      </c>
      <c r="G159" s="343">
        <v>652886</v>
      </c>
      <c r="H159" s="343">
        <v>2463.720754716981</v>
      </c>
      <c r="I159" s="343">
        <v>71.081763745236799</v>
      </c>
      <c r="J159" s="343">
        <v>11.999595655130586</v>
      </c>
      <c r="K159" s="429"/>
      <c r="L159" s="424"/>
      <c r="M159" s="425"/>
      <c r="N159" s="429" t="str">
        <f t="shared" si="12"/>
        <v>err</v>
      </c>
      <c r="O159" t="s">
        <v>121</v>
      </c>
    </row>
    <row r="160" spans="1:28">
      <c r="A160" s="427" t="s">
        <v>730</v>
      </c>
      <c r="B160" t="s">
        <v>739</v>
      </c>
      <c r="C160" s="343">
        <v>5289503</v>
      </c>
      <c r="D160" s="343">
        <v>47227.705357142899</v>
      </c>
      <c r="E160" s="343">
        <v>1296.7646481980901</v>
      </c>
      <c r="F160" s="343">
        <v>253.42578574166299</v>
      </c>
      <c r="G160" s="343">
        <v>262879</v>
      </c>
      <c r="H160" s="343">
        <v>2347.1339285714298</v>
      </c>
      <c r="I160" s="343">
        <v>64.4469232655063</v>
      </c>
      <c r="J160" s="343">
        <v>12.594816021464201</v>
      </c>
      <c r="K160" s="429" t="str">
        <f t="shared" si="13"/>
        <v>OK</v>
      </c>
      <c r="L160" s="424" t="s">
        <v>739</v>
      </c>
      <c r="M160" s="425" t="s">
        <v>122</v>
      </c>
      <c r="N160" s="429" t="str">
        <f t="shared" si="12"/>
        <v>OK</v>
      </c>
      <c r="O160" t="s">
        <v>122</v>
      </c>
    </row>
    <row r="161" spans="1:15">
      <c r="A161" s="427"/>
      <c r="B161" t="s">
        <v>740</v>
      </c>
      <c r="C161" s="343">
        <v>3925420</v>
      </c>
      <c r="D161" s="343">
        <v>47294.216867469877</v>
      </c>
      <c r="E161" s="343">
        <v>1143.4372269152345</v>
      </c>
      <c r="F161" s="343">
        <v>203.10550007761162</v>
      </c>
      <c r="G161" s="343">
        <v>167915</v>
      </c>
      <c r="H161" s="343">
        <v>2023.0722891566265</v>
      </c>
      <c r="I161" s="343">
        <v>48.912030294203319</v>
      </c>
      <c r="J161" s="343">
        <v>8.6881047239612972</v>
      </c>
      <c r="K161" s="429"/>
      <c r="L161" s="424"/>
      <c r="M161" s="425"/>
      <c r="N161" s="429" t="str">
        <f t="shared" si="12"/>
        <v>err</v>
      </c>
      <c r="O161" t="s">
        <v>123</v>
      </c>
    </row>
    <row r="162" spans="1:15">
      <c r="A162" s="427" t="s">
        <v>730</v>
      </c>
      <c r="B162" t="s">
        <v>741</v>
      </c>
      <c r="C162" s="343">
        <v>17392943</v>
      </c>
      <c r="D162" s="343">
        <v>34785.885999999999</v>
      </c>
      <c r="E162" s="343">
        <v>11720.311994609199</v>
      </c>
      <c r="F162" s="343">
        <v>104.147488368472</v>
      </c>
      <c r="G162" s="343">
        <v>457912</v>
      </c>
      <c r="H162" s="343">
        <v>915.82399999999996</v>
      </c>
      <c r="I162" s="343">
        <v>308.56603773584902</v>
      </c>
      <c r="J162" s="343">
        <v>2.7419387675670501</v>
      </c>
      <c r="K162" s="429" t="str">
        <f t="shared" si="13"/>
        <v>OK</v>
      </c>
      <c r="L162" s="424" t="s">
        <v>741</v>
      </c>
      <c r="M162" s="425" t="s">
        <v>124</v>
      </c>
      <c r="N162" s="429" t="str">
        <f t="shared" si="12"/>
        <v>OK</v>
      </c>
      <c r="O162" t="s">
        <v>124</v>
      </c>
    </row>
    <row r="163" spans="1:15">
      <c r="A163" s="427"/>
      <c r="C163" s="343"/>
      <c r="D163" s="343">
        <v>1222</v>
      </c>
      <c r="E163" s="343">
        <v>485</v>
      </c>
      <c r="F163" s="343">
        <v>39397</v>
      </c>
      <c r="G163" s="343">
        <v>278700</v>
      </c>
      <c r="H163" s="343"/>
      <c r="I163" s="343"/>
      <c r="J163" s="343"/>
      <c r="K163" s="429"/>
    </row>
    <row r="164" spans="1:15">
      <c r="A164" s="427"/>
      <c r="B164" t="s">
        <v>744</v>
      </c>
      <c r="C164" s="343">
        <v>90768038</v>
      </c>
      <c r="D164" s="343">
        <v>74278.263502454996</v>
      </c>
      <c r="E164" s="343">
        <v>2275.9148989519081</v>
      </c>
      <c r="F164" s="343">
        <v>325.68366702547542</v>
      </c>
      <c r="G164" s="343">
        <v>10343568.869999999</v>
      </c>
      <c r="H164" s="343">
        <v>8464.4589770867424</v>
      </c>
      <c r="I164" s="343">
        <v>259.35431698510604</v>
      </c>
      <c r="J164" s="343">
        <v>37.113630678148546</v>
      </c>
      <c r="K164" s="429"/>
      <c r="N164" s="429" t="str">
        <f t="shared" si="12"/>
        <v>err</v>
      </c>
      <c r="O164" t="s">
        <v>125</v>
      </c>
    </row>
    <row r="165" spans="1:15">
      <c r="A165" s="427" t="s">
        <v>743</v>
      </c>
      <c r="B165" t="s">
        <v>745</v>
      </c>
      <c r="C165" s="343">
        <v>16092873.83</v>
      </c>
      <c r="D165" s="343">
        <v>52763.520754098397</v>
      </c>
      <c r="E165" s="343">
        <v>2835.7486925110102</v>
      </c>
      <c r="F165" s="343">
        <v>182.23986852535501</v>
      </c>
      <c r="G165" s="343">
        <v>796592.07</v>
      </c>
      <c r="H165" s="343">
        <v>2611.7772786885198</v>
      </c>
      <c r="I165" s="343">
        <v>140.368646696035</v>
      </c>
      <c r="J165" s="343">
        <v>9.0208147804226204</v>
      </c>
      <c r="K165" s="429" t="str">
        <f t="shared" si="13"/>
        <v>OK</v>
      </c>
      <c r="L165" s="424" t="s">
        <v>745</v>
      </c>
      <c r="M165" s="425" t="s">
        <v>126</v>
      </c>
      <c r="N165" s="429" t="str">
        <f t="shared" si="12"/>
        <v>OK</v>
      </c>
      <c r="O165" t="s">
        <v>126</v>
      </c>
    </row>
    <row r="166" spans="1:15">
      <c r="A166" s="427" t="s">
        <v>743</v>
      </c>
      <c r="B166" t="s">
        <v>746</v>
      </c>
      <c r="C166" s="343">
        <v>10101431.27</v>
      </c>
      <c r="D166" s="343">
        <v>63133.945437499999</v>
      </c>
      <c r="E166" s="343">
        <v>1785.02054603287</v>
      </c>
      <c r="F166" s="343">
        <v>283.59671158651298</v>
      </c>
      <c r="G166" s="343">
        <v>776999.93</v>
      </c>
      <c r="H166" s="343">
        <v>4856.2495625000001</v>
      </c>
      <c r="I166" s="343">
        <v>137.30339812687799</v>
      </c>
      <c r="J166" s="343">
        <v>21.814198321120799</v>
      </c>
      <c r="K166" s="429" t="str">
        <f t="shared" si="13"/>
        <v>OK</v>
      </c>
      <c r="L166" s="424" t="s">
        <v>746</v>
      </c>
      <c r="M166" s="425" t="s">
        <v>127</v>
      </c>
      <c r="N166" s="429" t="str">
        <f t="shared" si="12"/>
        <v>OK</v>
      </c>
      <c r="O166" t="s">
        <v>127</v>
      </c>
    </row>
    <row r="167" spans="1:15">
      <c r="A167" s="427" t="s">
        <v>743</v>
      </c>
      <c r="B167" t="s">
        <v>747</v>
      </c>
      <c r="C167" s="343">
        <v>30723891.23</v>
      </c>
      <c r="D167" s="343">
        <v>102412.970766667</v>
      </c>
      <c r="E167" s="343">
        <v>2488.3689341540498</v>
      </c>
      <c r="F167" s="343">
        <v>476.575839641372</v>
      </c>
      <c r="G167" s="343">
        <v>1635488.93</v>
      </c>
      <c r="H167" s="343">
        <v>5451.6297666666696</v>
      </c>
      <c r="I167" s="343">
        <v>132.46043006398301</v>
      </c>
      <c r="J167" s="343">
        <v>25.369003691754099</v>
      </c>
      <c r="K167" s="429" t="str">
        <f t="shared" si="13"/>
        <v>OK</v>
      </c>
      <c r="L167" s="424" t="s">
        <v>747</v>
      </c>
      <c r="M167" s="425" t="s">
        <v>128</v>
      </c>
      <c r="N167" s="429" t="str">
        <f t="shared" si="12"/>
        <v>OK</v>
      </c>
      <c r="O167" t="s">
        <v>128</v>
      </c>
    </row>
    <row r="168" spans="1:15">
      <c r="A168" s="427" t="s">
        <v>743</v>
      </c>
      <c r="B168" t="s">
        <v>748</v>
      </c>
      <c r="C168" s="343">
        <v>9203243.9100000001</v>
      </c>
      <c r="D168" s="343">
        <v>87649.941999999995</v>
      </c>
      <c r="E168" s="343">
        <v>2283.1168221285002</v>
      </c>
      <c r="F168" s="343">
        <v>449.926370569543</v>
      </c>
      <c r="G168" s="343">
        <v>306878</v>
      </c>
      <c r="H168" s="343">
        <v>2922.6476190476201</v>
      </c>
      <c r="I168" s="343">
        <v>76.129496402877706</v>
      </c>
      <c r="J168" s="343">
        <v>15.0025910535321</v>
      </c>
      <c r="K168" s="429" t="str">
        <f t="shared" si="13"/>
        <v>OK</v>
      </c>
      <c r="L168" s="424" t="s">
        <v>748</v>
      </c>
      <c r="M168" s="425" t="s">
        <v>129</v>
      </c>
      <c r="N168" s="429" t="str">
        <f t="shared" si="12"/>
        <v>OK</v>
      </c>
      <c r="O168" t="s">
        <v>129</v>
      </c>
    </row>
    <row r="169" spans="1:15">
      <c r="A169" s="427" t="s">
        <v>743</v>
      </c>
      <c r="B169" t="s">
        <v>749</v>
      </c>
      <c r="C169" s="343">
        <v>15051423</v>
      </c>
      <c r="D169" s="343">
        <v>64048.608510638303</v>
      </c>
      <c r="E169" s="343">
        <v>2055.36296599754</v>
      </c>
      <c r="F169" s="343">
        <v>204.653183041906</v>
      </c>
      <c r="G169" s="343">
        <v>882793</v>
      </c>
      <c r="H169" s="343">
        <v>3756.56595744681</v>
      </c>
      <c r="I169" s="343">
        <v>120.550730574901</v>
      </c>
      <c r="J169" s="343">
        <v>12.003276860740201</v>
      </c>
      <c r="K169" s="429" t="str">
        <f t="shared" si="13"/>
        <v>OK</v>
      </c>
      <c r="L169" s="424" t="s">
        <v>749</v>
      </c>
      <c r="M169" s="425" t="s">
        <v>130</v>
      </c>
      <c r="N169" s="429" t="str">
        <f t="shared" si="12"/>
        <v>OK</v>
      </c>
      <c r="O169" t="s">
        <v>130</v>
      </c>
    </row>
    <row r="170" spans="1:15">
      <c r="A170" s="427" t="s">
        <v>743</v>
      </c>
      <c r="B170" t="s">
        <v>750</v>
      </c>
      <c r="C170" s="343">
        <v>18214560.289999999</v>
      </c>
      <c r="D170" s="343">
        <v>70326.487606177601</v>
      </c>
      <c r="E170" s="343">
        <v>1535.2798626095801</v>
      </c>
      <c r="F170" s="343">
        <v>273.606926185183</v>
      </c>
      <c r="G170" s="343">
        <v>866592.27</v>
      </c>
      <c r="H170" s="343">
        <v>3345.9161003861</v>
      </c>
      <c r="I170" s="343">
        <v>73.043852832097102</v>
      </c>
      <c r="J170" s="343">
        <v>13.017368713573299</v>
      </c>
      <c r="K170" s="429" t="str">
        <f t="shared" si="13"/>
        <v>OK</v>
      </c>
      <c r="L170" s="424" t="s">
        <v>750</v>
      </c>
      <c r="M170" s="425" t="s">
        <v>131</v>
      </c>
      <c r="N170" s="429" t="str">
        <f t="shared" si="12"/>
        <v>err</v>
      </c>
      <c r="O170" t="s">
        <v>132</v>
      </c>
    </row>
    <row r="171" spans="1:15">
      <c r="A171" s="427" t="s">
        <v>743</v>
      </c>
      <c r="B171" t="s">
        <v>751</v>
      </c>
      <c r="C171" s="343">
        <v>2972899</v>
      </c>
      <c r="D171" s="343">
        <v>52156.122807017498</v>
      </c>
      <c r="E171" s="343">
        <v>988.65946125706705</v>
      </c>
      <c r="F171" s="343">
        <v>208.829657207081</v>
      </c>
      <c r="G171" s="343">
        <v>116243</v>
      </c>
      <c r="H171" s="343">
        <v>2039.3508771929801</v>
      </c>
      <c r="I171" s="343">
        <v>38.657465912870002</v>
      </c>
      <c r="J171" s="343">
        <v>8.1654256813711701</v>
      </c>
      <c r="K171" s="429" t="str">
        <f t="shared" si="13"/>
        <v>OK</v>
      </c>
      <c r="L171" s="424" t="s">
        <v>751</v>
      </c>
      <c r="M171" s="425" t="s">
        <v>132</v>
      </c>
      <c r="N171" s="429" t="str">
        <f t="shared" si="12"/>
        <v>err</v>
      </c>
      <c r="O171" t="s">
        <v>131</v>
      </c>
    </row>
    <row r="172" spans="1:15">
      <c r="A172" s="427"/>
      <c r="C172" s="343"/>
      <c r="D172" s="1">
        <v>168</v>
      </c>
      <c r="E172" s="1">
        <v>34</v>
      </c>
      <c r="F172" s="1">
        <v>4259</v>
      </c>
      <c r="G172" s="1">
        <v>24522</v>
      </c>
      <c r="H172" s="343"/>
      <c r="I172" s="343"/>
      <c r="J172" s="343"/>
      <c r="K172" s="429"/>
    </row>
    <row r="173" spans="1:15">
      <c r="B173" t="s">
        <v>754</v>
      </c>
      <c r="C173">
        <v>35471260</v>
      </c>
      <c r="D173">
        <v>77111.434782608689</v>
      </c>
      <c r="E173">
        <v>2166.4484211812128</v>
      </c>
      <c r="F173">
        <v>300.69563595673259</v>
      </c>
      <c r="G173">
        <v>1749852</v>
      </c>
      <c r="H173">
        <v>3804.0260869565218</v>
      </c>
      <c r="I173">
        <v>106.87424418249557</v>
      </c>
      <c r="J173">
        <v>14.833779797226272</v>
      </c>
      <c r="K173" s="429" t="str">
        <f t="shared" si="13"/>
        <v>OK</v>
      </c>
      <c r="L173" s="424" t="s">
        <v>754</v>
      </c>
      <c r="M173" s="425" t="s">
        <v>133</v>
      </c>
      <c r="N173" s="429" t="str">
        <f t="shared" si="12"/>
        <v>OK</v>
      </c>
      <c r="O173" t="s">
        <v>133</v>
      </c>
    </row>
    <row r="174" spans="1:15">
      <c r="A174" s="427" t="s">
        <v>753</v>
      </c>
      <c r="B174" t="s">
        <v>756</v>
      </c>
      <c r="C174" s="343">
        <v>6028746</v>
      </c>
      <c r="D174" s="343">
        <v>35885.392857142855</v>
      </c>
      <c r="E174" s="343">
        <v>1404.3200559049615</v>
      </c>
      <c r="F174" s="343">
        <v>245.85050159040861</v>
      </c>
      <c r="G174" s="343">
        <v>287731</v>
      </c>
      <c r="H174" s="343">
        <v>1712.6845238095239</v>
      </c>
      <c r="I174" s="343">
        <v>67.023293733985554</v>
      </c>
      <c r="J174" s="343">
        <v>11.73358616752304</v>
      </c>
      <c r="K174" s="429" t="str">
        <f t="shared" si="13"/>
        <v>err</v>
      </c>
      <c r="L174" s="424" t="s">
        <v>755</v>
      </c>
      <c r="M174" s="425" t="s">
        <v>1025</v>
      </c>
      <c r="N174" s="429" t="str">
        <f t="shared" si="12"/>
        <v>err</v>
      </c>
      <c r="O174" t="s">
        <v>134</v>
      </c>
    </row>
    <row r="175" spans="1:15">
      <c r="A175" s="427" t="s">
        <v>753</v>
      </c>
      <c r="B175" t="s">
        <v>757</v>
      </c>
      <c r="C175" s="343">
        <v>6580546</v>
      </c>
      <c r="D175" s="343">
        <v>52644.368000000002</v>
      </c>
      <c r="E175" s="343">
        <v>6048.2959558823504</v>
      </c>
      <c r="F175" s="343">
        <v>219.62240096118501</v>
      </c>
      <c r="G175" s="343">
        <v>457918</v>
      </c>
      <c r="H175" s="343">
        <v>3663.3440000000001</v>
      </c>
      <c r="I175" s="343">
        <v>420.88051470588198</v>
      </c>
      <c r="J175" s="343">
        <v>15.2827820979208</v>
      </c>
      <c r="K175" s="429" t="str">
        <f t="shared" si="13"/>
        <v>OK</v>
      </c>
      <c r="L175" s="424" t="s">
        <v>757</v>
      </c>
      <c r="M175" s="425" t="s">
        <v>135</v>
      </c>
      <c r="N175" s="429" t="str">
        <f t="shared" si="12"/>
        <v>OK</v>
      </c>
      <c r="O175" t="s">
        <v>135</v>
      </c>
    </row>
    <row r="176" spans="1:15">
      <c r="A176" s="427"/>
      <c r="C176" s="343"/>
      <c r="D176" s="343">
        <v>338</v>
      </c>
      <c r="E176" s="343">
        <v>126</v>
      </c>
      <c r="F176" s="343">
        <v>12867</v>
      </c>
      <c r="G176" s="343">
        <v>90125</v>
      </c>
      <c r="H176" s="343"/>
      <c r="I176" s="343"/>
      <c r="J176" s="343"/>
      <c r="K176" s="429"/>
      <c r="L176" s="424"/>
      <c r="M176" s="425"/>
    </row>
    <row r="177" spans="1:15">
      <c r="A177" s="427" t="s">
        <v>759</v>
      </c>
      <c r="B177" t="s">
        <v>760</v>
      </c>
      <c r="C177" s="343">
        <v>69616792</v>
      </c>
      <c r="D177" s="343">
        <v>69339.434262948198</v>
      </c>
      <c r="E177" s="343">
        <v>2030.4136261556901</v>
      </c>
      <c r="F177" s="343">
        <v>336.39263400515102</v>
      </c>
      <c r="G177" s="343">
        <v>8997325</v>
      </c>
      <c r="H177" s="343">
        <v>8961.4790836653392</v>
      </c>
      <c r="I177" s="343">
        <v>262.41213871146499</v>
      </c>
      <c r="J177" s="343">
        <v>43.475629496837399</v>
      </c>
      <c r="K177" s="429" t="str">
        <f t="shared" si="13"/>
        <v>OK</v>
      </c>
      <c r="L177" s="424" t="s">
        <v>760</v>
      </c>
      <c r="M177" s="425" t="s">
        <v>136</v>
      </c>
      <c r="N177" s="429" t="str">
        <f t="shared" si="12"/>
        <v>OK</v>
      </c>
      <c r="O177" t="s">
        <v>136</v>
      </c>
    </row>
    <row r="178" spans="1:15">
      <c r="A178" s="427" t="s">
        <v>759</v>
      </c>
      <c r="B178" t="s">
        <v>761</v>
      </c>
      <c r="C178" s="343">
        <v>7869592</v>
      </c>
      <c r="D178" s="343">
        <v>40150.979591836738</v>
      </c>
      <c r="E178" s="343">
        <v>1196.8961216730038</v>
      </c>
      <c r="F178" s="343">
        <v>196.51380911951256</v>
      </c>
      <c r="G178" s="343">
        <v>399116</v>
      </c>
      <c r="H178" s="343">
        <v>2036.3061224489795</v>
      </c>
      <c r="I178" s="343">
        <v>60.702053231939203</v>
      </c>
      <c r="J178" s="343">
        <v>9.9664385956150401</v>
      </c>
      <c r="K178" s="429" t="str">
        <f t="shared" si="13"/>
        <v>OK</v>
      </c>
      <c r="L178" s="424" t="s">
        <v>761</v>
      </c>
      <c r="M178" s="425" t="s">
        <v>137</v>
      </c>
      <c r="N178" s="429" t="str">
        <f t="shared" si="12"/>
        <v>OK</v>
      </c>
      <c r="O178" t="s">
        <v>137</v>
      </c>
    </row>
    <row r="179" spans="1:15">
      <c r="A179" s="427" t="s">
        <v>759</v>
      </c>
      <c r="B179" t="s">
        <v>762</v>
      </c>
      <c r="C179" s="343">
        <v>5988641</v>
      </c>
      <c r="D179" s="343">
        <v>45027.375939849597</v>
      </c>
      <c r="E179" s="343">
        <v>1579.69955156951</v>
      </c>
      <c r="F179" s="343">
        <v>248.17210227508201</v>
      </c>
      <c r="G179" s="343">
        <v>232965</v>
      </c>
      <c r="H179" s="343">
        <v>1751.6165413533799</v>
      </c>
      <c r="I179" s="343">
        <v>61.452123450277</v>
      </c>
      <c r="J179" s="343">
        <v>9.6541792714765204</v>
      </c>
      <c r="K179" s="429" t="str">
        <f t="shared" ref="K179:K181" si="14">IF(B179=L179,"OK","err")</f>
        <v>OK</v>
      </c>
      <c r="L179" s="424" t="s">
        <v>762</v>
      </c>
      <c r="M179" s="425" t="s">
        <v>138</v>
      </c>
      <c r="N179" s="429" t="str">
        <f t="shared" si="12"/>
        <v>OK</v>
      </c>
      <c r="O179" t="s">
        <v>138</v>
      </c>
    </row>
    <row r="180" spans="1:15">
      <c r="A180" s="427" t="s">
        <v>759</v>
      </c>
      <c r="B180" t="s">
        <v>763</v>
      </c>
      <c r="C180" s="343">
        <v>5933476</v>
      </c>
      <c r="D180" s="343">
        <v>49036.991735537202</v>
      </c>
      <c r="E180" s="343">
        <v>1591.5976394849799</v>
      </c>
      <c r="F180" s="343">
        <v>255.027765838563</v>
      </c>
      <c r="G180" s="343">
        <v>256862</v>
      </c>
      <c r="H180" s="343">
        <v>2122.8264462809898</v>
      </c>
      <c r="I180" s="343">
        <v>68.900751072961398</v>
      </c>
      <c r="J180" s="343">
        <v>11.040230379094</v>
      </c>
      <c r="K180" s="429" t="str">
        <f t="shared" si="14"/>
        <v>OK</v>
      </c>
      <c r="L180" s="424" t="s">
        <v>763</v>
      </c>
      <c r="M180" s="425" t="s">
        <v>139</v>
      </c>
      <c r="N180" s="429" t="str">
        <f t="shared" si="12"/>
        <v>err</v>
      </c>
      <c r="O180" t="s">
        <v>471</v>
      </c>
    </row>
    <row r="181" spans="1:15">
      <c r="A181" s="427" t="s">
        <v>759</v>
      </c>
      <c r="B181" t="s">
        <v>764</v>
      </c>
      <c r="C181" s="343">
        <v>17634321</v>
      </c>
      <c r="D181" s="343">
        <v>52172.547337278105</v>
      </c>
      <c r="E181" s="343">
        <v>1357.2170399445856</v>
      </c>
      <c r="F181" s="343">
        <v>195.66514285714285</v>
      </c>
      <c r="G181" s="343">
        <v>746273</v>
      </c>
      <c r="H181" s="343">
        <v>2207.9082840236688</v>
      </c>
      <c r="I181" s="343">
        <v>57.436542753790505</v>
      </c>
      <c r="J181" s="343">
        <v>8.2804216366158112</v>
      </c>
      <c r="K181" s="429" t="str">
        <f t="shared" si="14"/>
        <v>OK</v>
      </c>
      <c r="L181" s="424" t="s">
        <v>764</v>
      </c>
      <c r="M181" s="425" t="s">
        <v>140</v>
      </c>
      <c r="N181" s="429" t="str">
        <f t="shared" si="12"/>
        <v>OK</v>
      </c>
      <c r="O181" t="s">
        <v>140</v>
      </c>
    </row>
    <row r="182" spans="1:15">
      <c r="A182" s="427" t="s">
        <v>759</v>
      </c>
      <c r="B182" t="s">
        <v>765</v>
      </c>
      <c r="C182" s="343">
        <v>6215092.0700000003</v>
      </c>
      <c r="D182" s="343">
        <v>33962.251748633898</v>
      </c>
      <c r="E182" s="343">
        <v>1655.5919206180099</v>
      </c>
      <c r="F182" s="343">
        <v>121.59751271717001</v>
      </c>
      <c r="G182" s="343">
        <v>183613.2</v>
      </c>
      <c r="H182" s="343">
        <v>1003.35081967213</v>
      </c>
      <c r="I182" s="343">
        <v>48.911347895578103</v>
      </c>
      <c r="J182" s="343">
        <v>3.5923696979183002</v>
      </c>
      <c r="K182" s="429" t="str">
        <f t="shared" si="13"/>
        <v>OK</v>
      </c>
      <c r="L182" s="424" t="s">
        <v>765</v>
      </c>
      <c r="M182" s="425" t="s">
        <v>141</v>
      </c>
      <c r="N182" s="429" t="str">
        <f t="shared" si="12"/>
        <v>OK</v>
      </c>
      <c r="O182" t="s">
        <v>141</v>
      </c>
    </row>
    <row r="183" spans="1:15">
      <c r="A183" s="427" t="s">
        <v>759</v>
      </c>
      <c r="B183" t="s">
        <v>766</v>
      </c>
      <c r="C183" s="343">
        <v>10442471</v>
      </c>
      <c r="D183" s="343">
        <v>46205.623893805299</v>
      </c>
      <c r="E183" s="343">
        <v>4163.6646730462498</v>
      </c>
      <c r="F183" s="343">
        <v>199.10141473459399</v>
      </c>
      <c r="G183" s="343">
        <v>677755</v>
      </c>
      <c r="H183" s="343">
        <v>2998.9159292035401</v>
      </c>
      <c r="I183" s="343">
        <v>270.23724082934598</v>
      </c>
      <c r="J183" s="343">
        <v>12.922418395363</v>
      </c>
      <c r="K183" s="429" t="str">
        <f t="shared" si="13"/>
        <v>OK</v>
      </c>
      <c r="L183" s="424" t="s">
        <v>766</v>
      </c>
      <c r="M183" s="425" t="s">
        <v>142</v>
      </c>
      <c r="N183" s="429" t="str">
        <f t="shared" si="12"/>
        <v>OK</v>
      </c>
      <c r="O183" t="s">
        <v>142</v>
      </c>
    </row>
    <row r="184" spans="1:15">
      <c r="A184" s="427" t="s">
        <v>759</v>
      </c>
      <c r="B184" t="s">
        <v>767</v>
      </c>
      <c r="C184" s="343">
        <v>5066549.72</v>
      </c>
      <c r="D184" s="343">
        <v>45237.051071428599</v>
      </c>
      <c r="E184" s="343">
        <v>1461.7858395845401</v>
      </c>
      <c r="F184" s="343">
        <v>197.418552057357</v>
      </c>
      <c r="G184" s="343">
        <v>259237.28</v>
      </c>
      <c r="H184" s="343">
        <v>2314.6185714285698</v>
      </c>
      <c r="I184" s="343">
        <v>74.794368147720704</v>
      </c>
      <c r="J184" s="343">
        <v>10.1012032418953</v>
      </c>
      <c r="K184" s="429" t="str">
        <f t="shared" si="13"/>
        <v>OK</v>
      </c>
      <c r="L184" s="425" t="s">
        <v>767</v>
      </c>
      <c r="M184" s="425" t="s">
        <v>143</v>
      </c>
      <c r="N184" s="429" t="str">
        <f t="shared" si="12"/>
        <v>OK</v>
      </c>
      <c r="O184" t="s">
        <v>143</v>
      </c>
    </row>
    <row r="185" spans="1:15">
      <c r="A185" s="427"/>
      <c r="C185" s="343"/>
      <c r="D185">
        <v>200</v>
      </c>
      <c r="E185">
        <v>51</v>
      </c>
      <c r="F185">
        <v>5137</v>
      </c>
      <c r="G185">
        <v>39412</v>
      </c>
      <c r="H185" s="343"/>
      <c r="I185" s="343"/>
      <c r="J185" s="343"/>
      <c r="K185" s="429"/>
      <c r="L185" s="425"/>
      <c r="M185" s="425"/>
    </row>
    <row r="186" spans="1:15">
      <c r="A186" s="427" t="s">
        <v>769</v>
      </c>
      <c r="B186" t="s">
        <v>770</v>
      </c>
      <c r="C186" s="343">
        <v>50433136.659999996</v>
      </c>
      <c r="D186" s="343">
        <v>68152.887378378378</v>
      </c>
      <c r="E186" s="343">
        <v>2286.9059384210764</v>
      </c>
      <c r="F186" s="343">
        <v>372.98753575813151</v>
      </c>
      <c r="G186" s="343">
        <v>4396528.5599999996</v>
      </c>
      <c r="H186" s="343">
        <v>5941.2548108108103</v>
      </c>
      <c r="I186" s="343">
        <v>199.36192626853489</v>
      </c>
      <c r="J186" s="343">
        <v>32.515335394263907</v>
      </c>
      <c r="K186" s="429" t="str">
        <f>IF(B186=L186,"OK","err")</f>
        <v>OK</v>
      </c>
      <c r="L186" s="424" t="s">
        <v>770</v>
      </c>
      <c r="M186" s="425" t="s">
        <v>144</v>
      </c>
      <c r="N186" s="429" t="str">
        <f t="shared" si="12"/>
        <v>OK</v>
      </c>
      <c r="O186" t="s">
        <v>144</v>
      </c>
    </row>
    <row r="187" spans="1:15">
      <c r="A187" s="427" t="s">
        <v>769</v>
      </c>
      <c r="B187" t="s">
        <v>771</v>
      </c>
      <c r="C187" s="343">
        <v>11673551</v>
      </c>
      <c r="D187" s="343">
        <v>35590.094512195101</v>
      </c>
      <c r="E187" s="343">
        <v>6026.6138358285998</v>
      </c>
      <c r="F187" s="343">
        <v>139.23273538322101</v>
      </c>
      <c r="G187" s="343">
        <v>378715</v>
      </c>
      <c r="H187" s="343">
        <v>1154.6189024390201</v>
      </c>
      <c r="I187" s="343">
        <v>195.516262261229</v>
      </c>
      <c r="J187" s="343">
        <v>4.5170081820567303</v>
      </c>
      <c r="K187" s="429" t="str">
        <f t="shared" si="13"/>
        <v>OK</v>
      </c>
      <c r="L187" s="424" t="s">
        <v>771</v>
      </c>
      <c r="M187" s="425" t="s">
        <v>145</v>
      </c>
      <c r="N187" s="429" t="str">
        <f t="shared" si="12"/>
        <v>OK</v>
      </c>
      <c r="O187" t="s">
        <v>145</v>
      </c>
    </row>
    <row r="188" spans="1:15">
      <c r="A188" s="427" t="s">
        <v>769</v>
      </c>
      <c r="B188" t="s">
        <v>772</v>
      </c>
      <c r="C188" s="343">
        <v>33187254</v>
      </c>
      <c r="D188" s="343">
        <v>65587.458498023712</v>
      </c>
      <c r="E188" s="343">
        <v>1713.5096034696408</v>
      </c>
      <c r="F188" s="343">
        <v>273.20233792961517</v>
      </c>
      <c r="G188" s="343">
        <v>2112511.52</v>
      </c>
      <c r="H188" s="343">
        <v>4174.9239525691701</v>
      </c>
      <c r="I188" s="343">
        <v>109.07225939694341</v>
      </c>
      <c r="J188" s="343">
        <v>17.39050438361803</v>
      </c>
      <c r="K188" s="429" t="str">
        <f t="shared" si="13"/>
        <v>OK</v>
      </c>
      <c r="L188" s="424" t="s">
        <v>772</v>
      </c>
      <c r="M188" s="425" t="s">
        <v>146</v>
      </c>
      <c r="N188" s="429" t="str">
        <f t="shared" si="12"/>
        <v>OK</v>
      </c>
      <c r="O188" t="s">
        <v>146</v>
      </c>
    </row>
    <row r="189" spans="1:15">
      <c r="A189" s="427" t="s">
        <v>769</v>
      </c>
      <c r="B189" t="s">
        <v>773</v>
      </c>
      <c r="C189" s="343">
        <v>9941502</v>
      </c>
      <c r="D189" s="343">
        <v>49707.51</v>
      </c>
      <c r="E189" s="343">
        <v>1916.2494217424826</v>
      </c>
      <c r="F189" s="343">
        <v>252.24555972800164</v>
      </c>
      <c r="G189" s="343">
        <v>336041</v>
      </c>
      <c r="H189" s="343">
        <v>1680.2049999999999</v>
      </c>
      <c r="I189" s="343">
        <v>64.772744795682343</v>
      </c>
      <c r="J189" s="343">
        <v>8.5263625291789307</v>
      </c>
      <c r="K189" s="429" t="str">
        <f t="shared" si="13"/>
        <v>OK</v>
      </c>
      <c r="L189" s="424" t="s">
        <v>773</v>
      </c>
      <c r="M189" s="425" t="s">
        <v>147</v>
      </c>
      <c r="N189" s="429" t="str">
        <f t="shared" si="12"/>
        <v>OK</v>
      </c>
      <c r="O189" t="s">
        <v>147</v>
      </c>
    </row>
    <row r="190" spans="1:15">
      <c r="A190" s="427" t="s">
        <v>769</v>
      </c>
      <c r="B190" t="s">
        <v>774</v>
      </c>
      <c r="C190" s="343">
        <v>5513881</v>
      </c>
      <c r="D190" s="343">
        <v>37255.9527027027</v>
      </c>
      <c r="E190" s="343">
        <v>1134.0767174002499</v>
      </c>
      <c r="F190" s="343">
        <v>185.44027039752501</v>
      </c>
      <c r="G190" s="343">
        <v>553767.14</v>
      </c>
      <c r="H190" s="343">
        <v>3741.6698648648598</v>
      </c>
      <c r="I190" s="343">
        <v>113.896984779926</v>
      </c>
      <c r="J190" s="343">
        <v>18.624037801842999</v>
      </c>
      <c r="K190" s="429" t="str">
        <f t="shared" si="13"/>
        <v>OK</v>
      </c>
      <c r="L190" s="424" t="s">
        <v>774</v>
      </c>
      <c r="M190" s="425" t="s">
        <v>148</v>
      </c>
      <c r="N190" s="429" t="str">
        <f t="shared" si="12"/>
        <v>OK</v>
      </c>
      <c r="O190" t="s">
        <v>148</v>
      </c>
    </row>
    <row r="191" spans="1:15">
      <c r="A191" s="427"/>
      <c r="C191" s="343"/>
      <c r="D191" s="343">
        <v>640</v>
      </c>
      <c r="E191" s="343">
        <v>170</v>
      </c>
      <c r="F191" s="343">
        <v>17594</v>
      </c>
      <c r="G191" s="343">
        <v>143510</v>
      </c>
      <c r="H191" s="343"/>
      <c r="I191" s="343"/>
      <c r="J191" s="343"/>
      <c r="K191" s="429"/>
      <c r="L191" s="424"/>
      <c r="M191" s="425"/>
    </row>
    <row r="192" spans="1:15">
      <c r="A192" s="427" t="s">
        <v>776</v>
      </c>
      <c r="B192" t="s">
        <v>777</v>
      </c>
      <c r="C192" s="343">
        <v>77044622</v>
      </c>
      <c r="D192" s="343">
        <v>120759.595611285</v>
      </c>
      <c r="E192" s="343">
        <v>3097.6448214860102</v>
      </c>
      <c r="F192" s="343">
        <v>396.25076889844399</v>
      </c>
      <c r="G192" s="343">
        <v>12820628</v>
      </c>
      <c r="H192" s="343">
        <v>20095.028213166101</v>
      </c>
      <c r="I192" s="343">
        <v>515.46429720167305</v>
      </c>
      <c r="J192" s="343">
        <v>65.938200109034398</v>
      </c>
      <c r="K192" s="429" t="str">
        <f t="shared" si="13"/>
        <v>OK</v>
      </c>
      <c r="L192" s="424" t="s">
        <v>777</v>
      </c>
      <c r="M192" s="425" t="s">
        <v>149</v>
      </c>
      <c r="N192" s="429" t="str">
        <f t="shared" si="12"/>
        <v>OK</v>
      </c>
      <c r="O192" t="s">
        <v>149</v>
      </c>
    </row>
    <row r="193" spans="1:15">
      <c r="A193" s="427" t="s">
        <v>776</v>
      </c>
      <c r="B193" t="s">
        <v>778</v>
      </c>
      <c r="C193" s="343">
        <v>37734246.409999996</v>
      </c>
      <c r="D193" s="343">
        <v>61657.265375816998</v>
      </c>
      <c r="E193" s="343">
        <v>2274.5175654008399</v>
      </c>
      <c r="F193" s="343">
        <v>343.42573819578399</v>
      </c>
      <c r="G193" s="343">
        <v>5131234.47</v>
      </c>
      <c r="H193" s="343">
        <v>8384.3700490196097</v>
      </c>
      <c r="I193" s="343">
        <v>309.29683363471997</v>
      </c>
      <c r="J193" s="343">
        <v>46.700229986530303</v>
      </c>
      <c r="K193" s="429" t="str">
        <f t="shared" ref="K193:K202" si="15">IF(B193=L193,"OK","err")</f>
        <v>OK</v>
      </c>
      <c r="L193" s="425" t="s">
        <v>778</v>
      </c>
      <c r="M193" s="425" t="s">
        <v>150</v>
      </c>
      <c r="N193" s="429" t="str">
        <f t="shared" si="12"/>
        <v>OK</v>
      </c>
      <c r="O193" t="s">
        <v>150</v>
      </c>
    </row>
    <row r="194" spans="1:15">
      <c r="A194" s="427" t="s">
        <v>776</v>
      </c>
      <c r="B194" t="s">
        <v>779</v>
      </c>
      <c r="C194" s="343">
        <v>36919010</v>
      </c>
      <c r="D194" s="343">
        <f>+C194/D191</f>
        <v>57685.953125</v>
      </c>
      <c r="E194" s="343">
        <f>+C194/(E191+F191)</f>
        <v>2078.3049988741273</v>
      </c>
      <c r="F194" s="343">
        <f>+C194/G191</f>
        <v>257.2574036652498</v>
      </c>
      <c r="G194" s="343">
        <v>2012512</v>
      </c>
      <c r="H194" s="343">
        <f>+G194/D191</f>
        <v>3144.55</v>
      </c>
      <c r="I194" s="343">
        <f>+G194/(E191+F191)</f>
        <v>113.29160099076785</v>
      </c>
      <c r="J194" s="343">
        <f>+G194/G191</f>
        <v>14.023496620444568</v>
      </c>
      <c r="K194" s="429" t="str">
        <f t="shared" si="15"/>
        <v>OK</v>
      </c>
      <c r="L194" s="425" t="s">
        <v>779</v>
      </c>
      <c r="M194" s="425" t="s">
        <v>151</v>
      </c>
      <c r="N194" s="429" t="str">
        <f t="shared" si="12"/>
        <v>OK</v>
      </c>
      <c r="O194" t="s">
        <v>151</v>
      </c>
    </row>
    <row r="195" spans="1:15">
      <c r="A195" s="427" t="s">
        <v>776</v>
      </c>
      <c r="B195" t="s">
        <v>780</v>
      </c>
      <c r="C195" s="343">
        <v>8179278</v>
      </c>
      <c r="D195" s="343">
        <v>66498.195121951198</v>
      </c>
      <c r="E195" s="343">
        <v>1995.43254452305</v>
      </c>
      <c r="F195" s="343">
        <v>277.63069821119399</v>
      </c>
      <c r="G195" s="343">
        <v>634238</v>
      </c>
      <c r="H195" s="343">
        <v>5156.4065040650403</v>
      </c>
      <c r="I195" s="343">
        <v>154.72993413027601</v>
      </c>
      <c r="J195" s="343">
        <v>21.5280540375412</v>
      </c>
      <c r="K195" s="429" t="str">
        <f t="shared" si="15"/>
        <v>OK</v>
      </c>
      <c r="L195" s="424" t="s">
        <v>780</v>
      </c>
      <c r="M195" s="425" t="s">
        <v>152</v>
      </c>
      <c r="N195" s="429" t="str">
        <f t="shared" si="12"/>
        <v>OK</v>
      </c>
      <c r="O195" t="s">
        <v>152</v>
      </c>
    </row>
    <row r="196" spans="1:15">
      <c r="A196" s="427" t="s">
        <v>776</v>
      </c>
      <c r="B196" t="s">
        <v>781</v>
      </c>
      <c r="C196" s="343">
        <v>7632565</v>
      </c>
      <c r="D196" s="343">
        <v>52638.379310344797</v>
      </c>
      <c r="E196" s="343">
        <v>1748.18254695373</v>
      </c>
      <c r="F196" s="343">
        <v>274.52307304967098</v>
      </c>
      <c r="G196" s="343">
        <v>332687</v>
      </c>
      <c r="H196" s="343">
        <v>2294.3931034482798</v>
      </c>
      <c r="I196" s="343">
        <v>76.199496106275802</v>
      </c>
      <c r="J196" s="343">
        <v>11.9658669927706</v>
      </c>
      <c r="K196" s="429" t="str">
        <f t="shared" si="15"/>
        <v>OK</v>
      </c>
      <c r="L196" s="424" t="s">
        <v>781</v>
      </c>
      <c r="M196" s="425" t="s">
        <v>153</v>
      </c>
      <c r="N196" s="429" t="str">
        <f t="shared" si="12"/>
        <v>OK</v>
      </c>
      <c r="O196" t="s">
        <v>153</v>
      </c>
    </row>
    <row r="197" spans="1:15">
      <c r="A197" s="427" t="s">
        <v>776</v>
      </c>
      <c r="B197" t="s">
        <v>782</v>
      </c>
      <c r="C197" s="343">
        <v>7843960</v>
      </c>
      <c r="D197" s="343">
        <v>56028.285714285703</v>
      </c>
      <c r="E197" s="343">
        <v>1723.1898066783799</v>
      </c>
      <c r="F197" s="343">
        <v>289.60531659590202</v>
      </c>
      <c r="G197" s="343">
        <v>311538</v>
      </c>
      <c r="H197" s="343">
        <v>2225.2714285714301</v>
      </c>
      <c r="I197" s="343">
        <v>68.439806678383107</v>
      </c>
      <c r="J197" s="343">
        <v>11.502233708694799</v>
      </c>
      <c r="K197" s="429" t="str">
        <f t="shared" si="15"/>
        <v>OK</v>
      </c>
      <c r="L197" s="424" t="s">
        <v>782</v>
      </c>
      <c r="M197" s="425" t="s">
        <v>154</v>
      </c>
      <c r="N197" s="429" t="str">
        <f t="shared" si="12"/>
        <v>OK</v>
      </c>
      <c r="O197" t="s">
        <v>154</v>
      </c>
    </row>
    <row r="198" spans="1:15">
      <c r="A198" s="427" t="s">
        <v>776</v>
      </c>
      <c r="B198" t="s">
        <v>783</v>
      </c>
      <c r="C198" s="343">
        <v>9102168</v>
      </c>
      <c r="D198" s="343">
        <v>52012.388571428601</v>
      </c>
      <c r="E198" s="343">
        <v>1909.41220893644</v>
      </c>
      <c r="F198" s="343">
        <v>270.07797756809703</v>
      </c>
      <c r="G198" s="343">
        <v>499296</v>
      </c>
      <c r="H198" s="343">
        <v>2853.12</v>
      </c>
      <c r="I198" s="343">
        <v>104.740088105727</v>
      </c>
      <c r="J198" s="343">
        <v>14.815025814491699</v>
      </c>
      <c r="K198" s="429" t="str">
        <f t="shared" si="15"/>
        <v>OK</v>
      </c>
      <c r="L198" s="424" t="s">
        <v>783</v>
      </c>
      <c r="M198" s="425" t="s">
        <v>155</v>
      </c>
      <c r="N198" s="429" t="str">
        <f t="shared" si="12"/>
        <v>OK</v>
      </c>
      <c r="O198" t="s">
        <v>155</v>
      </c>
    </row>
    <row r="199" spans="1:15">
      <c r="A199" s="427" t="s">
        <v>776</v>
      </c>
      <c r="B199" t="s">
        <v>784</v>
      </c>
      <c r="C199" s="343">
        <v>8282180</v>
      </c>
      <c r="D199" s="343">
        <v>87180.842105263204</v>
      </c>
      <c r="E199" s="343">
        <v>2861.8451969592302</v>
      </c>
      <c r="F199" s="343">
        <v>447.78222318339101</v>
      </c>
      <c r="G199" s="343">
        <v>105855</v>
      </c>
      <c r="H199" s="343">
        <v>1114.2631578947401</v>
      </c>
      <c r="I199" s="343">
        <v>36.577401520386999</v>
      </c>
      <c r="J199" s="343">
        <v>5.7231293252595199</v>
      </c>
      <c r="K199" s="429" t="str">
        <f t="shared" si="15"/>
        <v>OK</v>
      </c>
      <c r="L199" s="424" t="s">
        <v>784</v>
      </c>
      <c r="M199" s="425" t="s">
        <v>156</v>
      </c>
      <c r="N199" s="429" t="str">
        <f t="shared" si="12"/>
        <v>OK</v>
      </c>
      <c r="O199" t="s">
        <v>156</v>
      </c>
    </row>
    <row r="200" spans="1:15">
      <c r="A200" s="427" t="s">
        <v>776</v>
      </c>
      <c r="B200" t="s">
        <v>785</v>
      </c>
      <c r="C200" s="343">
        <v>7282870</v>
      </c>
      <c r="D200" s="343">
        <v>31664.652173913</v>
      </c>
      <c r="E200" s="343">
        <v>4495.5987654320998</v>
      </c>
      <c r="F200" s="343">
        <v>132.996165084003</v>
      </c>
      <c r="G200" s="343">
        <v>492223</v>
      </c>
      <c r="H200" s="343">
        <v>2140.1</v>
      </c>
      <c r="I200" s="343">
        <v>303.84135802469098</v>
      </c>
      <c r="J200" s="343">
        <v>8.9887326515704906</v>
      </c>
      <c r="K200" s="429" t="str">
        <f t="shared" si="15"/>
        <v>OK</v>
      </c>
      <c r="L200" s="424" t="s">
        <v>785</v>
      </c>
      <c r="M200" s="425" t="s">
        <v>439</v>
      </c>
      <c r="N200" s="429" t="str">
        <f t="shared" si="12"/>
        <v>err</v>
      </c>
      <c r="O200" t="s">
        <v>157</v>
      </c>
    </row>
    <row r="201" spans="1:15">
      <c r="A201" s="427" t="s">
        <v>776</v>
      </c>
      <c r="B201" t="s">
        <v>786</v>
      </c>
      <c r="C201" s="343">
        <v>6985515.9199999999</v>
      </c>
      <c r="D201" s="343">
        <v>45067.844645161298</v>
      </c>
      <c r="E201" s="343">
        <v>4726.3301217861999</v>
      </c>
      <c r="F201" s="343">
        <v>167.97758668782799</v>
      </c>
      <c r="G201" s="343">
        <v>280350</v>
      </c>
      <c r="H201" s="343">
        <v>1808.7096774193501</v>
      </c>
      <c r="I201" s="343">
        <v>189.68200270636001</v>
      </c>
      <c r="J201" s="343">
        <v>6.7414514500072098</v>
      </c>
      <c r="K201" s="429" t="str">
        <f t="shared" si="15"/>
        <v>OK</v>
      </c>
      <c r="L201" s="424" t="s">
        <v>786</v>
      </c>
      <c r="M201" s="425" t="s">
        <v>440</v>
      </c>
      <c r="N201" s="429" t="str">
        <f t="shared" si="12"/>
        <v>err</v>
      </c>
    </row>
    <row r="202" spans="1:15">
      <c r="A202" s="427" t="s">
        <v>776</v>
      </c>
      <c r="B202" t="s">
        <v>787</v>
      </c>
      <c r="C202" s="343">
        <v>11177117</v>
      </c>
      <c r="D202" s="343">
        <v>30455.359673024501</v>
      </c>
      <c r="E202" s="343">
        <v>2826.78730399595</v>
      </c>
      <c r="F202" s="343">
        <v>105.535100888499</v>
      </c>
      <c r="G202" s="343">
        <v>588999</v>
      </c>
      <c r="H202" s="343">
        <v>1604.90190735695</v>
      </c>
      <c r="I202" s="343">
        <v>148.96282245827001</v>
      </c>
      <c r="J202" s="343">
        <v>5.56136872220491</v>
      </c>
      <c r="K202" s="429" t="str">
        <f t="shared" si="15"/>
        <v>OK</v>
      </c>
      <c r="L202" s="424" t="s">
        <v>787</v>
      </c>
      <c r="M202" s="425" t="s">
        <v>157</v>
      </c>
      <c r="N202" s="429" t="str">
        <f t="shared" si="12"/>
        <v>err</v>
      </c>
    </row>
    <row r="203" spans="1:15">
      <c r="A203" s="427"/>
      <c r="C203" s="343"/>
      <c r="D203" s="343"/>
      <c r="E203" s="343"/>
      <c r="F203" s="343"/>
      <c r="G203" s="343"/>
      <c r="H203" s="343"/>
      <c r="I203" s="343"/>
      <c r="J203" s="343"/>
      <c r="K203" s="429"/>
      <c r="L203" s="424"/>
      <c r="M203" s="425"/>
    </row>
    <row r="204" spans="1:15">
      <c r="A204" s="427"/>
      <c r="C204" s="343"/>
      <c r="D204" s="343"/>
      <c r="E204" s="343"/>
      <c r="F204" s="343"/>
      <c r="G204" s="343"/>
      <c r="H204" s="343"/>
      <c r="I204" s="343"/>
      <c r="J204" s="343"/>
      <c r="K204" s="429"/>
      <c r="L204" s="424"/>
      <c r="M204" s="425"/>
    </row>
    <row r="205" spans="1:15">
      <c r="A205" s="427"/>
      <c r="C205" s="343"/>
      <c r="D205" s="343"/>
      <c r="E205" s="343"/>
      <c r="F205" s="343"/>
      <c r="G205" s="343"/>
      <c r="H205" s="343"/>
      <c r="I205" s="343"/>
      <c r="J205" s="343"/>
      <c r="K205" s="429"/>
      <c r="L205" s="424"/>
      <c r="M205" s="425"/>
    </row>
    <row r="206" spans="1:15">
      <c r="A206" s="427" t="s">
        <v>789</v>
      </c>
      <c r="B206" t="s">
        <v>790</v>
      </c>
      <c r="C206" s="343">
        <v>39521876.270000003</v>
      </c>
      <c r="D206" s="343">
        <v>78885.980578842296</v>
      </c>
      <c r="E206" s="343">
        <v>2051.2729677687198</v>
      </c>
      <c r="F206" s="343">
        <v>404.67189824295502</v>
      </c>
      <c r="G206" s="343">
        <v>2517962.16</v>
      </c>
      <c r="H206" s="343">
        <v>5025.8725748503002</v>
      </c>
      <c r="I206" s="343">
        <v>130.68781647376301</v>
      </c>
      <c r="J206" s="343">
        <v>25.781886467889901</v>
      </c>
      <c r="K206" s="429" t="str">
        <f t="shared" ref="K206" si="16">IF(B206=L206,"OK","err")</f>
        <v>OK</v>
      </c>
      <c r="L206" s="424" t="s">
        <v>790</v>
      </c>
      <c r="M206" s="425" t="s">
        <v>158</v>
      </c>
      <c r="N206" s="429" t="str">
        <f t="shared" ref="N206:N226" si="17">IF(M206=O206,"OK","err")</f>
        <v>OK</v>
      </c>
      <c r="O206" t="s">
        <v>158</v>
      </c>
    </row>
    <row r="207" spans="1:15">
      <c r="A207" s="427" t="s">
        <v>789</v>
      </c>
      <c r="B207" t="s">
        <v>791</v>
      </c>
      <c r="C207" s="343">
        <v>9236600</v>
      </c>
      <c r="D207" s="343">
        <v>60767.1052631579</v>
      </c>
      <c r="E207" s="343">
        <v>1529.9983435481199</v>
      </c>
      <c r="F207" s="343">
        <v>252.787432606256</v>
      </c>
      <c r="G207" s="343">
        <v>527458</v>
      </c>
      <c r="H207" s="343">
        <v>3470.1184210526299</v>
      </c>
      <c r="I207" s="343">
        <v>87.370879575948294</v>
      </c>
      <c r="J207" s="343">
        <v>14.435479898191</v>
      </c>
      <c r="K207" s="429" t="str">
        <f t="shared" ref="K207:K277" si="18">IF(B207=L207,"OK","err")</f>
        <v>OK</v>
      </c>
      <c r="L207" s="424" t="s">
        <v>791</v>
      </c>
      <c r="M207" s="425" t="s">
        <v>159</v>
      </c>
      <c r="N207" s="429" t="str">
        <f t="shared" si="17"/>
        <v>OK</v>
      </c>
      <c r="O207" t="s">
        <v>159</v>
      </c>
    </row>
    <row r="208" spans="1:15">
      <c r="A208" s="427" t="s">
        <v>789</v>
      </c>
      <c r="B208" t="s">
        <v>792</v>
      </c>
      <c r="C208" s="343">
        <v>7420243</v>
      </c>
      <c r="D208" s="343">
        <v>68075.623853211</v>
      </c>
      <c r="E208" s="343">
        <v>2035.1736149204601</v>
      </c>
      <c r="F208" s="343">
        <v>369.75498305760402</v>
      </c>
      <c r="G208" s="343">
        <v>281580</v>
      </c>
      <c r="H208" s="343">
        <v>2583.3027522935799</v>
      </c>
      <c r="I208" s="343">
        <v>77.229840921557894</v>
      </c>
      <c r="J208" s="343">
        <v>14.031293601753999</v>
      </c>
      <c r="K208" s="429" t="str">
        <f t="shared" si="18"/>
        <v>OK</v>
      </c>
      <c r="L208" s="424" t="s">
        <v>792</v>
      </c>
      <c r="M208" s="425" t="s">
        <v>160</v>
      </c>
      <c r="N208" s="429" t="str">
        <f t="shared" si="17"/>
        <v>OK</v>
      </c>
      <c r="O208" t="s">
        <v>160</v>
      </c>
    </row>
    <row r="209" spans="1:15">
      <c r="A209" s="427" t="s">
        <v>789</v>
      </c>
      <c r="B209" t="s">
        <v>793</v>
      </c>
      <c r="C209" s="343">
        <v>3351764</v>
      </c>
      <c r="D209" s="343">
        <v>47882.342857142903</v>
      </c>
      <c r="E209" s="343">
        <v>1363.0597803985399</v>
      </c>
      <c r="F209" s="343">
        <v>240.54571551600401</v>
      </c>
      <c r="G209" s="343">
        <v>158245.38</v>
      </c>
      <c r="H209" s="343">
        <v>2260.6482857142901</v>
      </c>
      <c r="I209" s="343">
        <v>64.353550223668194</v>
      </c>
      <c r="J209" s="343">
        <v>11.3567805368164</v>
      </c>
      <c r="K209" s="429" t="str">
        <f t="shared" si="18"/>
        <v>OK</v>
      </c>
      <c r="L209" s="425" t="s">
        <v>793</v>
      </c>
      <c r="M209" s="425" t="s">
        <v>161</v>
      </c>
      <c r="N209" s="429" t="str">
        <f t="shared" si="17"/>
        <v>OK</v>
      </c>
      <c r="O209" t="s">
        <v>161</v>
      </c>
    </row>
    <row r="210" spans="1:15">
      <c r="A210" s="427"/>
      <c r="C210" s="343"/>
      <c r="D210" s="343">
        <v>340</v>
      </c>
      <c r="E210" s="343">
        <v>146</v>
      </c>
      <c r="F210" s="343">
        <v>7626</v>
      </c>
      <c r="G210" s="343">
        <v>84176</v>
      </c>
      <c r="H210" s="343"/>
      <c r="I210" s="343"/>
      <c r="J210" s="343"/>
      <c r="K210" s="429"/>
    </row>
    <row r="211" spans="1:15">
      <c r="A211" s="427" t="s">
        <v>795</v>
      </c>
      <c r="B211" t="s">
        <v>796</v>
      </c>
      <c r="C211" s="343">
        <v>170551503</v>
      </c>
      <c r="D211" s="343">
        <v>161660.192417062</v>
      </c>
      <c r="E211" s="343">
        <v>3531.3063544319498</v>
      </c>
      <c r="F211" s="343">
        <v>558.19149186857499</v>
      </c>
      <c r="G211" s="343">
        <v>22574497</v>
      </c>
      <c r="H211" s="343">
        <v>21397.627488151698</v>
      </c>
      <c r="I211" s="343">
        <v>467.40992194132099</v>
      </c>
      <c r="J211" s="343">
        <v>73.883207928180298</v>
      </c>
      <c r="K211" s="429" t="str">
        <f t="shared" si="18"/>
        <v>OK</v>
      </c>
      <c r="L211" s="424" t="s">
        <v>796</v>
      </c>
      <c r="M211" s="425" t="s">
        <v>162</v>
      </c>
      <c r="N211" s="429" t="str">
        <f t="shared" si="17"/>
        <v>err</v>
      </c>
      <c r="O211" t="s">
        <v>476</v>
      </c>
    </row>
    <row r="212" spans="1:15">
      <c r="A212" s="427" t="s">
        <v>795</v>
      </c>
      <c r="B212" t="s">
        <v>797</v>
      </c>
      <c r="C212" s="343">
        <v>31489188.989999998</v>
      </c>
      <c r="D212" s="343">
        <v>98097.161962616796</v>
      </c>
      <c r="E212" s="343">
        <v>2717.3963574387299</v>
      </c>
      <c r="F212" s="343">
        <v>386.19035284161998</v>
      </c>
      <c r="G212" s="343">
        <v>2590600.7599999998</v>
      </c>
      <c r="H212" s="343">
        <v>8070.4073520249203</v>
      </c>
      <c r="I212" s="343">
        <v>223.55891957197099</v>
      </c>
      <c r="J212" s="343">
        <v>31.771698594520299</v>
      </c>
      <c r="K212" s="429" t="str">
        <f t="shared" si="18"/>
        <v>OK</v>
      </c>
      <c r="L212" s="424" t="s">
        <v>797</v>
      </c>
      <c r="M212" s="425" t="s">
        <v>163</v>
      </c>
      <c r="N212" s="429" t="str">
        <f t="shared" si="17"/>
        <v>OK</v>
      </c>
      <c r="O212" t="s">
        <v>163</v>
      </c>
    </row>
    <row r="213" spans="1:15">
      <c r="A213" s="427" t="s">
        <v>795</v>
      </c>
      <c r="B213" t="s">
        <v>798</v>
      </c>
      <c r="C213" s="343">
        <v>60801624</v>
      </c>
      <c r="D213" s="343">
        <v>94266.083720930197</v>
      </c>
      <c r="E213" s="343">
        <v>2012.16613164775</v>
      </c>
      <c r="F213" s="343">
        <v>356.64960112623203</v>
      </c>
      <c r="G213" s="343">
        <v>5304363</v>
      </c>
      <c r="H213" s="343">
        <v>8223.8186046511601</v>
      </c>
      <c r="I213" s="343">
        <v>175.54234371380301</v>
      </c>
      <c r="J213" s="343">
        <v>31.1142832003754</v>
      </c>
      <c r="K213" s="429" t="str">
        <f t="shared" si="18"/>
        <v>OK</v>
      </c>
      <c r="L213" s="424" t="s">
        <v>798</v>
      </c>
      <c r="M213" s="425" t="s">
        <v>1026</v>
      </c>
      <c r="N213" s="429" t="str">
        <f t="shared" si="17"/>
        <v>err</v>
      </c>
      <c r="O213" t="s">
        <v>478</v>
      </c>
    </row>
    <row r="214" spans="1:15">
      <c r="A214" s="427" t="s">
        <v>795</v>
      </c>
      <c r="B214" t="s">
        <v>799</v>
      </c>
      <c r="C214" s="343">
        <v>9914749</v>
      </c>
      <c r="D214" s="343">
        <v>82622.908333333296</v>
      </c>
      <c r="E214" s="343">
        <v>2180.0239665787199</v>
      </c>
      <c r="F214" s="343">
        <v>427.93167594630802</v>
      </c>
      <c r="G214" s="343">
        <v>380064</v>
      </c>
      <c r="H214" s="343">
        <v>3167.2</v>
      </c>
      <c r="I214" s="343">
        <v>83.567282321899697</v>
      </c>
      <c r="J214" s="343">
        <v>16.403988087530799</v>
      </c>
      <c r="K214" s="429" t="str">
        <f t="shared" si="18"/>
        <v>OK</v>
      </c>
      <c r="L214" s="424" t="s">
        <v>799</v>
      </c>
      <c r="M214" s="425" t="s">
        <v>1027</v>
      </c>
      <c r="N214" s="429" t="str">
        <f t="shared" si="17"/>
        <v>err</v>
      </c>
      <c r="O214" t="s">
        <v>428</v>
      </c>
    </row>
    <row r="215" spans="1:15">
      <c r="A215" s="427" t="s">
        <v>795</v>
      </c>
      <c r="B215" t="s">
        <v>800</v>
      </c>
      <c r="C215" s="343">
        <v>18646725</v>
      </c>
      <c r="D215" s="343">
        <v>62155.75</v>
      </c>
      <c r="E215" s="343">
        <v>1554.2823205801501</v>
      </c>
      <c r="F215" s="343">
        <v>245.04533806426201</v>
      </c>
      <c r="G215" s="343">
        <v>2492593</v>
      </c>
      <c r="H215" s="343">
        <v>8308.6433333333298</v>
      </c>
      <c r="I215" s="343">
        <v>207.76802533966799</v>
      </c>
      <c r="J215" s="343">
        <v>32.7563309021618</v>
      </c>
      <c r="K215" s="429" t="str">
        <f t="shared" si="18"/>
        <v>OK</v>
      </c>
      <c r="L215" s="424" t="s">
        <v>800</v>
      </c>
      <c r="M215" s="425" t="s">
        <v>164</v>
      </c>
      <c r="N215" s="429" t="str">
        <f t="shared" si="17"/>
        <v>err</v>
      </c>
      <c r="O215" t="s">
        <v>479</v>
      </c>
    </row>
    <row r="216" spans="1:15">
      <c r="A216" s="427" t="s">
        <v>795</v>
      </c>
      <c r="B216" t="s">
        <v>801</v>
      </c>
      <c r="C216" s="343">
        <v>38241454</v>
      </c>
      <c r="D216" s="343">
        <v>93271.839024390196</v>
      </c>
      <c r="E216" s="343">
        <v>2596.5137153720798</v>
      </c>
      <c r="F216" s="343">
        <v>404.73143111148698</v>
      </c>
      <c r="G216" s="343">
        <v>3208670</v>
      </c>
      <c r="H216" s="343">
        <v>7826.0243902438997</v>
      </c>
      <c r="I216" s="343">
        <v>217.86189570885401</v>
      </c>
      <c r="J216" s="343">
        <v>33.959210888385599</v>
      </c>
      <c r="K216" s="429" t="str">
        <f t="shared" si="18"/>
        <v>OK</v>
      </c>
      <c r="L216" s="424" t="s">
        <v>801</v>
      </c>
      <c r="M216" s="425" t="s">
        <v>1028</v>
      </c>
      <c r="N216" s="429" t="str">
        <f t="shared" si="17"/>
        <v>err</v>
      </c>
      <c r="O216" t="s">
        <v>429</v>
      </c>
    </row>
    <row r="217" spans="1:15">
      <c r="A217" s="427" t="s">
        <v>795</v>
      </c>
      <c r="B217" t="s">
        <v>802</v>
      </c>
      <c r="C217" s="343">
        <v>27853389</v>
      </c>
      <c r="D217" s="343">
        <v>81921.732352941181</v>
      </c>
      <c r="E217" s="343">
        <v>3583.8122748327328</v>
      </c>
      <c r="F217" s="343">
        <v>330.8946611860863</v>
      </c>
      <c r="G217" s="343">
        <v>904561</v>
      </c>
      <c r="H217" s="343">
        <v>2660.4735294117645</v>
      </c>
      <c r="I217" s="343">
        <v>116.38715903242408</v>
      </c>
      <c r="J217" s="343">
        <v>10.74606776278274</v>
      </c>
      <c r="K217" s="429" t="str">
        <f t="shared" si="18"/>
        <v>OK</v>
      </c>
      <c r="L217" s="424" t="s">
        <v>802</v>
      </c>
      <c r="M217" s="425" t="s">
        <v>165</v>
      </c>
      <c r="N217" s="429" t="str">
        <f t="shared" si="17"/>
        <v>OK</v>
      </c>
      <c r="O217" t="s">
        <v>165</v>
      </c>
    </row>
    <row r="218" spans="1:15">
      <c r="A218" s="427" t="s">
        <v>795</v>
      </c>
      <c r="B218" t="s">
        <v>803</v>
      </c>
      <c r="C218" s="343">
        <v>18784905</v>
      </c>
      <c r="D218" s="343">
        <v>97838.046875</v>
      </c>
      <c r="E218" s="343">
        <v>2304.0482031154202</v>
      </c>
      <c r="F218" s="343">
        <v>351.31671965588203</v>
      </c>
      <c r="G218" s="343">
        <v>3234221</v>
      </c>
      <c r="H218" s="343">
        <v>16844.901041666701</v>
      </c>
      <c r="I218" s="343">
        <v>396.690911320986</v>
      </c>
      <c r="J218" s="343">
        <v>60.486646717785703</v>
      </c>
      <c r="K218" s="429" t="str">
        <f t="shared" si="18"/>
        <v>OK</v>
      </c>
      <c r="L218" s="424" t="s">
        <v>803</v>
      </c>
      <c r="M218" s="425" t="s">
        <v>166</v>
      </c>
      <c r="N218" s="429" t="str">
        <f t="shared" si="17"/>
        <v>OK</v>
      </c>
      <c r="O218" t="s">
        <v>166</v>
      </c>
    </row>
    <row r="219" spans="1:15">
      <c r="A219" s="427" t="s">
        <v>795</v>
      </c>
      <c r="B219" t="s">
        <v>804</v>
      </c>
      <c r="C219" s="343">
        <v>40225313</v>
      </c>
      <c r="D219" s="343">
        <v>75896.816981132099</v>
      </c>
      <c r="E219" s="343">
        <v>2391.0903524936102</v>
      </c>
      <c r="F219" s="343">
        <v>239.12467081602</v>
      </c>
      <c r="G219" s="343">
        <v>2976771</v>
      </c>
      <c r="H219" s="343">
        <v>5616.5490566037697</v>
      </c>
      <c r="I219" s="343">
        <v>176.946501812994</v>
      </c>
      <c r="J219" s="343">
        <v>17.695807251261702</v>
      </c>
      <c r="K219" s="429" t="str">
        <f t="shared" si="18"/>
        <v>OK</v>
      </c>
      <c r="L219" s="424" t="s">
        <v>804</v>
      </c>
      <c r="M219" s="425" t="s">
        <v>167</v>
      </c>
      <c r="N219" s="429" t="str">
        <f t="shared" si="17"/>
        <v>OK</v>
      </c>
      <c r="O219" t="s">
        <v>167</v>
      </c>
    </row>
    <row r="220" spans="1:15">
      <c r="A220" s="427" t="s">
        <v>795</v>
      </c>
      <c r="B220" t="s">
        <v>805</v>
      </c>
      <c r="C220" s="343">
        <v>23583147</v>
      </c>
      <c r="D220" s="343">
        <v>63225.5951742627</v>
      </c>
      <c r="E220" s="343">
        <v>1773.0356364183101</v>
      </c>
      <c r="F220" s="343">
        <v>229.90004874244499</v>
      </c>
      <c r="G220" s="343">
        <v>2097131</v>
      </c>
      <c r="H220" s="343">
        <v>5622.3351206434299</v>
      </c>
      <c r="I220" s="343">
        <v>157.667167882114</v>
      </c>
      <c r="J220" s="343">
        <v>20.443858451939899</v>
      </c>
      <c r="K220" s="429" t="str">
        <f t="shared" si="18"/>
        <v>OK</v>
      </c>
      <c r="L220" s="424" t="s">
        <v>805</v>
      </c>
      <c r="M220" s="425" t="s">
        <v>1029</v>
      </c>
      <c r="N220" s="429" t="str">
        <f t="shared" si="17"/>
        <v>err</v>
      </c>
      <c r="O220" t="s">
        <v>168</v>
      </c>
    </row>
    <row r="221" spans="1:15">
      <c r="A221" s="427" t="s">
        <v>795</v>
      </c>
      <c r="B221" t="s">
        <v>806</v>
      </c>
      <c r="C221" s="343">
        <v>4272696</v>
      </c>
      <c r="D221" s="343">
        <v>53408.7</v>
      </c>
      <c r="E221" s="343">
        <v>1013.68825622776</v>
      </c>
      <c r="F221" s="343">
        <v>187.185490230439</v>
      </c>
      <c r="G221" s="343">
        <v>170432</v>
      </c>
      <c r="H221" s="343">
        <v>2130.4</v>
      </c>
      <c r="I221" s="343">
        <v>40.434638196915799</v>
      </c>
      <c r="J221" s="343">
        <v>7.4665732059931704</v>
      </c>
      <c r="K221" s="429" t="str">
        <f t="shared" si="18"/>
        <v>OK</v>
      </c>
      <c r="L221" s="424" t="s">
        <v>806</v>
      </c>
      <c r="M221" s="425" t="s">
        <v>169</v>
      </c>
      <c r="N221" s="429" t="str">
        <f t="shared" si="17"/>
        <v>OK</v>
      </c>
      <c r="O221" t="s">
        <v>169</v>
      </c>
    </row>
    <row r="222" spans="1:15">
      <c r="A222" s="427" t="s">
        <v>795</v>
      </c>
      <c r="B222" t="s">
        <v>807</v>
      </c>
      <c r="C222" s="343">
        <v>41762641</v>
      </c>
      <c r="D222" s="343">
        <v>342316.72950819699</v>
      </c>
      <c r="E222" s="343">
        <v>7073.6180555555602</v>
      </c>
      <c r="F222" s="343">
        <v>1115.21686071352</v>
      </c>
      <c r="G222" s="343">
        <v>4125305</v>
      </c>
      <c r="H222" s="343">
        <v>33813.975409836101</v>
      </c>
      <c r="I222" s="343">
        <v>698.73052168021695</v>
      </c>
      <c r="J222" s="343">
        <v>110.160889767144</v>
      </c>
      <c r="K222" s="429" t="str">
        <f t="shared" si="18"/>
        <v>OK</v>
      </c>
      <c r="L222" s="424" t="s">
        <v>807</v>
      </c>
      <c r="M222" s="425" t="s">
        <v>1031</v>
      </c>
      <c r="N222" s="429" t="str">
        <f t="shared" si="17"/>
        <v>err</v>
      </c>
      <c r="O222" t="s">
        <v>322</v>
      </c>
    </row>
    <row r="223" spans="1:15">
      <c r="A223" s="427" t="s">
        <v>795</v>
      </c>
      <c r="B223" t="s">
        <v>808</v>
      </c>
      <c r="C223" s="343">
        <v>10203976</v>
      </c>
      <c r="D223" s="343">
        <v>42516.566666666702</v>
      </c>
      <c r="E223" s="343">
        <v>23403.614678899099</v>
      </c>
      <c r="F223" s="343">
        <v>77.191155222367598</v>
      </c>
      <c r="G223" s="343">
        <v>452660</v>
      </c>
      <c r="H223" s="343">
        <v>1886.0833333333301</v>
      </c>
      <c r="I223" s="343">
        <v>1038.21100917431</v>
      </c>
      <c r="J223" s="343">
        <v>3.4242875838748499</v>
      </c>
      <c r="K223" s="429" t="str">
        <f t="shared" si="18"/>
        <v>OK</v>
      </c>
      <c r="L223" s="424" t="s">
        <v>808</v>
      </c>
      <c r="M223" s="425" t="s">
        <v>170</v>
      </c>
      <c r="N223" s="429" t="str">
        <f t="shared" si="17"/>
        <v>OK</v>
      </c>
      <c r="O223" t="s">
        <v>170</v>
      </c>
    </row>
    <row r="224" spans="1:15">
      <c r="A224" s="427" t="s">
        <v>795</v>
      </c>
      <c r="B224" t="s">
        <v>809</v>
      </c>
      <c r="C224" s="343">
        <v>53248823</v>
      </c>
      <c r="D224" s="343">
        <v>61205.543678160917</v>
      </c>
      <c r="E224" s="343">
        <v>4301.5447936020682</v>
      </c>
      <c r="F224" s="343">
        <v>186.70629836501274</v>
      </c>
      <c r="G224" s="343">
        <v>1225681</v>
      </c>
      <c r="H224" s="343">
        <v>1408.8287356321839</v>
      </c>
      <c r="I224" s="343">
        <v>99.0129251151143</v>
      </c>
      <c r="J224" s="343">
        <v>4.2976041458480161</v>
      </c>
      <c r="K224" s="429" t="str">
        <f t="shared" si="18"/>
        <v>OK</v>
      </c>
      <c r="L224" s="424" t="s">
        <v>809</v>
      </c>
      <c r="M224" s="425" t="s">
        <v>171</v>
      </c>
      <c r="N224" s="429" t="str">
        <f t="shared" si="17"/>
        <v>OK</v>
      </c>
      <c r="O224" t="s">
        <v>171</v>
      </c>
    </row>
    <row r="225" spans="1:15">
      <c r="A225" s="427" t="s">
        <v>795</v>
      </c>
      <c r="B225" t="s">
        <v>810</v>
      </c>
      <c r="C225" s="343">
        <v>53583338</v>
      </c>
      <c r="D225" s="343">
        <v>202201.275471698</v>
      </c>
      <c r="E225" s="343">
        <v>4360.6232096354197</v>
      </c>
      <c r="F225" s="343">
        <v>702.32702440558899</v>
      </c>
      <c r="G225" s="343">
        <v>7614933</v>
      </c>
      <c r="H225" s="343">
        <v>28735.596226415098</v>
      </c>
      <c r="I225" s="343">
        <v>619.704833984375</v>
      </c>
      <c r="J225" s="343">
        <v>99.810378273520897</v>
      </c>
      <c r="K225" s="429" t="str">
        <f t="shared" si="18"/>
        <v>OK</v>
      </c>
      <c r="L225" s="424" t="s">
        <v>810</v>
      </c>
      <c r="M225" s="425" t="s">
        <v>172</v>
      </c>
      <c r="N225" s="429" t="str">
        <f t="shared" si="17"/>
        <v>err</v>
      </c>
      <c r="O225" t="s">
        <v>564</v>
      </c>
    </row>
    <row r="226" spans="1:15">
      <c r="A226" s="427" t="s">
        <v>795</v>
      </c>
      <c r="B226" t="s">
        <v>811</v>
      </c>
      <c r="C226" s="343">
        <v>605132</v>
      </c>
      <c r="D226" s="343">
        <v>75641.5</v>
      </c>
      <c r="E226" s="343">
        <v>6051.32</v>
      </c>
      <c r="F226" s="343">
        <v>254.57803954564599</v>
      </c>
      <c r="G226" s="343">
        <v>1387</v>
      </c>
      <c r="H226" s="343">
        <v>173.375</v>
      </c>
      <c r="I226" s="343">
        <v>13.87</v>
      </c>
      <c r="J226" s="343">
        <v>0.58350862431636497</v>
      </c>
      <c r="K226" s="429" t="str">
        <f t="shared" si="18"/>
        <v>OK</v>
      </c>
      <c r="L226" s="425" t="s">
        <v>811</v>
      </c>
      <c r="M226" s="425" t="s">
        <v>475</v>
      </c>
      <c r="N226" s="429" t="str">
        <f t="shared" si="17"/>
        <v>err</v>
      </c>
      <c r="O226" t="s">
        <v>172</v>
      </c>
    </row>
    <row r="227" spans="1:15">
      <c r="A227" s="427"/>
      <c r="C227" s="343"/>
      <c r="D227" s="343"/>
      <c r="E227" s="343"/>
      <c r="F227" s="343"/>
      <c r="G227" s="343"/>
      <c r="H227" s="343"/>
      <c r="I227" s="343"/>
      <c r="J227" s="343"/>
      <c r="K227" s="429" t="str">
        <f t="shared" si="18"/>
        <v>err</v>
      </c>
      <c r="L227" s="425" t="s">
        <v>811</v>
      </c>
      <c r="M227" s="425" t="s">
        <v>475</v>
      </c>
    </row>
    <row r="228" spans="1:15">
      <c r="A228" s="427"/>
      <c r="C228" s="343"/>
      <c r="D228" s="343">
        <v>870</v>
      </c>
      <c r="E228" s="343">
        <v>559</v>
      </c>
      <c r="F228" s="343">
        <v>11820</v>
      </c>
      <c r="G228" s="343">
        <v>285201</v>
      </c>
      <c r="H228" s="343"/>
      <c r="I228" s="343"/>
      <c r="J228" s="343"/>
      <c r="K228" s="429"/>
      <c r="L228" s="425"/>
      <c r="M228" s="425"/>
    </row>
    <row r="229" spans="1:15">
      <c r="A229" s="427"/>
      <c r="C229" s="343"/>
      <c r="D229" s="343"/>
      <c r="E229" s="343"/>
      <c r="F229" s="343"/>
      <c r="G229" s="343"/>
      <c r="H229" s="343"/>
      <c r="I229" s="343"/>
      <c r="J229" s="343"/>
      <c r="K229" s="429"/>
      <c r="L229" s="424" t="s">
        <v>1030</v>
      </c>
      <c r="M229" s="425" t="s">
        <v>441</v>
      </c>
    </row>
    <row r="230" spans="1:15">
      <c r="A230" s="427"/>
      <c r="C230" s="343"/>
      <c r="D230" s="343"/>
      <c r="E230" s="343"/>
      <c r="F230" s="343"/>
      <c r="G230" s="343"/>
      <c r="H230" s="343"/>
      <c r="I230" s="343"/>
      <c r="J230" s="343"/>
      <c r="K230" s="429"/>
      <c r="L230" s="425"/>
      <c r="M230" s="425"/>
    </row>
    <row r="231" spans="1:15">
      <c r="A231" s="427" t="s">
        <v>813</v>
      </c>
      <c r="B231" t="s">
        <v>814</v>
      </c>
      <c r="C231" s="343">
        <v>36526573.380000003</v>
      </c>
      <c r="D231" s="343">
        <v>107431.098176471</v>
      </c>
      <c r="E231" s="343">
        <v>2463.5174600391201</v>
      </c>
      <c r="F231" s="343">
        <v>434.28179697531698</v>
      </c>
      <c r="G231" s="343">
        <v>4386845.3099999996</v>
      </c>
      <c r="H231" s="343">
        <v>12902.4862058824</v>
      </c>
      <c r="I231" s="343">
        <v>295.86870641397502</v>
      </c>
      <c r="J231" s="343">
        <v>52.157289556284802</v>
      </c>
      <c r="K231" s="429" t="str">
        <f t="shared" si="18"/>
        <v>OK</v>
      </c>
      <c r="L231" s="425" t="s">
        <v>814</v>
      </c>
      <c r="M231" s="425" t="s">
        <v>173</v>
      </c>
      <c r="N231" s="429" t="str">
        <f t="shared" ref="N231:N288" si="19">IF(M231=O231,"OK","err")</f>
        <v>OK</v>
      </c>
      <c r="O231" t="s">
        <v>173</v>
      </c>
    </row>
    <row r="232" spans="1:15">
      <c r="A232" s="427" t="s">
        <v>813</v>
      </c>
      <c r="B232" t="s">
        <v>815</v>
      </c>
      <c r="C232" s="343">
        <v>5168780</v>
      </c>
      <c r="D232" s="343">
        <v>103375.6</v>
      </c>
      <c r="E232" s="343">
        <v>1811.69996494918</v>
      </c>
      <c r="F232" s="343">
        <v>402.42759265026501</v>
      </c>
      <c r="G232" s="343">
        <v>408510</v>
      </c>
      <c r="H232" s="343">
        <v>8170.2</v>
      </c>
      <c r="I232" s="343">
        <v>143.18611987381701</v>
      </c>
      <c r="J232" s="343">
        <v>31.8055123014637</v>
      </c>
      <c r="K232" s="429" t="str">
        <f t="shared" si="18"/>
        <v>OK</v>
      </c>
      <c r="L232" s="424" t="s">
        <v>815</v>
      </c>
      <c r="M232" s="425" t="s">
        <v>174</v>
      </c>
      <c r="N232" s="429" t="str">
        <f t="shared" si="19"/>
        <v>OK</v>
      </c>
      <c r="O232" t="s">
        <v>174</v>
      </c>
    </row>
    <row r="233" spans="1:15">
      <c r="A233" s="427" t="s">
        <v>813</v>
      </c>
      <c r="B233" t="s">
        <v>816</v>
      </c>
      <c r="C233" s="343">
        <v>8549911</v>
      </c>
      <c r="D233" s="343">
        <v>29687.190972222201</v>
      </c>
      <c r="E233" s="343">
        <v>2334.12803712804</v>
      </c>
      <c r="F233" s="343">
        <v>136.70889496490301</v>
      </c>
      <c r="G233" s="343">
        <v>192105</v>
      </c>
      <c r="H233" s="343">
        <v>667.03125</v>
      </c>
      <c r="I233" s="343">
        <v>52.444717444717398</v>
      </c>
      <c r="J233" s="343">
        <v>3.07166498776802</v>
      </c>
      <c r="K233" s="429" t="str">
        <f t="shared" si="18"/>
        <v>OK</v>
      </c>
      <c r="L233" s="424" t="s">
        <v>816</v>
      </c>
      <c r="M233" s="425" t="s">
        <v>175</v>
      </c>
      <c r="N233" s="429" t="str">
        <f t="shared" si="19"/>
        <v>OK</v>
      </c>
      <c r="O233" t="s">
        <v>175</v>
      </c>
    </row>
    <row r="234" spans="1:15">
      <c r="A234" s="427" t="s">
        <v>813</v>
      </c>
      <c r="B234" t="s">
        <v>817</v>
      </c>
      <c r="C234" s="343">
        <v>17830586</v>
      </c>
      <c r="D234" s="343">
        <v>53384.988023952101</v>
      </c>
      <c r="E234" s="343">
        <v>2389.1981776765401</v>
      </c>
      <c r="F234" s="343">
        <v>192.900729168921</v>
      </c>
      <c r="G234" s="343">
        <v>854553</v>
      </c>
      <c r="H234" s="343">
        <v>2558.54191616766</v>
      </c>
      <c r="I234" s="343">
        <v>114.505292777703</v>
      </c>
      <c r="J234" s="343">
        <v>9.2450072484150905</v>
      </c>
      <c r="K234" s="429" t="str">
        <f t="shared" si="18"/>
        <v>OK</v>
      </c>
      <c r="L234" s="424" t="s">
        <v>817</v>
      </c>
      <c r="M234" s="440" t="s">
        <v>176</v>
      </c>
      <c r="N234" s="429" t="str">
        <f t="shared" si="19"/>
        <v>OK</v>
      </c>
      <c r="O234" t="s">
        <v>176</v>
      </c>
    </row>
    <row r="235" spans="1:15">
      <c r="A235" s="427"/>
      <c r="C235" s="343"/>
      <c r="D235" s="343">
        <v>194</v>
      </c>
      <c r="E235" s="343">
        <v>79</v>
      </c>
      <c r="F235" s="343">
        <v>6008</v>
      </c>
      <c r="G235" s="343">
        <v>45517</v>
      </c>
      <c r="H235" s="343"/>
      <c r="I235" s="343"/>
      <c r="J235" s="343"/>
      <c r="K235" s="429"/>
      <c r="L235" s="424"/>
      <c r="M235" s="440"/>
    </row>
    <row r="236" spans="1:15">
      <c r="A236" s="427" t="s">
        <v>819</v>
      </c>
      <c r="B236" t="s">
        <v>820</v>
      </c>
      <c r="C236" s="343">
        <v>98058423</v>
      </c>
      <c r="D236" s="343">
        <v>107993.857929515</v>
      </c>
      <c r="E236" s="343">
        <v>2590.8482086239701</v>
      </c>
      <c r="F236" s="343">
        <v>428.07373760744599</v>
      </c>
      <c r="G236" s="343">
        <v>22582072.07</v>
      </c>
      <c r="H236" s="343">
        <v>24870.123425110101</v>
      </c>
      <c r="I236" s="343">
        <v>596.65166111815699</v>
      </c>
      <c r="J236" s="343">
        <v>98.581964691861401</v>
      </c>
      <c r="K236" s="429" t="str">
        <f t="shared" si="18"/>
        <v>OK</v>
      </c>
      <c r="L236" s="424" t="s">
        <v>820</v>
      </c>
      <c r="M236" s="425" t="s">
        <v>177</v>
      </c>
      <c r="N236" s="429" t="str">
        <f t="shared" si="19"/>
        <v>OK</v>
      </c>
      <c r="O236" t="s">
        <v>177</v>
      </c>
    </row>
    <row r="237" spans="1:15">
      <c r="A237" s="427" t="s">
        <v>819</v>
      </c>
      <c r="B237" t="s">
        <v>821</v>
      </c>
      <c r="C237" s="343">
        <v>9073640</v>
      </c>
      <c r="D237" s="343">
        <v>67212.148148148102</v>
      </c>
      <c r="E237" s="343">
        <v>2057.5147392290301</v>
      </c>
      <c r="F237" s="343">
        <v>276.44151966608803</v>
      </c>
      <c r="G237" s="343">
        <v>1686297.71</v>
      </c>
      <c r="H237" s="343">
        <v>12491.0941481481</v>
      </c>
      <c r="I237" s="343">
        <v>382.38043310657599</v>
      </c>
      <c r="J237" s="343">
        <v>51.375490052706901</v>
      </c>
      <c r="K237" s="429" t="str">
        <f t="shared" si="18"/>
        <v>OK</v>
      </c>
      <c r="L237" s="424" t="s">
        <v>821</v>
      </c>
      <c r="M237" s="425" t="s">
        <v>178</v>
      </c>
      <c r="N237" s="429" t="str">
        <f t="shared" si="19"/>
        <v>OK</v>
      </c>
      <c r="O237" t="s">
        <v>178</v>
      </c>
    </row>
    <row r="238" spans="1:15">
      <c r="A238" s="427" t="s">
        <v>819</v>
      </c>
      <c r="B238" t="s">
        <v>822</v>
      </c>
      <c r="C238" s="343">
        <v>14419198</v>
      </c>
      <c r="D238" s="343">
        <v>68662.847619047607</v>
      </c>
      <c r="E238" s="343">
        <v>2623.1031471711799</v>
      </c>
      <c r="F238" s="343">
        <v>240.61271213309499</v>
      </c>
      <c r="G238" s="343">
        <v>784955</v>
      </c>
      <c r="H238" s="343">
        <v>3737.88095238095</v>
      </c>
      <c r="I238" s="343">
        <v>142.79698017100199</v>
      </c>
      <c r="J238" s="343">
        <v>13.098519865836799</v>
      </c>
      <c r="K238" s="429" t="str">
        <f t="shared" si="18"/>
        <v>OK</v>
      </c>
      <c r="L238" s="424" t="s">
        <v>822</v>
      </c>
      <c r="M238" s="425" t="s">
        <v>1032</v>
      </c>
      <c r="N238" s="429" t="str">
        <f t="shared" si="19"/>
        <v>err</v>
      </c>
      <c r="O238" t="s">
        <v>179</v>
      </c>
    </row>
    <row r="239" spans="1:15">
      <c r="A239" s="427" t="s">
        <v>819</v>
      </c>
      <c r="B239" t="s">
        <v>823</v>
      </c>
      <c r="C239" s="343">
        <v>35410733</v>
      </c>
      <c r="D239" s="343">
        <v>49045.336565097001</v>
      </c>
      <c r="E239" s="343">
        <v>2049.46944090751</v>
      </c>
      <c r="F239" s="343">
        <v>195.965295878782</v>
      </c>
      <c r="G239" s="343">
        <v>2473852</v>
      </c>
      <c r="H239" s="343">
        <v>3426.3878116343499</v>
      </c>
      <c r="I239" s="343">
        <v>143.17930316008801</v>
      </c>
      <c r="J239" s="343">
        <v>13.690457611829601</v>
      </c>
      <c r="K239" s="429" t="str">
        <f t="shared" si="18"/>
        <v>OK</v>
      </c>
      <c r="L239" s="424" t="s">
        <v>823</v>
      </c>
      <c r="M239" s="425" t="s">
        <v>180</v>
      </c>
      <c r="N239" s="429" t="str">
        <f t="shared" si="19"/>
        <v>OK</v>
      </c>
      <c r="O239" t="s">
        <v>180</v>
      </c>
    </row>
    <row r="240" spans="1:15">
      <c r="A240" s="427" t="s">
        <v>819</v>
      </c>
      <c r="B240" t="s">
        <v>824</v>
      </c>
      <c r="C240" s="343">
        <v>9747381</v>
      </c>
      <c r="D240" s="343">
        <v>50244.231958762888</v>
      </c>
      <c r="E240" s="343">
        <v>1601.3440118284868</v>
      </c>
      <c r="F240" s="343">
        <v>214.14814245227058</v>
      </c>
      <c r="G240" s="343">
        <v>411101.8</v>
      </c>
      <c r="H240" s="343">
        <v>2119.0814432989691</v>
      </c>
      <c r="I240" s="343">
        <v>67.537670445211106</v>
      </c>
      <c r="J240" s="343">
        <v>9.0318298657644398</v>
      </c>
      <c r="K240" s="429" t="str">
        <f t="shared" si="18"/>
        <v>OK</v>
      </c>
      <c r="L240" s="424" t="s">
        <v>824</v>
      </c>
      <c r="M240" s="425" t="s">
        <v>181</v>
      </c>
      <c r="N240" s="429" t="str">
        <f t="shared" si="19"/>
        <v>OK</v>
      </c>
      <c r="O240" t="s">
        <v>181</v>
      </c>
    </row>
    <row r="241" spans="1:15">
      <c r="A241" s="427" t="s">
        <v>819</v>
      </c>
      <c r="B241" t="s">
        <v>825</v>
      </c>
      <c r="C241" s="343">
        <v>4749531</v>
      </c>
      <c r="D241" s="343">
        <v>63327.08</v>
      </c>
      <c r="E241" s="343">
        <v>1675.31957671958</v>
      </c>
      <c r="F241" s="343">
        <v>264.45050111358597</v>
      </c>
      <c r="G241" s="343">
        <v>236288.95</v>
      </c>
      <c r="H241" s="343">
        <v>3150.51933333333</v>
      </c>
      <c r="I241" s="343">
        <v>83.347072310405693</v>
      </c>
      <c r="J241" s="343">
        <v>13.1564003340757</v>
      </c>
      <c r="K241" s="429" t="str">
        <f t="shared" si="18"/>
        <v>OK</v>
      </c>
      <c r="L241" s="424" t="s">
        <v>825</v>
      </c>
      <c r="M241" s="425" t="s">
        <v>182</v>
      </c>
      <c r="N241" s="429" t="str">
        <f t="shared" si="19"/>
        <v>OK</v>
      </c>
      <c r="O241" t="s">
        <v>182</v>
      </c>
    </row>
    <row r="242" spans="1:15">
      <c r="A242" s="427" t="s">
        <v>819</v>
      </c>
      <c r="B242" t="s">
        <v>826</v>
      </c>
      <c r="C242" s="343">
        <v>4090836</v>
      </c>
      <c r="D242" s="343">
        <v>51135.45</v>
      </c>
      <c r="E242" s="343">
        <v>2074.4604462474599</v>
      </c>
      <c r="F242" s="343">
        <v>167.77410490915801</v>
      </c>
      <c r="G242" s="343">
        <v>211051</v>
      </c>
      <c r="H242" s="343">
        <v>2638.1374999999998</v>
      </c>
      <c r="I242" s="343">
        <v>107.0238336714</v>
      </c>
      <c r="J242" s="343">
        <v>8.6556617315342699</v>
      </c>
      <c r="K242" s="429" t="str">
        <f t="shared" si="18"/>
        <v>OK</v>
      </c>
      <c r="L242" s="424" t="s">
        <v>826</v>
      </c>
      <c r="M242" s="425" t="s">
        <v>183</v>
      </c>
      <c r="N242" s="429" t="str">
        <f t="shared" si="19"/>
        <v>OK</v>
      </c>
      <c r="O242" t="s">
        <v>183</v>
      </c>
    </row>
    <row r="243" spans="1:15">
      <c r="A243" s="427" t="s">
        <v>819</v>
      </c>
      <c r="B243" t="s">
        <v>827</v>
      </c>
      <c r="C243" s="343">
        <v>15772543</v>
      </c>
      <c r="D243" s="343">
        <v>45064.408571428597</v>
      </c>
      <c r="E243" s="343">
        <v>1646.74702443099</v>
      </c>
      <c r="F243" s="343">
        <v>199.68024661661801</v>
      </c>
      <c r="G243" s="343">
        <v>648990.69999999995</v>
      </c>
      <c r="H243" s="343">
        <v>1854.25914285714</v>
      </c>
      <c r="I243" s="343">
        <v>67.758477761536895</v>
      </c>
      <c r="J243" s="343">
        <v>8.2162161820000303</v>
      </c>
      <c r="K243" s="429" t="str">
        <f t="shared" si="18"/>
        <v>OK</v>
      </c>
      <c r="L243" s="424" t="s">
        <v>827</v>
      </c>
      <c r="M243" s="425" t="s">
        <v>184</v>
      </c>
      <c r="N243" s="429" t="str">
        <f t="shared" si="19"/>
        <v>OK</v>
      </c>
      <c r="O243" t="s">
        <v>184</v>
      </c>
    </row>
    <row r="244" spans="1:15">
      <c r="A244" s="427"/>
      <c r="C244" s="343"/>
      <c r="D244" s="343"/>
      <c r="E244" s="343"/>
      <c r="F244" s="343"/>
      <c r="G244" s="343"/>
      <c r="H244" s="343"/>
      <c r="I244" s="343"/>
      <c r="J244" s="343"/>
      <c r="K244" s="429"/>
    </row>
    <row r="245" spans="1:15">
      <c r="A245" s="427" t="s">
        <v>829</v>
      </c>
      <c r="B245" t="s">
        <v>830</v>
      </c>
      <c r="C245" s="343">
        <v>75367886.159999996</v>
      </c>
      <c r="D245" s="343">
        <v>65708.706329555396</v>
      </c>
      <c r="E245" s="343">
        <v>2143.4470780956699</v>
      </c>
      <c r="F245" s="343">
        <v>269.428903950924</v>
      </c>
      <c r="G245" s="343">
        <v>7792121</v>
      </c>
      <c r="H245" s="343">
        <v>6793.4795117698304</v>
      </c>
      <c r="I245" s="343">
        <v>221.606307946078</v>
      </c>
      <c r="J245" s="343">
        <v>27.855665422618799</v>
      </c>
      <c r="K245" s="429" t="str">
        <f t="shared" si="18"/>
        <v>OK</v>
      </c>
      <c r="L245" s="424" t="s">
        <v>830</v>
      </c>
      <c r="M245" s="425" t="s">
        <v>185</v>
      </c>
      <c r="N245" s="429" t="str">
        <f t="shared" si="19"/>
        <v>OK</v>
      </c>
      <c r="O245" t="s">
        <v>185</v>
      </c>
    </row>
    <row r="246" spans="1:15">
      <c r="A246" s="427" t="s">
        <v>829</v>
      </c>
      <c r="B246" t="s">
        <v>831</v>
      </c>
      <c r="C246" s="343">
        <v>6278541</v>
      </c>
      <c r="D246" s="343">
        <v>52321.175000000003</v>
      </c>
      <c r="E246" s="343">
        <v>1618.5978344934299</v>
      </c>
      <c r="F246" s="343">
        <v>317.61134156212103</v>
      </c>
      <c r="G246" s="343">
        <v>173782</v>
      </c>
      <c r="H246" s="343">
        <v>1448.18333333333</v>
      </c>
      <c r="I246" s="343">
        <v>44.800721835524598</v>
      </c>
      <c r="J246" s="343">
        <v>8.7910764872521305</v>
      </c>
      <c r="K246" s="429" t="str">
        <f t="shared" si="18"/>
        <v>OK</v>
      </c>
      <c r="L246" s="424" t="s">
        <v>831</v>
      </c>
      <c r="M246" s="425" t="s">
        <v>186</v>
      </c>
      <c r="N246" s="429" t="str">
        <f t="shared" si="19"/>
        <v>OK</v>
      </c>
      <c r="O246" t="s">
        <v>186</v>
      </c>
    </row>
    <row r="247" spans="1:15">
      <c r="A247" s="427" t="s">
        <v>829</v>
      </c>
      <c r="B247" t="s">
        <v>832</v>
      </c>
      <c r="C247" s="343">
        <v>3625653</v>
      </c>
      <c r="D247" s="343">
        <v>48342.04</v>
      </c>
      <c r="E247" s="343">
        <v>1217.07049345418</v>
      </c>
      <c r="F247" s="343">
        <v>210.769271014998</v>
      </c>
      <c r="G247" s="343">
        <v>90362</v>
      </c>
      <c r="H247" s="343">
        <v>1204.82666666667</v>
      </c>
      <c r="I247" s="343">
        <v>30.3329976502182</v>
      </c>
      <c r="J247" s="343">
        <v>5.2529938379258203</v>
      </c>
      <c r="K247" s="429" t="str">
        <f t="shared" si="18"/>
        <v>OK</v>
      </c>
      <c r="L247" s="424" t="s">
        <v>832</v>
      </c>
      <c r="M247" s="425" t="s">
        <v>187</v>
      </c>
      <c r="N247" s="429" t="str">
        <f t="shared" si="19"/>
        <v>OK</v>
      </c>
      <c r="O247" t="s">
        <v>187</v>
      </c>
    </row>
    <row r="248" spans="1:15">
      <c r="A248" s="427"/>
      <c r="C248" s="343"/>
      <c r="D248" s="343"/>
      <c r="E248" s="343"/>
      <c r="F248" s="343"/>
      <c r="G248" s="343"/>
      <c r="H248" s="343"/>
      <c r="I248" s="343"/>
      <c r="J248" s="343"/>
      <c r="K248" s="429"/>
    </row>
    <row r="249" spans="1:15">
      <c r="A249" s="427" t="s">
        <v>834</v>
      </c>
      <c r="B249" t="s">
        <v>835</v>
      </c>
      <c r="C249" s="343">
        <v>191688143</v>
      </c>
      <c r="D249" s="343">
        <v>176834.080258303</v>
      </c>
      <c r="E249" s="343">
        <v>4480.78875642824</v>
      </c>
      <c r="F249" s="343">
        <v>638.67094583788696</v>
      </c>
      <c r="G249" s="343">
        <v>41190865</v>
      </c>
      <c r="H249" s="343">
        <v>37998.952952029496</v>
      </c>
      <c r="I249" s="343">
        <v>962.85331930808798</v>
      </c>
      <c r="J249" s="343">
        <v>137.24066756403801</v>
      </c>
      <c r="K249" s="429" t="str">
        <f t="shared" si="18"/>
        <v>OK</v>
      </c>
      <c r="L249" s="424" t="s">
        <v>835</v>
      </c>
      <c r="M249" s="425" t="s">
        <v>188</v>
      </c>
      <c r="N249" s="429" t="str">
        <f t="shared" si="19"/>
        <v>OK</v>
      </c>
      <c r="O249" t="s">
        <v>188</v>
      </c>
    </row>
    <row r="250" spans="1:15">
      <c r="A250" s="427" t="s">
        <v>834</v>
      </c>
      <c r="B250" t="s">
        <v>836</v>
      </c>
      <c r="C250" s="343">
        <v>111698512</v>
      </c>
      <c r="D250" s="343">
        <v>98412.785903083699</v>
      </c>
      <c r="E250" s="343">
        <v>3116.1532152322502</v>
      </c>
      <c r="F250" s="343">
        <v>419.038606837511</v>
      </c>
      <c r="G250" s="343">
        <v>18417988</v>
      </c>
      <c r="H250" s="343">
        <v>16227.302202643201</v>
      </c>
      <c r="I250" s="343">
        <v>513.82307155809701</v>
      </c>
      <c r="J250" s="343">
        <v>69.095352248470306</v>
      </c>
      <c r="K250" s="429" t="str">
        <f t="shared" si="18"/>
        <v>OK</v>
      </c>
      <c r="L250" s="424" t="s">
        <v>836</v>
      </c>
      <c r="M250" s="425" t="s">
        <v>189</v>
      </c>
      <c r="N250" s="429" t="str">
        <f t="shared" si="19"/>
        <v>OK</v>
      </c>
      <c r="O250" t="s">
        <v>189</v>
      </c>
    </row>
    <row r="251" spans="1:15">
      <c r="A251" s="427" t="s">
        <v>834</v>
      </c>
      <c r="B251" t="s">
        <v>837</v>
      </c>
      <c r="C251" s="343">
        <v>23314562</v>
      </c>
      <c r="D251" s="343">
        <v>40902.740350877197</v>
      </c>
      <c r="E251" s="343">
        <v>2329.3597762014201</v>
      </c>
      <c r="F251" s="343">
        <v>140.378979185106</v>
      </c>
      <c r="G251" s="343">
        <v>1080212</v>
      </c>
      <c r="H251" s="343">
        <v>1895.10877192982</v>
      </c>
      <c r="I251" s="343">
        <v>107.924068338495</v>
      </c>
      <c r="J251" s="343">
        <v>6.5040491802291598</v>
      </c>
      <c r="K251" s="429" t="str">
        <f t="shared" si="18"/>
        <v>OK</v>
      </c>
      <c r="L251" s="424" t="s">
        <v>837</v>
      </c>
      <c r="M251" s="425" t="s">
        <v>1033</v>
      </c>
      <c r="N251" s="429" t="str">
        <f t="shared" si="19"/>
        <v>err</v>
      </c>
      <c r="O251" t="s">
        <v>325</v>
      </c>
    </row>
    <row r="252" spans="1:15">
      <c r="A252" s="427" t="s">
        <v>834</v>
      </c>
      <c r="B252" t="s">
        <v>838</v>
      </c>
      <c r="C252" s="343">
        <v>12646231</v>
      </c>
      <c r="D252" s="343">
        <v>47902.390151515203</v>
      </c>
      <c r="E252" s="343">
        <v>1514.1560105363999</v>
      </c>
      <c r="F252" s="343">
        <v>247.83896444949599</v>
      </c>
      <c r="G252" s="343">
        <v>684229</v>
      </c>
      <c r="H252" s="343">
        <v>2591.77651515152</v>
      </c>
      <c r="I252" s="343">
        <v>81.923970306513397</v>
      </c>
      <c r="J252" s="343">
        <v>13.409418727707401</v>
      </c>
      <c r="K252" s="429" t="str">
        <f t="shared" si="18"/>
        <v>OK</v>
      </c>
      <c r="L252" s="424" t="s">
        <v>838</v>
      </c>
      <c r="M252" s="425" t="s">
        <v>190</v>
      </c>
      <c r="N252" s="429" t="str">
        <f t="shared" si="19"/>
        <v>OK</v>
      </c>
      <c r="O252" t="s">
        <v>190</v>
      </c>
    </row>
    <row r="253" spans="1:15">
      <c r="A253" s="427" t="s">
        <v>834</v>
      </c>
      <c r="B253" t="s">
        <v>839</v>
      </c>
      <c r="C253" s="343">
        <v>11505112.609999999</v>
      </c>
      <c r="D253" s="343">
        <v>48340.809285714298</v>
      </c>
      <c r="E253" s="343">
        <v>1417.0603042246601</v>
      </c>
      <c r="F253" s="343">
        <v>225.21508485856901</v>
      </c>
      <c r="G253" s="343">
        <v>624654.32999999996</v>
      </c>
      <c r="H253" s="343">
        <v>2624.5980252100799</v>
      </c>
      <c r="I253" s="343">
        <v>76.937348195590602</v>
      </c>
      <c r="J253" s="343">
        <v>12.227744543408001</v>
      </c>
      <c r="K253" s="429" t="str">
        <f t="shared" si="18"/>
        <v>OK</v>
      </c>
      <c r="L253" s="424" t="s">
        <v>839</v>
      </c>
      <c r="M253" s="425" t="s">
        <v>191</v>
      </c>
      <c r="N253" s="429" t="str">
        <f t="shared" si="19"/>
        <v>OK</v>
      </c>
      <c r="O253" t="s">
        <v>191</v>
      </c>
    </row>
    <row r="254" spans="1:15">
      <c r="A254" s="427" t="s">
        <v>834</v>
      </c>
      <c r="B254" t="s">
        <v>840</v>
      </c>
      <c r="C254" s="343">
        <v>9972122</v>
      </c>
      <c r="D254" s="343">
        <v>46167.231481481504</v>
      </c>
      <c r="E254" s="343">
        <v>1702.01775046936</v>
      </c>
      <c r="F254" s="343">
        <v>182.85057850633501</v>
      </c>
      <c r="G254" s="343">
        <v>618422</v>
      </c>
      <c r="H254" s="343">
        <v>2863.0648148148098</v>
      </c>
      <c r="I254" s="343">
        <v>105.550776583035</v>
      </c>
      <c r="J254" s="343">
        <v>11.339494288281401</v>
      </c>
      <c r="K254" s="429" t="str">
        <f t="shared" si="18"/>
        <v>OK</v>
      </c>
      <c r="L254" s="424" t="s">
        <v>840</v>
      </c>
      <c r="M254" s="425" t="s">
        <v>192</v>
      </c>
      <c r="N254" s="429" t="str">
        <f t="shared" si="19"/>
        <v>OK</v>
      </c>
      <c r="O254" t="s">
        <v>192</v>
      </c>
    </row>
    <row r="255" spans="1:15">
      <c r="A255" s="427" t="s">
        <v>834</v>
      </c>
      <c r="B255" t="s">
        <v>841</v>
      </c>
      <c r="C255" s="343">
        <v>1407472</v>
      </c>
      <c r="D255" s="343">
        <v>56298.879999999997</v>
      </c>
      <c r="E255" s="343">
        <v>1744.07930607187</v>
      </c>
      <c r="F255" s="343">
        <v>197.595395198652</v>
      </c>
      <c r="G255" s="343">
        <v>57850</v>
      </c>
      <c r="H255" s="343">
        <v>2314</v>
      </c>
      <c r="I255" s="343">
        <v>71.685254027261493</v>
      </c>
      <c r="J255" s="343">
        <v>8.1215779868033096</v>
      </c>
      <c r="K255" s="429" t="str">
        <f t="shared" si="18"/>
        <v>OK</v>
      </c>
      <c r="L255" s="424" t="s">
        <v>841</v>
      </c>
      <c r="M255" s="425" t="s">
        <v>193</v>
      </c>
      <c r="N255" s="429" t="str">
        <f t="shared" si="19"/>
        <v>OK</v>
      </c>
      <c r="O255" t="s">
        <v>193</v>
      </c>
    </row>
    <row r="256" spans="1:15">
      <c r="A256" s="427" t="s">
        <v>834</v>
      </c>
      <c r="B256" t="s">
        <v>842</v>
      </c>
      <c r="C256" s="343">
        <v>2321000</v>
      </c>
      <c r="D256" s="343">
        <v>58025</v>
      </c>
      <c r="E256" s="343">
        <v>1821.8210361067499</v>
      </c>
      <c r="F256" s="343">
        <v>233.336684427466</v>
      </c>
      <c r="G256" s="343">
        <v>185000</v>
      </c>
      <c r="H256" s="343">
        <v>4625</v>
      </c>
      <c r="I256" s="343">
        <v>145.21193092621701</v>
      </c>
      <c r="J256" s="343">
        <v>18.598572433899701</v>
      </c>
      <c r="K256" s="429" t="str">
        <f t="shared" si="18"/>
        <v>OK</v>
      </c>
      <c r="L256" s="424" t="s">
        <v>842</v>
      </c>
      <c r="M256" s="425" t="s">
        <v>194</v>
      </c>
      <c r="N256" s="429" t="str">
        <f t="shared" si="19"/>
        <v>OK</v>
      </c>
      <c r="O256" t="s">
        <v>194</v>
      </c>
    </row>
    <row r="257" spans="1:15">
      <c r="A257" s="427" t="s">
        <v>834</v>
      </c>
      <c r="B257" t="s">
        <v>843</v>
      </c>
      <c r="C257" s="343">
        <v>55207785</v>
      </c>
      <c r="D257" s="343">
        <v>265422.04326923098</v>
      </c>
      <c r="E257" s="343">
        <v>7810.9486417656999</v>
      </c>
      <c r="F257" s="343">
        <v>1065.12936024078</v>
      </c>
      <c r="G257" s="343">
        <v>6846524</v>
      </c>
      <c r="H257" s="343">
        <v>32915.980769230802</v>
      </c>
      <c r="I257" s="343">
        <v>968.66496887379697</v>
      </c>
      <c r="J257" s="343">
        <v>132.09067757369999</v>
      </c>
      <c r="K257" s="429" t="str">
        <f t="shared" si="18"/>
        <v>OK</v>
      </c>
      <c r="L257" s="424" t="s">
        <v>843</v>
      </c>
      <c r="M257" s="425" t="s">
        <v>195</v>
      </c>
      <c r="N257" s="429" t="str">
        <f t="shared" si="19"/>
        <v>OK</v>
      </c>
      <c r="O257" t="s">
        <v>195</v>
      </c>
    </row>
    <row r="258" spans="1:15">
      <c r="A258" s="427"/>
      <c r="C258" s="343"/>
      <c r="D258" s="343"/>
      <c r="E258" s="343"/>
      <c r="F258" s="343"/>
      <c r="G258" s="343"/>
      <c r="H258" s="343"/>
      <c r="I258" s="343"/>
      <c r="J258" s="343"/>
      <c r="K258" s="429"/>
    </row>
    <row r="259" spans="1:15">
      <c r="A259" s="427" t="s">
        <v>845</v>
      </c>
      <c r="B259" t="s">
        <v>846</v>
      </c>
      <c r="C259" s="343">
        <v>77403158</v>
      </c>
      <c r="D259" s="343">
        <v>88663.411225658696</v>
      </c>
      <c r="E259" s="343">
        <v>2299.5590612002402</v>
      </c>
      <c r="F259" s="343">
        <v>362.906121798328</v>
      </c>
      <c r="G259" s="343">
        <v>5703225</v>
      </c>
      <c r="H259" s="343">
        <v>6532.9037800687302</v>
      </c>
      <c r="I259" s="343">
        <v>169.43627450980401</v>
      </c>
      <c r="J259" s="343">
        <v>26.7396747106012</v>
      </c>
      <c r="K259" s="429" t="str">
        <f t="shared" si="18"/>
        <v>OK</v>
      </c>
      <c r="L259" s="424" t="s">
        <v>846</v>
      </c>
      <c r="M259" s="425" t="s">
        <v>196</v>
      </c>
      <c r="N259" s="429" t="str">
        <f t="shared" si="19"/>
        <v>OK</v>
      </c>
      <c r="O259" t="s">
        <v>196</v>
      </c>
    </row>
    <row r="260" spans="1:15">
      <c r="A260" s="427" t="s">
        <v>845</v>
      </c>
      <c r="B260" t="s">
        <v>847</v>
      </c>
      <c r="C260" s="343">
        <v>45278852.670000002</v>
      </c>
      <c r="D260" s="343">
        <v>68604.3222272727</v>
      </c>
      <c r="E260" s="343">
        <v>1987.9199486323901</v>
      </c>
      <c r="F260" s="343">
        <v>273.09814212561099</v>
      </c>
      <c r="G260" s="343">
        <v>4702767.28</v>
      </c>
      <c r="H260" s="343">
        <v>7125.4049696969696</v>
      </c>
      <c r="I260" s="343">
        <v>206.47000395135399</v>
      </c>
      <c r="J260" s="343">
        <v>28.3646102161076</v>
      </c>
      <c r="K260" s="429" t="str">
        <f t="shared" si="18"/>
        <v>OK</v>
      </c>
      <c r="L260" s="424" t="s">
        <v>847</v>
      </c>
      <c r="M260" s="425" t="s">
        <v>197</v>
      </c>
      <c r="N260" s="429" t="str">
        <f t="shared" si="19"/>
        <v>OK</v>
      </c>
      <c r="O260" t="s">
        <v>197</v>
      </c>
    </row>
    <row r="261" spans="1:15">
      <c r="A261" s="427" t="s">
        <v>845</v>
      </c>
      <c r="B261" t="s">
        <v>848</v>
      </c>
      <c r="C261" s="343">
        <v>5779144</v>
      </c>
      <c r="D261" s="343">
        <v>44454.953846153803</v>
      </c>
      <c r="E261" s="343">
        <v>6089.7197049525803</v>
      </c>
      <c r="F261" s="343">
        <v>124.386991239965</v>
      </c>
      <c r="G261" s="343">
        <v>487446</v>
      </c>
      <c r="H261" s="343">
        <v>3749.5846153846201</v>
      </c>
      <c r="I261" s="343">
        <v>513.64172813487903</v>
      </c>
      <c r="J261" s="343">
        <v>10.491509007554701</v>
      </c>
      <c r="K261" s="429" t="str">
        <f t="shared" si="18"/>
        <v>OK</v>
      </c>
      <c r="L261" s="424" t="s">
        <v>848</v>
      </c>
      <c r="M261" s="425" t="s">
        <v>198</v>
      </c>
      <c r="N261" s="429" t="str">
        <f t="shared" si="19"/>
        <v>OK</v>
      </c>
      <c r="O261" t="s">
        <v>198</v>
      </c>
    </row>
    <row r="262" spans="1:15">
      <c r="A262" s="427" t="s">
        <v>845</v>
      </c>
      <c r="B262" t="s">
        <v>849</v>
      </c>
      <c r="C262" s="343">
        <v>11458435.550000001</v>
      </c>
      <c r="D262" s="343">
        <v>45651.137649402401</v>
      </c>
      <c r="E262" s="343">
        <v>1405.7705250889501</v>
      </c>
      <c r="F262" s="343">
        <v>201.44928885372701</v>
      </c>
      <c r="G262" s="343">
        <v>946850.97</v>
      </c>
      <c r="H262" s="343">
        <v>3772.31462151395</v>
      </c>
      <c r="I262" s="343">
        <v>116.163779904306</v>
      </c>
      <c r="J262" s="343">
        <v>16.646465717299598</v>
      </c>
      <c r="K262" s="429" t="str">
        <f t="shared" si="18"/>
        <v>OK</v>
      </c>
      <c r="L262" s="424" t="s">
        <v>849</v>
      </c>
      <c r="M262" s="425" t="s">
        <v>199</v>
      </c>
      <c r="N262" s="429" t="str">
        <f t="shared" si="19"/>
        <v>OK</v>
      </c>
      <c r="O262" t="s">
        <v>199</v>
      </c>
    </row>
    <row r="263" spans="1:15">
      <c r="A263" s="427" t="s">
        <v>845</v>
      </c>
      <c r="B263" t="s">
        <v>850</v>
      </c>
      <c r="C263" s="343">
        <v>13407498</v>
      </c>
      <c r="D263" s="343">
        <v>43815.352941176498</v>
      </c>
      <c r="E263" s="343">
        <v>4029.9062218214599</v>
      </c>
      <c r="F263" s="343">
        <v>207.98104397735199</v>
      </c>
      <c r="G263" s="343">
        <v>782859.26</v>
      </c>
      <c r="H263" s="343">
        <v>2558.3635947712401</v>
      </c>
      <c r="I263" s="343">
        <v>235.30485722873499</v>
      </c>
      <c r="J263" s="343">
        <v>12.1439426045141</v>
      </c>
      <c r="K263" s="429" t="str">
        <f t="shared" si="18"/>
        <v>OK</v>
      </c>
      <c r="L263" s="424" t="s">
        <v>850</v>
      </c>
      <c r="M263" s="425" t="s">
        <v>200</v>
      </c>
      <c r="N263" s="429" t="str">
        <f t="shared" si="19"/>
        <v>OK</v>
      </c>
      <c r="O263" t="s">
        <v>200</v>
      </c>
    </row>
    <row r="264" spans="1:15">
      <c r="A264" s="427" t="s">
        <v>845</v>
      </c>
      <c r="B264" t="s">
        <v>851</v>
      </c>
      <c r="C264" s="343">
        <v>2358497.92</v>
      </c>
      <c r="D264" s="343">
        <v>60474.305641025603</v>
      </c>
      <c r="E264" s="343">
        <v>1633.3088088642701</v>
      </c>
      <c r="F264" s="343">
        <v>235.779058282515</v>
      </c>
      <c r="G264" s="343">
        <v>98109.49</v>
      </c>
      <c r="H264" s="343">
        <v>2515.6279487179499</v>
      </c>
      <c r="I264" s="343">
        <v>67.942860110803295</v>
      </c>
      <c r="J264" s="343">
        <v>9.8080065980205902</v>
      </c>
      <c r="K264" s="429" t="str">
        <f t="shared" si="18"/>
        <v>OK</v>
      </c>
      <c r="L264" s="424" t="s">
        <v>851</v>
      </c>
      <c r="M264" s="425" t="s">
        <v>1034</v>
      </c>
      <c r="N264" s="429" t="str">
        <f t="shared" si="19"/>
        <v>err</v>
      </c>
      <c r="O264" t="s">
        <v>472</v>
      </c>
    </row>
    <row r="265" spans="1:15">
      <c r="A265" s="427"/>
      <c r="C265" s="343"/>
      <c r="D265" s="343">
        <v>1153</v>
      </c>
      <c r="E265" s="343">
        <v>473</v>
      </c>
      <c r="F265" s="343">
        <v>42782</v>
      </c>
      <c r="G265" s="343">
        <v>330116</v>
      </c>
      <c r="H265" s="343"/>
      <c r="I265" s="343"/>
      <c r="J265" s="343"/>
      <c r="K265" s="429"/>
    </row>
    <row r="266" spans="1:15">
      <c r="A266" s="427" t="s">
        <v>853</v>
      </c>
      <c r="B266" t="s">
        <v>854</v>
      </c>
      <c r="C266" s="343">
        <v>91777428</v>
      </c>
      <c r="D266" s="343">
        <v>79598.810060711185</v>
      </c>
      <c r="E266" s="343">
        <v>2121.7761646052481</v>
      </c>
      <c r="F266" s="343">
        <v>278.01569145391318</v>
      </c>
      <c r="G266" s="343">
        <v>6068302.6200000001</v>
      </c>
      <c r="H266" s="343">
        <v>5263.0551777970513</v>
      </c>
      <c r="I266" s="343">
        <v>140.29135637498555</v>
      </c>
      <c r="J266" s="343">
        <v>18.382334149208159</v>
      </c>
      <c r="K266" s="429" t="str">
        <f t="shared" si="18"/>
        <v>OK</v>
      </c>
      <c r="L266" s="424" t="s">
        <v>854</v>
      </c>
      <c r="M266" s="425" t="s">
        <v>201</v>
      </c>
      <c r="N266" s="429" t="str">
        <f t="shared" si="19"/>
        <v>OK</v>
      </c>
      <c r="O266" t="s">
        <v>201</v>
      </c>
    </row>
    <row r="267" spans="1:15">
      <c r="A267" s="427" t="s">
        <v>853</v>
      </c>
      <c r="B267" t="s">
        <v>855</v>
      </c>
      <c r="C267" s="343">
        <v>8376428.04</v>
      </c>
      <c r="D267" s="343">
        <v>52352.67525</v>
      </c>
      <c r="E267" s="343">
        <v>8582.4057786885205</v>
      </c>
      <c r="F267" s="343">
        <v>142.45868195037301</v>
      </c>
      <c r="G267" s="343">
        <v>487518.84</v>
      </c>
      <c r="H267" s="343">
        <v>3046.9927499999999</v>
      </c>
      <c r="I267" s="343">
        <v>499.50700819672102</v>
      </c>
      <c r="J267" s="343">
        <v>8.2912777428187603</v>
      </c>
      <c r="K267" s="429" t="str">
        <f t="shared" si="18"/>
        <v>OK</v>
      </c>
      <c r="L267" s="424" t="s">
        <v>855</v>
      </c>
      <c r="M267" s="425" t="s">
        <v>202</v>
      </c>
      <c r="N267" s="429" t="str">
        <f t="shared" si="19"/>
        <v>OK</v>
      </c>
      <c r="O267" t="s">
        <v>202</v>
      </c>
    </row>
    <row r="268" spans="1:15">
      <c r="A268" s="427" t="s">
        <v>853</v>
      </c>
      <c r="B268" t="s">
        <v>856</v>
      </c>
      <c r="C268" s="343">
        <v>24829451</v>
      </c>
      <c r="D268" s="343">
        <v>57079.197701149402</v>
      </c>
      <c r="E268" s="343">
        <v>1633.19417220285</v>
      </c>
      <c r="F268" s="343">
        <v>250.79746873800499</v>
      </c>
      <c r="G268" s="343">
        <v>1508456.47</v>
      </c>
      <c r="H268" s="343">
        <v>3467.7160229885098</v>
      </c>
      <c r="I268" s="343">
        <v>99.220974149838796</v>
      </c>
      <c r="J268" s="343">
        <v>15.236626229773099</v>
      </c>
      <c r="K268" s="429" t="str">
        <f t="shared" si="18"/>
        <v>OK</v>
      </c>
      <c r="L268" s="424" t="s">
        <v>856</v>
      </c>
      <c r="M268" s="425" t="s">
        <v>203</v>
      </c>
      <c r="N268" s="429" t="str">
        <f t="shared" si="19"/>
        <v>OK</v>
      </c>
      <c r="O268" t="s">
        <v>203</v>
      </c>
    </row>
    <row r="269" spans="1:15">
      <c r="A269" s="427" t="s">
        <v>853</v>
      </c>
      <c r="B269" t="s">
        <v>857</v>
      </c>
      <c r="C269" s="343">
        <v>6034085</v>
      </c>
      <c r="D269" s="343">
        <v>52930.570175438603</v>
      </c>
      <c r="E269" s="343">
        <v>1688.3282036933399</v>
      </c>
      <c r="F269" s="343">
        <v>249.806872283171</v>
      </c>
      <c r="G269" s="343">
        <v>272384.21000000002</v>
      </c>
      <c r="H269" s="343">
        <v>2389.3351754385999</v>
      </c>
      <c r="I269" s="343">
        <v>76.212705651930605</v>
      </c>
      <c r="J269" s="343">
        <v>11.2765145932519</v>
      </c>
      <c r="K269" s="429" t="str">
        <f t="shared" si="18"/>
        <v>OK</v>
      </c>
      <c r="L269" s="424" t="s">
        <v>857</v>
      </c>
      <c r="M269" s="425" t="s">
        <v>204</v>
      </c>
      <c r="N269" s="429" t="str">
        <f t="shared" si="19"/>
        <v>OK</v>
      </c>
      <c r="O269" t="s">
        <v>204</v>
      </c>
    </row>
    <row r="270" spans="1:15">
      <c r="A270" s="427" t="s">
        <v>853</v>
      </c>
      <c r="B270" t="s">
        <v>858</v>
      </c>
      <c r="C270" s="343">
        <v>7697585.3600000003</v>
      </c>
      <c r="D270" s="343">
        <v>66358.4944827586</v>
      </c>
      <c r="E270" s="343">
        <v>1765.0963907360699</v>
      </c>
      <c r="F270" s="343">
        <v>338.62332218898501</v>
      </c>
      <c r="G270" s="343">
        <v>241075.31</v>
      </c>
      <c r="H270" s="343">
        <v>2078.2354310344799</v>
      </c>
      <c r="I270" s="343">
        <v>55.279823434991997</v>
      </c>
      <c r="J270" s="343">
        <v>10.605107777582299</v>
      </c>
      <c r="K270" s="429" t="str">
        <f t="shared" si="18"/>
        <v>OK</v>
      </c>
      <c r="L270" s="424" t="s">
        <v>858</v>
      </c>
      <c r="M270" s="425" t="s">
        <v>205</v>
      </c>
      <c r="N270" s="429" t="str">
        <f t="shared" si="19"/>
        <v>OK</v>
      </c>
      <c r="O270" t="s">
        <v>205</v>
      </c>
    </row>
    <row r="271" spans="1:15">
      <c r="A271" s="427"/>
      <c r="C271" s="343"/>
      <c r="D271" s="343"/>
      <c r="E271" s="343"/>
      <c r="F271" s="343"/>
      <c r="G271" s="343"/>
      <c r="H271" s="343"/>
      <c r="I271" s="343"/>
      <c r="J271" s="343"/>
      <c r="K271" s="429"/>
      <c r="L271" s="424"/>
      <c r="M271" s="425"/>
    </row>
    <row r="272" spans="1:15">
      <c r="A272" s="427" t="s">
        <v>860</v>
      </c>
      <c r="B272" t="s">
        <v>861</v>
      </c>
      <c r="C272" s="343">
        <v>85756470.689999998</v>
      </c>
      <c r="D272" s="343">
        <v>74570.844078260896</v>
      </c>
      <c r="E272" s="343">
        <v>1767.62796434093</v>
      </c>
      <c r="F272" s="343">
        <v>253.81048281026199</v>
      </c>
      <c r="G272" s="343">
        <v>8298078.1100000003</v>
      </c>
      <c r="H272" s="343">
        <v>7215.7200956521701</v>
      </c>
      <c r="I272" s="343">
        <v>171.041494589302</v>
      </c>
      <c r="J272" s="343">
        <v>24.559536960305</v>
      </c>
      <c r="K272" s="429" t="str">
        <f t="shared" si="18"/>
        <v>OK</v>
      </c>
      <c r="L272" s="424" t="s">
        <v>861</v>
      </c>
      <c r="M272" s="425" t="s">
        <v>206</v>
      </c>
      <c r="N272" s="429" t="str">
        <f t="shared" si="19"/>
        <v>OK</v>
      </c>
      <c r="O272" t="s">
        <v>206</v>
      </c>
    </row>
    <row r="273" spans="1:15">
      <c r="A273" s="427" t="s">
        <v>860</v>
      </c>
      <c r="B273" t="s">
        <v>862</v>
      </c>
      <c r="C273" s="343">
        <v>23896129</v>
      </c>
      <c r="D273" s="343">
        <v>79653.763333333307</v>
      </c>
      <c r="E273" s="343">
        <v>2180.9007027470998</v>
      </c>
      <c r="F273" s="343">
        <v>367.27113303823899</v>
      </c>
      <c r="G273" s="343">
        <v>653813</v>
      </c>
      <c r="H273" s="343">
        <v>2179.3766666666702</v>
      </c>
      <c r="I273" s="343">
        <v>59.670804052204097</v>
      </c>
      <c r="J273" s="343">
        <v>10.048767367515101</v>
      </c>
      <c r="K273" s="429" t="str">
        <f t="shared" si="18"/>
        <v>OK</v>
      </c>
      <c r="L273" s="424" t="s">
        <v>862</v>
      </c>
      <c r="M273" s="425" t="s">
        <v>207</v>
      </c>
      <c r="N273" s="429" t="str">
        <f t="shared" si="19"/>
        <v>OK</v>
      </c>
      <c r="O273" t="s">
        <v>207</v>
      </c>
    </row>
    <row r="274" spans="1:15">
      <c r="A274" s="427" t="s">
        <v>860</v>
      </c>
      <c r="B274" t="s">
        <v>863</v>
      </c>
      <c r="C274" s="343">
        <v>27248592.530000001</v>
      </c>
      <c r="D274" s="343">
        <v>112597.489793388</v>
      </c>
      <c r="E274" s="343">
        <v>2998.9646191943698</v>
      </c>
      <c r="F274" s="343">
        <v>406.53158473450998</v>
      </c>
      <c r="G274" s="343">
        <v>13740370.75</v>
      </c>
      <c r="H274" s="343">
        <v>56778.391528925597</v>
      </c>
      <c r="I274" s="343">
        <v>1512.25740149681</v>
      </c>
      <c r="J274" s="343">
        <v>204.99754949498001</v>
      </c>
      <c r="K274" s="429" t="str">
        <f t="shared" si="18"/>
        <v>OK</v>
      </c>
      <c r="L274" s="424" t="s">
        <v>863</v>
      </c>
      <c r="M274" s="425" t="s">
        <v>208</v>
      </c>
      <c r="N274" s="429" t="str">
        <f t="shared" si="19"/>
        <v>OK</v>
      </c>
      <c r="O274" t="s">
        <v>208</v>
      </c>
    </row>
    <row r="275" spans="1:15">
      <c r="A275" s="427" t="s">
        <v>860</v>
      </c>
      <c r="B275" t="s">
        <v>864</v>
      </c>
      <c r="C275" s="343">
        <v>9397945</v>
      </c>
      <c r="D275" s="343">
        <v>69614.407407407401</v>
      </c>
      <c r="E275" s="343">
        <v>1617.2681122009999</v>
      </c>
      <c r="F275" s="343">
        <v>366.34877012435197</v>
      </c>
      <c r="G275" s="343">
        <v>552988</v>
      </c>
      <c r="H275" s="343">
        <v>4096.2074074074098</v>
      </c>
      <c r="I275" s="343">
        <v>95.162278437446204</v>
      </c>
      <c r="J275" s="343">
        <v>21.556465130783899</v>
      </c>
      <c r="K275" s="429" t="str">
        <f t="shared" si="18"/>
        <v>OK</v>
      </c>
      <c r="L275" s="424" t="s">
        <v>864</v>
      </c>
      <c r="M275" s="425" t="s">
        <v>209</v>
      </c>
      <c r="N275" s="429" t="str">
        <f t="shared" si="19"/>
        <v>OK</v>
      </c>
      <c r="O275" t="s">
        <v>209</v>
      </c>
    </row>
    <row r="276" spans="1:15">
      <c r="A276" s="427" t="s">
        <v>860</v>
      </c>
      <c r="B276" t="s">
        <v>865</v>
      </c>
      <c r="C276" s="343">
        <v>16947799.859999999</v>
      </c>
      <c r="D276" s="343">
        <v>37661.777466666703</v>
      </c>
      <c r="E276" s="343">
        <v>2010.41516725979</v>
      </c>
      <c r="F276" s="343">
        <v>136.48758454067399</v>
      </c>
      <c r="G276" s="343">
        <v>681510.19</v>
      </c>
      <c r="H276" s="343">
        <v>1514.46708888889</v>
      </c>
      <c r="I276" s="343">
        <v>80.843438908659493</v>
      </c>
      <c r="J276" s="343">
        <v>5.4884811268331601</v>
      </c>
      <c r="K276" s="429" t="str">
        <f t="shared" si="18"/>
        <v>OK</v>
      </c>
      <c r="L276" s="424" t="s">
        <v>865</v>
      </c>
      <c r="M276" s="425" t="s">
        <v>210</v>
      </c>
      <c r="N276" s="429" t="str">
        <f t="shared" si="19"/>
        <v>OK</v>
      </c>
      <c r="O276" t="s">
        <v>210</v>
      </c>
    </row>
    <row r="277" spans="1:15">
      <c r="A277" s="427" t="s">
        <v>860</v>
      </c>
      <c r="B277" t="s">
        <v>866</v>
      </c>
      <c r="C277" s="343">
        <v>2268107.2599999998</v>
      </c>
      <c r="D277" s="343">
        <v>37801.7876666667</v>
      </c>
      <c r="E277" s="343">
        <v>6389.0345352112699</v>
      </c>
      <c r="F277" s="343">
        <v>146.329500645161</v>
      </c>
      <c r="G277" s="343">
        <v>34450.54</v>
      </c>
      <c r="H277" s="343">
        <v>574.17566666666698</v>
      </c>
      <c r="I277" s="343">
        <v>97.043774647887304</v>
      </c>
      <c r="J277" s="343">
        <v>2.2226154838709702</v>
      </c>
      <c r="K277" s="429" t="str">
        <f t="shared" si="18"/>
        <v>OK</v>
      </c>
      <c r="L277" s="425" t="s">
        <v>866</v>
      </c>
      <c r="M277" s="425" t="s">
        <v>474</v>
      </c>
      <c r="N277" s="429" t="str">
        <f t="shared" si="19"/>
        <v>err</v>
      </c>
      <c r="O277" t="s">
        <v>211</v>
      </c>
    </row>
    <row r="278" spans="1:15">
      <c r="A278" s="427" t="s">
        <v>860</v>
      </c>
      <c r="B278" t="s">
        <v>867</v>
      </c>
      <c r="C278" s="343">
        <v>19167236.789999999</v>
      </c>
      <c r="D278" s="343">
        <v>63467.671490066197</v>
      </c>
      <c r="E278" s="343">
        <v>1631.6707916915</v>
      </c>
      <c r="F278" s="343">
        <v>272.23481741872303</v>
      </c>
      <c r="G278" s="343">
        <v>1170857.3799999999</v>
      </c>
      <c r="H278" s="343">
        <v>3877.0111920529798</v>
      </c>
      <c r="I278" s="343">
        <v>99.672884991912795</v>
      </c>
      <c r="J278" s="343">
        <v>16.629843339440701</v>
      </c>
      <c r="K278" s="429" t="str">
        <f t="shared" ref="K278:K346" si="20">IF(B278=L278,"OK","err")</f>
        <v>OK</v>
      </c>
      <c r="L278" s="424" t="s">
        <v>867</v>
      </c>
      <c r="M278" s="425" t="s">
        <v>211</v>
      </c>
      <c r="N278" s="429" t="str">
        <f t="shared" si="19"/>
        <v>OK</v>
      </c>
      <c r="O278" t="s">
        <v>211</v>
      </c>
    </row>
    <row r="279" spans="1:15">
      <c r="A279" s="427" t="s">
        <v>860</v>
      </c>
      <c r="B279" t="s">
        <v>868</v>
      </c>
      <c r="C279" s="343">
        <v>6543123.5</v>
      </c>
      <c r="D279" s="343">
        <v>54526.029166666704</v>
      </c>
      <c r="E279" s="343">
        <v>1496.93971631206</v>
      </c>
      <c r="F279" s="343">
        <v>220.909669468922</v>
      </c>
      <c r="G279" s="343">
        <v>258192</v>
      </c>
      <c r="H279" s="343">
        <v>2151.6</v>
      </c>
      <c r="I279" s="343">
        <v>59.069320521619801</v>
      </c>
      <c r="J279" s="343">
        <v>8.7171072622303196</v>
      </c>
      <c r="K279" s="429" t="str">
        <f t="shared" si="20"/>
        <v>OK</v>
      </c>
      <c r="L279" s="424" t="s">
        <v>868</v>
      </c>
      <c r="M279" s="425" t="s">
        <v>212</v>
      </c>
      <c r="N279" s="429" t="str">
        <f t="shared" si="19"/>
        <v>OK</v>
      </c>
      <c r="O279" t="s">
        <v>212</v>
      </c>
    </row>
    <row r="280" spans="1:15">
      <c r="A280" s="427" t="s">
        <v>860</v>
      </c>
      <c r="B280" t="s">
        <v>869</v>
      </c>
      <c r="C280" s="343">
        <v>6671956</v>
      </c>
      <c r="D280" s="343">
        <v>70231.115789473697</v>
      </c>
      <c r="E280" s="343">
        <v>2858.5929734361598</v>
      </c>
      <c r="F280" s="343">
        <v>326.88040762333998</v>
      </c>
      <c r="G280" s="343">
        <v>180187</v>
      </c>
      <c r="H280" s="343">
        <v>1896.7052631578899</v>
      </c>
      <c r="I280" s="343">
        <v>77.200942587832003</v>
      </c>
      <c r="J280" s="343">
        <v>8.8279359169075509</v>
      </c>
      <c r="K280" s="429" t="str">
        <f t="shared" si="20"/>
        <v>OK</v>
      </c>
      <c r="L280" s="424" t="s">
        <v>869</v>
      </c>
      <c r="M280" s="425" t="s">
        <v>213</v>
      </c>
      <c r="N280" s="429" t="str">
        <f t="shared" si="19"/>
        <v>OK</v>
      </c>
      <c r="O280" t="s">
        <v>213</v>
      </c>
    </row>
    <row r="281" spans="1:15">
      <c r="A281" s="427" t="s">
        <v>860</v>
      </c>
      <c r="B281" t="s">
        <v>870</v>
      </c>
      <c r="C281" s="343">
        <v>5442008</v>
      </c>
      <c r="D281" s="343">
        <v>44243.9674796748</v>
      </c>
      <c r="E281" s="343">
        <v>1973.1718636693299</v>
      </c>
      <c r="F281" s="343">
        <v>171.29931694419099</v>
      </c>
      <c r="G281" s="343">
        <v>401054.75</v>
      </c>
      <c r="H281" s="343">
        <v>3260.60772357724</v>
      </c>
      <c r="I281" s="343">
        <v>145.41506526468501</v>
      </c>
      <c r="J281" s="343">
        <v>12.6240910950927</v>
      </c>
      <c r="K281" s="429" t="str">
        <f t="shared" si="20"/>
        <v>OK</v>
      </c>
      <c r="L281" s="424" t="s">
        <v>870</v>
      </c>
      <c r="M281" s="425" t="s">
        <v>214</v>
      </c>
      <c r="N281" s="429" t="str">
        <f t="shared" si="19"/>
        <v>OK</v>
      </c>
      <c r="O281" t="s">
        <v>214</v>
      </c>
    </row>
    <row r="282" spans="1:15">
      <c r="A282" s="427" t="s">
        <v>860</v>
      </c>
      <c r="B282" t="s">
        <v>871</v>
      </c>
      <c r="C282" s="343">
        <v>4293293.4400000004</v>
      </c>
      <c r="D282" s="343">
        <v>42932.934399999998</v>
      </c>
      <c r="E282" s="343">
        <v>1237.97388696655</v>
      </c>
      <c r="F282" s="343">
        <v>180.93785569791001</v>
      </c>
      <c r="G282" s="343">
        <v>328429.51</v>
      </c>
      <c r="H282" s="343">
        <v>3284.2950999999998</v>
      </c>
      <c r="I282" s="343">
        <v>94.702857554786604</v>
      </c>
      <c r="J282" s="343">
        <v>13.841432484828101</v>
      </c>
      <c r="K282" s="429" t="str">
        <f t="shared" si="20"/>
        <v>OK</v>
      </c>
      <c r="L282" s="424" t="s">
        <v>871</v>
      </c>
      <c r="M282" s="425" t="s">
        <v>215</v>
      </c>
      <c r="N282" s="429" t="str">
        <f t="shared" si="19"/>
        <v>OK</v>
      </c>
      <c r="O282" t="s">
        <v>215</v>
      </c>
    </row>
    <row r="283" spans="1:15">
      <c r="A283" s="427" t="s">
        <v>860</v>
      </c>
      <c r="B283" t="s">
        <v>872</v>
      </c>
      <c r="C283" s="343">
        <v>5373534</v>
      </c>
      <c r="D283" s="343">
        <v>57165.255319148899</v>
      </c>
      <c r="E283" s="343">
        <v>1583.24513847967</v>
      </c>
      <c r="F283" s="343">
        <v>300.85291976933001</v>
      </c>
      <c r="G283" s="343">
        <v>333095</v>
      </c>
      <c r="H283" s="343">
        <v>3543.5638297872301</v>
      </c>
      <c r="I283" s="343">
        <v>98.142309958750701</v>
      </c>
      <c r="J283" s="343">
        <v>18.649291752981402</v>
      </c>
      <c r="K283" s="429" t="str">
        <f t="shared" si="20"/>
        <v>OK</v>
      </c>
      <c r="L283" s="424" t="s">
        <v>872</v>
      </c>
      <c r="M283" s="425" t="s">
        <v>216</v>
      </c>
      <c r="N283" s="429" t="str">
        <f t="shared" si="19"/>
        <v>OK</v>
      </c>
      <c r="O283" t="s">
        <v>216</v>
      </c>
    </row>
    <row r="284" spans="1:15">
      <c r="A284" s="427" t="s">
        <v>860</v>
      </c>
      <c r="B284" t="s">
        <v>873</v>
      </c>
      <c r="C284" s="343">
        <v>3809708.38</v>
      </c>
      <c r="D284" s="343">
        <v>44820.098588235298</v>
      </c>
      <c r="E284" s="343">
        <v>1954.69901487943</v>
      </c>
      <c r="F284" s="343">
        <v>232.540339376183</v>
      </c>
      <c r="G284" s="343">
        <v>213412.87</v>
      </c>
      <c r="H284" s="343">
        <v>2510.7396470588201</v>
      </c>
      <c r="I284" s="343">
        <v>109.498650590046</v>
      </c>
      <c r="J284" s="343">
        <v>13.026482939632499</v>
      </c>
      <c r="K284" s="429" t="str">
        <f t="shared" si="20"/>
        <v>OK</v>
      </c>
      <c r="L284" s="424" t="s">
        <v>873</v>
      </c>
      <c r="M284" s="425" t="s">
        <v>217</v>
      </c>
      <c r="N284" s="429" t="str">
        <f t="shared" si="19"/>
        <v>OK</v>
      </c>
      <c r="O284" t="s">
        <v>217</v>
      </c>
    </row>
    <row r="285" spans="1:15">
      <c r="A285" s="427" t="s">
        <v>860</v>
      </c>
      <c r="B285" t="s">
        <v>874</v>
      </c>
      <c r="C285" s="343">
        <v>6011851</v>
      </c>
      <c r="D285" s="343">
        <v>47713.103174603202</v>
      </c>
      <c r="E285" s="343">
        <v>5602.8434296365303</v>
      </c>
      <c r="F285" s="343">
        <v>230.26853837904099</v>
      </c>
      <c r="G285" s="343">
        <v>257163.12</v>
      </c>
      <c r="H285" s="343">
        <v>2040.9771428571401</v>
      </c>
      <c r="I285" s="343">
        <v>239.66739981360701</v>
      </c>
      <c r="J285" s="343">
        <v>9.8499739543435005</v>
      </c>
      <c r="K285" s="429" t="str">
        <f t="shared" si="20"/>
        <v>OK</v>
      </c>
      <c r="L285" s="424" t="s">
        <v>874</v>
      </c>
      <c r="M285" s="425" t="s">
        <v>218</v>
      </c>
      <c r="N285" s="429" t="str">
        <f t="shared" si="19"/>
        <v>OK</v>
      </c>
      <c r="O285" t="s">
        <v>218</v>
      </c>
    </row>
    <row r="286" spans="1:15">
      <c r="A286" s="427" t="s">
        <v>860</v>
      </c>
      <c r="B286" t="s">
        <v>875</v>
      </c>
      <c r="C286" s="343">
        <v>7702305.3099999996</v>
      </c>
      <c r="D286" s="343">
        <v>53488.2313194444</v>
      </c>
      <c r="E286" s="343">
        <v>4190.5904842219798</v>
      </c>
      <c r="F286" s="343">
        <v>190.22264972463</v>
      </c>
      <c r="G286" s="343">
        <v>287065.90999999997</v>
      </c>
      <c r="H286" s="343">
        <v>1993.5132638888899</v>
      </c>
      <c r="I286" s="343">
        <v>156.18384657236101</v>
      </c>
      <c r="J286" s="343">
        <v>7.0896226321898697</v>
      </c>
      <c r="K286" s="429" t="str">
        <f t="shared" si="20"/>
        <v>OK</v>
      </c>
      <c r="L286" s="424" t="s">
        <v>875</v>
      </c>
      <c r="M286" s="425" t="s">
        <v>219</v>
      </c>
      <c r="N286" s="429" t="str">
        <f t="shared" si="19"/>
        <v>OK</v>
      </c>
      <c r="O286" t="s">
        <v>219</v>
      </c>
    </row>
    <row r="287" spans="1:15">
      <c r="A287" s="427" t="s">
        <v>860</v>
      </c>
      <c r="B287" t="s">
        <v>876</v>
      </c>
      <c r="C287" s="343"/>
      <c r="D287" s="343">
        <v>25070.1730769231</v>
      </c>
      <c r="E287" s="343">
        <v>2178.1938178780301</v>
      </c>
      <c r="F287" s="343">
        <v>108.864217118998</v>
      </c>
      <c r="G287" s="343">
        <v>6466</v>
      </c>
      <c r="H287" s="343">
        <v>124.346153846154</v>
      </c>
      <c r="I287" s="343">
        <v>10.8036758563074</v>
      </c>
      <c r="J287" s="343">
        <v>0.53995824634655498</v>
      </c>
      <c r="K287" s="429" t="str">
        <f t="shared" si="20"/>
        <v>OK</v>
      </c>
      <c r="L287" s="424" t="s">
        <v>876</v>
      </c>
      <c r="M287" s="425" t="s">
        <v>442</v>
      </c>
      <c r="N287" s="429" t="str">
        <f t="shared" si="19"/>
        <v>err</v>
      </c>
      <c r="O287" t="s">
        <v>473</v>
      </c>
    </row>
    <row r="288" spans="1:15">
      <c r="A288" s="427" t="s">
        <v>860</v>
      </c>
      <c r="B288" t="s">
        <v>877</v>
      </c>
      <c r="C288" s="343">
        <v>2785668.14</v>
      </c>
      <c r="D288" s="343">
        <v>41577.136417910398</v>
      </c>
      <c r="E288" s="343">
        <v>1037.1065301563699</v>
      </c>
      <c r="F288" s="343">
        <v>197.35516400991901</v>
      </c>
      <c r="G288" s="343">
        <v>142468.46</v>
      </c>
      <c r="H288" s="343">
        <v>2126.3949253731298</v>
      </c>
      <c r="I288" s="343">
        <v>53.041124348473602</v>
      </c>
      <c r="J288" s="343">
        <v>10.093408430747401</v>
      </c>
      <c r="K288" s="429" t="str">
        <f t="shared" si="20"/>
        <v>OK</v>
      </c>
      <c r="L288" s="424" t="s">
        <v>877</v>
      </c>
      <c r="M288" s="425" t="s">
        <v>1035</v>
      </c>
      <c r="N288" s="429" t="str">
        <f t="shared" si="19"/>
        <v>err</v>
      </c>
    </row>
    <row r="289" spans="1:15">
      <c r="A289" s="427"/>
      <c r="C289" s="343"/>
      <c r="D289" s="343">
        <v>184</v>
      </c>
      <c r="E289" s="343">
        <v>91</v>
      </c>
      <c r="F289" s="343">
        <v>2842</v>
      </c>
      <c r="G289" s="343">
        <v>47125</v>
      </c>
      <c r="H289" s="343"/>
      <c r="I289" s="343"/>
      <c r="J289" s="343"/>
      <c r="K289" s="429"/>
      <c r="L289" s="424"/>
      <c r="M289" s="425"/>
    </row>
    <row r="290" spans="1:15">
      <c r="A290" s="427"/>
      <c r="C290" s="343"/>
      <c r="D290" s="343"/>
      <c r="E290" s="343"/>
      <c r="F290" s="343"/>
      <c r="G290" s="343"/>
      <c r="H290" s="343"/>
      <c r="I290" s="343"/>
      <c r="J290" s="343"/>
      <c r="K290" s="429"/>
    </row>
    <row r="291" spans="1:15">
      <c r="A291" s="427" t="s">
        <v>879</v>
      </c>
      <c r="B291" t="s">
        <v>880</v>
      </c>
      <c r="C291" s="343">
        <v>84867783</v>
      </c>
      <c r="D291" s="343">
        <v>79241.627450980392</v>
      </c>
      <c r="E291" s="343">
        <v>2265.859911894273</v>
      </c>
      <c r="F291" s="343">
        <v>325.72551525618883</v>
      </c>
      <c r="G291" s="343">
        <v>9990066</v>
      </c>
      <c r="H291" s="343">
        <v>9327.7927170868352</v>
      </c>
      <c r="I291" s="343">
        <v>266.72182619142973</v>
      </c>
      <c r="J291" s="343">
        <v>38.342222222222219</v>
      </c>
      <c r="K291" s="429" t="str">
        <f t="shared" si="20"/>
        <v>OK</v>
      </c>
      <c r="L291" s="424" t="s">
        <v>880</v>
      </c>
      <c r="M291" s="425" t="s">
        <v>220</v>
      </c>
      <c r="N291" s="429" t="str">
        <f t="shared" ref="N291:N348" si="21">IF(M291=O291,"OK","err")</f>
        <v>OK</v>
      </c>
      <c r="O291" t="s">
        <v>220</v>
      </c>
    </row>
    <row r="292" spans="1:15">
      <c r="A292" s="427" t="s">
        <v>879</v>
      </c>
      <c r="B292" t="s">
        <v>881</v>
      </c>
      <c r="C292" s="343">
        <v>8731064</v>
      </c>
      <c r="D292" s="343">
        <v>47451.434782608696</v>
      </c>
      <c r="E292" s="343">
        <v>2976.8373678827138</v>
      </c>
      <c r="F292" s="343">
        <v>185.2745676392573</v>
      </c>
      <c r="G292" s="343">
        <v>497221</v>
      </c>
      <c r="H292" s="343">
        <v>2702.288043478261</v>
      </c>
      <c r="I292" s="343">
        <v>169.52642345721105</v>
      </c>
      <c r="J292" s="343">
        <v>10.551108753315649</v>
      </c>
      <c r="K292" s="429" t="str">
        <f t="shared" si="20"/>
        <v>OK</v>
      </c>
      <c r="L292" s="424" t="s">
        <v>881</v>
      </c>
      <c r="M292" s="425" t="s">
        <v>221</v>
      </c>
      <c r="N292" s="429" t="str">
        <f t="shared" si="21"/>
        <v>OK</v>
      </c>
      <c r="O292" t="s">
        <v>221</v>
      </c>
    </row>
    <row r="293" spans="1:15">
      <c r="A293" s="427" t="s">
        <v>879</v>
      </c>
      <c r="B293" t="s">
        <v>882</v>
      </c>
      <c r="C293" s="343">
        <v>11762380.58</v>
      </c>
      <c r="D293" s="343">
        <v>51140.785130434801</v>
      </c>
      <c r="E293" s="343">
        <v>1575.4594937048</v>
      </c>
      <c r="F293" s="343">
        <v>212.486100513043</v>
      </c>
      <c r="G293" s="343">
        <v>840938.54</v>
      </c>
      <c r="H293" s="343">
        <v>3656.2545217391298</v>
      </c>
      <c r="I293" s="343">
        <v>112.63575408518599</v>
      </c>
      <c r="J293" s="343">
        <v>15.191461449526701</v>
      </c>
      <c r="K293" s="429" t="str">
        <f t="shared" si="20"/>
        <v>OK</v>
      </c>
      <c r="L293" s="424" t="s">
        <v>882</v>
      </c>
      <c r="M293" s="425" t="s">
        <v>222</v>
      </c>
      <c r="N293" s="429" t="str">
        <f t="shared" si="21"/>
        <v>OK</v>
      </c>
      <c r="O293" t="s">
        <v>222</v>
      </c>
    </row>
    <row r="294" spans="1:15">
      <c r="A294" s="427" t="s">
        <v>879</v>
      </c>
      <c r="B294" t="s">
        <v>883</v>
      </c>
      <c r="C294" s="343">
        <v>12851136</v>
      </c>
      <c r="D294" s="343">
        <v>57371.142857142899</v>
      </c>
      <c r="E294" s="343">
        <v>1952.76340981614</v>
      </c>
      <c r="F294" s="343">
        <v>258.03939521715603</v>
      </c>
      <c r="G294" s="343">
        <v>770917</v>
      </c>
      <c r="H294" s="343">
        <v>3441.59375</v>
      </c>
      <c r="I294" s="343">
        <v>117.142835435344</v>
      </c>
      <c r="J294" s="343">
        <v>15.479328554504701</v>
      </c>
      <c r="K294" s="429" t="str">
        <f t="shared" si="20"/>
        <v>OK</v>
      </c>
      <c r="L294" s="424" t="s">
        <v>883</v>
      </c>
      <c r="M294" s="425" t="s">
        <v>223</v>
      </c>
      <c r="N294" s="429" t="str">
        <f t="shared" si="21"/>
        <v>OK</v>
      </c>
      <c r="O294" t="s">
        <v>223</v>
      </c>
    </row>
    <row r="295" spans="1:15">
      <c r="A295" s="427"/>
      <c r="C295" s="343"/>
      <c r="D295" s="343"/>
      <c r="E295" s="343"/>
      <c r="F295" s="343"/>
      <c r="G295" s="343"/>
      <c r="H295" s="343"/>
      <c r="I295" s="343"/>
      <c r="J295" s="343"/>
      <c r="K295" s="429"/>
      <c r="L295" s="424"/>
      <c r="M295" s="425"/>
    </row>
    <row r="296" spans="1:15">
      <c r="A296" s="427" t="s">
        <v>885</v>
      </c>
      <c r="B296" t="s">
        <v>886</v>
      </c>
      <c r="C296" s="343">
        <v>50236319.200000003</v>
      </c>
      <c r="D296" s="343">
        <v>66714.899335989394</v>
      </c>
      <c r="E296" s="343">
        <v>2004.0018828785701</v>
      </c>
      <c r="F296" s="343">
        <v>339.88700635305099</v>
      </c>
      <c r="G296" s="343">
        <v>6846348</v>
      </c>
      <c r="H296" s="343">
        <v>9092.0956175298797</v>
      </c>
      <c r="I296" s="343">
        <v>273.11105792245098</v>
      </c>
      <c r="J296" s="343">
        <v>46.320764801796997</v>
      </c>
      <c r="K296" s="429" t="str">
        <f t="shared" si="20"/>
        <v>OK</v>
      </c>
      <c r="L296" s="424" t="s">
        <v>886</v>
      </c>
      <c r="M296" s="425" t="s">
        <v>224</v>
      </c>
      <c r="N296" s="429" t="str">
        <f t="shared" si="21"/>
        <v>OK</v>
      </c>
      <c r="O296" t="s">
        <v>224</v>
      </c>
    </row>
    <row r="297" spans="1:15">
      <c r="A297" s="427" t="s">
        <v>885</v>
      </c>
      <c r="B297" t="s">
        <v>887</v>
      </c>
      <c r="C297" s="343">
        <v>2390353.5699999998</v>
      </c>
      <c r="D297" s="343">
        <v>59758.839249999997</v>
      </c>
      <c r="E297" s="343">
        <v>2573.0393649084999</v>
      </c>
      <c r="F297" s="343">
        <v>218.496670018282</v>
      </c>
      <c r="G297" s="343">
        <v>186904.08</v>
      </c>
      <c r="H297" s="343">
        <v>4672.6019999999999</v>
      </c>
      <c r="I297" s="343">
        <v>201.18846071044101</v>
      </c>
      <c r="J297" s="343">
        <v>17.084468007312601</v>
      </c>
      <c r="K297" s="429" t="str">
        <f t="shared" si="20"/>
        <v>OK</v>
      </c>
      <c r="L297" s="424" t="s">
        <v>887</v>
      </c>
      <c r="M297" s="425" t="s">
        <v>225</v>
      </c>
      <c r="N297" s="429" t="str">
        <f t="shared" si="21"/>
        <v>OK</v>
      </c>
      <c r="O297" t="s">
        <v>225</v>
      </c>
    </row>
    <row r="298" spans="1:15">
      <c r="A298" s="427" t="s">
        <v>885</v>
      </c>
      <c r="B298" t="s">
        <v>888</v>
      </c>
      <c r="C298" s="343">
        <v>4034615</v>
      </c>
      <c r="D298" s="343">
        <v>38424.9047619048</v>
      </c>
      <c r="E298" s="343">
        <v>1662.38772146683</v>
      </c>
      <c r="F298" s="343">
        <v>207.54192386831301</v>
      </c>
      <c r="G298" s="343">
        <v>204245</v>
      </c>
      <c r="H298" s="343">
        <v>1945.19047619048</v>
      </c>
      <c r="I298" s="343">
        <v>84.155335805521204</v>
      </c>
      <c r="J298" s="343">
        <v>10.506430041152299</v>
      </c>
      <c r="K298" s="429" t="str">
        <f t="shared" si="20"/>
        <v>OK</v>
      </c>
      <c r="L298" s="424" t="s">
        <v>888</v>
      </c>
      <c r="M298" s="425" t="s">
        <v>226</v>
      </c>
      <c r="N298" s="429" t="str">
        <f t="shared" si="21"/>
        <v>OK</v>
      </c>
      <c r="O298" t="s">
        <v>226</v>
      </c>
    </row>
    <row r="299" spans="1:15">
      <c r="A299" s="427" t="s">
        <v>885</v>
      </c>
      <c r="B299" t="s">
        <v>889</v>
      </c>
      <c r="C299" s="343">
        <v>8074672</v>
      </c>
      <c r="D299" s="343">
        <v>41144.825477707003</v>
      </c>
      <c r="E299" s="343">
        <v>1638.5292207792199</v>
      </c>
      <c r="F299" s="343">
        <v>228.30445600542899</v>
      </c>
      <c r="G299" s="343">
        <v>520728.1</v>
      </c>
      <c r="H299" s="343">
        <v>2653.3915923566901</v>
      </c>
      <c r="I299" s="343">
        <v>105.667228084416</v>
      </c>
      <c r="J299" s="343">
        <v>14.7231423885999</v>
      </c>
      <c r="K299" s="429" t="str">
        <f t="shared" si="20"/>
        <v>OK</v>
      </c>
      <c r="L299" s="424" t="s">
        <v>889</v>
      </c>
      <c r="M299" s="425" t="s">
        <v>227</v>
      </c>
      <c r="N299" s="429" t="str">
        <f t="shared" si="21"/>
        <v>OK</v>
      </c>
      <c r="O299" t="s">
        <v>227</v>
      </c>
    </row>
    <row r="300" spans="1:15">
      <c r="A300" s="427"/>
      <c r="C300" s="343"/>
      <c r="D300" s="343">
        <v>453</v>
      </c>
      <c r="E300" s="343">
        <v>145</v>
      </c>
      <c r="F300" s="343">
        <v>7257</v>
      </c>
      <c r="G300" s="343">
        <v>118878</v>
      </c>
      <c r="H300" s="343"/>
      <c r="I300" s="343"/>
      <c r="J300" s="343"/>
      <c r="K300" s="429"/>
    </row>
    <row r="301" spans="1:15">
      <c r="A301" s="427" t="s">
        <v>891</v>
      </c>
      <c r="B301" t="s">
        <v>892</v>
      </c>
      <c r="C301" s="343">
        <v>122564825</v>
      </c>
      <c r="D301" s="343">
        <v>121351.311881188</v>
      </c>
      <c r="E301" s="343">
        <v>3365.22404656654</v>
      </c>
      <c r="F301" s="343">
        <v>474.323913792236</v>
      </c>
      <c r="G301" s="343">
        <v>20875465</v>
      </c>
      <c r="H301" s="343">
        <v>20668.7772277228</v>
      </c>
      <c r="I301" s="343">
        <v>573.17111007385802</v>
      </c>
      <c r="J301" s="343">
        <v>80.787715896733303</v>
      </c>
      <c r="K301" s="429" t="str">
        <f t="shared" si="20"/>
        <v>OK</v>
      </c>
      <c r="L301" s="424" t="s">
        <v>892</v>
      </c>
      <c r="M301" s="425" t="s">
        <v>228</v>
      </c>
      <c r="N301" s="429" t="str">
        <f t="shared" si="21"/>
        <v>OK</v>
      </c>
      <c r="O301" t="s">
        <v>228</v>
      </c>
    </row>
    <row r="302" spans="1:15">
      <c r="A302" s="427" t="s">
        <v>891</v>
      </c>
      <c r="B302" t="s">
        <v>893</v>
      </c>
      <c r="C302" s="343">
        <v>24954054.190000001</v>
      </c>
      <c r="D302" s="343">
        <v>55086.212339955855</v>
      </c>
      <c r="E302" s="343">
        <v>3371.2583342339908</v>
      </c>
      <c r="F302" s="343">
        <v>209.91313943706996</v>
      </c>
      <c r="G302" s="343">
        <v>652052.59</v>
      </c>
      <c r="H302" s="343">
        <v>1439.4096909492273</v>
      </c>
      <c r="I302" s="343">
        <v>88.091406376654959</v>
      </c>
      <c r="J302" s="343">
        <v>5.4850568650212823</v>
      </c>
      <c r="K302" s="429" t="str">
        <f t="shared" si="20"/>
        <v>OK</v>
      </c>
      <c r="L302" s="424" t="s">
        <v>893</v>
      </c>
      <c r="M302" s="425" t="s">
        <v>229</v>
      </c>
      <c r="N302" s="429" t="str">
        <f t="shared" si="21"/>
        <v>OK</v>
      </c>
      <c r="O302" t="s">
        <v>229</v>
      </c>
    </row>
    <row r="303" spans="1:15">
      <c r="A303" s="427" t="s">
        <v>891</v>
      </c>
      <c r="B303" t="s">
        <v>894</v>
      </c>
      <c r="C303" s="343">
        <v>9139344.6799999997</v>
      </c>
      <c r="D303" s="343">
        <v>53760.8510588235</v>
      </c>
      <c r="E303" s="343">
        <v>2405.0907052631601</v>
      </c>
      <c r="F303" s="343">
        <v>176.31609298736399</v>
      </c>
      <c r="G303" s="343">
        <v>652348.89</v>
      </c>
      <c r="H303" s="343">
        <v>3837.34641176471</v>
      </c>
      <c r="I303" s="343">
        <v>171.670760526316</v>
      </c>
      <c r="J303" s="343">
        <v>12.5851044660943</v>
      </c>
      <c r="K303" s="429" t="str">
        <f t="shared" si="20"/>
        <v>OK</v>
      </c>
      <c r="L303" s="424" t="s">
        <v>894</v>
      </c>
      <c r="M303" s="425" t="s">
        <v>230</v>
      </c>
      <c r="N303" s="429" t="str">
        <f t="shared" si="21"/>
        <v>OK</v>
      </c>
      <c r="O303" t="s">
        <v>230</v>
      </c>
    </row>
    <row r="304" spans="1:15">
      <c r="A304" s="427" t="s">
        <v>891</v>
      </c>
      <c r="B304" t="s">
        <v>895</v>
      </c>
      <c r="C304" s="343">
        <v>18382481</v>
      </c>
      <c r="D304" s="343">
        <v>99364.762162162195</v>
      </c>
      <c r="E304" s="343">
        <v>2251.9271101310801</v>
      </c>
      <c r="F304" s="343">
        <v>374.84667618270799</v>
      </c>
      <c r="G304" s="343">
        <v>992552</v>
      </c>
      <c r="H304" s="343">
        <v>5365.1459459459502</v>
      </c>
      <c r="I304" s="343">
        <v>121.591571726081</v>
      </c>
      <c r="J304" s="343">
        <v>20.2396411092985</v>
      </c>
      <c r="K304" s="429" t="str">
        <f t="shared" si="20"/>
        <v>OK</v>
      </c>
      <c r="L304" s="424" t="s">
        <v>895</v>
      </c>
      <c r="M304" s="425" t="s">
        <v>231</v>
      </c>
      <c r="N304" s="429" t="str">
        <f t="shared" si="21"/>
        <v>OK</v>
      </c>
      <c r="O304" t="s">
        <v>231</v>
      </c>
    </row>
    <row r="305" spans="1:15">
      <c r="A305" s="427" t="s">
        <v>891</v>
      </c>
      <c r="B305" t="s">
        <v>896</v>
      </c>
      <c r="C305" s="343">
        <v>22202481</v>
      </c>
      <c r="D305" s="343">
        <v>71620.9064516129</v>
      </c>
      <c r="E305" s="343">
        <v>2002.38825757576</v>
      </c>
      <c r="F305" s="343">
        <v>270.67943919536702</v>
      </c>
      <c r="G305" s="343">
        <v>3157732</v>
      </c>
      <c r="H305" s="343">
        <v>10186.2322580645</v>
      </c>
      <c r="I305" s="343">
        <v>284.78823953824002</v>
      </c>
      <c r="J305" s="343">
        <v>38.497189881133799</v>
      </c>
      <c r="K305" s="429" t="str">
        <f t="shared" si="20"/>
        <v>OK</v>
      </c>
      <c r="L305" s="424" t="s">
        <v>896</v>
      </c>
      <c r="M305" s="425" t="s">
        <v>232</v>
      </c>
      <c r="N305" s="429" t="str">
        <f t="shared" si="21"/>
        <v>OK</v>
      </c>
      <c r="O305" t="s">
        <v>232</v>
      </c>
    </row>
    <row r="306" spans="1:15">
      <c r="A306" s="427" t="s">
        <v>891</v>
      </c>
      <c r="B306" t="s">
        <v>897</v>
      </c>
      <c r="C306" s="343">
        <v>2948519</v>
      </c>
      <c r="D306" s="343">
        <v>61427.479166666701</v>
      </c>
      <c r="E306" s="343">
        <v>1645.37890625</v>
      </c>
      <c r="F306" s="343">
        <v>237.55389945214301</v>
      </c>
      <c r="G306" s="343">
        <v>147487</v>
      </c>
      <c r="H306" s="343">
        <v>3072.6458333333298</v>
      </c>
      <c r="I306" s="343">
        <v>82.303013392857096</v>
      </c>
      <c r="J306" s="343">
        <v>11.8826135997422</v>
      </c>
      <c r="K306" s="429" t="str">
        <f t="shared" si="20"/>
        <v>OK</v>
      </c>
      <c r="L306" s="424" t="s">
        <v>897</v>
      </c>
      <c r="M306" s="425" t="s">
        <v>233</v>
      </c>
      <c r="N306" s="429" t="str">
        <f t="shared" si="21"/>
        <v>OK</v>
      </c>
      <c r="O306" t="s">
        <v>233</v>
      </c>
    </row>
    <row r="307" spans="1:15">
      <c r="A307" s="427" t="s">
        <v>891</v>
      </c>
      <c r="B307" t="s">
        <v>898</v>
      </c>
      <c r="C307" s="343">
        <v>2422329.69</v>
      </c>
      <c r="D307" s="343">
        <v>48446.593800000002</v>
      </c>
      <c r="E307" s="343">
        <v>1401.81116319444</v>
      </c>
      <c r="F307" s="343">
        <v>202.16405358037099</v>
      </c>
      <c r="G307" s="343">
        <v>169806.75</v>
      </c>
      <c r="H307" s="343">
        <v>3396.1350000000002</v>
      </c>
      <c r="I307" s="343">
        <v>98.2677951388889</v>
      </c>
      <c r="J307" s="343">
        <v>14.171820230345499</v>
      </c>
      <c r="K307" s="429" t="str">
        <f t="shared" si="20"/>
        <v>OK</v>
      </c>
      <c r="L307" s="424" t="s">
        <v>898</v>
      </c>
      <c r="M307" s="425" t="s">
        <v>234</v>
      </c>
      <c r="N307" s="429" t="str">
        <f t="shared" si="21"/>
        <v>OK</v>
      </c>
      <c r="O307" t="s">
        <v>234</v>
      </c>
    </row>
    <row r="308" spans="1:15">
      <c r="A308" s="427"/>
      <c r="C308" s="343"/>
      <c r="D308" s="343">
        <v>327</v>
      </c>
      <c r="E308" s="343">
        <v>145</v>
      </c>
      <c r="F308" s="343">
        <v>10438</v>
      </c>
      <c r="G308" s="343">
        <v>77474</v>
      </c>
      <c r="H308" s="343"/>
      <c r="I308" s="343"/>
      <c r="J308" s="343"/>
      <c r="K308" s="429"/>
    </row>
    <row r="309" spans="1:15">
      <c r="A309" s="427" t="s">
        <v>900</v>
      </c>
      <c r="B309" t="s">
        <v>901</v>
      </c>
      <c r="C309" s="343">
        <v>92704762</v>
      </c>
      <c r="D309" s="343">
        <v>77903.161344537803</v>
      </c>
      <c r="E309" s="343">
        <v>2034.24826647942</v>
      </c>
      <c r="F309" s="343">
        <v>265.18594100416499</v>
      </c>
      <c r="G309" s="343">
        <v>20378815</v>
      </c>
      <c r="H309" s="343">
        <v>17125.0546218487</v>
      </c>
      <c r="I309" s="343">
        <v>447.17842096023901</v>
      </c>
      <c r="J309" s="343">
        <v>58.294472859169801</v>
      </c>
      <c r="K309" s="429" t="str">
        <f t="shared" si="20"/>
        <v>OK</v>
      </c>
      <c r="L309" s="424" t="s">
        <v>901</v>
      </c>
      <c r="M309" s="425" t="s">
        <v>235</v>
      </c>
      <c r="N309" s="429" t="str">
        <f t="shared" si="21"/>
        <v>OK</v>
      </c>
      <c r="O309" t="s">
        <v>235</v>
      </c>
    </row>
    <row r="310" spans="1:15">
      <c r="A310" s="427" t="s">
        <v>900</v>
      </c>
      <c r="B310" t="s">
        <v>902</v>
      </c>
      <c r="C310" s="343">
        <v>10914191.93</v>
      </c>
      <c r="D310" s="343">
        <v>47043.930732758599</v>
      </c>
      <c r="E310" s="343">
        <v>1559.8387780477301</v>
      </c>
      <c r="F310" s="343">
        <v>214.43262859051401</v>
      </c>
      <c r="G310" s="343">
        <v>578473.42000000004</v>
      </c>
      <c r="H310" s="343">
        <v>2493.4199137931</v>
      </c>
      <c r="I310" s="343">
        <v>82.6744919251108</v>
      </c>
      <c r="J310" s="343">
        <v>11.3653467719753</v>
      </c>
      <c r="K310" s="429" t="str">
        <f t="shared" si="20"/>
        <v>OK</v>
      </c>
      <c r="L310" s="424" t="s">
        <v>902</v>
      </c>
      <c r="M310" s="425" t="s">
        <v>236</v>
      </c>
      <c r="N310" s="429" t="str">
        <f t="shared" si="21"/>
        <v>OK</v>
      </c>
      <c r="O310" t="s">
        <v>236</v>
      </c>
    </row>
    <row r="311" spans="1:15">
      <c r="A311" s="427" t="s">
        <v>900</v>
      </c>
      <c r="B311" t="s">
        <v>903</v>
      </c>
      <c r="C311" s="343">
        <v>15183773</v>
      </c>
      <c r="D311" s="343">
        <v>46433.556574923547</v>
      </c>
      <c r="E311" s="343">
        <v>1434.7324010205045</v>
      </c>
      <c r="F311" s="343">
        <v>195.98540155406974</v>
      </c>
      <c r="G311" s="343">
        <v>900009</v>
      </c>
      <c r="H311" s="343">
        <v>2752.3211009174311</v>
      </c>
      <c r="I311" s="343">
        <v>85.042898988944529</v>
      </c>
      <c r="J311" s="343">
        <v>11.616916643002813</v>
      </c>
      <c r="K311" s="429" t="str">
        <f t="shared" si="20"/>
        <v>OK</v>
      </c>
      <c r="L311" s="424" t="s">
        <v>903</v>
      </c>
      <c r="M311" s="425" t="s">
        <v>237</v>
      </c>
      <c r="N311" s="429" t="str">
        <f t="shared" si="21"/>
        <v>OK</v>
      </c>
      <c r="O311" t="s">
        <v>237</v>
      </c>
    </row>
    <row r="312" spans="1:15">
      <c r="A312" s="427" t="s">
        <v>900</v>
      </c>
      <c r="B312" t="s">
        <v>904</v>
      </c>
      <c r="C312" s="343">
        <v>25360664</v>
      </c>
      <c r="D312" s="343">
        <v>56357.0311111111</v>
      </c>
      <c r="E312" s="343">
        <v>1761.8913436154</v>
      </c>
      <c r="F312" s="343">
        <v>259.07043548436502</v>
      </c>
      <c r="G312" s="343">
        <v>2340165</v>
      </c>
      <c r="H312" s="343">
        <v>5200.3666666666704</v>
      </c>
      <c r="I312" s="343">
        <v>162.57919966652801</v>
      </c>
      <c r="J312" s="343">
        <v>23.905823824457801</v>
      </c>
      <c r="K312" s="429" t="str">
        <f t="shared" si="20"/>
        <v>OK</v>
      </c>
      <c r="L312" s="424" t="s">
        <v>904</v>
      </c>
      <c r="M312" s="425" t="s">
        <v>238</v>
      </c>
      <c r="N312" s="429" t="str">
        <f t="shared" si="21"/>
        <v>OK</v>
      </c>
      <c r="O312" t="s">
        <v>238</v>
      </c>
    </row>
    <row r="313" spans="1:15">
      <c r="A313" s="427" t="s">
        <v>900</v>
      </c>
      <c r="B313" t="s">
        <v>905</v>
      </c>
      <c r="C313" s="343">
        <v>7811088</v>
      </c>
      <c r="D313" s="343">
        <v>44891.310344827602</v>
      </c>
      <c r="E313" s="343">
        <v>1193.2612282309799</v>
      </c>
      <c r="F313" s="343">
        <v>174.86596968815101</v>
      </c>
      <c r="G313" s="343">
        <v>682635</v>
      </c>
      <c r="H313" s="343">
        <v>3923.1896551724099</v>
      </c>
      <c r="I313" s="343">
        <v>104.282768102658</v>
      </c>
      <c r="J313" s="343">
        <v>15.282074816987199</v>
      </c>
      <c r="K313" s="429" t="str">
        <f t="shared" si="20"/>
        <v>OK</v>
      </c>
      <c r="L313" s="424" t="s">
        <v>905</v>
      </c>
      <c r="M313" s="425" t="s">
        <v>239</v>
      </c>
      <c r="N313" s="429" t="str">
        <f t="shared" si="21"/>
        <v>OK</v>
      </c>
      <c r="O313" t="s">
        <v>239</v>
      </c>
    </row>
    <row r="314" spans="1:15">
      <c r="A314" s="427" t="s">
        <v>900</v>
      </c>
      <c r="B314" t="s">
        <v>906</v>
      </c>
      <c r="C314" s="343">
        <v>2738971.06</v>
      </c>
      <c r="D314" s="343">
        <v>42138.016307692298</v>
      </c>
      <c r="E314" s="343">
        <v>2021.38085608856</v>
      </c>
      <c r="F314" s="343">
        <v>214.19966059279</v>
      </c>
      <c r="G314" s="343">
        <v>167257</v>
      </c>
      <c r="H314" s="343">
        <v>2573.18461538462</v>
      </c>
      <c r="I314" s="343">
        <v>123.43690036900399</v>
      </c>
      <c r="J314" s="343">
        <v>13.0802377414562</v>
      </c>
      <c r="K314" s="429" t="str">
        <f t="shared" si="20"/>
        <v>OK</v>
      </c>
      <c r="L314" s="424" t="s">
        <v>906</v>
      </c>
      <c r="M314" s="425" t="s">
        <v>240</v>
      </c>
      <c r="N314" s="429" t="str">
        <f t="shared" si="21"/>
        <v>OK</v>
      </c>
      <c r="O314" t="s">
        <v>240</v>
      </c>
    </row>
    <row r="315" spans="1:15">
      <c r="A315" s="427" t="s">
        <v>900</v>
      </c>
      <c r="B315" t="s">
        <v>907</v>
      </c>
      <c r="C315" s="343">
        <v>4195620.57</v>
      </c>
      <c r="D315" s="343">
        <v>39958.291142857102</v>
      </c>
      <c r="E315" s="343">
        <v>1032.8952658788801</v>
      </c>
      <c r="F315" s="343">
        <v>201.51875936599399</v>
      </c>
      <c r="G315" s="343">
        <v>207485.44</v>
      </c>
      <c r="H315" s="343">
        <v>1976.0518095238101</v>
      </c>
      <c r="I315" s="343">
        <v>51.079625800098498</v>
      </c>
      <c r="J315" s="343">
        <v>9.9656791546589805</v>
      </c>
      <c r="K315" s="429" t="str">
        <f t="shared" si="20"/>
        <v>OK</v>
      </c>
      <c r="L315" s="424" t="s">
        <v>907</v>
      </c>
      <c r="M315" s="425" t="s">
        <v>241</v>
      </c>
      <c r="N315" s="429" t="str">
        <f t="shared" si="21"/>
        <v>OK</v>
      </c>
      <c r="O315" t="s">
        <v>241</v>
      </c>
    </row>
    <row r="316" spans="1:15">
      <c r="A316" s="427" t="s">
        <v>900</v>
      </c>
      <c r="B316" t="s">
        <v>908</v>
      </c>
      <c r="C316" s="343">
        <v>3609534</v>
      </c>
      <c r="D316" s="343">
        <v>44018.707317073196</v>
      </c>
      <c r="E316" s="343">
        <v>1658.0312356453801</v>
      </c>
      <c r="F316" s="343">
        <v>176.04047990635999</v>
      </c>
      <c r="G316" s="343">
        <v>141106</v>
      </c>
      <c r="H316" s="343">
        <v>1720.80487804878</v>
      </c>
      <c r="I316" s="343">
        <v>64.816720257234707</v>
      </c>
      <c r="J316" s="343">
        <v>6.8818767069840003</v>
      </c>
      <c r="K316" s="429" t="str">
        <f t="shared" si="20"/>
        <v>OK</v>
      </c>
      <c r="L316" s="424" t="s">
        <v>908</v>
      </c>
      <c r="M316" s="425" t="s">
        <v>242</v>
      </c>
      <c r="N316" s="429" t="str">
        <f t="shared" si="21"/>
        <v>OK</v>
      </c>
      <c r="O316" t="s">
        <v>242</v>
      </c>
    </row>
    <row r="317" spans="1:15">
      <c r="A317" s="427" t="s">
        <v>900</v>
      </c>
      <c r="B317" t="s">
        <v>909</v>
      </c>
      <c r="C317" s="343">
        <v>8503550</v>
      </c>
      <c r="D317" s="343">
        <v>40493.0952380952</v>
      </c>
      <c r="E317" s="343">
        <v>7531.93091231178</v>
      </c>
      <c r="F317" s="343">
        <v>119.879747370795</v>
      </c>
      <c r="G317" s="343">
        <v>391409.43</v>
      </c>
      <c r="H317" s="343">
        <v>1863.8544285714299</v>
      </c>
      <c r="I317" s="343">
        <v>346.68682905225899</v>
      </c>
      <c r="J317" s="343">
        <v>5.5179382242648103</v>
      </c>
      <c r="K317" s="429" t="str">
        <f t="shared" si="20"/>
        <v>OK</v>
      </c>
      <c r="L317" s="424" t="s">
        <v>909</v>
      </c>
      <c r="M317" s="425" t="s">
        <v>243</v>
      </c>
      <c r="N317" s="429" t="str">
        <f t="shared" si="21"/>
        <v>OK</v>
      </c>
      <c r="O317" t="s">
        <v>243</v>
      </c>
    </row>
    <row r="318" spans="1:15">
      <c r="A318" s="427"/>
      <c r="C318" s="343"/>
      <c r="D318" s="343">
        <v>725</v>
      </c>
      <c r="E318" s="343">
        <v>262</v>
      </c>
      <c r="F318" s="343">
        <v>23421</v>
      </c>
      <c r="G318" s="343">
        <v>153293</v>
      </c>
      <c r="H318" s="343"/>
      <c r="I318" s="343"/>
      <c r="J318" s="343"/>
      <c r="K318" s="429"/>
      <c r="L318" s="424"/>
      <c r="M318" s="425"/>
    </row>
    <row r="319" spans="1:15">
      <c r="A319" s="427" t="s">
        <v>911</v>
      </c>
      <c r="B319" t="s">
        <v>912</v>
      </c>
      <c r="C319" s="343">
        <v>51617182.299999997</v>
      </c>
      <c r="D319" s="343">
        <v>71196.113517241378</v>
      </c>
      <c r="E319" s="343">
        <v>2179.5035384030739</v>
      </c>
      <c r="F319" s="343">
        <v>336.72237023216974</v>
      </c>
      <c r="G319" s="343">
        <v>3322353.48</v>
      </c>
      <c r="H319" s="343">
        <v>4582.5565241379309</v>
      </c>
      <c r="I319" s="343">
        <v>140.28431702064773</v>
      </c>
      <c r="J319" s="343">
        <v>21.673223695798242</v>
      </c>
      <c r="K319" s="429" t="str">
        <f t="shared" si="20"/>
        <v>OK</v>
      </c>
      <c r="L319" s="424" t="s">
        <v>912</v>
      </c>
      <c r="M319" s="425" t="s">
        <v>244</v>
      </c>
      <c r="N319" s="429" t="str">
        <f t="shared" si="21"/>
        <v>OK</v>
      </c>
      <c r="O319" t="s">
        <v>244</v>
      </c>
    </row>
    <row r="320" spans="1:15">
      <c r="A320" s="427" t="s">
        <v>911</v>
      </c>
      <c r="B320" t="s">
        <v>913</v>
      </c>
      <c r="C320" s="343">
        <v>7650712.0599999996</v>
      </c>
      <c r="D320" s="343">
        <v>42269.127403314902</v>
      </c>
      <c r="E320" s="343">
        <v>2801.4324642987899</v>
      </c>
      <c r="F320" s="343">
        <v>218.97968000457999</v>
      </c>
      <c r="G320" s="343">
        <v>284899.93</v>
      </c>
      <c r="H320" s="343">
        <v>1574.03276243094</v>
      </c>
      <c r="I320" s="343">
        <v>104.320735994141</v>
      </c>
      <c r="J320" s="343">
        <v>8.1544430133379109</v>
      </c>
      <c r="K320" s="429" t="str">
        <f t="shared" si="20"/>
        <v>OK</v>
      </c>
      <c r="L320" s="424" t="s">
        <v>913</v>
      </c>
      <c r="M320" s="425" t="s">
        <v>245</v>
      </c>
      <c r="N320" s="429" t="str">
        <f t="shared" si="21"/>
        <v>OK</v>
      </c>
      <c r="O320" t="s">
        <v>245</v>
      </c>
    </row>
    <row r="321" spans="1:15">
      <c r="A321" s="427" t="s">
        <v>911</v>
      </c>
      <c r="B321" t="s">
        <v>914</v>
      </c>
      <c r="C321" s="343">
        <v>6233316.7699999996</v>
      </c>
      <c r="D321" s="343">
        <v>33693.604162162199</v>
      </c>
      <c r="E321" s="343">
        <v>1824.2074246415</v>
      </c>
      <c r="F321" s="343">
        <v>180.82784862638201</v>
      </c>
      <c r="G321" s="343">
        <v>282360</v>
      </c>
      <c r="H321" s="343">
        <v>1526.27027027027</v>
      </c>
      <c r="I321" s="343">
        <v>82.633889376646195</v>
      </c>
      <c r="J321" s="343">
        <v>8.1912332105247891</v>
      </c>
      <c r="K321" s="429" t="str">
        <f t="shared" si="20"/>
        <v>OK</v>
      </c>
      <c r="L321" s="424" t="s">
        <v>914</v>
      </c>
      <c r="M321" s="425" t="s">
        <v>246</v>
      </c>
      <c r="N321" s="429" t="str">
        <f t="shared" si="21"/>
        <v>OK</v>
      </c>
      <c r="O321" t="s">
        <v>246</v>
      </c>
    </row>
    <row r="322" spans="1:15">
      <c r="A322" s="427" t="s">
        <v>911</v>
      </c>
      <c r="B322" t="s">
        <v>915</v>
      </c>
      <c r="C322" s="343">
        <v>15475117</v>
      </c>
      <c r="D322" s="343">
        <v>51929.9228187919</v>
      </c>
      <c r="E322" s="343">
        <v>1595.3728865979399</v>
      </c>
      <c r="F322" s="343">
        <v>289.78534511816002</v>
      </c>
      <c r="G322" s="343">
        <v>1115596</v>
      </c>
      <c r="H322" s="343">
        <v>3743.6107382550299</v>
      </c>
      <c r="I322" s="343">
        <v>115.009896907217</v>
      </c>
      <c r="J322" s="343">
        <v>20.890528444627499</v>
      </c>
      <c r="K322" s="429" t="str">
        <f t="shared" si="20"/>
        <v>OK</v>
      </c>
      <c r="L322" s="424" t="s">
        <v>915</v>
      </c>
      <c r="M322" s="425" t="s">
        <v>247</v>
      </c>
      <c r="N322" s="429" t="str">
        <f t="shared" si="21"/>
        <v>OK</v>
      </c>
      <c r="O322" t="s">
        <v>247</v>
      </c>
    </row>
    <row r="323" spans="1:15">
      <c r="A323" s="427" t="s">
        <v>911</v>
      </c>
      <c r="B323" t="s">
        <v>916</v>
      </c>
      <c r="C323" s="343">
        <v>11592277.85</v>
      </c>
      <c r="D323" s="343">
        <v>59447.578717948702</v>
      </c>
      <c r="E323" s="343">
        <v>1756.93814034556</v>
      </c>
      <c r="F323" s="343">
        <v>328.06786047827899</v>
      </c>
      <c r="G323" s="343">
        <v>441531.5</v>
      </c>
      <c r="H323" s="343">
        <v>2264.2641025641001</v>
      </c>
      <c r="I323" s="343">
        <v>66.918990603213103</v>
      </c>
      <c r="J323" s="343">
        <v>12.4955851139097</v>
      </c>
      <c r="K323" s="429" t="str">
        <f t="shared" si="20"/>
        <v>OK</v>
      </c>
      <c r="L323" s="424" t="s">
        <v>916</v>
      </c>
      <c r="M323" s="425" t="s">
        <v>248</v>
      </c>
      <c r="N323" s="429" t="str">
        <f t="shared" si="21"/>
        <v>OK</v>
      </c>
      <c r="O323" t="s">
        <v>248</v>
      </c>
    </row>
    <row r="324" spans="1:15">
      <c r="A324" s="427" t="s">
        <v>911</v>
      </c>
      <c r="B324" t="s">
        <v>917</v>
      </c>
      <c r="C324" s="343">
        <v>6097228</v>
      </c>
      <c r="D324" s="343">
        <v>50810.233333333301</v>
      </c>
      <c r="E324" s="343">
        <v>1195.0662485299899</v>
      </c>
      <c r="F324" s="343">
        <v>198.36770016592399</v>
      </c>
      <c r="G324" s="343">
        <v>253524</v>
      </c>
      <c r="H324" s="343">
        <v>2112.6999999999998</v>
      </c>
      <c r="I324" s="343">
        <v>49.691101528812197</v>
      </c>
      <c r="J324" s="343">
        <v>8.2481699580310401</v>
      </c>
      <c r="K324" s="429" t="str">
        <f t="shared" si="20"/>
        <v>OK</v>
      </c>
      <c r="L324" s="424" t="s">
        <v>917</v>
      </c>
      <c r="M324" s="425" t="s">
        <v>249</v>
      </c>
      <c r="N324" s="429" t="str">
        <f t="shared" si="21"/>
        <v>OK</v>
      </c>
      <c r="O324" t="s">
        <v>249</v>
      </c>
    </row>
    <row r="325" spans="1:15">
      <c r="A325" s="427" t="s">
        <v>911</v>
      </c>
      <c r="B325" t="s">
        <v>918</v>
      </c>
      <c r="C325" s="343">
        <v>9608807</v>
      </c>
      <c r="D325" s="343">
        <v>41777.421739130397</v>
      </c>
      <c r="E325" s="343">
        <v>1458.0890743550799</v>
      </c>
      <c r="F325" s="343">
        <v>202.94008194643899</v>
      </c>
      <c r="G325" s="343">
        <v>265776</v>
      </c>
      <c r="H325" s="343">
        <v>1155.54782608696</v>
      </c>
      <c r="I325" s="343">
        <v>40.330197268588797</v>
      </c>
      <c r="J325" s="343">
        <v>5.6132465996451799</v>
      </c>
      <c r="K325" s="429" t="str">
        <f t="shared" si="20"/>
        <v>OK</v>
      </c>
      <c r="L325" s="424" t="s">
        <v>918</v>
      </c>
      <c r="M325" s="425" t="s">
        <v>250</v>
      </c>
      <c r="N325" s="429" t="str">
        <f t="shared" si="21"/>
        <v>OK</v>
      </c>
      <c r="O325" t="s">
        <v>250</v>
      </c>
    </row>
    <row r="326" spans="1:15">
      <c r="A326" s="427"/>
      <c r="C326" s="343"/>
      <c r="D326" s="343"/>
      <c r="E326" s="343"/>
      <c r="F326" s="343"/>
      <c r="G326" s="343"/>
      <c r="H326" s="343"/>
      <c r="I326" s="343"/>
      <c r="J326" s="343"/>
      <c r="K326" s="429"/>
    </row>
    <row r="327" spans="1:15">
      <c r="A327" s="427" t="s">
        <v>920</v>
      </c>
      <c r="B327" t="s">
        <v>921</v>
      </c>
      <c r="C327" s="343">
        <v>181998682</v>
      </c>
      <c r="D327" s="343">
        <v>155024.43100511099</v>
      </c>
      <c r="E327" s="343">
        <v>4046.3034304897801</v>
      </c>
      <c r="F327" s="343">
        <v>596.58984806516605</v>
      </c>
      <c r="G327" s="343">
        <v>22546135</v>
      </c>
      <c r="H327" s="343">
        <v>19204.5442930153</v>
      </c>
      <c r="I327" s="343">
        <v>501.25914315569503</v>
      </c>
      <c r="J327" s="343">
        <v>73.906003638568805</v>
      </c>
      <c r="K327" s="429" t="str">
        <f t="shared" si="20"/>
        <v>OK</v>
      </c>
      <c r="L327" t="s">
        <v>921</v>
      </c>
      <c r="M327" t="s">
        <v>551</v>
      </c>
      <c r="N327" s="429" t="str">
        <f t="shared" si="21"/>
        <v>OK</v>
      </c>
      <c r="O327" t="s">
        <v>551</v>
      </c>
    </row>
    <row r="328" spans="1:15">
      <c r="A328" s="427" t="s">
        <v>920</v>
      </c>
      <c r="B328" t="s">
        <v>922</v>
      </c>
      <c r="C328" s="343">
        <v>135875428</v>
      </c>
      <c r="D328" s="343">
        <v>134530.126732673</v>
      </c>
      <c r="E328" s="343">
        <v>3578.7770432217499</v>
      </c>
      <c r="F328" s="343">
        <v>608.74996863855495</v>
      </c>
      <c r="G328" s="343">
        <v>29831510</v>
      </c>
      <c r="H328" s="343">
        <v>29536.148514851498</v>
      </c>
      <c r="I328" s="343">
        <v>785.72207443306002</v>
      </c>
      <c r="J328" s="343">
        <v>133.651323452985</v>
      </c>
      <c r="K328" s="429" t="str">
        <f t="shared" si="20"/>
        <v>OK</v>
      </c>
      <c r="L328" t="s">
        <v>922</v>
      </c>
      <c r="M328" t="s">
        <v>251</v>
      </c>
      <c r="N328" s="429" t="str">
        <f t="shared" si="21"/>
        <v>OK</v>
      </c>
      <c r="O328" t="s">
        <v>251</v>
      </c>
    </row>
    <row r="329" spans="1:15">
      <c r="A329" s="427" t="s">
        <v>920</v>
      </c>
      <c r="B329" t="s">
        <v>923</v>
      </c>
      <c r="C329" s="343">
        <v>77668420</v>
      </c>
      <c r="D329" s="343">
        <v>155026.786427146</v>
      </c>
      <c r="E329" s="343">
        <v>4453.4644495412804</v>
      </c>
      <c r="F329" s="343">
        <v>653.91218690801895</v>
      </c>
      <c r="G329" s="343">
        <v>20808124</v>
      </c>
      <c r="H329" s="343">
        <v>41533.181636726498</v>
      </c>
      <c r="I329" s="343">
        <v>1193.1263761467901</v>
      </c>
      <c r="J329" s="343">
        <v>175.18942538413</v>
      </c>
      <c r="K329" s="429" t="str">
        <f t="shared" si="20"/>
        <v>OK</v>
      </c>
      <c r="L329" t="s">
        <v>923</v>
      </c>
      <c r="M329" t="s">
        <v>252</v>
      </c>
      <c r="N329" s="429" t="str">
        <f t="shared" si="21"/>
        <v>OK</v>
      </c>
      <c r="O329" t="s">
        <v>252</v>
      </c>
    </row>
    <row r="330" spans="1:15">
      <c r="A330" s="427" t="s">
        <v>920</v>
      </c>
      <c r="B330" t="s">
        <v>924</v>
      </c>
      <c r="C330" s="343">
        <v>33693290.789999999</v>
      </c>
      <c r="D330" s="343">
        <v>114214.54505084699</v>
      </c>
      <c r="E330" s="343">
        <v>4671.1896284486302</v>
      </c>
      <c r="F330" s="343">
        <v>446.91989375248698</v>
      </c>
      <c r="G330" s="343">
        <v>11053954.1</v>
      </c>
      <c r="H330" s="343">
        <v>37471.030847457601</v>
      </c>
      <c r="I330" s="343">
        <v>1532.5043809787901</v>
      </c>
      <c r="J330" s="343">
        <v>146.623611884865</v>
      </c>
      <c r="K330" s="429" t="str">
        <f t="shared" si="20"/>
        <v>OK</v>
      </c>
      <c r="L330" t="s">
        <v>924</v>
      </c>
      <c r="M330" t="s">
        <v>253</v>
      </c>
      <c r="N330" s="429" t="str">
        <f t="shared" si="21"/>
        <v>OK</v>
      </c>
      <c r="O330" t="s">
        <v>253</v>
      </c>
    </row>
    <row r="331" spans="1:15">
      <c r="A331" s="427" t="s">
        <v>920</v>
      </c>
      <c r="B331" t="s">
        <v>925</v>
      </c>
      <c r="C331" s="343">
        <v>18785676.890000001</v>
      </c>
      <c r="D331" s="343">
        <v>51048.035027173901</v>
      </c>
      <c r="E331" s="343">
        <v>1852.26551863538</v>
      </c>
      <c r="F331" s="343">
        <v>232.07665468336899</v>
      </c>
      <c r="G331" s="343">
        <v>1063689.8</v>
      </c>
      <c r="H331" s="343">
        <v>2890.4614130434802</v>
      </c>
      <c r="I331" s="343">
        <v>104.879688424374</v>
      </c>
      <c r="J331" s="343">
        <v>13.1407333283918</v>
      </c>
      <c r="K331" s="429" t="str">
        <f t="shared" si="20"/>
        <v>OK</v>
      </c>
      <c r="L331" t="s">
        <v>925</v>
      </c>
      <c r="M331" t="s">
        <v>254</v>
      </c>
      <c r="N331" s="429" t="str">
        <f t="shared" si="21"/>
        <v>OK</v>
      </c>
      <c r="O331" t="s">
        <v>254</v>
      </c>
    </row>
    <row r="332" spans="1:15">
      <c r="A332" s="427" t="s">
        <v>920</v>
      </c>
      <c r="B332" t="s">
        <v>926</v>
      </c>
      <c r="C332" s="343">
        <v>3834292</v>
      </c>
      <c r="D332" s="343">
        <v>60861.777777777803</v>
      </c>
      <c r="E332" s="343">
        <v>1381.2291066282401</v>
      </c>
      <c r="F332" s="343">
        <v>249.352409442674</v>
      </c>
      <c r="G332" s="343">
        <v>240990</v>
      </c>
      <c r="H332" s="343">
        <v>3825.2380952381</v>
      </c>
      <c r="I332" s="343">
        <v>86.811959654178693</v>
      </c>
      <c r="J332" s="343">
        <v>15.672107693308201</v>
      </c>
      <c r="K332" s="429" t="str">
        <f t="shared" si="20"/>
        <v>OK</v>
      </c>
      <c r="L332" t="s">
        <v>926</v>
      </c>
      <c r="M332" t="s">
        <v>255</v>
      </c>
      <c r="N332" s="429" t="str">
        <f t="shared" si="21"/>
        <v>OK</v>
      </c>
      <c r="O332" t="s">
        <v>255</v>
      </c>
    </row>
    <row r="333" spans="1:15">
      <c r="A333" s="427" t="s">
        <v>920</v>
      </c>
      <c r="B333" t="s">
        <v>927</v>
      </c>
      <c r="C333" s="343">
        <v>5501732</v>
      </c>
      <c r="D333" s="343">
        <v>47841.147826086999</v>
      </c>
      <c r="E333" s="343">
        <v>1223.4227262619499</v>
      </c>
      <c r="F333" s="343">
        <v>205.59536621823599</v>
      </c>
      <c r="G333" s="343">
        <v>276620</v>
      </c>
      <c r="H333" s="343">
        <v>2405.3913043478301</v>
      </c>
      <c r="I333" s="343">
        <v>61.512119190571497</v>
      </c>
      <c r="J333" s="343">
        <v>10.3370702541106</v>
      </c>
      <c r="K333" s="429" t="str">
        <f t="shared" si="20"/>
        <v>OK</v>
      </c>
      <c r="L333" t="s">
        <v>927</v>
      </c>
      <c r="M333" t="s">
        <v>256</v>
      </c>
      <c r="N333" s="429" t="str">
        <f t="shared" si="21"/>
        <v>OK</v>
      </c>
      <c r="O333" t="s">
        <v>256</v>
      </c>
    </row>
    <row r="334" spans="1:15">
      <c r="A334" s="427" t="s">
        <v>920</v>
      </c>
      <c r="B334" t="s">
        <v>928</v>
      </c>
      <c r="C334" s="343">
        <v>7538253</v>
      </c>
      <c r="D334" s="343">
        <v>55838.911111111098</v>
      </c>
      <c r="E334" s="343">
        <v>1386.4728710685999</v>
      </c>
      <c r="F334" s="343">
        <v>268.112569355527</v>
      </c>
      <c r="G334" s="343">
        <v>255906</v>
      </c>
      <c r="H334" s="343">
        <v>1895.6</v>
      </c>
      <c r="I334" s="343">
        <v>47.0675004598124</v>
      </c>
      <c r="J334" s="343">
        <v>9.1017925736235608</v>
      </c>
      <c r="K334" s="429" t="str">
        <f t="shared" si="20"/>
        <v>OK</v>
      </c>
      <c r="L334" t="s">
        <v>928</v>
      </c>
      <c r="M334" t="s">
        <v>257</v>
      </c>
      <c r="N334" s="429" t="str">
        <f t="shared" si="21"/>
        <v>OK</v>
      </c>
      <c r="O334" t="s">
        <v>257</v>
      </c>
    </row>
    <row r="335" spans="1:15">
      <c r="A335" s="427" t="s">
        <v>920</v>
      </c>
      <c r="B335" t="s">
        <v>929</v>
      </c>
      <c r="C335" s="343">
        <v>8083432</v>
      </c>
      <c r="D335" s="343">
        <v>64667.455999999998</v>
      </c>
      <c r="E335" s="343">
        <v>1841.7480063795899</v>
      </c>
      <c r="F335" s="343">
        <v>255.287771601819</v>
      </c>
      <c r="G335" s="343">
        <v>363463</v>
      </c>
      <c r="H335" s="343">
        <v>2907.7040000000002</v>
      </c>
      <c r="I335" s="343">
        <v>82.812257917521094</v>
      </c>
      <c r="J335" s="343">
        <v>11.478745578574999</v>
      </c>
      <c r="K335" s="429" t="str">
        <f t="shared" si="20"/>
        <v>OK</v>
      </c>
      <c r="L335" t="s">
        <v>929</v>
      </c>
      <c r="M335" t="s">
        <v>258</v>
      </c>
      <c r="N335" s="429" t="str">
        <f t="shared" si="21"/>
        <v>OK</v>
      </c>
      <c r="O335" t="s">
        <v>258</v>
      </c>
    </row>
    <row r="336" spans="1:15">
      <c r="A336" s="427" t="s">
        <v>920</v>
      </c>
      <c r="B336" t="s">
        <v>930</v>
      </c>
      <c r="C336" s="343">
        <v>14591573</v>
      </c>
      <c r="D336" s="343">
        <v>34741.840476190497</v>
      </c>
      <c r="E336" s="343">
        <v>11950.5102375102</v>
      </c>
      <c r="F336" s="343">
        <v>104.272444028384</v>
      </c>
      <c r="G336" s="343">
        <v>681367.9</v>
      </c>
      <c r="H336" s="343">
        <v>1622.3045238095201</v>
      </c>
      <c r="I336" s="343">
        <v>558.04086814086804</v>
      </c>
      <c r="J336" s="343">
        <v>4.8691046685294097</v>
      </c>
      <c r="K336" s="429" t="str">
        <f t="shared" si="20"/>
        <v>OK</v>
      </c>
      <c r="L336" t="s">
        <v>930</v>
      </c>
      <c r="M336" t="s">
        <v>259</v>
      </c>
      <c r="N336" s="429" t="str">
        <f t="shared" si="21"/>
        <v>OK</v>
      </c>
      <c r="O336" t="s">
        <v>259</v>
      </c>
    </row>
    <row r="337" spans="1:15">
      <c r="A337" s="427" t="s">
        <v>920</v>
      </c>
      <c r="B337" t="s">
        <v>931</v>
      </c>
      <c r="C337" s="343">
        <v>12724731.539999999</v>
      </c>
      <c r="D337" s="343">
        <v>28594.902337078602</v>
      </c>
      <c r="E337" s="343">
        <v>4350.3355692307696</v>
      </c>
      <c r="F337" s="343">
        <v>97.909663753039297</v>
      </c>
      <c r="G337" s="343">
        <v>562773</v>
      </c>
      <c r="H337" s="343">
        <v>1264.6584269662901</v>
      </c>
      <c r="I337" s="343">
        <v>192.401025641026</v>
      </c>
      <c r="J337" s="343">
        <v>4.3302222153827197</v>
      </c>
      <c r="K337" s="429" t="str">
        <f t="shared" si="20"/>
        <v>OK</v>
      </c>
      <c r="L337" t="s">
        <v>931</v>
      </c>
      <c r="M337" t="s">
        <v>260</v>
      </c>
      <c r="N337" s="429" t="str">
        <f t="shared" si="21"/>
        <v>OK</v>
      </c>
      <c r="O337" t="s">
        <v>260</v>
      </c>
    </row>
    <row r="338" spans="1:15">
      <c r="A338" s="427" t="s">
        <v>920</v>
      </c>
      <c r="B338" t="s">
        <v>932</v>
      </c>
      <c r="C338" s="343">
        <v>5323550</v>
      </c>
      <c r="D338" s="343">
        <v>106471</v>
      </c>
      <c r="E338" s="343">
        <v>3676.48480662983</v>
      </c>
      <c r="F338" s="343">
        <v>381.97244744206102</v>
      </c>
      <c r="G338" s="343">
        <v>3323922</v>
      </c>
      <c r="H338" s="343">
        <v>66478.44</v>
      </c>
      <c r="I338" s="343">
        <v>2295.5262430939201</v>
      </c>
      <c r="J338" s="343">
        <v>238.49623304871901</v>
      </c>
      <c r="K338" s="429" t="str">
        <f t="shared" si="20"/>
        <v>OK</v>
      </c>
      <c r="L338" t="s">
        <v>932</v>
      </c>
      <c r="M338" t="s">
        <v>261</v>
      </c>
      <c r="N338" s="429" t="str">
        <f t="shared" si="21"/>
        <v>OK</v>
      </c>
      <c r="O338" t="s">
        <v>261</v>
      </c>
    </row>
    <row r="339" spans="1:15">
      <c r="A339" s="427" t="s">
        <v>920</v>
      </c>
      <c r="B339" t="s">
        <v>933</v>
      </c>
      <c r="C339" s="343">
        <v>44037973</v>
      </c>
      <c r="D339" s="343">
        <v>265288.99397590401</v>
      </c>
      <c r="E339" s="343">
        <v>5147.0281673679301</v>
      </c>
      <c r="F339" s="343">
        <v>894.93523410827504</v>
      </c>
      <c r="G339" s="343">
        <v>2624356</v>
      </c>
      <c r="H339" s="343">
        <v>15809.3734939759</v>
      </c>
      <c r="I339" s="343">
        <v>306.72697522206602</v>
      </c>
      <c r="J339" s="343">
        <v>53.331897252479301</v>
      </c>
      <c r="K339" s="429" t="str">
        <f t="shared" si="20"/>
        <v>OK</v>
      </c>
      <c r="L339" t="s">
        <v>933</v>
      </c>
      <c r="M339" t="s">
        <v>262</v>
      </c>
      <c r="N339" s="429" t="str">
        <f t="shared" si="21"/>
        <v>OK</v>
      </c>
      <c r="O339" t="s">
        <v>262</v>
      </c>
    </row>
    <row r="340" spans="1:15">
      <c r="A340" s="427"/>
      <c r="C340" s="343"/>
      <c r="D340" s="343"/>
      <c r="E340" s="343"/>
      <c r="F340" s="343"/>
      <c r="G340" s="343"/>
      <c r="H340" s="343"/>
      <c r="I340" s="343"/>
      <c r="J340" s="343"/>
      <c r="K340" s="429"/>
    </row>
    <row r="341" spans="1:15">
      <c r="A341" s="427" t="s">
        <v>935</v>
      </c>
      <c r="B341" t="s">
        <v>936</v>
      </c>
      <c r="C341" s="343">
        <v>42958517</v>
      </c>
      <c r="D341" s="343">
        <v>58446.961904761898</v>
      </c>
      <c r="E341" s="343">
        <v>1724.6182905777</v>
      </c>
      <c r="F341" s="343">
        <v>259</v>
      </c>
      <c r="G341" s="343">
        <v>8024656.8200000003</v>
      </c>
      <c r="H341" s="343">
        <v>10917.9004353742</v>
      </c>
      <c r="I341" s="343">
        <v>322.15893130996801</v>
      </c>
      <c r="J341" s="343">
        <v>48.3812352363095</v>
      </c>
      <c r="K341" s="429" t="str">
        <f t="shared" si="20"/>
        <v>OK</v>
      </c>
      <c r="L341" s="424" t="s">
        <v>936</v>
      </c>
      <c r="M341" s="425" t="s">
        <v>263</v>
      </c>
      <c r="N341" s="429" t="str">
        <f t="shared" si="21"/>
        <v>OK</v>
      </c>
      <c r="O341" t="s">
        <v>263</v>
      </c>
    </row>
    <row r="342" spans="1:15">
      <c r="A342" s="427" t="s">
        <v>935</v>
      </c>
      <c r="B342" t="s">
        <v>937</v>
      </c>
      <c r="C342" s="343">
        <v>3728131</v>
      </c>
      <c r="D342" s="343">
        <v>57355.861538461497</v>
      </c>
      <c r="E342" s="343">
        <v>1602.11903738719</v>
      </c>
      <c r="F342" s="343">
        <v>273.04313754211199</v>
      </c>
      <c r="G342" s="343">
        <v>137668</v>
      </c>
      <c r="H342" s="343">
        <v>2117.9692307692299</v>
      </c>
      <c r="I342" s="343">
        <v>59.161151697464497</v>
      </c>
      <c r="J342" s="343">
        <v>10.0826131536546</v>
      </c>
      <c r="K342" s="429" t="str">
        <f t="shared" si="20"/>
        <v>OK</v>
      </c>
      <c r="L342" s="424" t="s">
        <v>937</v>
      </c>
      <c r="M342" s="425" t="s">
        <v>264</v>
      </c>
      <c r="N342" s="429" t="str">
        <f t="shared" si="21"/>
        <v>OK</v>
      </c>
      <c r="O342" t="s">
        <v>264</v>
      </c>
    </row>
    <row r="343" spans="1:15">
      <c r="A343" s="427" t="s">
        <v>935</v>
      </c>
      <c r="B343" t="s">
        <v>938</v>
      </c>
      <c r="C343" s="343">
        <v>1378142</v>
      </c>
      <c r="D343" s="343">
        <v>91876.133333333302</v>
      </c>
      <c r="E343" s="343">
        <v>91876.133333333302</v>
      </c>
      <c r="F343" s="343">
        <v>337.03643922719499</v>
      </c>
      <c r="G343" s="343">
        <v>19402</v>
      </c>
      <c r="H343" s="343">
        <v>1293.4666666666701</v>
      </c>
      <c r="I343" s="343">
        <v>1293.4666666666701</v>
      </c>
      <c r="J343" s="343">
        <v>4.7449254096356102</v>
      </c>
      <c r="K343" s="429" t="str">
        <f t="shared" si="20"/>
        <v>OK</v>
      </c>
      <c r="L343" s="424" t="s">
        <v>938</v>
      </c>
      <c r="M343" s="425" t="s">
        <v>265</v>
      </c>
      <c r="N343" s="429" t="str">
        <f t="shared" si="21"/>
        <v>OK</v>
      </c>
      <c r="O343" t="s">
        <v>265</v>
      </c>
    </row>
    <row r="344" spans="1:15">
      <c r="A344" s="427"/>
      <c r="C344" s="343"/>
      <c r="D344" s="343">
        <v>784</v>
      </c>
      <c r="E344" s="343">
        <v>305</v>
      </c>
      <c r="F344" s="343">
        <v>27790</v>
      </c>
      <c r="G344" s="343">
        <v>196110</v>
      </c>
      <c r="H344" s="343"/>
      <c r="I344" s="343"/>
      <c r="J344" s="343"/>
      <c r="K344" s="429"/>
    </row>
    <row r="345" spans="1:15">
      <c r="A345" s="427" t="s">
        <v>940</v>
      </c>
      <c r="B345" t="s">
        <v>941</v>
      </c>
      <c r="C345" s="343">
        <v>57555500</v>
      </c>
      <c r="D345" s="343">
        <v>64887.8241262683</v>
      </c>
      <c r="E345" s="343">
        <v>2199.2090481831001</v>
      </c>
      <c r="F345" s="343">
        <v>299.22899358447802</v>
      </c>
      <c r="G345" s="343">
        <v>6138381</v>
      </c>
      <c r="H345" s="343">
        <v>6920.3844419391198</v>
      </c>
      <c r="I345" s="343">
        <v>234.54896641320499</v>
      </c>
      <c r="J345" s="343">
        <v>31.913224085762099</v>
      </c>
      <c r="K345" s="429" t="str">
        <f t="shared" si="20"/>
        <v>OK</v>
      </c>
      <c r="L345" s="424" t="s">
        <v>941</v>
      </c>
      <c r="M345" s="425" t="s">
        <v>266</v>
      </c>
      <c r="N345" s="429" t="str">
        <f t="shared" si="21"/>
        <v>OK</v>
      </c>
      <c r="O345" t="s">
        <v>266</v>
      </c>
    </row>
    <row r="346" spans="1:15">
      <c r="A346" s="427" t="s">
        <v>940</v>
      </c>
      <c r="B346" t="s">
        <v>942</v>
      </c>
      <c r="C346" s="343">
        <v>50904932</v>
      </c>
      <c r="D346" s="343">
        <v>64929.760204081635</v>
      </c>
      <c r="E346" s="343">
        <v>1811.8858159814913</v>
      </c>
      <c r="F346" s="343">
        <v>259.57336188873592</v>
      </c>
      <c r="G346" s="343">
        <v>6501028.1600000001</v>
      </c>
      <c r="H346" s="343">
        <v>8292.1277551020412</v>
      </c>
      <c r="I346" s="343">
        <v>231.39448869905678</v>
      </c>
      <c r="J346" s="343">
        <v>33.149906481056547</v>
      </c>
      <c r="K346" s="429" t="str">
        <f t="shared" si="20"/>
        <v>err</v>
      </c>
      <c r="L346" s="424" t="s">
        <v>943</v>
      </c>
      <c r="M346" s="425" t="s">
        <v>267</v>
      </c>
      <c r="N346" s="429" t="str">
        <f t="shared" si="21"/>
        <v>OK</v>
      </c>
      <c r="O346" t="s">
        <v>267</v>
      </c>
    </row>
    <row r="347" spans="1:15">
      <c r="A347" s="427" t="s">
        <v>940</v>
      </c>
      <c r="B347" t="s">
        <v>944</v>
      </c>
      <c r="C347" s="343">
        <v>5243207</v>
      </c>
      <c r="D347" s="343">
        <v>37185.865248226997</v>
      </c>
      <c r="E347" s="343">
        <v>2641.4141057934498</v>
      </c>
      <c r="F347" s="343">
        <v>99.7357288238763</v>
      </c>
      <c r="G347" s="343">
        <v>243016</v>
      </c>
      <c r="H347" s="343">
        <v>1723.51773049645</v>
      </c>
      <c r="I347" s="343">
        <v>122.426196473552</v>
      </c>
      <c r="J347" s="343">
        <v>4.6226246409617504</v>
      </c>
      <c r="K347" s="429" t="str">
        <f t="shared" ref="K347:K407" si="22">IF(B347=L347,"OK","err")</f>
        <v>OK</v>
      </c>
      <c r="L347" s="424" t="s">
        <v>944</v>
      </c>
      <c r="M347" s="425" t="s">
        <v>268</v>
      </c>
      <c r="N347" s="429" t="str">
        <f t="shared" si="21"/>
        <v>OK</v>
      </c>
      <c r="O347" t="s">
        <v>268</v>
      </c>
    </row>
    <row r="348" spans="1:15">
      <c r="A348" s="427" t="s">
        <v>940</v>
      </c>
      <c r="B348" t="s">
        <v>945</v>
      </c>
      <c r="C348" s="343">
        <v>17809546</v>
      </c>
      <c r="D348" s="343">
        <v>62489.635087719304</v>
      </c>
      <c r="E348" s="343">
        <v>1519.8451954258401</v>
      </c>
      <c r="F348" s="343">
        <v>242.87179696982099</v>
      </c>
      <c r="G348" s="343">
        <v>1666959</v>
      </c>
      <c r="H348" s="343">
        <v>5848.9789473684204</v>
      </c>
      <c r="I348" s="343">
        <v>142.25627240143399</v>
      </c>
      <c r="J348" s="343">
        <v>22.732602381049801</v>
      </c>
      <c r="K348" s="429" t="str">
        <f t="shared" si="22"/>
        <v>OK</v>
      </c>
      <c r="L348" s="424" t="s">
        <v>945</v>
      </c>
      <c r="M348" s="425" t="s">
        <v>269</v>
      </c>
      <c r="N348" s="429" t="str">
        <f t="shared" si="21"/>
        <v>OK</v>
      </c>
      <c r="O348" t="s">
        <v>269</v>
      </c>
    </row>
    <row r="349" spans="1:15">
      <c r="A349" s="427"/>
      <c r="C349" s="343"/>
      <c r="D349" s="343">
        <v>160</v>
      </c>
      <c r="E349" s="343">
        <v>66</v>
      </c>
      <c r="F349" s="343">
        <v>5642</v>
      </c>
      <c r="G349" s="343">
        <v>40980</v>
      </c>
      <c r="H349" s="343"/>
      <c r="I349" s="343"/>
      <c r="J349" s="343"/>
      <c r="K349" s="429"/>
      <c r="L349" s="424"/>
      <c r="M349" s="425"/>
    </row>
    <row r="350" spans="1:15">
      <c r="A350" s="427"/>
      <c r="C350" s="343"/>
      <c r="D350" s="343"/>
      <c r="E350" s="343"/>
      <c r="F350" s="343"/>
      <c r="G350" s="343"/>
      <c r="H350" s="343"/>
      <c r="I350" s="343"/>
      <c r="J350" s="343"/>
      <c r="K350" s="429"/>
    </row>
    <row r="351" spans="1:15">
      <c r="A351" s="427" t="s">
        <v>947</v>
      </c>
      <c r="B351" t="s">
        <v>948</v>
      </c>
      <c r="C351" s="343">
        <v>84382904</v>
      </c>
      <c r="D351" s="343">
        <v>62367.260901699927</v>
      </c>
      <c r="E351" s="343">
        <v>1761.1325291146638</v>
      </c>
      <c r="F351" s="343">
        <v>268.48910553377794</v>
      </c>
      <c r="G351" s="343">
        <v>11998420</v>
      </c>
      <c r="H351" s="343">
        <v>8868.0118255728012</v>
      </c>
      <c r="I351" s="343">
        <v>250.4157448762366</v>
      </c>
      <c r="J351" s="343">
        <v>38.17651326172173</v>
      </c>
      <c r="K351" s="429" t="str">
        <f t="shared" si="22"/>
        <v>OK</v>
      </c>
      <c r="L351" s="424" t="s">
        <v>948</v>
      </c>
      <c r="M351" s="425" t="s">
        <v>270</v>
      </c>
      <c r="N351" s="429" t="str">
        <f t="shared" ref="N351:N356" si="23">IF(M351=O351,"OK","err")</f>
        <v>OK</v>
      </c>
      <c r="O351" t="s">
        <v>270</v>
      </c>
    </row>
    <row r="352" spans="1:15">
      <c r="A352" s="427" t="s">
        <v>947</v>
      </c>
      <c r="B352" t="s">
        <v>949</v>
      </c>
      <c r="C352" s="343">
        <v>4157619</v>
      </c>
      <c r="D352" s="343">
        <v>33260.951999999997</v>
      </c>
      <c r="E352" s="343">
        <v>7815.0733082706802</v>
      </c>
      <c r="F352" s="343">
        <v>135.754554953308</v>
      </c>
      <c r="G352" s="343">
        <v>114794</v>
      </c>
      <c r="H352" s="343">
        <v>918.35199999999998</v>
      </c>
      <c r="I352" s="343">
        <v>215.77819548872199</v>
      </c>
      <c r="J352" s="343">
        <v>3.7482531182655299</v>
      </c>
      <c r="K352" s="429" t="str">
        <f t="shared" si="22"/>
        <v>OK</v>
      </c>
      <c r="L352" s="424" t="s">
        <v>949</v>
      </c>
      <c r="M352" s="425" t="s">
        <v>271</v>
      </c>
      <c r="N352" s="429" t="str">
        <f t="shared" si="23"/>
        <v>OK</v>
      </c>
      <c r="O352" t="s">
        <v>271</v>
      </c>
    </row>
    <row r="353" spans="1:15">
      <c r="A353" s="427" t="s">
        <v>947</v>
      </c>
      <c r="B353" t="s">
        <v>950</v>
      </c>
      <c r="C353" s="343">
        <v>7368865</v>
      </c>
      <c r="D353" s="343">
        <v>49789.628378378402</v>
      </c>
      <c r="E353" s="343">
        <v>2385.5179669796098</v>
      </c>
      <c r="F353" s="343">
        <v>220.76350399952099</v>
      </c>
      <c r="G353" s="343">
        <v>394072</v>
      </c>
      <c r="H353" s="343">
        <v>2662.6486486486501</v>
      </c>
      <c r="I353" s="343">
        <v>127.572677241826</v>
      </c>
      <c r="J353" s="343">
        <v>11.8059857994547</v>
      </c>
      <c r="K353" s="429" t="str">
        <f t="shared" si="22"/>
        <v>OK</v>
      </c>
      <c r="L353" s="424" t="s">
        <v>950</v>
      </c>
      <c r="M353" s="425" t="s">
        <v>272</v>
      </c>
      <c r="N353" s="429" t="str">
        <f t="shared" si="23"/>
        <v>OK</v>
      </c>
      <c r="O353" t="s">
        <v>272</v>
      </c>
    </row>
    <row r="354" spans="1:15">
      <c r="A354" s="427" t="s">
        <v>947</v>
      </c>
      <c r="B354" t="s">
        <v>951</v>
      </c>
      <c r="C354" s="343">
        <v>10510468</v>
      </c>
      <c r="D354" s="343">
        <v>44535.881355932201</v>
      </c>
      <c r="E354" s="343">
        <v>1458.9766796224301</v>
      </c>
      <c r="F354" s="343">
        <v>204.47983502266499</v>
      </c>
      <c r="G354" s="343">
        <v>355748</v>
      </c>
      <c r="H354" s="343">
        <v>1507.40677966102</v>
      </c>
      <c r="I354" s="343">
        <v>49.3820099944475</v>
      </c>
      <c r="J354" s="343">
        <v>6.9210326647341498</v>
      </c>
      <c r="K354" s="429" t="str">
        <f t="shared" si="22"/>
        <v>OK</v>
      </c>
      <c r="L354" s="424" t="s">
        <v>951</v>
      </c>
      <c r="M354" s="425" t="s">
        <v>273</v>
      </c>
      <c r="N354" s="429" t="str">
        <f t="shared" si="23"/>
        <v>OK</v>
      </c>
      <c r="O354" t="s">
        <v>273</v>
      </c>
    </row>
    <row r="355" spans="1:15">
      <c r="A355" s="427" t="s">
        <v>947</v>
      </c>
      <c r="B355" t="s">
        <v>952</v>
      </c>
      <c r="C355" s="343">
        <v>7534666</v>
      </c>
      <c r="D355" s="343">
        <v>47091.662499999999</v>
      </c>
      <c r="E355" s="343">
        <v>1320.0185704274702</v>
      </c>
      <c r="F355" s="343">
        <v>183.86203025866277</v>
      </c>
      <c r="G355" s="343">
        <v>331543</v>
      </c>
      <c r="H355" s="343">
        <v>2072.1437500000002</v>
      </c>
      <c r="I355" s="343">
        <v>58.083917309039947</v>
      </c>
      <c r="J355" s="343">
        <v>8.090361151781357</v>
      </c>
      <c r="K355" s="429" t="str">
        <f t="shared" si="22"/>
        <v>OK</v>
      </c>
      <c r="L355" s="424" t="s">
        <v>952</v>
      </c>
      <c r="M355" s="425" t="s">
        <v>274</v>
      </c>
      <c r="N355" s="429" t="str">
        <f t="shared" si="23"/>
        <v>OK</v>
      </c>
      <c r="O355" t="s">
        <v>274</v>
      </c>
    </row>
    <row r="356" spans="1:15">
      <c r="A356" s="427" t="s">
        <v>947</v>
      </c>
      <c r="B356" t="s">
        <v>953</v>
      </c>
      <c r="C356" s="343">
        <v>2767865</v>
      </c>
      <c r="D356" s="343">
        <v>41311.417910447803</v>
      </c>
      <c r="E356" s="343">
        <v>1013.12774524158</v>
      </c>
      <c r="F356" s="343">
        <v>150.20703315786599</v>
      </c>
      <c r="G356" s="343">
        <v>197319</v>
      </c>
      <c r="H356" s="343">
        <v>2945.0597014925402</v>
      </c>
      <c r="I356" s="343">
        <v>72.225109809663294</v>
      </c>
      <c r="J356" s="343">
        <v>10.7081456558311</v>
      </c>
      <c r="K356" s="429" t="str">
        <f t="shared" si="22"/>
        <v>OK</v>
      </c>
      <c r="L356" s="424" t="s">
        <v>953</v>
      </c>
      <c r="M356" s="425" t="s">
        <v>275</v>
      </c>
      <c r="N356" s="429" t="str">
        <f t="shared" si="23"/>
        <v>OK</v>
      </c>
      <c r="O356" t="s">
        <v>275</v>
      </c>
    </row>
    <row r="357" spans="1:15">
      <c r="A357" s="427"/>
      <c r="C357" s="343"/>
      <c r="D357" s="343">
        <v>135</v>
      </c>
      <c r="E357" s="343">
        <v>80</v>
      </c>
      <c r="F357" s="343">
        <v>1576</v>
      </c>
      <c r="G357" s="343">
        <v>44789</v>
      </c>
      <c r="H357" s="343"/>
      <c r="I357" s="343"/>
      <c r="J357" s="343"/>
      <c r="K357" s="429"/>
    </row>
    <row r="358" spans="1:15">
      <c r="A358" s="427"/>
      <c r="C358" s="343"/>
      <c r="D358" s="343"/>
      <c r="E358" s="343"/>
      <c r="F358" s="343"/>
      <c r="G358" s="343"/>
      <c r="H358" s="343"/>
      <c r="I358" s="343"/>
      <c r="J358" s="343"/>
      <c r="K358" s="429"/>
      <c r="L358" s="424"/>
      <c r="M358" s="425"/>
    </row>
    <row r="359" spans="1:15">
      <c r="A359" s="427" t="s">
        <v>955</v>
      </c>
      <c r="B359" t="s">
        <v>956</v>
      </c>
      <c r="C359" s="343">
        <v>63303340</v>
      </c>
      <c r="D359" s="343">
        <v>87314.951724137907</v>
      </c>
      <c r="E359" s="343">
        <v>1727.3812317515799</v>
      </c>
      <c r="F359" s="343">
        <v>305.47382135791202</v>
      </c>
      <c r="G359" s="343">
        <v>5144086</v>
      </c>
      <c r="H359" s="343">
        <v>7095.2910344827596</v>
      </c>
      <c r="I359" s="343">
        <v>140.36854312767801</v>
      </c>
      <c r="J359" s="343">
        <v>24.823075809487001</v>
      </c>
      <c r="K359" s="429" t="str">
        <f t="shared" si="22"/>
        <v>OK</v>
      </c>
      <c r="L359" s="424" t="s">
        <v>956</v>
      </c>
      <c r="M359" s="425" t="s">
        <v>276</v>
      </c>
      <c r="N359" s="429" t="str">
        <f t="shared" ref="N359:N363" si="24">IF(M359=O359,"OK","err")</f>
        <v>OK</v>
      </c>
      <c r="O359" t="s">
        <v>276</v>
      </c>
    </row>
    <row r="360" spans="1:15">
      <c r="A360" s="427" t="s">
        <v>955</v>
      </c>
      <c r="B360" t="s">
        <v>957</v>
      </c>
      <c r="C360" s="343">
        <v>11309734</v>
      </c>
      <c r="D360" s="343">
        <v>65374.184971098301</v>
      </c>
      <c r="E360" s="343">
        <v>1188.6215449290601</v>
      </c>
      <c r="F360" s="343">
        <v>226.584405176904</v>
      </c>
      <c r="G360" s="343">
        <v>750620</v>
      </c>
      <c r="H360" s="343">
        <v>4338.8439306358396</v>
      </c>
      <c r="I360" s="343">
        <v>78.888071466106197</v>
      </c>
      <c r="J360" s="343">
        <v>15.0382658172056</v>
      </c>
      <c r="K360" s="429" t="str">
        <f t="shared" si="22"/>
        <v>OK</v>
      </c>
      <c r="L360" s="424" t="s">
        <v>957</v>
      </c>
      <c r="M360" s="425" t="s">
        <v>277</v>
      </c>
      <c r="N360" s="429" t="str">
        <f t="shared" si="24"/>
        <v>OK</v>
      </c>
      <c r="O360" t="s">
        <v>277</v>
      </c>
    </row>
    <row r="361" spans="1:15">
      <c r="A361" s="427" t="s">
        <v>955</v>
      </c>
      <c r="B361" t="s">
        <v>958</v>
      </c>
      <c r="C361" s="343">
        <v>3728521</v>
      </c>
      <c r="D361" s="343">
        <v>60137.435483870999</v>
      </c>
      <c r="E361" s="343">
        <v>1325.46071809456</v>
      </c>
      <c r="F361" s="343">
        <v>221.80374776918501</v>
      </c>
      <c r="G361" s="343">
        <v>153497</v>
      </c>
      <c r="H361" s="343">
        <v>2475.7580645161302</v>
      </c>
      <c r="I361" s="343">
        <v>54.567010309278402</v>
      </c>
      <c r="J361" s="343">
        <v>9.1312908982748393</v>
      </c>
      <c r="K361" s="429" t="str">
        <f t="shared" si="22"/>
        <v>OK</v>
      </c>
      <c r="L361" s="424" t="s">
        <v>958</v>
      </c>
      <c r="M361" s="425" t="s">
        <v>278</v>
      </c>
      <c r="N361" s="429" t="str">
        <f t="shared" si="24"/>
        <v>OK</v>
      </c>
      <c r="O361" t="s">
        <v>278</v>
      </c>
    </row>
    <row r="362" spans="1:15">
      <c r="A362" s="427" t="s">
        <v>955</v>
      </c>
      <c r="B362" t="s">
        <v>959</v>
      </c>
      <c r="C362" s="343">
        <v>7875238</v>
      </c>
      <c r="D362" s="343">
        <v>58335.096296296295</v>
      </c>
      <c r="E362" s="343">
        <v>4755.5785024154593</v>
      </c>
      <c r="F362" s="343">
        <v>175.82973497957087</v>
      </c>
      <c r="G362" s="343">
        <v>273514</v>
      </c>
      <c r="H362" s="343">
        <v>2026.0296296296297</v>
      </c>
      <c r="I362" s="343">
        <v>165.16545893719805</v>
      </c>
      <c r="J362" s="343">
        <v>6.1067226327893014</v>
      </c>
      <c r="K362" s="429" t="str">
        <f t="shared" si="22"/>
        <v>OK</v>
      </c>
      <c r="L362" s="424" t="s">
        <v>959</v>
      </c>
      <c r="M362" s="425" t="s">
        <v>279</v>
      </c>
      <c r="N362" s="429" t="str">
        <f t="shared" si="24"/>
        <v>OK</v>
      </c>
      <c r="O362" t="s">
        <v>279</v>
      </c>
    </row>
    <row r="363" spans="1:15">
      <c r="A363" s="427" t="s">
        <v>955</v>
      </c>
      <c r="B363" t="s">
        <v>960</v>
      </c>
      <c r="C363" s="343">
        <v>2729183</v>
      </c>
      <c r="D363" s="343">
        <v>52484.288461538497</v>
      </c>
      <c r="E363" s="343">
        <v>998.60336626417904</v>
      </c>
      <c r="F363" s="343">
        <v>184.44164357640099</v>
      </c>
      <c r="G363" s="343">
        <v>113725</v>
      </c>
      <c r="H363" s="343">
        <v>2187.01923076923</v>
      </c>
      <c r="I363" s="343">
        <v>41.611781924624999</v>
      </c>
      <c r="J363" s="343">
        <v>7.6856795296343901</v>
      </c>
      <c r="K363" s="429" t="str">
        <f t="shared" si="22"/>
        <v>OK</v>
      </c>
      <c r="L363" s="424" t="s">
        <v>960</v>
      </c>
      <c r="M363" s="425" t="s">
        <v>280</v>
      </c>
      <c r="N363" s="429" t="str">
        <f t="shared" si="24"/>
        <v>OK</v>
      </c>
      <c r="O363" t="s">
        <v>280</v>
      </c>
    </row>
    <row r="364" spans="1:15">
      <c r="A364" s="427"/>
      <c r="C364" s="343"/>
      <c r="D364" s="343"/>
      <c r="E364" s="343"/>
      <c r="F364" s="343"/>
      <c r="G364" s="343"/>
      <c r="H364" s="343"/>
      <c r="I364" s="343"/>
      <c r="J364" s="343"/>
      <c r="K364" s="429"/>
    </row>
    <row r="365" spans="1:15">
      <c r="A365" s="427" t="s">
        <v>962</v>
      </c>
      <c r="B365" t="s">
        <v>963</v>
      </c>
      <c r="C365" s="343">
        <v>45262760.280000001</v>
      </c>
      <c r="D365" s="343">
        <v>92372.980163265296</v>
      </c>
      <c r="E365" s="343">
        <v>2394.0950111075799</v>
      </c>
      <c r="F365" s="343">
        <v>333.18434644347798</v>
      </c>
      <c r="G365" s="343">
        <v>5049793.9000000004</v>
      </c>
      <c r="H365" s="343">
        <v>10305.701836734699</v>
      </c>
      <c r="I365" s="343">
        <v>267.10006876123998</v>
      </c>
      <c r="J365" s="343">
        <v>37.1721094744901</v>
      </c>
      <c r="K365" s="429" t="str">
        <f t="shared" si="22"/>
        <v>OK</v>
      </c>
      <c r="L365" s="424" t="s">
        <v>963</v>
      </c>
      <c r="M365" s="425" t="s">
        <v>1036</v>
      </c>
      <c r="N365" s="429" t="str">
        <f t="shared" ref="N365:N407" si="25">IF(M365=O365,"OK","err")</f>
        <v>err</v>
      </c>
      <c r="O365" t="s">
        <v>345</v>
      </c>
    </row>
    <row r="366" spans="1:15">
      <c r="A366" s="427" t="s">
        <v>962</v>
      </c>
      <c r="B366" t="s">
        <v>964</v>
      </c>
      <c r="C366" s="343">
        <v>126689465</v>
      </c>
      <c r="D366" s="343">
        <v>138761.73603504899</v>
      </c>
      <c r="E366" s="343">
        <v>3525.8116720471999</v>
      </c>
      <c r="F366" s="343">
        <v>581.52045589119598</v>
      </c>
      <c r="G366" s="343">
        <v>24470984</v>
      </c>
      <c r="H366" s="343">
        <v>26802.830230011001</v>
      </c>
      <c r="I366" s="343">
        <v>681.03595680730302</v>
      </c>
      <c r="J366" s="343">
        <v>112.324870673234</v>
      </c>
      <c r="K366" s="429" t="str">
        <f t="shared" si="22"/>
        <v>OK</v>
      </c>
      <c r="L366" s="424" t="s">
        <v>964</v>
      </c>
      <c r="M366" s="425" t="s">
        <v>281</v>
      </c>
      <c r="N366" s="429" t="str">
        <f t="shared" si="25"/>
        <v>OK</v>
      </c>
      <c r="O366" t="s">
        <v>281</v>
      </c>
    </row>
    <row r="367" spans="1:15">
      <c r="A367" s="427" t="s">
        <v>962</v>
      </c>
      <c r="B367" t="s">
        <v>965</v>
      </c>
      <c r="C367" s="343">
        <v>2786738</v>
      </c>
      <c r="D367" s="343">
        <v>44234</v>
      </c>
      <c r="E367" s="343">
        <v>1617</v>
      </c>
      <c r="F367" s="343">
        <v>406</v>
      </c>
      <c r="G367" s="343">
        <v>94352</v>
      </c>
      <c r="H367" s="343">
        <v>1498</v>
      </c>
      <c r="I367" s="343">
        <v>55</v>
      </c>
      <c r="J367" s="343">
        <v>14</v>
      </c>
      <c r="K367" s="429" t="str">
        <f t="shared" si="22"/>
        <v>OK</v>
      </c>
      <c r="L367" s="424" t="s">
        <v>965</v>
      </c>
      <c r="M367" s="425" t="s">
        <v>282</v>
      </c>
      <c r="N367" s="429" t="str">
        <f t="shared" si="25"/>
        <v>OK</v>
      </c>
      <c r="O367" t="s">
        <v>282</v>
      </c>
    </row>
    <row r="368" spans="1:15">
      <c r="A368" s="427" t="s">
        <v>962</v>
      </c>
      <c r="B368" t="s">
        <v>966</v>
      </c>
      <c r="C368" s="343">
        <v>24922629</v>
      </c>
      <c r="D368" s="343">
        <v>119820.331730769</v>
      </c>
      <c r="E368" s="343">
        <v>2573.05688622755</v>
      </c>
      <c r="F368" s="343">
        <v>405.70117693021399</v>
      </c>
      <c r="G368" s="343">
        <v>1405823</v>
      </c>
      <c r="H368" s="343">
        <v>6758.7644230769201</v>
      </c>
      <c r="I368" s="343">
        <v>145.13968614495101</v>
      </c>
      <c r="J368" s="343">
        <v>22.8845859582296</v>
      </c>
      <c r="K368" s="429" t="str">
        <f t="shared" si="22"/>
        <v>OK</v>
      </c>
      <c r="L368" s="424" t="s">
        <v>966</v>
      </c>
      <c r="M368" s="425" t="s">
        <v>1037</v>
      </c>
      <c r="N368" s="429" t="str">
        <f t="shared" si="25"/>
        <v>err</v>
      </c>
      <c r="O368" t="s">
        <v>346</v>
      </c>
    </row>
    <row r="369" spans="1:15">
      <c r="A369" s="427" t="s">
        <v>962</v>
      </c>
      <c r="B369" t="s">
        <v>967</v>
      </c>
      <c r="C369" s="343">
        <v>6590984</v>
      </c>
      <c r="D369" s="343">
        <v>108048.918032787</v>
      </c>
      <c r="E369" s="343">
        <v>1570.4036216345</v>
      </c>
      <c r="F369" s="343">
        <v>488.18487519442999</v>
      </c>
      <c r="G369" s="343">
        <v>341302</v>
      </c>
      <c r="H369" s="343">
        <v>5595.1147540983602</v>
      </c>
      <c r="I369" s="343">
        <v>81.320467000238295</v>
      </c>
      <c r="J369" s="343">
        <v>25.279757055032999</v>
      </c>
      <c r="K369" s="429" t="str">
        <f t="shared" si="22"/>
        <v>OK</v>
      </c>
      <c r="L369" s="424" t="s">
        <v>967</v>
      </c>
      <c r="M369" s="425" t="s">
        <v>1038</v>
      </c>
      <c r="N369" s="429" t="str">
        <f t="shared" si="25"/>
        <v>err</v>
      </c>
      <c r="O369" t="s">
        <v>347</v>
      </c>
    </row>
    <row r="370" spans="1:15">
      <c r="A370" s="427" t="s">
        <v>962</v>
      </c>
      <c r="B370" t="s">
        <v>968</v>
      </c>
      <c r="C370" s="343">
        <v>38939427</v>
      </c>
      <c r="D370" s="343">
        <v>136629.568421053</v>
      </c>
      <c r="E370" s="343">
        <v>3188.3588798820902</v>
      </c>
      <c r="F370" s="343">
        <v>595.09470611608594</v>
      </c>
      <c r="G370" s="343">
        <v>4615150</v>
      </c>
      <c r="H370" s="343">
        <v>16193.508771929801</v>
      </c>
      <c r="I370" s="343">
        <v>377.88831572914103</v>
      </c>
      <c r="J370" s="343">
        <v>70.531375126081201</v>
      </c>
      <c r="K370" s="429" t="str">
        <f t="shared" si="22"/>
        <v>OK</v>
      </c>
      <c r="L370" s="424" t="s">
        <v>968</v>
      </c>
      <c r="M370" s="425" t="s">
        <v>283</v>
      </c>
      <c r="N370" s="429" t="str">
        <f t="shared" si="25"/>
        <v>OK</v>
      </c>
      <c r="O370" t="s">
        <v>283</v>
      </c>
    </row>
    <row r="371" spans="1:15">
      <c r="A371" s="427" t="s">
        <v>962</v>
      </c>
      <c r="B371" t="s">
        <v>969</v>
      </c>
      <c r="C371" s="343">
        <v>21107952</v>
      </c>
      <c r="D371" s="343">
        <v>105014.686567164</v>
      </c>
      <c r="E371" s="343">
        <v>1927.4908227559099</v>
      </c>
      <c r="F371" s="343">
        <v>538.79803961609196</v>
      </c>
      <c r="G371" s="343">
        <v>3223069.6</v>
      </c>
      <c r="H371" s="343">
        <v>16035.1721393035</v>
      </c>
      <c r="I371" s="343">
        <v>294.31737740845603</v>
      </c>
      <c r="J371" s="343">
        <v>82.271533591995095</v>
      </c>
      <c r="K371" s="429" t="str">
        <f t="shared" si="22"/>
        <v>OK</v>
      </c>
      <c r="L371" s="424" t="s">
        <v>969</v>
      </c>
      <c r="M371" s="425" t="s">
        <v>1039</v>
      </c>
      <c r="N371" s="429" t="str">
        <f t="shared" si="25"/>
        <v>err</v>
      </c>
      <c r="O371" t="s">
        <v>348</v>
      </c>
    </row>
    <row r="372" spans="1:15">
      <c r="A372" s="427" t="s">
        <v>962</v>
      </c>
      <c r="B372" t="s">
        <v>970</v>
      </c>
      <c r="C372" s="343">
        <v>23486219.850000001</v>
      </c>
      <c r="D372" s="343">
        <v>102113.999347826</v>
      </c>
      <c r="E372" s="343">
        <v>1766.2796006618</v>
      </c>
      <c r="F372" s="343">
        <v>456.06081498310601</v>
      </c>
      <c r="G372" s="343">
        <v>1544707.8</v>
      </c>
      <c r="H372" s="343">
        <v>6716.1208695652203</v>
      </c>
      <c r="I372" s="343">
        <v>116.169647288862</v>
      </c>
      <c r="J372" s="343">
        <v>29.995491087032502</v>
      </c>
      <c r="K372" s="429" t="str">
        <f t="shared" si="22"/>
        <v>OK</v>
      </c>
      <c r="L372" s="424" t="s">
        <v>970</v>
      </c>
      <c r="M372" s="425" t="s">
        <v>1040</v>
      </c>
      <c r="N372" s="429" t="str">
        <f t="shared" si="25"/>
        <v>err</v>
      </c>
      <c r="O372" t="s">
        <v>349</v>
      </c>
    </row>
    <row r="373" spans="1:15">
      <c r="A373" s="427" t="s">
        <v>962</v>
      </c>
      <c r="B373" t="s">
        <v>971</v>
      </c>
      <c r="C373" s="343">
        <v>7627180</v>
      </c>
      <c r="D373" s="343">
        <v>63559.833333333299</v>
      </c>
      <c r="E373" s="343">
        <v>3359.99118942731</v>
      </c>
      <c r="F373" s="343">
        <v>210.69558011049699</v>
      </c>
      <c r="G373" s="343">
        <v>357198.04</v>
      </c>
      <c r="H373" s="343">
        <v>2976.6503333333299</v>
      </c>
      <c r="I373" s="343">
        <v>157.35596475770899</v>
      </c>
      <c r="J373" s="343">
        <v>9.8673491712707193</v>
      </c>
      <c r="K373" s="429" t="str">
        <f t="shared" si="22"/>
        <v>OK</v>
      </c>
      <c r="L373" s="424" t="s">
        <v>971</v>
      </c>
      <c r="M373" s="425" t="s">
        <v>284</v>
      </c>
      <c r="N373" s="429" t="str">
        <f t="shared" si="25"/>
        <v>OK</v>
      </c>
      <c r="O373" t="s">
        <v>284</v>
      </c>
    </row>
    <row r="374" spans="1:15">
      <c r="A374" s="427" t="s">
        <v>962</v>
      </c>
      <c r="B374" t="s">
        <v>972</v>
      </c>
      <c r="C374" s="343">
        <v>29324533</v>
      </c>
      <c r="D374" s="343">
        <v>90229.332307692297</v>
      </c>
      <c r="E374" s="343">
        <v>2738.5630369817</v>
      </c>
      <c r="F374" s="343">
        <v>403.30256769952302</v>
      </c>
      <c r="G374" s="343">
        <v>1726728</v>
      </c>
      <c r="H374" s="343">
        <v>5313.0092307692303</v>
      </c>
      <c r="I374" s="343">
        <v>161.25588345162501</v>
      </c>
      <c r="J374" s="343">
        <v>23.747823575525</v>
      </c>
      <c r="K374" s="429" t="str">
        <f t="shared" si="22"/>
        <v>OK</v>
      </c>
      <c r="L374" s="424" t="s">
        <v>972</v>
      </c>
      <c r="M374" s="425" t="s">
        <v>285</v>
      </c>
      <c r="N374" s="429" t="str">
        <f t="shared" si="25"/>
        <v>OK</v>
      </c>
      <c r="O374" t="s">
        <v>285</v>
      </c>
    </row>
    <row r="375" spans="1:15">
      <c r="A375" s="427" t="s">
        <v>962</v>
      </c>
      <c r="B375" t="s">
        <v>973</v>
      </c>
      <c r="C375" s="343">
        <v>92998974</v>
      </c>
      <c r="D375" s="343">
        <v>118470.030573248</v>
      </c>
      <c r="E375" s="343">
        <v>3061.4930374954702</v>
      </c>
      <c r="F375" s="343">
        <v>491.14593532645699</v>
      </c>
      <c r="G375" s="343">
        <v>17343453</v>
      </c>
      <c r="H375" s="343">
        <v>22093.570700636901</v>
      </c>
      <c r="I375" s="343">
        <v>570.94028376732399</v>
      </c>
      <c r="J375" s="343">
        <v>91.594198076587901</v>
      </c>
      <c r="K375" s="429" t="str">
        <f t="shared" si="22"/>
        <v>OK</v>
      </c>
      <c r="L375" s="424" t="s">
        <v>973</v>
      </c>
      <c r="M375" s="425" t="s">
        <v>286</v>
      </c>
      <c r="N375" s="429" t="str">
        <f t="shared" si="25"/>
        <v>OK</v>
      </c>
      <c r="O375" t="s">
        <v>286</v>
      </c>
    </row>
    <row r="376" spans="1:15">
      <c r="A376" s="427" t="s">
        <v>962</v>
      </c>
      <c r="B376" t="s">
        <v>974</v>
      </c>
      <c r="C376" s="343">
        <v>26913804.100000001</v>
      </c>
      <c r="D376" s="343">
        <v>226166.42100840301</v>
      </c>
      <c r="E376" s="343">
        <v>5275.1478047824403</v>
      </c>
      <c r="F376" s="343">
        <v>1302.7641270148599</v>
      </c>
      <c r="G376" s="343">
        <v>1118280.01</v>
      </c>
      <c r="H376" s="343">
        <v>9397.3110084033597</v>
      </c>
      <c r="I376" s="343">
        <v>219.18463543708401</v>
      </c>
      <c r="J376" s="343">
        <v>54.130403698146097</v>
      </c>
      <c r="K376" s="429" t="str">
        <f t="shared" si="22"/>
        <v>OK</v>
      </c>
      <c r="L376" s="424" t="s">
        <v>974</v>
      </c>
      <c r="M376" s="425" t="s">
        <v>287</v>
      </c>
      <c r="N376" s="429" t="str">
        <f t="shared" si="25"/>
        <v>OK</v>
      </c>
      <c r="O376" t="s">
        <v>287</v>
      </c>
    </row>
    <row r="377" spans="1:15">
      <c r="A377" s="427" t="s">
        <v>962</v>
      </c>
      <c r="B377" t="s">
        <v>975</v>
      </c>
      <c r="C377" s="343">
        <v>6559872</v>
      </c>
      <c r="D377" s="343">
        <v>61885.584905660398</v>
      </c>
      <c r="E377" s="343">
        <v>1708.7449856733499</v>
      </c>
      <c r="F377" s="343">
        <v>276.88131014688503</v>
      </c>
      <c r="G377" s="343">
        <v>366911</v>
      </c>
      <c r="H377" s="343">
        <v>3461.4245283018899</v>
      </c>
      <c r="I377" s="343">
        <v>95.574628809585803</v>
      </c>
      <c r="J377" s="343">
        <v>15.4867043727841</v>
      </c>
      <c r="K377" s="429" t="str">
        <f t="shared" si="22"/>
        <v>OK</v>
      </c>
      <c r="L377" s="424" t="s">
        <v>975</v>
      </c>
      <c r="M377" s="425" t="s">
        <v>1041</v>
      </c>
      <c r="N377" s="429" t="str">
        <f t="shared" si="25"/>
        <v>err</v>
      </c>
      <c r="O377" t="s">
        <v>350</v>
      </c>
    </row>
    <row r="378" spans="1:15">
      <c r="A378" s="427" t="s">
        <v>962</v>
      </c>
      <c r="B378" t="s">
        <v>976</v>
      </c>
      <c r="C378" s="343">
        <v>20529948</v>
      </c>
      <c r="D378" s="343">
        <v>70549.649484536101</v>
      </c>
      <c r="E378" s="343">
        <v>2044.40828520215</v>
      </c>
      <c r="F378" s="343">
        <v>268.298697055633</v>
      </c>
      <c r="G378" s="343">
        <v>5479423</v>
      </c>
      <c r="H378" s="343">
        <v>18829.632302405498</v>
      </c>
      <c r="I378" s="343">
        <v>545.65056761601295</v>
      </c>
      <c r="J378" s="343">
        <v>71.608659287235895</v>
      </c>
      <c r="K378" s="429" t="str">
        <f t="shared" si="22"/>
        <v>OK</v>
      </c>
      <c r="L378" s="424" t="s">
        <v>976</v>
      </c>
      <c r="M378" s="425" t="s">
        <v>1042</v>
      </c>
      <c r="N378" s="429" t="str">
        <f t="shared" si="25"/>
        <v>err</v>
      </c>
      <c r="O378" t="s">
        <v>351</v>
      </c>
    </row>
    <row r="379" spans="1:15">
      <c r="A379" s="427" t="s">
        <v>962</v>
      </c>
      <c r="B379" t="s">
        <v>977</v>
      </c>
      <c r="C379" s="343">
        <v>12666365</v>
      </c>
      <c r="D379" s="343">
        <v>80677.484076433102</v>
      </c>
      <c r="E379" s="343">
        <v>1829.6063845153799</v>
      </c>
      <c r="F379" s="343">
        <v>384.29505461165002</v>
      </c>
      <c r="G379" s="343">
        <v>671963.06</v>
      </c>
      <c r="H379" s="343">
        <v>4280.0194904458604</v>
      </c>
      <c r="I379" s="343">
        <v>97.062409360103999</v>
      </c>
      <c r="J379" s="343">
        <v>20.387228762135901</v>
      </c>
      <c r="K379" s="429" t="str">
        <f t="shared" si="22"/>
        <v>OK</v>
      </c>
      <c r="L379" s="424" t="s">
        <v>977</v>
      </c>
      <c r="M379" s="425" t="s">
        <v>1043</v>
      </c>
      <c r="N379" s="429" t="str">
        <f t="shared" si="25"/>
        <v>err</v>
      </c>
      <c r="O379" t="s">
        <v>344</v>
      </c>
    </row>
    <row r="380" spans="1:15">
      <c r="A380" s="427" t="s">
        <v>962</v>
      </c>
      <c r="B380" t="s">
        <v>978</v>
      </c>
      <c r="C380" s="343">
        <v>66751529</v>
      </c>
      <c r="D380" s="343">
        <v>211909.61587301601</v>
      </c>
      <c r="E380" s="343">
        <v>5735.1601512157404</v>
      </c>
      <c r="F380" s="343">
        <v>830.09835352053096</v>
      </c>
      <c r="G380" s="343">
        <v>29652702</v>
      </c>
      <c r="H380" s="343">
        <v>94135.561904761897</v>
      </c>
      <c r="I380" s="343">
        <v>2547.7018644213399</v>
      </c>
      <c r="J380" s="343">
        <v>368.750491207999</v>
      </c>
      <c r="K380" s="429" t="str">
        <f t="shared" si="22"/>
        <v>OK</v>
      </c>
      <c r="L380" s="424" t="s">
        <v>978</v>
      </c>
      <c r="M380" s="425" t="s">
        <v>288</v>
      </c>
      <c r="N380" s="429" t="str">
        <f t="shared" si="25"/>
        <v>OK</v>
      </c>
      <c r="O380" t="s">
        <v>288</v>
      </c>
    </row>
    <row r="381" spans="1:15">
      <c r="A381" s="427" t="s">
        <v>962</v>
      </c>
      <c r="B381" t="s">
        <v>979</v>
      </c>
      <c r="C381" s="343">
        <v>69405590</v>
      </c>
      <c r="D381" s="343">
        <v>56473.222131814502</v>
      </c>
      <c r="E381" s="343">
        <v>2648.5628696813601</v>
      </c>
      <c r="F381" s="343">
        <v>246.83423251049999</v>
      </c>
      <c r="G381" s="343">
        <v>2135159</v>
      </c>
      <c r="H381" s="343">
        <v>1737.31407648495</v>
      </c>
      <c r="I381" s="343">
        <v>81.479068879984695</v>
      </c>
      <c r="J381" s="343">
        <v>7.5934853814064196</v>
      </c>
      <c r="K381" s="429" t="str">
        <f t="shared" si="22"/>
        <v>OK</v>
      </c>
      <c r="L381" s="424" t="s">
        <v>979</v>
      </c>
      <c r="M381" s="425" t="s">
        <v>1044</v>
      </c>
      <c r="N381" s="429" t="str">
        <f t="shared" si="25"/>
        <v>err</v>
      </c>
      <c r="O381" t="s">
        <v>343</v>
      </c>
    </row>
    <row r="382" spans="1:15">
      <c r="A382" s="427" t="s">
        <v>962</v>
      </c>
      <c r="B382" t="s">
        <v>980</v>
      </c>
      <c r="C382" s="343">
        <v>35329972</v>
      </c>
      <c r="D382" s="343">
        <v>103606.95601173</v>
      </c>
      <c r="E382" s="343">
        <v>2173.3496555118099</v>
      </c>
      <c r="F382" s="343">
        <v>420.74517089436699</v>
      </c>
      <c r="G382" s="343">
        <v>3194679</v>
      </c>
      <c r="H382" s="343">
        <v>9368.5601173020495</v>
      </c>
      <c r="I382" s="343">
        <v>196.52306840551199</v>
      </c>
      <c r="J382" s="343">
        <v>38.045480528760301</v>
      </c>
      <c r="K382" s="429" t="str">
        <f t="shared" si="22"/>
        <v>OK</v>
      </c>
      <c r="L382" s="424" t="s">
        <v>980</v>
      </c>
      <c r="M382" s="425" t="s">
        <v>289</v>
      </c>
      <c r="N382" s="429" t="str">
        <f t="shared" si="25"/>
        <v>OK</v>
      </c>
      <c r="O382" t="s">
        <v>289</v>
      </c>
    </row>
    <row r="383" spans="1:15">
      <c r="A383" s="427" t="s">
        <v>962</v>
      </c>
      <c r="B383" t="s">
        <v>981</v>
      </c>
      <c r="C383" s="343">
        <v>4986164</v>
      </c>
      <c r="D383" s="343">
        <v>62327.05</v>
      </c>
      <c r="E383" s="343">
        <v>2091.5117449664399</v>
      </c>
      <c r="F383" s="343">
        <v>233.66437040161199</v>
      </c>
      <c r="G383" s="343">
        <v>171917.96</v>
      </c>
      <c r="H383" s="343">
        <v>2148.9744999999998</v>
      </c>
      <c r="I383" s="343">
        <v>72.113238255033593</v>
      </c>
      <c r="J383" s="343">
        <v>8.05651436337223</v>
      </c>
      <c r="K383" s="429" t="str">
        <f t="shared" si="22"/>
        <v>OK</v>
      </c>
      <c r="L383" s="424" t="s">
        <v>981</v>
      </c>
      <c r="M383" s="425" t="s">
        <v>1045</v>
      </c>
      <c r="N383" s="429" t="str">
        <f t="shared" si="25"/>
        <v>err</v>
      </c>
      <c r="O383" t="s">
        <v>480</v>
      </c>
    </row>
    <row r="384" spans="1:15">
      <c r="A384" s="427" t="s">
        <v>962</v>
      </c>
      <c r="B384" t="s">
        <v>982</v>
      </c>
      <c r="C384" s="343">
        <v>3398055.64</v>
      </c>
      <c r="D384" s="343">
        <v>75512.347555555607</v>
      </c>
      <c r="E384" s="343">
        <v>2505.9407374631301</v>
      </c>
      <c r="F384" s="343">
        <v>245.986364557695</v>
      </c>
      <c r="G384" s="343">
        <v>253648.06</v>
      </c>
      <c r="H384" s="343">
        <v>5636.6235555555604</v>
      </c>
      <c r="I384" s="343">
        <v>187.056091445428</v>
      </c>
      <c r="J384" s="343">
        <v>18.361666425365598</v>
      </c>
      <c r="K384" s="429" t="str">
        <f t="shared" si="22"/>
        <v>OK</v>
      </c>
      <c r="L384" s="424" t="s">
        <v>982</v>
      </c>
      <c r="M384" s="425" t="s">
        <v>1046</v>
      </c>
      <c r="N384" s="429" t="str">
        <f t="shared" si="25"/>
        <v>err</v>
      </c>
      <c r="O384" t="s">
        <v>352</v>
      </c>
    </row>
    <row r="385" spans="1:15">
      <c r="A385" s="427" t="s">
        <v>962</v>
      </c>
      <c r="B385" t="s">
        <v>983</v>
      </c>
      <c r="C385" s="343">
        <v>21546262</v>
      </c>
      <c r="D385" s="343">
        <v>81924.950570342204</v>
      </c>
      <c r="E385" s="343">
        <v>2061.2515067444801</v>
      </c>
      <c r="F385" s="343">
        <v>364.63465899475398</v>
      </c>
      <c r="G385" s="343">
        <v>1435565</v>
      </c>
      <c r="H385" s="343">
        <v>5458.4220532319396</v>
      </c>
      <c r="I385" s="343">
        <v>137.33521477087899</v>
      </c>
      <c r="J385" s="343">
        <v>24.294550685395201</v>
      </c>
      <c r="K385" s="429" t="str">
        <f t="shared" si="22"/>
        <v>OK</v>
      </c>
      <c r="L385" s="424" t="s">
        <v>983</v>
      </c>
      <c r="M385" s="425" t="s">
        <v>1047</v>
      </c>
      <c r="N385" s="429" t="str">
        <f t="shared" si="25"/>
        <v>err</v>
      </c>
      <c r="O385" t="s">
        <v>353</v>
      </c>
    </row>
    <row r="386" spans="1:15">
      <c r="A386" s="427" t="s">
        <v>962</v>
      </c>
      <c r="B386" t="s">
        <v>984</v>
      </c>
      <c r="C386" s="343">
        <v>18554026</v>
      </c>
      <c r="D386" s="343">
        <v>130662.15492957699</v>
      </c>
      <c r="E386" s="343">
        <v>1387.5281184564799</v>
      </c>
      <c r="F386" s="343">
        <v>614.14802555360598</v>
      </c>
      <c r="G386" s="343">
        <v>957069</v>
      </c>
      <c r="H386" s="343">
        <v>6739.9225352112699</v>
      </c>
      <c r="I386" s="343">
        <v>71.5726144181873</v>
      </c>
      <c r="J386" s="343">
        <v>31.679487603852898</v>
      </c>
      <c r="K386" s="429" t="str">
        <f t="shared" si="22"/>
        <v>OK</v>
      </c>
      <c r="L386" s="424" t="s">
        <v>984</v>
      </c>
      <c r="M386" s="425" t="s">
        <v>290</v>
      </c>
      <c r="N386" s="429" t="str">
        <f t="shared" si="25"/>
        <v>OK</v>
      </c>
      <c r="O386" t="s">
        <v>290</v>
      </c>
    </row>
    <row r="387" spans="1:15">
      <c r="A387" s="427" t="s">
        <v>962</v>
      </c>
      <c r="B387" t="s">
        <v>985</v>
      </c>
      <c r="C387" s="343">
        <v>56575581</v>
      </c>
      <c r="D387" s="343">
        <v>144325.46173469399</v>
      </c>
      <c r="E387" s="343">
        <v>2410.8569906677499</v>
      </c>
      <c r="F387" s="343">
        <v>601.82946833180904</v>
      </c>
      <c r="G387" s="343">
        <v>4316649</v>
      </c>
      <c r="H387" s="343">
        <v>11011.859693877601</v>
      </c>
      <c r="I387" s="343">
        <v>183.945497933268</v>
      </c>
      <c r="J387" s="343">
        <v>45.918866880837399</v>
      </c>
      <c r="K387" s="429" t="str">
        <f t="shared" si="22"/>
        <v>OK</v>
      </c>
      <c r="L387" s="424" t="s">
        <v>985</v>
      </c>
      <c r="M387" s="425" t="s">
        <v>1048</v>
      </c>
      <c r="N387" s="429" t="str">
        <f t="shared" si="25"/>
        <v>err</v>
      </c>
      <c r="O387" t="s">
        <v>434</v>
      </c>
    </row>
    <row r="388" spans="1:15">
      <c r="A388" s="427" t="s">
        <v>962</v>
      </c>
      <c r="B388" t="s">
        <v>986</v>
      </c>
      <c r="C388" s="343">
        <v>252390266</v>
      </c>
      <c r="D388" s="343">
        <v>345267.12175102602</v>
      </c>
      <c r="E388" s="343">
        <v>7118.2070113094696</v>
      </c>
      <c r="F388" s="343">
        <v>1140.85009266374</v>
      </c>
      <c r="G388" s="343">
        <v>29118299</v>
      </c>
      <c r="H388" s="343">
        <v>39833.5143638851</v>
      </c>
      <c r="I388" s="343">
        <v>821.22850212933997</v>
      </c>
      <c r="J388" s="343">
        <v>131.620028929169</v>
      </c>
      <c r="K388" s="429" t="str">
        <f t="shared" si="22"/>
        <v>OK</v>
      </c>
      <c r="L388" s="424" t="s">
        <v>986</v>
      </c>
      <c r="M388" s="425" t="s">
        <v>291</v>
      </c>
      <c r="N388" s="429" t="str">
        <f t="shared" si="25"/>
        <v>OK</v>
      </c>
      <c r="O388" t="s">
        <v>291</v>
      </c>
    </row>
    <row r="389" spans="1:15">
      <c r="A389" s="427" t="s">
        <v>962</v>
      </c>
      <c r="B389" t="s">
        <v>987</v>
      </c>
      <c r="C389" s="343">
        <v>18702843</v>
      </c>
      <c r="D389" s="343">
        <v>76027.817073170707</v>
      </c>
      <c r="E389" s="343">
        <v>3186.1742759795602</v>
      </c>
      <c r="F389" s="343">
        <v>253.924960966669</v>
      </c>
      <c r="G389" s="343">
        <v>909297</v>
      </c>
      <c r="H389" s="343">
        <v>3696.3292682926799</v>
      </c>
      <c r="I389" s="343">
        <v>154.905792163543</v>
      </c>
      <c r="J389" s="343">
        <v>12.345353336501301</v>
      </c>
      <c r="K389" s="429" t="str">
        <f t="shared" si="22"/>
        <v>OK</v>
      </c>
      <c r="L389" s="424" t="s">
        <v>987</v>
      </c>
      <c r="M389" s="425" t="s">
        <v>1049</v>
      </c>
      <c r="N389" s="429" t="str">
        <f t="shared" si="25"/>
        <v>err</v>
      </c>
      <c r="O389" t="s">
        <v>354</v>
      </c>
    </row>
    <row r="390" spans="1:15">
      <c r="A390" s="427" t="s">
        <v>962</v>
      </c>
      <c r="B390" t="s">
        <v>988</v>
      </c>
      <c r="C390" s="343">
        <v>17113595.57</v>
      </c>
      <c r="D390" s="343">
        <v>251670.523088235</v>
      </c>
      <c r="E390" s="343">
        <v>7740.20604703754</v>
      </c>
      <c r="F390" s="343">
        <v>1107.53271874191</v>
      </c>
      <c r="G390" s="343">
        <v>2822028.59</v>
      </c>
      <c r="H390" s="343">
        <v>41500.420441176502</v>
      </c>
      <c r="I390" s="343">
        <v>1276.3584758028001</v>
      </c>
      <c r="J390" s="343">
        <v>182.63193049443399</v>
      </c>
      <c r="K390" s="429" t="str">
        <f t="shared" si="22"/>
        <v>OK</v>
      </c>
      <c r="L390" s="424" t="s">
        <v>988</v>
      </c>
      <c r="M390" s="425" t="s">
        <v>292</v>
      </c>
      <c r="N390" s="429" t="str">
        <f t="shared" si="25"/>
        <v>OK</v>
      </c>
      <c r="O390" t="s">
        <v>292</v>
      </c>
    </row>
    <row r="391" spans="1:15">
      <c r="A391" s="427" t="s">
        <v>962</v>
      </c>
      <c r="B391" t="s">
        <v>989</v>
      </c>
      <c r="C391" s="343">
        <v>19874000</v>
      </c>
      <c r="D391" s="343">
        <v>74996.226415094294</v>
      </c>
      <c r="E391" s="343">
        <v>2823.8135834043801</v>
      </c>
      <c r="F391" s="343">
        <v>236.63467720810601</v>
      </c>
      <c r="G391" s="343">
        <v>179274</v>
      </c>
      <c r="H391" s="343">
        <v>676.50566037735803</v>
      </c>
      <c r="I391" s="343">
        <v>25.472293265132102</v>
      </c>
      <c r="J391" s="343">
        <v>2.1345700473888498</v>
      </c>
      <c r="K391" s="429" t="str">
        <f t="shared" si="22"/>
        <v>OK</v>
      </c>
      <c r="L391" s="424" t="s">
        <v>989</v>
      </c>
      <c r="M391" s="425" t="s">
        <v>293</v>
      </c>
      <c r="N391" s="429" t="str">
        <f t="shared" si="25"/>
        <v>OK</v>
      </c>
      <c r="O391" t="s">
        <v>293</v>
      </c>
    </row>
    <row r="392" spans="1:15">
      <c r="A392" s="427" t="s">
        <v>962</v>
      </c>
      <c r="B392" t="s">
        <v>990</v>
      </c>
      <c r="C392" s="343">
        <v>78897910.930000007</v>
      </c>
      <c r="D392" s="343">
        <v>135796.74858864001</v>
      </c>
      <c r="E392" s="343">
        <v>3481.0461473637802</v>
      </c>
      <c r="F392" s="343">
        <v>529.74727854433104</v>
      </c>
      <c r="G392" s="343">
        <v>18396028.390000001</v>
      </c>
      <c r="H392" s="343">
        <v>31662.6994664372</v>
      </c>
      <c r="I392" s="343">
        <v>811.64916787999096</v>
      </c>
      <c r="J392" s="343">
        <v>123.517161110552</v>
      </c>
      <c r="K392" s="429" t="str">
        <f t="shared" si="22"/>
        <v>OK</v>
      </c>
      <c r="L392" s="424" t="s">
        <v>990</v>
      </c>
      <c r="M392" s="425" t="s">
        <v>1050</v>
      </c>
      <c r="N392" s="429" t="str">
        <f t="shared" si="25"/>
        <v>err</v>
      </c>
      <c r="O392" t="s">
        <v>355</v>
      </c>
    </row>
    <row r="393" spans="1:15">
      <c r="A393" s="427" t="s">
        <v>962</v>
      </c>
      <c r="B393" t="s">
        <v>991</v>
      </c>
      <c r="C393" s="343">
        <v>58785516</v>
      </c>
      <c r="D393" s="343">
        <v>111972.41142857099</v>
      </c>
      <c r="E393" s="343">
        <v>2340.74683443498</v>
      </c>
      <c r="F393" s="343">
        <v>377.55630057803501</v>
      </c>
      <c r="G393" s="343">
        <v>4789813</v>
      </c>
      <c r="H393" s="343">
        <v>9123.4533333333293</v>
      </c>
      <c r="I393" s="343">
        <v>190.722823922912</v>
      </c>
      <c r="J393" s="343">
        <v>30.763089274245299</v>
      </c>
      <c r="K393" s="429" t="str">
        <f t="shared" si="22"/>
        <v>OK</v>
      </c>
      <c r="L393" s="424" t="s">
        <v>991</v>
      </c>
      <c r="M393" s="425" t="s">
        <v>1051</v>
      </c>
      <c r="N393" s="429" t="str">
        <f t="shared" si="25"/>
        <v>err</v>
      </c>
      <c r="O393" t="s">
        <v>356</v>
      </c>
    </row>
    <row r="394" spans="1:15">
      <c r="A394" s="427" t="s">
        <v>962</v>
      </c>
      <c r="B394" t="s">
        <v>992</v>
      </c>
      <c r="C394" s="343">
        <v>18963338.329999998</v>
      </c>
      <c r="D394" s="343">
        <v>155437.199426229</v>
      </c>
      <c r="E394" s="343">
        <v>3303.7174790940799</v>
      </c>
      <c r="F394" s="343">
        <v>639.07721935766494</v>
      </c>
      <c r="G394" s="343">
        <v>1214564.6499999999</v>
      </c>
      <c r="H394" s="343">
        <v>9955.4479508196691</v>
      </c>
      <c r="I394" s="343">
        <v>211.59662891986099</v>
      </c>
      <c r="J394" s="343">
        <v>40.931643244700602</v>
      </c>
      <c r="K394" s="429" t="str">
        <f t="shared" si="22"/>
        <v>OK</v>
      </c>
      <c r="L394" s="424" t="s">
        <v>992</v>
      </c>
      <c r="M394" s="425" t="s">
        <v>1052</v>
      </c>
      <c r="N394" s="429" t="str">
        <f t="shared" si="25"/>
        <v>err</v>
      </c>
      <c r="O394" t="s">
        <v>342</v>
      </c>
    </row>
    <row r="395" spans="1:15">
      <c r="A395" s="427" t="s">
        <v>962</v>
      </c>
      <c r="B395" t="s">
        <v>993</v>
      </c>
      <c r="C395" s="343">
        <v>64828425</v>
      </c>
      <c r="D395" s="343">
        <v>118951.23853211</v>
      </c>
      <c r="E395" s="343">
        <v>3339.77770336407</v>
      </c>
      <c r="F395" s="343">
        <v>563.36292298868602</v>
      </c>
      <c r="G395" s="343">
        <v>1875086.81</v>
      </c>
      <c r="H395" s="343">
        <v>3440.5262568807302</v>
      </c>
      <c r="I395" s="343">
        <v>96.599186543712307</v>
      </c>
      <c r="J395" s="343">
        <v>16.294617463545201</v>
      </c>
      <c r="K395" s="429" t="str">
        <f t="shared" si="22"/>
        <v>OK</v>
      </c>
      <c r="L395" s="424" t="s">
        <v>993</v>
      </c>
      <c r="M395" s="425" t="s">
        <v>294</v>
      </c>
      <c r="N395" s="429" t="str">
        <f t="shared" si="25"/>
        <v>OK</v>
      </c>
      <c r="O395" t="s">
        <v>294</v>
      </c>
    </row>
    <row r="396" spans="1:15">
      <c r="A396" s="427" t="s">
        <v>962</v>
      </c>
      <c r="B396" t="s">
        <v>994</v>
      </c>
      <c r="C396" s="343">
        <v>112525990</v>
      </c>
      <c r="D396" s="343">
        <v>178329.61965134699</v>
      </c>
      <c r="E396" s="343">
        <v>3379.8693419036999</v>
      </c>
      <c r="F396" s="343">
        <v>651.72386032584495</v>
      </c>
      <c r="G396" s="343">
        <v>5342041.82</v>
      </c>
      <c r="H396" s="343">
        <v>8465.9933755942893</v>
      </c>
      <c r="I396" s="343">
        <v>160.45540564082501</v>
      </c>
      <c r="J396" s="343">
        <v>30.9398399156719</v>
      </c>
      <c r="K396" s="429" t="str">
        <f t="shared" si="22"/>
        <v>OK</v>
      </c>
      <c r="L396" s="424" t="s">
        <v>994</v>
      </c>
      <c r="M396" s="425" t="s">
        <v>1053</v>
      </c>
      <c r="N396" s="429" t="str">
        <f t="shared" si="25"/>
        <v>err</v>
      </c>
      <c r="O396" t="s">
        <v>357</v>
      </c>
    </row>
    <row r="397" spans="1:15">
      <c r="A397" s="427" t="s">
        <v>962</v>
      </c>
      <c r="B397" t="s">
        <v>995</v>
      </c>
      <c r="C397" s="343">
        <v>117432951.23999999</v>
      </c>
      <c r="D397" s="343">
        <v>210453.317634409</v>
      </c>
      <c r="E397" s="343">
        <v>4755.1405587949503</v>
      </c>
      <c r="F397" s="343">
        <v>728.28894688207401</v>
      </c>
      <c r="G397" s="343">
        <v>5137226</v>
      </c>
      <c r="H397" s="343">
        <v>9206.4982078853009</v>
      </c>
      <c r="I397" s="343">
        <v>208.018545513443</v>
      </c>
      <c r="J397" s="343">
        <v>31.859753790815201</v>
      </c>
      <c r="K397" s="429" t="str">
        <f t="shared" si="22"/>
        <v>OK</v>
      </c>
      <c r="L397" s="424" t="s">
        <v>995</v>
      </c>
      <c r="M397" s="425" t="s">
        <v>1054</v>
      </c>
      <c r="N397" s="429" t="str">
        <f t="shared" si="25"/>
        <v>err</v>
      </c>
      <c r="O397" t="s">
        <v>358</v>
      </c>
    </row>
    <row r="398" spans="1:15">
      <c r="A398" s="427" t="s">
        <v>962</v>
      </c>
      <c r="B398" t="s">
        <v>996</v>
      </c>
      <c r="C398" s="343">
        <v>245253906</v>
      </c>
      <c r="D398" s="343">
        <v>226457.90027700801</v>
      </c>
      <c r="E398" s="343">
        <v>4649.8920445927497</v>
      </c>
      <c r="F398" s="343">
        <v>797.06822015307398</v>
      </c>
      <c r="G398" s="343">
        <v>12487547</v>
      </c>
      <c r="H398" s="343">
        <v>11530.514312096</v>
      </c>
      <c r="I398" s="343">
        <v>236.75767859851399</v>
      </c>
      <c r="J398" s="343">
        <v>40.584172638489399</v>
      </c>
      <c r="K398" s="429" t="str">
        <f t="shared" si="22"/>
        <v>OK</v>
      </c>
      <c r="L398" s="424" t="s">
        <v>996</v>
      </c>
      <c r="M398" s="425" t="s">
        <v>295</v>
      </c>
      <c r="N398" s="429" t="str">
        <f t="shared" si="25"/>
        <v>OK</v>
      </c>
      <c r="O398" t="s">
        <v>295</v>
      </c>
    </row>
    <row r="399" spans="1:15">
      <c r="A399" s="427" t="s">
        <v>962</v>
      </c>
      <c r="B399" t="s">
        <v>997</v>
      </c>
      <c r="C399" s="343">
        <v>83884950</v>
      </c>
      <c r="D399" s="343">
        <v>123360.220588235</v>
      </c>
      <c r="E399" s="343">
        <v>2868.44993844891</v>
      </c>
      <c r="F399" s="343">
        <v>448.79621852111399</v>
      </c>
      <c r="G399" s="343">
        <v>89584229</v>
      </c>
      <c r="H399" s="343">
        <v>131741.513235294</v>
      </c>
      <c r="I399" s="343">
        <v>3063.3370605936302</v>
      </c>
      <c r="J399" s="343">
        <v>479.28815853534599</v>
      </c>
      <c r="K399" s="429" t="str">
        <f t="shared" si="22"/>
        <v>OK</v>
      </c>
      <c r="L399" s="424" t="s">
        <v>997</v>
      </c>
      <c r="M399" s="425" t="s">
        <v>1055</v>
      </c>
      <c r="N399" s="429" t="str">
        <f t="shared" si="25"/>
        <v>err</v>
      </c>
      <c r="O399" t="s">
        <v>359</v>
      </c>
    </row>
    <row r="400" spans="1:15">
      <c r="A400" s="427" t="s">
        <v>962</v>
      </c>
      <c r="B400" t="s">
        <v>998</v>
      </c>
      <c r="C400" s="343">
        <v>46299015</v>
      </c>
      <c r="D400" s="343">
        <v>122160.98944591</v>
      </c>
      <c r="E400" s="343">
        <v>2488.3916478555302</v>
      </c>
      <c r="F400" s="343">
        <v>568.45574422630705</v>
      </c>
      <c r="G400" s="343">
        <v>2891623</v>
      </c>
      <c r="H400" s="343">
        <v>7629.6121372031703</v>
      </c>
      <c r="I400" s="343">
        <v>155.41346877351401</v>
      </c>
      <c r="J400" s="343">
        <v>35.503124731420399</v>
      </c>
      <c r="K400" s="429" t="str">
        <f t="shared" si="22"/>
        <v>OK</v>
      </c>
      <c r="L400" s="424" t="s">
        <v>998</v>
      </c>
      <c r="M400" s="425" t="s">
        <v>1056</v>
      </c>
      <c r="N400" s="429" t="str">
        <f t="shared" si="25"/>
        <v>err</v>
      </c>
      <c r="O400" t="s">
        <v>360</v>
      </c>
    </row>
    <row r="401" spans="1:15">
      <c r="A401" s="427" t="s">
        <v>962</v>
      </c>
      <c r="B401" t="s">
        <v>999</v>
      </c>
      <c r="C401" s="343">
        <v>301171784</v>
      </c>
      <c r="D401" s="343">
        <v>272061.23215898802</v>
      </c>
      <c r="E401" s="343">
        <v>5284.6426390594797</v>
      </c>
      <c r="F401" s="343">
        <v>883.96902883441305</v>
      </c>
      <c r="G401" s="343">
        <v>72188394</v>
      </c>
      <c r="H401" s="343">
        <v>65210.834688346898</v>
      </c>
      <c r="I401" s="343">
        <v>1266.68527811897</v>
      </c>
      <c r="J401" s="343">
        <v>211.88008946182001</v>
      </c>
      <c r="K401" s="429" t="str">
        <f t="shared" si="22"/>
        <v>OK</v>
      </c>
      <c r="L401" s="424" t="s">
        <v>999</v>
      </c>
      <c r="M401" s="425" t="s">
        <v>296</v>
      </c>
      <c r="N401" s="429" t="str">
        <f t="shared" si="25"/>
        <v>OK</v>
      </c>
      <c r="O401" t="s">
        <v>296</v>
      </c>
    </row>
    <row r="402" spans="1:15">
      <c r="A402" s="427" t="s">
        <v>962</v>
      </c>
      <c r="B402" t="s">
        <v>1000</v>
      </c>
      <c r="C402" s="343">
        <v>95856697.629999995</v>
      </c>
      <c r="D402" s="343">
        <v>294943.68501538498</v>
      </c>
      <c r="E402" s="343">
        <v>6355.2806225551903</v>
      </c>
      <c r="F402" s="343">
        <v>1227.0756756445401</v>
      </c>
      <c r="G402" s="343">
        <v>12109649.380000001</v>
      </c>
      <c r="H402" s="343">
        <v>37260.459630769197</v>
      </c>
      <c r="I402" s="343">
        <v>802.86742557846605</v>
      </c>
      <c r="J402" s="343">
        <v>155.01740162318501</v>
      </c>
      <c r="K402" s="429" t="str">
        <f t="shared" si="22"/>
        <v>OK</v>
      </c>
      <c r="L402" s="424" t="s">
        <v>1000</v>
      </c>
      <c r="M402" s="425" t="s">
        <v>1057</v>
      </c>
      <c r="N402" s="429" t="str">
        <f t="shared" si="25"/>
        <v>err</v>
      </c>
      <c r="O402" t="s">
        <v>361</v>
      </c>
    </row>
    <row r="403" spans="1:15">
      <c r="A403" s="427" t="s">
        <v>962</v>
      </c>
      <c r="B403" t="s">
        <v>1001</v>
      </c>
      <c r="C403" s="343">
        <v>9772201.0700000003</v>
      </c>
      <c r="D403" s="343">
        <v>88838.191545454494</v>
      </c>
      <c r="E403" s="343">
        <v>3381.3844532871999</v>
      </c>
      <c r="F403" s="343">
        <v>281.912101027002</v>
      </c>
      <c r="G403" s="343">
        <v>924052.33</v>
      </c>
      <c r="H403" s="343">
        <v>8400.4757272727293</v>
      </c>
      <c r="I403" s="343">
        <v>319.74129065743898</v>
      </c>
      <c r="J403" s="343">
        <v>26.6574062427879</v>
      </c>
      <c r="K403" s="429" t="str">
        <f t="shared" si="22"/>
        <v>OK</v>
      </c>
      <c r="L403" s="424" t="s">
        <v>1001</v>
      </c>
      <c r="M403" s="425" t="s">
        <v>1058</v>
      </c>
      <c r="N403" s="429" t="str">
        <f t="shared" si="25"/>
        <v>err</v>
      </c>
      <c r="O403" t="s">
        <v>362</v>
      </c>
    </row>
    <row r="404" spans="1:15">
      <c r="A404" s="427" t="s">
        <v>962</v>
      </c>
      <c r="B404" t="s">
        <v>1002</v>
      </c>
      <c r="C404" s="343">
        <v>55916732.289999999</v>
      </c>
      <c r="D404" s="343">
        <v>100932.729765343</v>
      </c>
      <c r="E404" s="343">
        <v>4326.9157540818696</v>
      </c>
      <c r="F404" s="343">
        <v>303.92336406081</v>
      </c>
      <c r="G404" s="343">
        <v>5284490.18</v>
      </c>
      <c r="H404" s="343">
        <v>9538.7909386281608</v>
      </c>
      <c r="I404" s="343">
        <v>408.92131703164898</v>
      </c>
      <c r="J404" s="343">
        <v>28.722709054640902</v>
      </c>
      <c r="K404" s="429" t="str">
        <f t="shared" si="22"/>
        <v>OK</v>
      </c>
      <c r="L404" s="424" t="s">
        <v>1002</v>
      </c>
      <c r="M404" s="425" t="s">
        <v>1059</v>
      </c>
      <c r="N404" s="429" t="str">
        <f t="shared" si="25"/>
        <v>err</v>
      </c>
      <c r="O404" t="s">
        <v>431</v>
      </c>
    </row>
    <row r="405" spans="1:15">
      <c r="A405" s="427" t="s">
        <v>962</v>
      </c>
      <c r="B405" t="s">
        <v>1003</v>
      </c>
      <c r="C405" s="343">
        <v>49937524</v>
      </c>
      <c r="D405" s="343">
        <v>105576.16067653301</v>
      </c>
      <c r="E405" s="343">
        <v>2302.3293683725201</v>
      </c>
      <c r="F405" s="343">
        <v>415.87225076824399</v>
      </c>
      <c r="G405" s="343">
        <v>3072716</v>
      </c>
      <c r="H405" s="343">
        <v>6496.22832980973</v>
      </c>
      <c r="I405" s="343">
        <v>141.66509912402</v>
      </c>
      <c r="J405" s="343">
        <v>25.589120495673701</v>
      </c>
      <c r="K405" s="429" t="str">
        <f t="shared" si="22"/>
        <v>OK</v>
      </c>
      <c r="L405" s="424" t="s">
        <v>1003</v>
      </c>
      <c r="M405" s="425" t="s">
        <v>1060</v>
      </c>
      <c r="N405" s="429" t="str">
        <f t="shared" si="25"/>
        <v>err</v>
      </c>
      <c r="O405" t="s">
        <v>432</v>
      </c>
    </row>
    <row r="406" spans="1:15">
      <c r="A406" s="427" t="s">
        <v>962</v>
      </c>
      <c r="B406" t="s">
        <v>1004</v>
      </c>
      <c r="C406" s="343">
        <v>27526126</v>
      </c>
      <c r="D406" s="343">
        <v>94917.675862068994</v>
      </c>
      <c r="E406" s="343">
        <v>2506.24838386597</v>
      </c>
      <c r="F406" s="343">
        <v>315.662962580704</v>
      </c>
      <c r="G406" s="343">
        <v>2226550</v>
      </c>
      <c r="H406" s="343">
        <v>7677.7586206896503</v>
      </c>
      <c r="I406" s="343">
        <v>202.72694163707499</v>
      </c>
      <c r="J406" s="343">
        <v>25.5335374594328</v>
      </c>
      <c r="K406" s="429" t="str">
        <f t="shared" si="22"/>
        <v>OK</v>
      </c>
      <c r="L406" s="424" t="s">
        <v>1004</v>
      </c>
      <c r="M406" s="425" t="s">
        <v>1061</v>
      </c>
      <c r="N406" s="429" t="str">
        <f t="shared" si="25"/>
        <v>err</v>
      </c>
      <c r="O406" t="s">
        <v>433</v>
      </c>
    </row>
    <row r="407" spans="1:15">
      <c r="A407" s="427" t="s">
        <v>962</v>
      </c>
      <c r="B407" t="s">
        <v>1005</v>
      </c>
      <c r="C407" s="343">
        <v>21326459</v>
      </c>
      <c r="D407" s="343">
        <v>62724.879411764698</v>
      </c>
      <c r="E407" s="343">
        <v>2410.5865265061602</v>
      </c>
      <c r="F407" s="343">
        <v>309.70750798722003</v>
      </c>
      <c r="G407" s="343">
        <v>1564994</v>
      </c>
      <c r="H407" s="343">
        <v>4602.9235294117598</v>
      </c>
      <c r="I407" s="343">
        <v>176.89544478354199</v>
      </c>
      <c r="J407" s="343">
        <v>22.727185593958801</v>
      </c>
      <c r="K407" s="429" t="str">
        <f t="shared" si="22"/>
        <v>OK</v>
      </c>
      <c r="L407" s="424" t="s">
        <v>1005</v>
      </c>
      <c r="M407" s="425" t="s">
        <v>297</v>
      </c>
      <c r="N407" s="429" t="str">
        <f t="shared" si="25"/>
        <v>OK</v>
      </c>
      <c r="O407" t="s">
        <v>297</v>
      </c>
    </row>
    <row r="410" spans="1:15">
      <c r="A410" s="426" t="s">
        <v>580</v>
      </c>
      <c r="B410" s="426" t="s">
        <v>581</v>
      </c>
      <c r="C410" s="426">
        <v>1</v>
      </c>
      <c r="D410" s="426">
        <v>2</v>
      </c>
      <c r="E410" s="426">
        <v>3</v>
      </c>
      <c r="F410" s="426">
        <v>4</v>
      </c>
      <c r="G410" s="426">
        <v>5</v>
      </c>
      <c r="H410" s="426">
        <v>6</v>
      </c>
    </row>
    <row r="411" spans="1:15">
      <c r="A411" s="428" t="s">
        <v>583</v>
      </c>
      <c r="B411" t="s">
        <v>584</v>
      </c>
      <c r="C411" s="343">
        <v>66869.375958948003</v>
      </c>
      <c r="D411" s="343">
        <v>2130.4596736749199</v>
      </c>
      <c r="E411" s="343">
        <v>304.494326352168</v>
      </c>
      <c r="F411" s="343">
        <v>8251.6603207184107</v>
      </c>
      <c r="G411" s="343">
        <v>262.89806510152698</v>
      </c>
      <c r="H411" s="343">
        <v>37.574505737672403</v>
      </c>
    </row>
    <row r="412" spans="1:15">
      <c r="A412" s="428" t="s">
        <v>585</v>
      </c>
      <c r="B412" t="s">
        <v>586</v>
      </c>
      <c r="C412" s="343">
        <v>78118.773522842603</v>
      </c>
      <c r="D412" s="343">
        <v>2709.9259335434699</v>
      </c>
      <c r="E412" s="343">
        <v>288.108433051953</v>
      </c>
      <c r="F412" s="343">
        <v>9762.2903959390896</v>
      </c>
      <c r="G412" s="343">
        <v>338.652064308229</v>
      </c>
      <c r="H412" s="343">
        <v>36.004126308379803</v>
      </c>
    </row>
    <row r="413" spans="1:15">
      <c r="A413" s="428" t="s">
        <v>596</v>
      </c>
      <c r="B413" t="s">
        <v>597</v>
      </c>
      <c r="C413" s="343">
        <v>71043.408023688695</v>
      </c>
      <c r="D413" s="343">
        <v>2290.3726934616402</v>
      </c>
      <c r="E413" s="343">
        <v>282.15548040815298</v>
      </c>
      <c r="F413" s="343">
        <v>4524.9672521150596</v>
      </c>
      <c r="G413" s="343">
        <v>145.88069071231399</v>
      </c>
      <c r="H413" s="343">
        <v>17.9713268882874</v>
      </c>
    </row>
    <row r="414" spans="1:15">
      <c r="A414" s="428" t="s">
        <v>611</v>
      </c>
      <c r="B414" t="s">
        <v>612</v>
      </c>
      <c r="C414" s="343">
        <v>80497.334635436302</v>
      </c>
      <c r="D414" s="343">
        <v>2225.4809155665098</v>
      </c>
      <c r="E414" s="343">
        <v>326.21497475420199</v>
      </c>
      <c r="F414" s="343">
        <v>17082.398934642999</v>
      </c>
      <c r="G414" s="343">
        <v>472.27095149565503</v>
      </c>
      <c r="H414" s="343">
        <v>69.226321125328795</v>
      </c>
    </row>
    <row r="415" spans="1:15">
      <c r="A415" s="428" t="s">
        <v>620</v>
      </c>
      <c r="B415" t="s">
        <v>621</v>
      </c>
      <c r="C415" s="343">
        <v>79669.266802444006</v>
      </c>
      <c r="D415" s="343">
        <v>2484.4690329722198</v>
      </c>
      <c r="E415" s="343">
        <v>280.78102376899602</v>
      </c>
      <c r="F415" s="343">
        <v>8180.7942973523404</v>
      </c>
      <c r="G415" s="343">
        <v>255.11631916090499</v>
      </c>
      <c r="H415" s="343">
        <v>28.831843071306999</v>
      </c>
    </row>
    <row r="416" spans="1:15">
      <c r="A416" s="428" t="s">
        <v>632</v>
      </c>
      <c r="B416" t="s">
        <v>633</v>
      </c>
      <c r="C416" s="343">
        <v>64694.6192223037</v>
      </c>
      <c r="D416" s="343">
        <v>2270.5419198681602</v>
      </c>
      <c r="E416" s="343">
        <v>283.50839637716302</v>
      </c>
      <c r="F416" s="343">
        <v>7990.7542186353603</v>
      </c>
      <c r="G416" s="343">
        <v>280.44592645998603</v>
      </c>
      <c r="H416" s="343">
        <v>35.0175322399663</v>
      </c>
    </row>
    <row r="417" spans="1:8">
      <c r="A417" s="428" t="s">
        <v>638</v>
      </c>
      <c r="B417" t="s">
        <v>639</v>
      </c>
      <c r="C417" s="343">
        <v>62056.608045286499</v>
      </c>
      <c r="D417" s="343">
        <v>1872.40138606545</v>
      </c>
      <c r="E417" s="343">
        <v>251.60708261277699</v>
      </c>
      <c r="F417" s="343">
        <v>6449.8757486136801</v>
      </c>
      <c r="G417" s="343">
        <v>194.608707630959</v>
      </c>
      <c r="H417" s="343">
        <v>26.150872105986</v>
      </c>
    </row>
    <row r="418" spans="1:8">
      <c r="A418" s="428" t="s">
        <v>645</v>
      </c>
      <c r="B418" t="s">
        <v>646</v>
      </c>
      <c r="C418" s="343">
        <v>80186.780869565206</v>
      </c>
      <c r="D418" s="343">
        <v>2514.16156024469</v>
      </c>
      <c r="E418" s="343">
        <v>314.37823621424599</v>
      </c>
      <c r="F418" s="343">
        <v>8978.22744610888</v>
      </c>
      <c r="G418" s="343">
        <v>281.50168992141499</v>
      </c>
      <c r="H418" s="343">
        <v>35.199808225614198</v>
      </c>
    </row>
    <row r="419" spans="1:8">
      <c r="A419" s="428" t="s">
        <v>658</v>
      </c>
      <c r="B419" t="s">
        <v>659</v>
      </c>
      <c r="C419" s="343">
        <v>72665.034348773799</v>
      </c>
      <c r="D419" s="343">
        <v>2584.41559154165</v>
      </c>
      <c r="E419" s="343">
        <v>278.40834936881203</v>
      </c>
      <c r="F419" s="343">
        <v>12973.678980926399</v>
      </c>
      <c r="G419" s="343">
        <v>461.423826995387</v>
      </c>
      <c r="H419" s="343">
        <v>49.707270941123902</v>
      </c>
    </row>
    <row r="420" spans="1:8">
      <c r="A420" s="428" t="s">
        <v>664</v>
      </c>
      <c r="B420" t="s">
        <v>665</v>
      </c>
      <c r="C420" s="343">
        <v>57549.552039215698</v>
      </c>
      <c r="D420" s="343">
        <v>2194.83219107285</v>
      </c>
      <c r="E420" s="343">
        <v>232.24887974692501</v>
      </c>
      <c r="F420" s="343">
        <v>2843.0957690631799</v>
      </c>
      <c r="G420" s="343">
        <v>108.430350804307</v>
      </c>
      <c r="H420" s="343">
        <v>11.473691522884399</v>
      </c>
    </row>
    <row r="421" spans="1:8">
      <c r="A421" s="428" t="s">
        <v>671</v>
      </c>
      <c r="B421" t="s">
        <v>672</v>
      </c>
      <c r="C421" s="343">
        <v>60319.720350978103</v>
      </c>
      <c r="D421" s="343">
        <v>1985.82501079709</v>
      </c>
      <c r="E421" s="343">
        <v>278.71672813363199</v>
      </c>
      <c r="F421" s="343">
        <v>7959.4323360184098</v>
      </c>
      <c r="G421" s="343">
        <v>262.03768373996098</v>
      </c>
      <c r="H421" s="343">
        <v>36.777805427277798</v>
      </c>
    </row>
    <row r="422" spans="1:8">
      <c r="A422" s="428" t="s">
        <v>678</v>
      </c>
      <c r="B422" t="s">
        <v>679</v>
      </c>
      <c r="C422" s="343">
        <v>57944.341197822097</v>
      </c>
      <c r="D422" s="343">
        <v>1777.74058297837</v>
      </c>
      <c r="E422" s="343">
        <v>246.426075647472</v>
      </c>
      <c r="F422" s="343">
        <v>3917.1724137931001</v>
      </c>
      <c r="G422" s="343">
        <v>120.179403658231</v>
      </c>
      <c r="H422" s="343">
        <v>16.658976625000498</v>
      </c>
    </row>
    <row r="423" spans="1:8">
      <c r="A423" s="428" t="s">
        <v>685</v>
      </c>
      <c r="B423" t="s">
        <v>686</v>
      </c>
      <c r="C423" s="343">
        <v>103143.24106945</v>
      </c>
      <c r="D423" s="343">
        <v>2740.9684737152102</v>
      </c>
      <c r="E423" s="343">
        <v>375.95011758171501</v>
      </c>
      <c r="F423" s="343">
        <v>12816.1216752863</v>
      </c>
      <c r="G423" s="343">
        <v>340.58058582437502</v>
      </c>
      <c r="H423" s="343">
        <v>46.713894200020199</v>
      </c>
    </row>
    <row r="424" spans="1:8">
      <c r="A424" s="428" t="s">
        <v>703</v>
      </c>
      <c r="B424" t="s">
        <v>704</v>
      </c>
      <c r="C424" s="343">
        <v>78208.3904761905</v>
      </c>
      <c r="D424" s="343">
        <v>2171.3856429053399</v>
      </c>
      <c r="E424" s="343">
        <v>291.28337512384297</v>
      </c>
      <c r="F424" s="343">
        <v>5483.1540229885104</v>
      </c>
      <c r="G424" s="343">
        <v>152.23484143917401</v>
      </c>
      <c r="H424" s="343">
        <v>20.421742480766198</v>
      </c>
    </row>
    <row r="425" spans="1:8">
      <c r="A425" s="428" t="s">
        <v>715</v>
      </c>
      <c r="B425" t="s">
        <v>716</v>
      </c>
      <c r="C425" s="343">
        <v>46422.277709373302</v>
      </c>
      <c r="D425" s="343">
        <v>1808.9728913527399</v>
      </c>
      <c r="E425" s="343">
        <v>207.00090445488101</v>
      </c>
      <c r="F425" s="343">
        <v>4154.3778591236796</v>
      </c>
      <c r="G425" s="343">
        <v>161.88686334262701</v>
      </c>
      <c r="H425" s="343">
        <v>18.524725987589701</v>
      </c>
    </row>
    <row r="426" spans="1:8">
      <c r="A426" s="428" t="s">
        <v>723</v>
      </c>
      <c r="B426" t="s">
        <v>724</v>
      </c>
      <c r="C426" s="343">
        <v>56220.365935919101</v>
      </c>
      <c r="D426" s="343">
        <v>2181.4222992867899</v>
      </c>
      <c r="E426" s="343">
        <v>253.715624030882</v>
      </c>
      <c r="F426" s="343">
        <v>2638.95151770658</v>
      </c>
      <c r="G426" s="343">
        <v>102.394703265066</v>
      </c>
      <c r="H426" s="343">
        <v>11.9092649070503</v>
      </c>
    </row>
    <row r="427" spans="1:8">
      <c r="A427" s="428" t="s">
        <v>729</v>
      </c>
      <c r="B427" t="s">
        <v>730</v>
      </c>
      <c r="C427" s="343">
        <v>71831.523675337201</v>
      </c>
      <c r="D427" s="343">
        <v>2107.0796805233699</v>
      </c>
      <c r="E427" s="343">
        <v>264.62588466090898</v>
      </c>
      <c r="F427" s="343">
        <v>7583.1045423892101</v>
      </c>
      <c r="G427" s="343">
        <v>222.44001907534101</v>
      </c>
      <c r="H427" s="343">
        <v>27.936004212797702</v>
      </c>
    </row>
    <row r="428" spans="1:8">
      <c r="A428" s="428" t="s">
        <v>742</v>
      </c>
      <c r="B428" t="s">
        <v>743</v>
      </c>
      <c r="C428" s="343">
        <v>72906.138365420906</v>
      </c>
      <c r="D428" s="343">
        <v>2150.9373249209202</v>
      </c>
      <c r="E428" s="343">
        <v>300.86891851092503</v>
      </c>
      <c r="F428" s="343">
        <v>5936.2612570781403</v>
      </c>
      <c r="G428" s="343">
        <v>175.136500089099</v>
      </c>
      <c r="H428" s="343">
        <v>24.4977521023458</v>
      </c>
    </row>
    <row r="429" spans="1:8">
      <c r="A429" s="428" t="s">
        <v>752</v>
      </c>
      <c r="B429" t="s">
        <v>753</v>
      </c>
      <c r="C429" s="343">
        <v>63851.994687915001</v>
      </c>
      <c r="D429" s="343">
        <v>2210.1936195642202</v>
      </c>
      <c r="E429" s="343">
        <v>278.81026854316298</v>
      </c>
      <c r="F429" s="343">
        <v>3314.0783532536502</v>
      </c>
      <c r="G429" s="343">
        <v>114.714581226441</v>
      </c>
      <c r="H429" s="343">
        <v>14.470950831840099</v>
      </c>
    </row>
    <row r="430" spans="1:8">
      <c r="A430" s="428" t="s">
        <v>758</v>
      </c>
      <c r="B430" t="s">
        <v>759</v>
      </c>
      <c r="C430" s="343">
        <v>55670.9618633809</v>
      </c>
      <c r="D430" s="343">
        <v>1811.0170570448099</v>
      </c>
      <c r="E430" s="343">
        <v>250.64465071056901</v>
      </c>
      <c r="F430" s="343">
        <v>5081.34305231301</v>
      </c>
      <c r="G430" s="343">
        <v>165.29980141205601</v>
      </c>
      <c r="H430" s="343">
        <v>22.8774824766469</v>
      </c>
    </row>
    <row r="431" spans="1:8">
      <c r="A431" s="428" t="s">
        <v>768</v>
      </c>
      <c r="B431" t="s">
        <v>769</v>
      </c>
      <c r="C431" s="343">
        <v>57116.722362042303</v>
      </c>
      <c r="D431" s="343">
        <v>2073.6467319502699</v>
      </c>
      <c r="E431" s="343">
        <v>270.333273920674</v>
      </c>
      <c r="F431" s="343">
        <v>4011.1207942238302</v>
      </c>
      <c r="G431" s="343">
        <v>145.625434766327</v>
      </c>
      <c r="H431" s="343">
        <v>18.984622568511298</v>
      </c>
    </row>
    <row r="432" spans="1:8">
      <c r="A432" s="428" t="s">
        <v>775</v>
      </c>
      <c r="B432" t="s">
        <v>776</v>
      </c>
      <c r="C432" s="343">
        <v>69382.492824089801</v>
      </c>
      <c r="D432" s="343">
        <v>2431.6719503207801</v>
      </c>
      <c r="E432" s="343">
        <v>295.41103328233902</v>
      </c>
      <c r="F432" s="343">
        <v>7634.2250663491004</v>
      </c>
      <c r="G432" s="343">
        <v>267.55929631043</v>
      </c>
      <c r="H432" s="343">
        <v>32.504371396369002</v>
      </c>
    </row>
    <row r="433" spans="1:8">
      <c r="A433" s="428" t="s">
        <v>788</v>
      </c>
      <c r="B433" t="s">
        <v>789</v>
      </c>
      <c r="C433" s="343">
        <v>71551.0616225962</v>
      </c>
      <c r="D433" s="343">
        <v>1895.3320153459199</v>
      </c>
      <c r="E433" s="343">
        <v>353.91625260842397</v>
      </c>
      <c r="F433" s="343">
        <v>4188.9970432692298</v>
      </c>
      <c r="G433" s="343">
        <v>110.96327613104501</v>
      </c>
      <c r="H433" s="343">
        <v>20.7202255580988</v>
      </c>
    </row>
    <row r="434" spans="1:8">
      <c r="A434" s="428" t="s">
        <v>794</v>
      </c>
      <c r="B434" t="s">
        <v>795</v>
      </c>
      <c r="C434" s="343">
        <v>102839.14222279</v>
      </c>
      <c r="D434" s="343">
        <v>2977.9556883489699</v>
      </c>
      <c r="E434" s="343">
        <v>351.82743825072401</v>
      </c>
      <c r="F434" s="343">
        <v>10109.669109180701</v>
      </c>
      <c r="G434" s="343">
        <v>292.74988083611998</v>
      </c>
      <c r="H434" s="343">
        <v>34.586626330857399</v>
      </c>
    </row>
    <row r="435" spans="1:8">
      <c r="A435" s="428" t="s">
        <v>812</v>
      </c>
      <c r="B435" t="s">
        <v>813</v>
      </c>
      <c r="C435" s="343">
        <v>67268.626857707495</v>
      </c>
      <c r="D435" s="343">
        <v>2363.25246059849</v>
      </c>
      <c r="E435" s="343">
        <v>270.22054158545899</v>
      </c>
      <c r="F435" s="343">
        <v>5772.7404249011897</v>
      </c>
      <c r="G435" s="343">
        <v>202.80543324307399</v>
      </c>
      <c r="H435" s="343">
        <v>23.1893100382254</v>
      </c>
    </row>
    <row r="436" spans="1:8">
      <c r="A436" s="428" t="s">
        <v>818</v>
      </c>
      <c r="B436" t="s">
        <v>819</v>
      </c>
      <c r="C436" s="343">
        <v>71549.096858638703</v>
      </c>
      <c r="D436" s="343">
        <v>2237.5566925910798</v>
      </c>
      <c r="E436" s="343">
        <v>285.82569054046598</v>
      </c>
      <c r="F436" s="343">
        <v>10858.1186125654</v>
      </c>
      <c r="G436" s="343">
        <v>339.56621449038101</v>
      </c>
      <c r="H436" s="343">
        <v>43.376218382441898</v>
      </c>
    </row>
    <row r="437" spans="1:8">
      <c r="A437" s="428" t="s">
        <v>828</v>
      </c>
      <c r="B437" t="s">
        <v>829</v>
      </c>
      <c r="C437" s="343">
        <v>63541.043338301002</v>
      </c>
      <c r="D437" s="343">
        <v>2029.3212793907701</v>
      </c>
      <c r="E437" s="343">
        <v>269.25021048177803</v>
      </c>
      <c r="F437" s="343">
        <v>6003.1784277198203</v>
      </c>
      <c r="G437" s="343">
        <v>191.72454664445499</v>
      </c>
      <c r="H437" s="343">
        <v>25.437999917903898</v>
      </c>
    </row>
    <row r="438" spans="1:8">
      <c r="A438" s="428" t="s">
        <v>833</v>
      </c>
      <c r="B438" t="s">
        <v>834</v>
      </c>
      <c r="C438" s="343">
        <v>111047.867621693</v>
      </c>
      <c r="D438" s="343">
        <v>3494.7169716017402</v>
      </c>
      <c r="E438" s="343">
        <v>438.01385288752903</v>
      </c>
      <c r="F438" s="343">
        <v>18440.673103174599</v>
      </c>
      <c r="G438" s="343">
        <v>580.33472088783105</v>
      </c>
      <c r="H438" s="343">
        <v>72.736833662378601</v>
      </c>
    </row>
    <row r="439" spans="1:8">
      <c r="A439" s="428" t="s">
        <v>844</v>
      </c>
      <c r="B439" t="s">
        <v>845</v>
      </c>
      <c r="C439" s="343">
        <v>68917.922151394407</v>
      </c>
      <c r="D439" s="343">
        <v>2214.3367204301098</v>
      </c>
      <c r="E439" s="343">
        <v>279.561039804774</v>
      </c>
      <c r="F439" s="343">
        <v>5631.3669765382901</v>
      </c>
      <c r="G439" s="343">
        <v>180.936138135063</v>
      </c>
      <c r="H439" s="343">
        <v>22.843271508171199</v>
      </c>
    </row>
    <row r="440" spans="1:8">
      <c r="A440" s="428" t="s">
        <v>852</v>
      </c>
      <c r="B440" t="s">
        <v>853</v>
      </c>
      <c r="C440" s="343">
        <v>70146.638381795201</v>
      </c>
      <c r="D440" s="343">
        <v>2059.0327509685499</v>
      </c>
      <c r="E440" s="343">
        <v>259.37535508335799</v>
      </c>
      <c r="F440" s="343">
        <v>4337.6674841972199</v>
      </c>
      <c r="G440" s="343">
        <v>127.324696076831</v>
      </c>
      <c r="H440" s="343">
        <v>16.039030093267801</v>
      </c>
    </row>
    <row r="441" spans="1:8">
      <c r="A441" s="428" t="s">
        <v>859</v>
      </c>
      <c r="B441" t="s">
        <v>860</v>
      </c>
      <c r="C441" s="343">
        <v>65434.047476635496</v>
      </c>
      <c r="D441" s="343">
        <v>1951.1355771553101</v>
      </c>
      <c r="E441" s="343">
        <v>253.708064869993</v>
      </c>
      <c r="F441" s="343">
        <v>7787.7898753894096</v>
      </c>
      <c r="G441" s="343">
        <v>232.219073697189</v>
      </c>
      <c r="H441" s="343">
        <v>30.195672972922502</v>
      </c>
    </row>
    <row r="442" spans="1:8">
      <c r="A442" s="428" t="s">
        <v>878</v>
      </c>
      <c r="B442" t="s">
        <v>879</v>
      </c>
      <c r="C442" s="343">
        <v>69170.487758923395</v>
      </c>
      <c r="D442" s="343">
        <v>2171.62420464775</v>
      </c>
      <c r="E442" s="343">
        <v>286.34357533536502</v>
      </c>
      <c r="F442" s="343">
        <v>7079.6621064950295</v>
      </c>
      <c r="G442" s="343">
        <v>222.26770533664001</v>
      </c>
      <c r="H442" s="343">
        <v>29.307524428705001</v>
      </c>
    </row>
    <row r="443" spans="1:8">
      <c r="A443" s="428" t="s">
        <v>884</v>
      </c>
      <c r="B443" t="s">
        <v>885</v>
      </c>
      <c r="C443" s="343">
        <v>59173.637815356502</v>
      </c>
      <c r="D443" s="343">
        <v>1940.9918376708999</v>
      </c>
      <c r="E443" s="343">
        <v>303.14051336683002</v>
      </c>
      <c r="F443" s="343">
        <v>7091.6135100548399</v>
      </c>
      <c r="G443" s="343">
        <v>232.616490165507</v>
      </c>
      <c r="H443" s="343">
        <v>36.329612973013496</v>
      </c>
    </row>
    <row r="444" spans="1:8">
      <c r="A444" s="428" t="s">
        <v>890</v>
      </c>
      <c r="B444" t="s">
        <v>891</v>
      </c>
      <c r="C444" s="343">
        <v>91021.578867924502</v>
      </c>
      <c r="D444" s="343">
        <v>2878.2855720657999</v>
      </c>
      <c r="E444" s="343">
        <v>346.60295252415898</v>
      </c>
      <c r="F444" s="343">
        <v>11970.9992048518</v>
      </c>
      <c r="G444" s="343">
        <v>378.54709534903498</v>
      </c>
      <c r="H444" s="343">
        <v>45.584615435935099</v>
      </c>
    </row>
    <row r="445" spans="1:8">
      <c r="A445" s="428" t="s">
        <v>899</v>
      </c>
      <c r="B445" t="s">
        <v>900</v>
      </c>
      <c r="C445" s="343">
        <v>60325.275132275099</v>
      </c>
      <c r="D445" s="343">
        <v>1842.61331681302</v>
      </c>
      <c r="E445" s="343">
        <v>229.38720641235301</v>
      </c>
      <c r="F445" s="343">
        <v>9096.0687830687802</v>
      </c>
      <c r="G445" s="343">
        <v>277.83607175564299</v>
      </c>
      <c r="H445" s="343">
        <v>34.587853978413598</v>
      </c>
    </row>
    <row r="446" spans="1:8">
      <c r="A446" s="428" t="s">
        <v>910</v>
      </c>
      <c r="B446" t="s">
        <v>911</v>
      </c>
      <c r="C446" s="343">
        <v>55984.819534643197</v>
      </c>
      <c r="D446" s="343">
        <v>1872.58333442867</v>
      </c>
      <c r="E446" s="343">
        <v>277.96654629753198</v>
      </c>
      <c r="F446" s="343">
        <v>3084.81949844881</v>
      </c>
      <c r="G446" s="343">
        <v>103.18121288113301</v>
      </c>
      <c r="H446" s="343">
        <v>15.316234455386599</v>
      </c>
    </row>
    <row r="447" spans="1:8">
      <c r="A447" s="428" t="s">
        <v>919</v>
      </c>
      <c r="B447" t="s">
        <v>920</v>
      </c>
      <c r="C447" s="343">
        <v>112935.49090199301</v>
      </c>
      <c r="D447" s="343">
        <v>3689.2209827505199</v>
      </c>
      <c r="E447" s="343">
        <v>443.86493420643598</v>
      </c>
      <c r="F447" s="343">
        <v>19238.3009656873</v>
      </c>
      <c r="G447" s="343">
        <v>628.45030404725196</v>
      </c>
      <c r="H447" s="343">
        <v>75.611370032373898</v>
      </c>
    </row>
    <row r="448" spans="1:8">
      <c r="A448" s="428" t="s">
        <v>934</v>
      </c>
      <c r="B448" t="s">
        <v>935</v>
      </c>
      <c r="C448" s="343">
        <v>58975.202453987702</v>
      </c>
      <c r="D448" s="343">
        <v>1763.7807786870201</v>
      </c>
      <c r="E448" s="343">
        <v>261.78224023180098</v>
      </c>
      <c r="F448" s="343">
        <v>10038.928613496901</v>
      </c>
      <c r="G448" s="343">
        <v>300.23583795090099</v>
      </c>
      <c r="H448" s="343">
        <v>44.561325991525301</v>
      </c>
    </row>
    <row r="449" spans="1:8">
      <c r="A449" s="428" t="s">
        <v>939</v>
      </c>
      <c r="B449" t="s">
        <v>940</v>
      </c>
      <c r="C449" s="343">
        <v>62565.739771646098</v>
      </c>
      <c r="D449" s="343">
        <v>1934.8995130132901</v>
      </c>
      <c r="E449" s="343">
        <v>255.68513830887599</v>
      </c>
      <c r="F449" s="343">
        <v>6921.68608943863</v>
      </c>
      <c r="G449" s="343">
        <v>214.05911753887801</v>
      </c>
      <c r="H449" s="343">
        <v>28.286603364206901</v>
      </c>
    </row>
    <row r="450" spans="1:8">
      <c r="A450" s="428" t="s">
        <v>946</v>
      </c>
      <c r="B450" t="s">
        <v>947</v>
      </c>
      <c r="C450" s="343">
        <v>55608.569318723203</v>
      </c>
      <c r="D450" s="343">
        <v>1737.4832462525501</v>
      </c>
      <c r="E450" s="343">
        <v>238.646796878354</v>
      </c>
      <c r="F450" s="343">
        <v>6380.1314911862801</v>
      </c>
      <c r="G450" s="343">
        <v>199.346462436178</v>
      </c>
      <c r="H450" s="343">
        <v>27.380635083551301</v>
      </c>
    </row>
    <row r="451" spans="1:8">
      <c r="A451" s="428" t="s">
        <v>954</v>
      </c>
      <c r="B451" t="s">
        <v>955</v>
      </c>
      <c r="C451" s="343">
        <v>77614.324607329807</v>
      </c>
      <c r="D451" s="343">
        <v>1666.7794018439399</v>
      </c>
      <c r="E451" s="343">
        <v>266.67271091922998</v>
      </c>
      <c r="F451" s="343">
        <v>5615.5689354275701</v>
      </c>
      <c r="G451" s="343">
        <v>120.595195262724</v>
      </c>
      <c r="H451" s="343">
        <v>19.294363494633298</v>
      </c>
    </row>
    <row r="452" spans="1:8">
      <c r="A452" s="428" t="s">
        <v>961</v>
      </c>
      <c r="B452" t="s">
        <v>962</v>
      </c>
      <c r="C452" s="343">
        <v>146620.61892989199</v>
      </c>
      <c r="D452" s="343">
        <v>3549.9987181308102</v>
      </c>
      <c r="E452" s="343">
        <v>562.151445823009</v>
      </c>
      <c r="F452" s="343">
        <v>22775.988528675301</v>
      </c>
      <c r="G452" s="343">
        <v>551.45538650073001</v>
      </c>
      <c r="H452" s="343">
        <v>87.324381624424007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T42"/>
  <sheetViews>
    <sheetView workbookViewId="0"/>
  </sheetViews>
  <sheetFormatPr defaultRowHeight="12.75"/>
  <cols>
    <col min="1" max="1" width="4.28515625" style="20" customWidth="1"/>
    <col min="2" max="2" width="49" style="20" customWidth="1"/>
    <col min="3" max="3" width="10.5703125" style="20" customWidth="1"/>
    <col min="4" max="4" width="10.140625" style="20" customWidth="1"/>
    <col min="5" max="5" width="8.7109375" style="20" customWidth="1"/>
    <col min="6" max="6" width="8" style="20" customWidth="1"/>
    <col min="7" max="7" width="10.42578125" style="20" customWidth="1"/>
    <col min="8" max="8" width="8.7109375" style="20" customWidth="1"/>
    <col min="9" max="9" width="7.42578125" style="20" customWidth="1"/>
    <col min="10" max="10" width="9.28515625" style="20" customWidth="1"/>
    <col min="11" max="11" width="9.42578125" style="20" customWidth="1"/>
    <col min="12" max="12" width="9.140625" style="20" customWidth="1"/>
    <col min="13" max="13" width="9.42578125" style="20" customWidth="1"/>
    <col min="14" max="14" width="8.42578125" style="20" customWidth="1"/>
    <col min="15" max="15" width="8.140625" style="20" customWidth="1"/>
    <col min="16" max="16" width="9.140625" style="20" customWidth="1"/>
    <col min="17" max="17" width="7.85546875" style="20" customWidth="1"/>
    <col min="18" max="18" width="8.42578125" style="20" customWidth="1"/>
    <col min="19" max="19" width="8" style="20" customWidth="1"/>
    <col min="20" max="20" width="8.140625" style="20" customWidth="1"/>
    <col min="21" max="21" width="4.5703125" style="20" customWidth="1"/>
    <col min="22" max="22" width="4.42578125" style="20" customWidth="1"/>
    <col min="23" max="25" width="5.140625" style="20" customWidth="1"/>
    <col min="26" max="27" width="6.7109375" style="20" customWidth="1"/>
    <col min="28" max="28" width="7" style="20" customWidth="1"/>
    <col min="29" max="29" width="7.5703125" style="20" customWidth="1"/>
    <col min="30" max="36" width="5.140625" style="20" customWidth="1"/>
    <col min="37" max="37" width="6" style="20" customWidth="1"/>
    <col min="38" max="44" width="5.140625" style="20" customWidth="1"/>
    <col min="45" max="45" width="7.5703125" style="20" customWidth="1"/>
    <col min="46" max="46" width="7.85546875" style="20" customWidth="1"/>
    <col min="47" max="48" width="5.140625" style="20" customWidth="1"/>
    <col min="49" max="49" width="7.7109375" style="20" customWidth="1"/>
    <col min="50" max="51" width="5.140625" style="20" customWidth="1"/>
    <col min="52" max="16384" width="9.140625" style="20"/>
  </cols>
  <sheetData>
    <row r="3" spans="1:19" ht="15.75">
      <c r="A3" s="33"/>
      <c r="B3" s="231"/>
      <c r="C3" s="35"/>
      <c r="D3" s="36"/>
      <c r="E3" s="37"/>
      <c r="F3" s="37"/>
      <c r="G3" s="35"/>
      <c r="H3" s="37"/>
      <c r="I3" s="37"/>
      <c r="J3" s="37"/>
    </row>
    <row r="4" spans="1:19" ht="13.5" thickBot="1">
      <c r="A4" s="542" t="s">
        <v>562</v>
      </c>
      <c r="B4" s="542"/>
      <c r="C4" s="542"/>
      <c r="D4" s="542"/>
      <c r="E4" s="542"/>
      <c r="F4" s="542"/>
      <c r="G4" s="542"/>
      <c r="H4" s="542"/>
      <c r="I4" s="542"/>
      <c r="J4" s="542"/>
      <c r="K4" s="68"/>
      <c r="L4" s="68"/>
      <c r="M4" s="68"/>
    </row>
    <row r="5" spans="1:19" ht="12.75" customHeight="1">
      <c r="A5" s="611" t="s">
        <v>300</v>
      </c>
      <c r="B5" s="614" t="s">
        <v>301</v>
      </c>
      <c r="C5" s="617" t="s">
        <v>0</v>
      </c>
      <c r="D5" s="547" t="s">
        <v>298</v>
      </c>
      <c r="E5" s="608"/>
      <c r="F5" s="609"/>
      <c r="G5" s="586" t="s">
        <v>444</v>
      </c>
      <c r="H5" s="602" t="s">
        <v>299</v>
      </c>
      <c r="I5" s="603"/>
      <c r="J5" s="604"/>
      <c r="K5" s="598" t="s">
        <v>466</v>
      </c>
      <c r="L5" s="600" t="s">
        <v>467</v>
      </c>
      <c r="M5" s="586" t="s">
        <v>461</v>
      </c>
      <c r="N5" s="586" t="s">
        <v>462</v>
      </c>
      <c r="O5" s="586" t="s">
        <v>463</v>
      </c>
      <c r="P5" s="586" t="s">
        <v>464</v>
      </c>
      <c r="Q5" s="586" t="s">
        <v>465</v>
      </c>
      <c r="R5" s="548" t="s">
        <v>469</v>
      </c>
    </row>
    <row r="6" spans="1:19" ht="25.5">
      <c r="A6" s="613"/>
      <c r="B6" s="616"/>
      <c r="C6" s="618"/>
      <c r="D6" s="3" t="s">
        <v>2</v>
      </c>
      <c r="E6" s="2" t="s">
        <v>3</v>
      </c>
      <c r="F6" s="8" t="s">
        <v>445</v>
      </c>
      <c r="G6" s="587"/>
      <c r="H6" s="3" t="s">
        <v>2</v>
      </c>
      <c r="I6" s="2" t="s">
        <v>3</v>
      </c>
      <c r="J6" s="8" t="s">
        <v>445</v>
      </c>
      <c r="K6" s="599"/>
      <c r="L6" s="601"/>
      <c r="M6" s="587"/>
      <c r="N6" s="587"/>
      <c r="O6" s="587"/>
      <c r="P6" s="587"/>
      <c r="Q6" s="587"/>
      <c r="R6" s="610"/>
    </row>
    <row r="7" spans="1:19">
      <c r="A7" s="550" t="s">
        <v>447</v>
      </c>
      <c r="B7" s="551"/>
      <c r="C7" s="53">
        <f>SUM(C8:C20)</f>
        <v>209933270.71000001</v>
      </c>
      <c r="D7" s="90">
        <v>71043.408023688695</v>
      </c>
      <c r="E7" s="90">
        <v>2290.3726934616402</v>
      </c>
      <c r="F7" s="91">
        <v>282.15548040815298</v>
      </c>
      <c r="G7" s="237">
        <f>SUM(G8:G20)</f>
        <v>13371278.230000002</v>
      </c>
      <c r="H7" s="90">
        <v>4524.9672521150596</v>
      </c>
      <c r="I7" s="90">
        <v>145.88069071231399</v>
      </c>
      <c r="J7" s="91">
        <v>17.9713268882874</v>
      </c>
      <c r="K7" s="237">
        <f>SUM(K8:K20)</f>
        <v>91659</v>
      </c>
      <c r="L7" s="53">
        <f t="shared" ref="L7:M7" si="0">SUM(L8:L20)</f>
        <v>90647</v>
      </c>
      <c r="M7" s="53">
        <f t="shared" si="0"/>
        <v>744034</v>
      </c>
      <c r="N7" s="54">
        <v>251.78815566835871</v>
      </c>
      <c r="O7" s="54">
        <f>+N7*100/365</f>
        <v>68.983056347495534</v>
      </c>
      <c r="P7" s="54">
        <v>6.5604521567382639</v>
      </c>
      <c r="Q7" s="54">
        <v>1.7463346828907742</v>
      </c>
      <c r="R7" s="56">
        <v>38.379695431472079</v>
      </c>
    </row>
    <row r="8" spans="1:19">
      <c r="A8" s="448">
        <v>1</v>
      </c>
      <c r="B8" s="471" t="s">
        <v>21</v>
      </c>
      <c r="C8" s="467">
        <v>99317989</v>
      </c>
      <c r="D8" s="73">
        <v>110845.969866071</v>
      </c>
      <c r="E8" s="73">
        <v>2906.41428655039</v>
      </c>
      <c r="F8" s="94">
        <v>415.988092246348</v>
      </c>
      <c r="G8" s="80">
        <v>7029544</v>
      </c>
      <c r="H8" s="73">
        <v>7845.4732142857101</v>
      </c>
      <c r="I8" s="73">
        <v>205.710640290296</v>
      </c>
      <c r="J8" s="94">
        <v>29.442869588527</v>
      </c>
      <c r="K8" s="238">
        <v>34172</v>
      </c>
      <c r="L8" s="22">
        <v>33783</v>
      </c>
      <c r="M8" s="22">
        <v>238752</v>
      </c>
      <c r="N8" s="23">
        <v>266.46428571428572</v>
      </c>
      <c r="O8" s="23">
        <f t="shared" ref="O8:O20" si="1">+N8*100/365</f>
        <v>73.003913894324853</v>
      </c>
      <c r="P8" s="23">
        <v>5.0032900940924998</v>
      </c>
      <c r="Q8" s="23">
        <v>3.1287925879880412</v>
      </c>
      <c r="R8" s="26">
        <v>53.2578125</v>
      </c>
    </row>
    <row r="9" spans="1:19">
      <c r="A9" s="448">
        <v>2</v>
      </c>
      <c r="B9" s="471" t="s">
        <v>22</v>
      </c>
      <c r="C9" s="467">
        <v>23436894</v>
      </c>
      <c r="D9" s="73">
        <v>87126</v>
      </c>
      <c r="E9" s="73">
        <v>1934.6948984645901</v>
      </c>
      <c r="F9" s="94">
        <v>406.13606668168501</v>
      </c>
      <c r="G9" s="80">
        <v>929758</v>
      </c>
      <c r="H9" s="73">
        <v>3456.3494423791799</v>
      </c>
      <c r="I9" s="73">
        <v>76.750701667492194</v>
      </c>
      <c r="J9" s="94">
        <v>16.111702219834701</v>
      </c>
      <c r="K9" s="238">
        <v>12114</v>
      </c>
      <c r="L9" s="22">
        <v>12073</v>
      </c>
      <c r="M9" s="22">
        <v>57707</v>
      </c>
      <c r="N9" s="23">
        <v>214.52416356877325</v>
      </c>
      <c r="O9" s="23">
        <f t="shared" si="1"/>
        <v>58.773743443499519</v>
      </c>
      <c r="P9" s="23">
        <v>4.7636618788178966</v>
      </c>
      <c r="Q9" s="23">
        <v>0</v>
      </c>
      <c r="R9" s="26">
        <v>45.033457249070629</v>
      </c>
    </row>
    <row r="10" spans="1:19">
      <c r="A10" s="448">
        <v>3</v>
      </c>
      <c r="B10" s="471" t="s">
        <v>23</v>
      </c>
      <c r="C10" s="467">
        <v>21205730</v>
      </c>
      <c r="D10" s="73">
        <v>54373.666666666701</v>
      </c>
      <c r="E10" s="73">
        <v>1612.8483419531501</v>
      </c>
      <c r="F10" s="94">
        <v>257.49171270718199</v>
      </c>
      <c r="G10" s="80">
        <v>1869947.12</v>
      </c>
      <c r="H10" s="73">
        <v>4794.7362051281998</v>
      </c>
      <c r="I10" s="73">
        <v>142.22293276543999</v>
      </c>
      <c r="J10" s="94">
        <v>22.705933094529801</v>
      </c>
      <c r="K10" s="238">
        <v>13148</v>
      </c>
      <c r="L10" s="22">
        <v>13069</v>
      </c>
      <c r="M10" s="22">
        <v>82355</v>
      </c>
      <c r="N10" s="23">
        <v>211.16666666666666</v>
      </c>
      <c r="O10" s="23">
        <f t="shared" si="1"/>
        <v>57.853881278538807</v>
      </c>
      <c r="P10" s="23">
        <v>5.557017543859649</v>
      </c>
      <c r="Q10" s="23">
        <v>1.3849567679240953</v>
      </c>
      <c r="R10" s="26">
        <v>38</v>
      </c>
    </row>
    <row r="11" spans="1:19">
      <c r="A11" s="448">
        <v>4</v>
      </c>
      <c r="B11" s="471" t="s">
        <v>24</v>
      </c>
      <c r="C11" s="467">
        <v>9473715</v>
      </c>
      <c r="D11" s="73">
        <v>49861.657894736803</v>
      </c>
      <c r="E11" s="73">
        <v>1140.5869251143799</v>
      </c>
      <c r="F11" s="94">
        <v>181.10022556965899</v>
      </c>
      <c r="G11" s="80">
        <v>526086</v>
      </c>
      <c r="H11" s="73">
        <v>2768.87368421053</v>
      </c>
      <c r="I11" s="73">
        <v>63.338068865880103</v>
      </c>
      <c r="J11" s="94">
        <v>10.056698271907001</v>
      </c>
      <c r="K11" s="238">
        <v>8306</v>
      </c>
      <c r="L11" s="22">
        <v>8221</v>
      </c>
      <c r="M11" s="22">
        <v>52312</v>
      </c>
      <c r="N11" s="23">
        <v>275.32631578947371</v>
      </c>
      <c r="O11" s="23">
        <f t="shared" si="1"/>
        <v>75.431867339581842</v>
      </c>
      <c r="P11" s="23">
        <v>4.871670702179177</v>
      </c>
      <c r="Q11" s="23">
        <v>1.4961683493492275</v>
      </c>
      <c r="R11" s="26">
        <v>56.515789473684208</v>
      </c>
    </row>
    <row r="12" spans="1:19">
      <c r="A12" s="448">
        <v>5</v>
      </c>
      <c r="B12" s="469" t="s">
        <v>448</v>
      </c>
      <c r="C12" s="467">
        <v>5642989</v>
      </c>
      <c r="D12" s="73">
        <v>55871.178217821798</v>
      </c>
      <c r="E12" s="73">
        <v>4230.1266866566702</v>
      </c>
      <c r="F12" s="94">
        <v>225.13421105126699</v>
      </c>
      <c r="G12" s="80">
        <v>310905</v>
      </c>
      <c r="H12" s="73">
        <v>3078.26732673267</v>
      </c>
      <c r="I12" s="73">
        <v>233.06221889055499</v>
      </c>
      <c r="J12" s="94">
        <v>12.4039497307002</v>
      </c>
      <c r="K12" s="238">
        <v>1334</v>
      </c>
      <c r="L12" s="22">
        <v>1287</v>
      </c>
      <c r="M12" s="22">
        <v>25065</v>
      </c>
      <c r="N12" s="23">
        <v>248.16831683168317</v>
      </c>
      <c r="O12" s="23">
        <f t="shared" si="1"/>
        <v>67.991319679913204</v>
      </c>
      <c r="P12" s="23">
        <v>18.789355322338832</v>
      </c>
      <c r="Q12" s="23">
        <v>2.0979020979020979</v>
      </c>
      <c r="R12" s="26">
        <v>13.207920792079207</v>
      </c>
    </row>
    <row r="13" spans="1:19" ht="25.5">
      <c r="A13" s="448">
        <v>6</v>
      </c>
      <c r="B13" s="469" t="s">
        <v>25</v>
      </c>
      <c r="C13" s="467">
        <v>9650206.7100000009</v>
      </c>
      <c r="D13" s="73">
        <v>45519.842971698097</v>
      </c>
      <c r="E13" s="73">
        <v>3781.42896159875</v>
      </c>
      <c r="F13" s="94">
        <v>175.15894126402199</v>
      </c>
      <c r="G13" s="80">
        <v>591652.38</v>
      </c>
      <c r="H13" s="73">
        <v>2790.81311320755</v>
      </c>
      <c r="I13" s="73">
        <v>231.838706896552</v>
      </c>
      <c r="J13" s="94">
        <v>10.738962137437801</v>
      </c>
      <c r="K13" s="316">
        <v>2552</v>
      </c>
      <c r="L13" s="80">
        <v>2446</v>
      </c>
      <c r="M13" s="80">
        <v>55094</v>
      </c>
      <c r="N13" s="73">
        <v>259.87735849056605</v>
      </c>
      <c r="O13" s="73">
        <f t="shared" si="1"/>
        <v>71.199276298785222</v>
      </c>
      <c r="P13" s="73">
        <v>21.588557993730408</v>
      </c>
      <c r="Q13" s="73">
        <v>0.20441537203597709</v>
      </c>
      <c r="R13" s="74">
        <v>12.037735849056604</v>
      </c>
      <c r="S13" s="159"/>
    </row>
    <row r="14" spans="1:19">
      <c r="A14" s="448">
        <v>7</v>
      </c>
      <c r="B14" s="469" t="s">
        <v>450</v>
      </c>
      <c r="C14" s="467">
        <v>3424260</v>
      </c>
      <c r="D14" s="73">
        <v>41759.2682926829</v>
      </c>
      <c r="E14" s="73">
        <v>2168.6257124762501</v>
      </c>
      <c r="F14" s="94">
        <v>193.2099531682</v>
      </c>
      <c r="G14" s="80">
        <v>164582</v>
      </c>
      <c r="H14" s="73">
        <v>2007.0975609756099</v>
      </c>
      <c r="I14" s="73">
        <v>104.231792273591</v>
      </c>
      <c r="J14" s="94">
        <v>9.2863510692320705</v>
      </c>
      <c r="K14" s="316">
        <v>1579</v>
      </c>
      <c r="L14" s="80">
        <v>1550</v>
      </c>
      <c r="M14" s="80">
        <v>17723</v>
      </c>
      <c r="N14" s="73">
        <v>216.13414634146341</v>
      </c>
      <c r="O14" s="73">
        <f t="shared" si="1"/>
        <v>59.214834614099566</v>
      </c>
      <c r="P14" s="73">
        <v>11.22419252691577</v>
      </c>
      <c r="Q14" s="73">
        <v>0.32258064516129031</v>
      </c>
      <c r="R14" s="74">
        <v>19.256097560975611</v>
      </c>
      <c r="S14" s="159"/>
    </row>
    <row r="15" spans="1:19">
      <c r="A15" s="448">
        <v>8</v>
      </c>
      <c r="B15" s="471" t="s">
        <v>26</v>
      </c>
      <c r="C15" s="467">
        <v>6189402</v>
      </c>
      <c r="D15" s="73">
        <v>30947.01</v>
      </c>
      <c r="E15" s="73">
        <v>1351.69294605809</v>
      </c>
      <c r="F15" s="94">
        <v>116.075953640149</v>
      </c>
      <c r="G15" s="80">
        <v>102824</v>
      </c>
      <c r="H15" s="73">
        <v>514.12</v>
      </c>
      <c r="I15" s="73">
        <v>22.455557982092198</v>
      </c>
      <c r="J15" s="94">
        <v>1.9283597764525</v>
      </c>
      <c r="K15" s="316">
        <v>4579</v>
      </c>
      <c r="L15" s="80">
        <v>4579</v>
      </c>
      <c r="M15" s="80">
        <v>53322</v>
      </c>
      <c r="N15" s="73">
        <v>266.61</v>
      </c>
      <c r="O15" s="73">
        <f t="shared" si="1"/>
        <v>73.043835616438358</v>
      </c>
      <c r="P15" s="73">
        <v>11.644900633326055</v>
      </c>
      <c r="Q15" s="73">
        <v>0</v>
      </c>
      <c r="R15" s="74">
        <v>22.895</v>
      </c>
      <c r="S15" s="159"/>
    </row>
    <row r="16" spans="1:19">
      <c r="A16" s="448">
        <v>9</v>
      </c>
      <c r="B16" s="469" t="s">
        <v>458</v>
      </c>
      <c r="C16" s="467">
        <v>7920341</v>
      </c>
      <c r="D16" s="73">
        <v>37715.909523809503</v>
      </c>
      <c r="E16" s="73">
        <v>2501.6869867340502</v>
      </c>
      <c r="F16" s="94">
        <v>108.050817167335</v>
      </c>
      <c r="G16" s="80">
        <v>399586</v>
      </c>
      <c r="H16" s="73">
        <v>1902.7904761904799</v>
      </c>
      <c r="I16" s="73">
        <v>126.21162349968399</v>
      </c>
      <c r="J16" s="94">
        <v>5.4512291615508399</v>
      </c>
      <c r="K16" s="316">
        <v>3166</v>
      </c>
      <c r="L16" s="80">
        <v>3022</v>
      </c>
      <c r="M16" s="80">
        <v>73302</v>
      </c>
      <c r="N16" s="73">
        <v>349.05714285714288</v>
      </c>
      <c r="O16" s="73">
        <f t="shared" si="1"/>
        <v>95.632093933463807</v>
      </c>
      <c r="P16" s="73">
        <v>23.152874289324068</v>
      </c>
      <c r="Q16" s="73">
        <v>0.52945069490403707</v>
      </c>
      <c r="R16" s="74">
        <v>15.076190476190476</v>
      </c>
      <c r="S16" s="159"/>
    </row>
    <row r="17" spans="1:20">
      <c r="A17" s="448">
        <v>10</v>
      </c>
      <c r="B17" s="469" t="s">
        <v>452</v>
      </c>
      <c r="C17" s="467">
        <v>7681112</v>
      </c>
      <c r="D17" s="73">
        <v>55259.798561151081</v>
      </c>
      <c r="E17" s="73">
        <v>1931.3834548654766</v>
      </c>
      <c r="F17" s="94">
        <v>265.03043268235456</v>
      </c>
      <c r="G17" s="80">
        <v>631422.54</v>
      </c>
      <c r="H17" s="73">
        <v>4542.6082014388494</v>
      </c>
      <c r="I17" s="73">
        <v>158.7685541865728</v>
      </c>
      <c r="J17" s="94">
        <v>21.786713822372509</v>
      </c>
      <c r="K17" s="316">
        <v>3977</v>
      </c>
      <c r="L17" s="80">
        <v>3969</v>
      </c>
      <c r="M17" s="80">
        <v>28982</v>
      </c>
      <c r="N17" s="73">
        <v>208.50359712230215</v>
      </c>
      <c r="O17" s="73">
        <f t="shared" si="1"/>
        <v>57.124273184192376</v>
      </c>
      <c r="P17" s="73">
        <v>6.9417964071856284</v>
      </c>
      <c r="Q17" s="73">
        <v>5.0390526581002772E-2</v>
      </c>
      <c r="R17" s="74">
        <v>30.035971223021583</v>
      </c>
      <c r="S17" s="159"/>
    </row>
    <row r="18" spans="1:20" ht="25.5">
      <c r="A18" s="448">
        <v>11</v>
      </c>
      <c r="B18" s="469" t="s">
        <v>27</v>
      </c>
      <c r="C18" s="467">
        <v>5728600</v>
      </c>
      <c r="D18" s="73">
        <v>56718.8118811881</v>
      </c>
      <c r="E18" s="73">
        <v>3034.2161016949199</v>
      </c>
      <c r="F18" s="94">
        <v>241.74368063467901</v>
      </c>
      <c r="G18" s="80">
        <v>189688</v>
      </c>
      <c r="H18" s="73">
        <v>1878.09900990099</v>
      </c>
      <c r="I18" s="73">
        <v>100.47033898305099</v>
      </c>
      <c r="J18" s="94">
        <v>8.0047263366670904</v>
      </c>
      <c r="K18" s="316">
        <v>1888</v>
      </c>
      <c r="L18" s="80">
        <v>1860</v>
      </c>
      <c r="M18" s="80">
        <v>23697</v>
      </c>
      <c r="N18" s="73">
        <v>234.62376237623764</v>
      </c>
      <c r="O18" s="73">
        <f t="shared" si="1"/>
        <v>64.28048284280483</v>
      </c>
      <c r="P18" s="73">
        <v>12.297353399065905</v>
      </c>
      <c r="Q18" s="73">
        <v>8.1182795698924739</v>
      </c>
      <c r="R18" s="74">
        <v>19.079207920792079</v>
      </c>
      <c r="S18" s="159"/>
    </row>
    <row r="19" spans="1:20">
      <c r="A19" s="448">
        <v>12</v>
      </c>
      <c r="B19" s="469" t="s">
        <v>455</v>
      </c>
      <c r="C19" s="467">
        <v>8139345</v>
      </c>
      <c r="D19" s="73">
        <v>60291.444444444402</v>
      </c>
      <c r="E19" s="73">
        <v>2048.1492199295399</v>
      </c>
      <c r="F19" s="94">
        <v>320.50974601299498</v>
      </c>
      <c r="G19" s="80">
        <v>460450.19</v>
      </c>
      <c r="H19" s="73">
        <v>3410.7421481481501</v>
      </c>
      <c r="I19" s="73">
        <v>115.865674383493</v>
      </c>
      <c r="J19" s="94">
        <v>18.131529434928101</v>
      </c>
      <c r="K19" s="316">
        <v>3974</v>
      </c>
      <c r="L19" s="80">
        <v>3937</v>
      </c>
      <c r="M19" s="80">
        <v>25395</v>
      </c>
      <c r="N19" s="73">
        <v>188.11111111111111</v>
      </c>
      <c r="O19" s="73">
        <f t="shared" si="1"/>
        <v>51.537290715372912</v>
      </c>
      <c r="P19" s="73">
        <v>4.7045201926639493</v>
      </c>
      <c r="Q19" s="73">
        <v>0.25400050800101598</v>
      </c>
      <c r="R19" s="74">
        <v>39.985185185185188</v>
      </c>
      <c r="S19" s="159"/>
    </row>
    <row r="20" spans="1:20" ht="13.5" thickBot="1">
      <c r="A20" s="450">
        <v>13</v>
      </c>
      <c r="B20" s="472" t="s">
        <v>28</v>
      </c>
      <c r="C20" s="260">
        <v>2122687</v>
      </c>
      <c r="D20" s="29">
        <v>70756.233333333294</v>
      </c>
      <c r="E20" s="29">
        <v>2439.8701149425301</v>
      </c>
      <c r="F20" s="30">
        <v>205.52740123934899</v>
      </c>
      <c r="G20" s="28">
        <v>164833</v>
      </c>
      <c r="H20" s="29">
        <v>5494.4333333333298</v>
      </c>
      <c r="I20" s="29">
        <v>189.463218390805</v>
      </c>
      <c r="J20" s="30">
        <v>15.959817970565499</v>
      </c>
      <c r="K20" s="239">
        <v>870</v>
      </c>
      <c r="L20" s="28">
        <v>851</v>
      </c>
      <c r="M20" s="28">
        <v>10328</v>
      </c>
      <c r="N20" s="29">
        <v>344.26666666666665</v>
      </c>
      <c r="O20" s="29">
        <f t="shared" si="1"/>
        <v>94.319634703196343</v>
      </c>
      <c r="P20" s="29">
        <v>11.871264367816092</v>
      </c>
      <c r="Q20" s="29">
        <v>0.70505287896592239</v>
      </c>
      <c r="R20" s="32">
        <v>29</v>
      </c>
    </row>
    <row r="21" spans="1:20">
      <c r="A21" s="33"/>
      <c r="B21" s="61"/>
      <c r="C21" s="35"/>
      <c r="D21" s="36"/>
      <c r="E21" s="37"/>
      <c r="F21" s="37"/>
      <c r="G21" s="35"/>
      <c r="H21" s="37"/>
      <c r="I21" s="37"/>
      <c r="J21" s="37"/>
    </row>
    <row r="22" spans="1:20" ht="13.5" thickBot="1">
      <c r="A22" s="552" t="s">
        <v>565</v>
      </c>
      <c r="B22" s="552"/>
      <c r="C22" s="552"/>
      <c r="D22" s="552"/>
      <c r="E22" s="552"/>
      <c r="F22" s="552"/>
      <c r="G22" s="552"/>
      <c r="H22" s="552"/>
      <c r="I22" s="552"/>
      <c r="J22" s="552"/>
      <c r="K22" s="552"/>
      <c r="L22" s="552"/>
      <c r="M22" s="552"/>
      <c r="N22" s="552"/>
      <c r="O22" s="552"/>
      <c r="P22" s="552"/>
      <c r="Q22" s="552"/>
      <c r="R22" s="552"/>
      <c r="S22" s="552"/>
      <c r="T22" s="552"/>
    </row>
    <row r="23" spans="1:20" ht="13.5" customHeight="1" thickBot="1">
      <c r="A23" s="611" t="s">
        <v>300</v>
      </c>
      <c r="B23" s="614" t="s">
        <v>301</v>
      </c>
      <c r="C23" s="556" t="s">
        <v>414</v>
      </c>
      <c r="D23" s="557"/>
      <c r="E23" s="557"/>
      <c r="F23" s="557"/>
      <c r="G23" s="557"/>
      <c r="H23" s="557"/>
      <c r="I23" s="557"/>
      <c r="J23" s="557"/>
      <c r="K23" s="557"/>
      <c r="L23" s="558"/>
      <c r="M23" s="556" t="s">
        <v>425</v>
      </c>
      <c r="N23" s="557"/>
      <c r="O23" s="557"/>
      <c r="P23" s="557"/>
      <c r="Q23" s="557"/>
      <c r="R23" s="557"/>
      <c r="S23" s="557"/>
      <c r="T23" s="558"/>
    </row>
    <row r="24" spans="1:20" ht="13.5" thickBot="1">
      <c r="A24" s="612"/>
      <c r="B24" s="615"/>
      <c r="C24" s="559" t="s">
        <v>415</v>
      </c>
      <c r="D24" s="562" t="s">
        <v>416</v>
      </c>
      <c r="E24" s="563"/>
      <c r="F24" s="563"/>
      <c r="G24" s="563"/>
      <c r="H24" s="563"/>
      <c r="I24" s="563"/>
      <c r="J24" s="563"/>
      <c r="K24" s="563"/>
      <c r="L24" s="585"/>
      <c r="M24" s="559" t="s">
        <v>415</v>
      </c>
      <c r="N24" s="562" t="s">
        <v>416</v>
      </c>
      <c r="O24" s="563"/>
      <c r="P24" s="563"/>
      <c r="Q24" s="563"/>
      <c r="R24" s="563"/>
      <c r="S24" s="563"/>
      <c r="T24" s="585"/>
    </row>
    <row r="25" spans="1:20" ht="39.75" customHeight="1">
      <c r="A25" s="612"/>
      <c r="B25" s="615"/>
      <c r="C25" s="560"/>
      <c r="D25" s="576" t="s">
        <v>409</v>
      </c>
      <c r="E25" s="570" t="s">
        <v>410</v>
      </c>
      <c r="F25" s="570" t="s">
        <v>446</v>
      </c>
      <c r="G25" s="566" t="s">
        <v>418</v>
      </c>
      <c r="H25" s="567"/>
      <c r="I25" s="568" t="s">
        <v>459</v>
      </c>
      <c r="J25" s="569"/>
      <c r="K25" s="570" t="s">
        <v>412</v>
      </c>
      <c r="L25" s="573" t="s">
        <v>413</v>
      </c>
      <c r="M25" s="560"/>
      <c r="N25" s="576" t="s">
        <v>420</v>
      </c>
      <c r="O25" s="566" t="s">
        <v>421</v>
      </c>
      <c r="P25" s="579"/>
      <c r="Q25" s="579"/>
      <c r="R25" s="567"/>
      <c r="S25" s="570" t="s">
        <v>423</v>
      </c>
      <c r="T25" s="573" t="s">
        <v>424</v>
      </c>
    </row>
    <row r="26" spans="1:20" ht="27.75" customHeight="1">
      <c r="A26" s="612"/>
      <c r="B26" s="615"/>
      <c r="C26" s="560"/>
      <c r="D26" s="577"/>
      <c r="E26" s="571"/>
      <c r="F26" s="571"/>
      <c r="G26" s="580" t="s">
        <v>415</v>
      </c>
      <c r="H26" s="580" t="s">
        <v>419</v>
      </c>
      <c r="I26" s="580" t="s">
        <v>415</v>
      </c>
      <c r="J26" s="582" t="s">
        <v>422</v>
      </c>
      <c r="K26" s="571"/>
      <c r="L26" s="574"/>
      <c r="M26" s="560"/>
      <c r="N26" s="577"/>
      <c r="O26" s="582" t="s">
        <v>415</v>
      </c>
      <c r="P26" s="582" t="s">
        <v>422</v>
      </c>
      <c r="Q26" s="606" t="s">
        <v>460</v>
      </c>
      <c r="R26" s="607"/>
      <c r="S26" s="571"/>
      <c r="T26" s="574"/>
    </row>
    <row r="27" spans="1:20" ht="25.5">
      <c r="A27" s="613"/>
      <c r="B27" s="616"/>
      <c r="C27" s="561"/>
      <c r="D27" s="578"/>
      <c r="E27" s="572"/>
      <c r="F27" s="572"/>
      <c r="G27" s="581"/>
      <c r="H27" s="581"/>
      <c r="I27" s="581"/>
      <c r="J27" s="572"/>
      <c r="K27" s="572"/>
      <c r="L27" s="575"/>
      <c r="M27" s="561"/>
      <c r="N27" s="578"/>
      <c r="O27" s="572"/>
      <c r="P27" s="572"/>
      <c r="Q27" s="265" t="s">
        <v>415</v>
      </c>
      <c r="R27" s="38" t="s">
        <v>419</v>
      </c>
      <c r="S27" s="572"/>
      <c r="T27" s="575"/>
    </row>
    <row r="28" spans="1:20">
      <c r="A28" s="590" t="s">
        <v>447</v>
      </c>
      <c r="B28" s="605"/>
      <c r="C28" s="39">
        <f>SUM(C29:C41)</f>
        <v>957</v>
      </c>
      <c r="D28" s="40">
        <f t="shared" ref="D28:T28" si="2">SUM(D29:D41)</f>
        <v>462</v>
      </c>
      <c r="E28" s="41">
        <f t="shared" si="2"/>
        <v>11</v>
      </c>
      <c r="F28" s="41">
        <f t="shared" si="2"/>
        <v>16</v>
      </c>
      <c r="G28" s="41">
        <f t="shared" si="2"/>
        <v>6</v>
      </c>
      <c r="H28" s="41">
        <f t="shared" si="2"/>
        <v>0</v>
      </c>
      <c r="I28" s="41">
        <f t="shared" si="2"/>
        <v>222</v>
      </c>
      <c r="J28" s="41">
        <f t="shared" si="2"/>
        <v>13</v>
      </c>
      <c r="K28" s="41">
        <f t="shared" si="2"/>
        <v>70</v>
      </c>
      <c r="L28" s="42">
        <f t="shared" si="2"/>
        <v>170</v>
      </c>
      <c r="M28" s="39">
        <f t="shared" si="2"/>
        <v>2852</v>
      </c>
      <c r="N28" s="40">
        <f t="shared" si="2"/>
        <v>1528</v>
      </c>
      <c r="O28" s="41">
        <f t="shared" si="2"/>
        <v>1400</v>
      </c>
      <c r="P28" s="41">
        <f t="shared" si="2"/>
        <v>35</v>
      </c>
      <c r="Q28" s="43">
        <f t="shared" si="2"/>
        <v>0</v>
      </c>
      <c r="R28" s="44">
        <f t="shared" si="2"/>
        <v>0</v>
      </c>
      <c r="S28" s="41">
        <f t="shared" si="2"/>
        <v>972</v>
      </c>
      <c r="T28" s="42">
        <f t="shared" si="2"/>
        <v>352</v>
      </c>
    </row>
    <row r="29" spans="1:20">
      <c r="A29" s="448">
        <v>1</v>
      </c>
      <c r="B29" s="471" t="s">
        <v>21</v>
      </c>
      <c r="C29" s="45">
        <v>459</v>
      </c>
      <c r="D29" s="46">
        <v>189</v>
      </c>
      <c r="E29" s="47">
        <v>8</v>
      </c>
      <c r="F29" s="47">
        <v>5</v>
      </c>
      <c r="G29" s="47">
        <v>3</v>
      </c>
      <c r="H29" s="47">
        <v>0</v>
      </c>
      <c r="I29" s="47">
        <v>188</v>
      </c>
      <c r="J29" s="47">
        <v>11</v>
      </c>
      <c r="K29" s="47">
        <v>22</v>
      </c>
      <c r="L29" s="48">
        <v>44</v>
      </c>
      <c r="M29" s="111">
        <v>1033</v>
      </c>
      <c r="N29" s="70">
        <v>564</v>
      </c>
      <c r="O29" s="71">
        <v>495</v>
      </c>
      <c r="P29" s="71">
        <v>7</v>
      </c>
      <c r="Q29" s="71">
        <v>0</v>
      </c>
      <c r="R29" s="71">
        <v>0</v>
      </c>
      <c r="S29" s="71">
        <v>393</v>
      </c>
      <c r="T29" s="113">
        <v>76</v>
      </c>
    </row>
    <row r="30" spans="1:20">
      <c r="A30" s="448">
        <v>2</v>
      </c>
      <c r="B30" s="471" t="s">
        <v>22</v>
      </c>
      <c r="C30" s="45">
        <v>92</v>
      </c>
      <c r="D30" s="46">
        <v>49</v>
      </c>
      <c r="E30" s="47">
        <v>2</v>
      </c>
      <c r="F30" s="47">
        <v>1</v>
      </c>
      <c r="G30" s="47">
        <v>1</v>
      </c>
      <c r="H30" s="47">
        <v>0</v>
      </c>
      <c r="I30" s="47">
        <v>0</v>
      </c>
      <c r="J30" s="47">
        <v>0</v>
      </c>
      <c r="K30" s="47">
        <v>12</v>
      </c>
      <c r="L30" s="48">
        <v>27</v>
      </c>
      <c r="M30" s="111">
        <v>327</v>
      </c>
      <c r="N30" s="70">
        <v>196</v>
      </c>
      <c r="O30" s="71">
        <v>173</v>
      </c>
      <c r="P30" s="71">
        <v>0</v>
      </c>
      <c r="Q30" s="71">
        <v>0</v>
      </c>
      <c r="R30" s="71">
        <v>0</v>
      </c>
      <c r="S30" s="71">
        <v>105</v>
      </c>
      <c r="T30" s="113">
        <v>26</v>
      </c>
    </row>
    <row r="31" spans="1:20">
      <c r="A31" s="448">
        <v>3</v>
      </c>
      <c r="B31" s="471" t="s">
        <v>23</v>
      </c>
      <c r="C31" s="45">
        <v>129</v>
      </c>
      <c r="D31" s="46">
        <v>84</v>
      </c>
      <c r="E31" s="47">
        <v>0</v>
      </c>
      <c r="F31" s="47">
        <v>4</v>
      </c>
      <c r="G31" s="47">
        <v>0</v>
      </c>
      <c r="H31" s="47">
        <v>0</v>
      </c>
      <c r="I31" s="47">
        <v>12</v>
      </c>
      <c r="J31" s="47">
        <v>2</v>
      </c>
      <c r="K31" s="47">
        <v>5</v>
      </c>
      <c r="L31" s="48">
        <v>24</v>
      </c>
      <c r="M31" s="111">
        <v>384</v>
      </c>
      <c r="N31" s="70">
        <v>220</v>
      </c>
      <c r="O31" s="71">
        <v>216</v>
      </c>
      <c r="P31" s="71">
        <v>11</v>
      </c>
      <c r="Q31" s="71">
        <v>0</v>
      </c>
      <c r="R31" s="71">
        <v>0</v>
      </c>
      <c r="S31" s="71">
        <v>112</v>
      </c>
      <c r="T31" s="113">
        <v>52</v>
      </c>
    </row>
    <row r="32" spans="1:20">
      <c r="A32" s="448">
        <v>4</v>
      </c>
      <c r="B32" s="471" t="s">
        <v>24</v>
      </c>
      <c r="C32" s="45">
        <v>64</v>
      </c>
      <c r="D32" s="46">
        <v>47</v>
      </c>
      <c r="E32" s="47">
        <v>1</v>
      </c>
      <c r="F32" s="47">
        <v>1</v>
      </c>
      <c r="G32" s="47">
        <v>0</v>
      </c>
      <c r="H32" s="47">
        <v>0</v>
      </c>
      <c r="I32" s="47">
        <v>1</v>
      </c>
      <c r="J32" s="47">
        <v>0</v>
      </c>
      <c r="K32" s="47">
        <v>6</v>
      </c>
      <c r="L32" s="48">
        <v>8</v>
      </c>
      <c r="M32" s="111">
        <v>279</v>
      </c>
      <c r="N32" s="70">
        <v>149</v>
      </c>
      <c r="O32" s="71">
        <v>139</v>
      </c>
      <c r="P32" s="71">
        <v>11</v>
      </c>
      <c r="Q32" s="71">
        <v>0</v>
      </c>
      <c r="R32" s="71">
        <v>0</v>
      </c>
      <c r="S32" s="71">
        <v>85</v>
      </c>
      <c r="T32" s="113">
        <v>45</v>
      </c>
    </row>
    <row r="33" spans="1:20">
      <c r="A33" s="448">
        <v>5</v>
      </c>
      <c r="B33" s="469" t="s">
        <v>449</v>
      </c>
      <c r="C33" s="45">
        <v>22</v>
      </c>
      <c r="D33" s="46">
        <v>7</v>
      </c>
      <c r="E33" s="47">
        <v>0</v>
      </c>
      <c r="F33" s="47">
        <v>1</v>
      </c>
      <c r="G33" s="47">
        <v>0</v>
      </c>
      <c r="H33" s="47">
        <v>0</v>
      </c>
      <c r="I33" s="47">
        <v>6</v>
      </c>
      <c r="J33" s="47">
        <v>0</v>
      </c>
      <c r="K33" s="47">
        <v>1</v>
      </c>
      <c r="L33" s="49">
        <v>7</v>
      </c>
      <c r="M33" s="111">
        <v>57</v>
      </c>
      <c r="N33" s="70">
        <v>25</v>
      </c>
      <c r="O33" s="71">
        <v>24</v>
      </c>
      <c r="P33" s="71">
        <v>0</v>
      </c>
      <c r="Q33" s="71">
        <v>0</v>
      </c>
      <c r="R33" s="71">
        <v>0</v>
      </c>
      <c r="S33" s="71">
        <v>16</v>
      </c>
      <c r="T33" s="113">
        <v>16</v>
      </c>
    </row>
    <row r="34" spans="1:20" ht="25.5">
      <c r="A34" s="448">
        <v>6</v>
      </c>
      <c r="B34" s="469" t="s">
        <v>457</v>
      </c>
      <c r="C34" s="111">
        <v>24</v>
      </c>
      <c r="D34" s="70">
        <v>10</v>
      </c>
      <c r="E34" s="71">
        <v>0</v>
      </c>
      <c r="F34" s="71">
        <v>1</v>
      </c>
      <c r="G34" s="71">
        <v>0</v>
      </c>
      <c r="H34" s="71">
        <v>0</v>
      </c>
      <c r="I34" s="71">
        <v>0</v>
      </c>
      <c r="J34" s="71">
        <v>0</v>
      </c>
      <c r="K34" s="71">
        <v>2</v>
      </c>
      <c r="L34" s="72">
        <v>11</v>
      </c>
      <c r="M34" s="111">
        <v>126</v>
      </c>
      <c r="N34" s="70">
        <v>53</v>
      </c>
      <c r="O34" s="71">
        <v>52</v>
      </c>
      <c r="P34" s="71">
        <v>0</v>
      </c>
      <c r="Q34" s="71">
        <v>0</v>
      </c>
      <c r="R34" s="71">
        <v>0</v>
      </c>
      <c r="S34" s="71">
        <v>51</v>
      </c>
      <c r="T34" s="113">
        <v>22</v>
      </c>
    </row>
    <row r="35" spans="1:20">
      <c r="A35" s="448">
        <v>7</v>
      </c>
      <c r="B35" s="469" t="s">
        <v>453</v>
      </c>
      <c r="C35" s="111">
        <v>13</v>
      </c>
      <c r="D35" s="70">
        <v>8</v>
      </c>
      <c r="E35" s="71">
        <v>0</v>
      </c>
      <c r="F35" s="71">
        <v>1</v>
      </c>
      <c r="G35" s="71">
        <v>0</v>
      </c>
      <c r="H35" s="71">
        <v>0</v>
      </c>
      <c r="I35" s="71">
        <v>1</v>
      </c>
      <c r="J35" s="71">
        <v>0</v>
      </c>
      <c r="K35" s="71">
        <v>0</v>
      </c>
      <c r="L35" s="72">
        <v>3</v>
      </c>
      <c r="M35" s="111">
        <v>53</v>
      </c>
      <c r="N35" s="70">
        <v>29</v>
      </c>
      <c r="O35" s="71">
        <v>29</v>
      </c>
      <c r="P35" s="71">
        <v>0</v>
      </c>
      <c r="Q35" s="71">
        <v>0</v>
      </c>
      <c r="R35" s="71">
        <v>0</v>
      </c>
      <c r="S35" s="71">
        <v>11</v>
      </c>
      <c r="T35" s="113">
        <v>13</v>
      </c>
    </row>
    <row r="36" spans="1:20">
      <c r="A36" s="448">
        <v>8</v>
      </c>
      <c r="B36" s="471" t="s">
        <v>26</v>
      </c>
      <c r="C36" s="111">
        <v>17</v>
      </c>
      <c r="D36" s="75">
        <v>8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3</v>
      </c>
      <c r="L36" s="77">
        <v>6</v>
      </c>
      <c r="M36" s="179">
        <v>96</v>
      </c>
      <c r="N36" s="75">
        <v>45</v>
      </c>
      <c r="O36" s="76">
        <v>37</v>
      </c>
      <c r="P36" s="76">
        <v>0</v>
      </c>
      <c r="Q36" s="166">
        <v>0</v>
      </c>
      <c r="R36" s="180">
        <v>0</v>
      </c>
      <c r="S36" s="76">
        <v>32</v>
      </c>
      <c r="T36" s="77">
        <v>19</v>
      </c>
    </row>
    <row r="37" spans="1:20">
      <c r="A37" s="448">
        <v>9</v>
      </c>
      <c r="B37" s="469" t="s">
        <v>451</v>
      </c>
      <c r="C37" s="111">
        <v>23</v>
      </c>
      <c r="D37" s="70">
        <v>7</v>
      </c>
      <c r="E37" s="71">
        <v>0</v>
      </c>
      <c r="F37" s="71">
        <v>1</v>
      </c>
      <c r="G37" s="71">
        <v>0</v>
      </c>
      <c r="H37" s="71">
        <v>0</v>
      </c>
      <c r="I37" s="71">
        <v>2</v>
      </c>
      <c r="J37" s="71">
        <v>0</v>
      </c>
      <c r="K37" s="71">
        <v>7</v>
      </c>
      <c r="L37" s="113">
        <v>6</v>
      </c>
      <c r="M37" s="111">
        <v>107</v>
      </c>
      <c r="N37" s="70">
        <v>42</v>
      </c>
      <c r="O37" s="71">
        <v>40</v>
      </c>
      <c r="P37" s="71">
        <v>0</v>
      </c>
      <c r="Q37" s="71">
        <v>0</v>
      </c>
      <c r="R37" s="71">
        <v>0</v>
      </c>
      <c r="S37" s="71">
        <v>38</v>
      </c>
      <c r="T37" s="113">
        <v>27</v>
      </c>
    </row>
    <row r="38" spans="1:20">
      <c r="A38" s="448">
        <v>10</v>
      </c>
      <c r="B38" s="469" t="s">
        <v>452</v>
      </c>
      <c r="C38" s="111">
        <v>35</v>
      </c>
      <c r="D38" s="70">
        <v>21</v>
      </c>
      <c r="E38" s="71">
        <v>0</v>
      </c>
      <c r="F38" s="71">
        <v>0</v>
      </c>
      <c r="G38" s="71">
        <v>2</v>
      </c>
      <c r="H38" s="71">
        <v>0</v>
      </c>
      <c r="I38" s="71">
        <v>2</v>
      </c>
      <c r="J38" s="71">
        <v>0</v>
      </c>
      <c r="K38" s="71">
        <v>4</v>
      </c>
      <c r="L38" s="113">
        <v>6</v>
      </c>
      <c r="M38" s="111">
        <v>132</v>
      </c>
      <c r="N38" s="70">
        <v>75</v>
      </c>
      <c r="O38" s="71">
        <v>72</v>
      </c>
      <c r="P38" s="71">
        <v>4</v>
      </c>
      <c r="Q38" s="71">
        <v>0</v>
      </c>
      <c r="R38" s="71">
        <v>0</v>
      </c>
      <c r="S38" s="71">
        <v>43</v>
      </c>
      <c r="T38" s="113">
        <v>14</v>
      </c>
    </row>
    <row r="39" spans="1:20" ht="25.5">
      <c r="A39" s="448">
        <v>11</v>
      </c>
      <c r="B39" s="469" t="s">
        <v>454</v>
      </c>
      <c r="C39" s="111">
        <v>30</v>
      </c>
      <c r="D39" s="70">
        <v>6</v>
      </c>
      <c r="E39" s="71">
        <v>0</v>
      </c>
      <c r="F39" s="71">
        <v>1</v>
      </c>
      <c r="G39" s="71">
        <v>0</v>
      </c>
      <c r="H39" s="71">
        <v>0</v>
      </c>
      <c r="I39" s="71">
        <v>6</v>
      </c>
      <c r="J39" s="71">
        <v>0</v>
      </c>
      <c r="K39" s="71">
        <v>7</v>
      </c>
      <c r="L39" s="113">
        <v>10</v>
      </c>
      <c r="M39" s="111">
        <v>87</v>
      </c>
      <c r="N39" s="70">
        <v>45</v>
      </c>
      <c r="O39" s="71">
        <v>43</v>
      </c>
      <c r="P39" s="71">
        <v>2</v>
      </c>
      <c r="Q39" s="71">
        <v>0</v>
      </c>
      <c r="R39" s="71">
        <v>0</v>
      </c>
      <c r="S39" s="71">
        <v>31</v>
      </c>
      <c r="T39" s="113">
        <v>11</v>
      </c>
    </row>
    <row r="40" spans="1:20">
      <c r="A40" s="448">
        <v>12</v>
      </c>
      <c r="B40" s="452" t="s">
        <v>456</v>
      </c>
      <c r="C40" s="111">
        <v>41</v>
      </c>
      <c r="D40" s="70">
        <v>24</v>
      </c>
      <c r="E40" s="71">
        <v>0</v>
      </c>
      <c r="F40" s="71">
        <v>0</v>
      </c>
      <c r="G40" s="71">
        <v>0</v>
      </c>
      <c r="H40" s="71">
        <v>0</v>
      </c>
      <c r="I40" s="71">
        <v>4</v>
      </c>
      <c r="J40" s="71">
        <v>0</v>
      </c>
      <c r="K40" s="71">
        <v>1</v>
      </c>
      <c r="L40" s="113">
        <v>12</v>
      </c>
      <c r="M40" s="111">
        <v>130</v>
      </c>
      <c r="N40" s="70">
        <v>72</v>
      </c>
      <c r="O40" s="71">
        <v>68</v>
      </c>
      <c r="P40" s="71">
        <v>0</v>
      </c>
      <c r="Q40" s="71">
        <v>0</v>
      </c>
      <c r="R40" s="71">
        <v>0</v>
      </c>
      <c r="S40" s="71">
        <v>40</v>
      </c>
      <c r="T40" s="113">
        <v>18</v>
      </c>
    </row>
    <row r="41" spans="1:20" ht="13.5" thickBot="1">
      <c r="A41" s="450">
        <v>13</v>
      </c>
      <c r="B41" s="453" t="s">
        <v>28</v>
      </c>
      <c r="C41" s="62">
        <v>8</v>
      </c>
      <c r="D41" s="63">
        <v>2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5">
        <v>6</v>
      </c>
      <c r="M41" s="62">
        <v>41</v>
      </c>
      <c r="N41" s="63">
        <v>13</v>
      </c>
      <c r="O41" s="64">
        <v>12</v>
      </c>
      <c r="P41" s="64">
        <v>0</v>
      </c>
      <c r="Q41" s="64">
        <v>0</v>
      </c>
      <c r="R41" s="64">
        <v>0</v>
      </c>
      <c r="S41" s="64">
        <v>15</v>
      </c>
      <c r="T41" s="117">
        <v>13</v>
      </c>
    </row>
    <row r="42" spans="1:20">
      <c r="A42" s="33"/>
      <c r="B42" s="61"/>
      <c r="C42" s="35"/>
      <c r="D42" s="36"/>
      <c r="E42" s="37"/>
      <c r="F42" s="37"/>
      <c r="G42" s="35"/>
      <c r="H42" s="37"/>
      <c r="I42" s="37"/>
      <c r="J42" s="37"/>
    </row>
  </sheetData>
  <mergeCells count="44">
    <mergeCell ref="A28:B28"/>
    <mergeCell ref="D25:D27"/>
    <mergeCell ref="E25:E27"/>
    <mergeCell ref="F25:F27"/>
    <mergeCell ref="G25:H25"/>
    <mergeCell ref="I25:J25"/>
    <mergeCell ref="O25:R25"/>
    <mergeCell ref="S25:S27"/>
    <mergeCell ref="T25:T27"/>
    <mergeCell ref="G26:G27"/>
    <mergeCell ref="H26:H27"/>
    <mergeCell ref="I26:I27"/>
    <mergeCell ref="J26:J27"/>
    <mergeCell ref="O26:O27"/>
    <mergeCell ref="P26:P27"/>
    <mergeCell ref="Q26:R26"/>
    <mergeCell ref="M24:M27"/>
    <mergeCell ref="N24:T24"/>
    <mergeCell ref="K25:K27"/>
    <mergeCell ref="L25:L27"/>
    <mergeCell ref="N25:N27"/>
    <mergeCell ref="A4:J4"/>
    <mergeCell ref="A5:A6"/>
    <mergeCell ref="B5:B6"/>
    <mergeCell ref="C5:C6"/>
    <mergeCell ref="D5:F5"/>
    <mergeCell ref="G5:G6"/>
    <mergeCell ref="H5:J5"/>
    <mergeCell ref="Q5:Q6"/>
    <mergeCell ref="R5:R6"/>
    <mergeCell ref="A7:B7"/>
    <mergeCell ref="A22:T22"/>
    <mergeCell ref="A23:A27"/>
    <mergeCell ref="B23:B27"/>
    <mergeCell ref="C23:L23"/>
    <mergeCell ref="M23:T23"/>
    <mergeCell ref="C24:C27"/>
    <mergeCell ref="D24:L24"/>
    <mergeCell ref="K5:K6"/>
    <mergeCell ref="L5:L6"/>
    <mergeCell ref="M5:M6"/>
    <mergeCell ref="N5:N6"/>
    <mergeCell ref="O5:O6"/>
    <mergeCell ref="P5:P6"/>
  </mergeCells>
  <pageMargins left="0.11811023622047245" right="0.19685039370078741" top="0.55118110236220474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T33"/>
  <sheetViews>
    <sheetView workbookViewId="0"/>
  </sheetViews>
  <sheetFormatPr defaultRowHeight="15"/>
  <cols>
    <col min="1" max="1" width="5" customWidth="1"/>
    <col min="2" max="2" width="49" customWidth="1"/>
    <col min="3" max="3" width="11.42578125" customWidth="1"/>
    <col min="4" max="6" width="9.140625" customWidth="1"/>
    <col min="7" max="7" width="11.5703125" customWidth="1"/>
    <col min="8" max="10" width="9.140625" customWidth="1"/>
    <col min="17" max="17" width="7.85546875" customWidth="1"/>
    <col min="19" max="19" width="8" customWidth="1"/>
    <col min="20" max="20" width="8.140625" customWidth="1"/>
    <col min="21" max="22" width="4.85546875" customWidth="1"/>
    <col min="23" max="23" width="5.7109375" customWidth="1"/>
    <col min="24" max="24" width="6.28515625" customWidth="1"/>
    <col min="25" max="25" width="5.7109375" customWidth="1"/>
    <col min="26" max="26" width="6.5703125" customWidth="1"/>
    <col min="27" max="27" width="5.85546875" customWidth="1"/>
    <col min="29" max="29" width="6.7109375" customWidth="1"/>
    <col min="30" max="30" width="5.28515625" customWidth="1"/>
    <col min="31" max="31" width="5.85546875" customWidth="1"/>
    <col min="32" max="32" width="5.140625" customWidth="1"/>
    <col min="33" max="33" width="5.5703125" customWidth="1"/>
    <col min="34" max="34" width="5.140625" customWidth="1"/>
    <col min="35" max="35" width="5.28515625" customWidth="1"/>
    <col min="36" max="41" width="6.140625" customWidth="1"/>
    <col min="42" max="45" width="5.85546875" customWidth="1"/>
    <col min="46" max="46" width="8.140625" customWidth="1"/>
    <col min="47" max="47" width="8.5703125" customWidth="1"/>
    <col min="48" max="48" width="6.140625" customWidth="1"/>
    <col min="49" max="50" width="8.5703125" customWidth="1"/>
    <col min="51" max="51" width="4.7109375" customWidth="1"/>
  </cols>
  <sheetData>
    <row r="3" spans="1:18" s="20" customFormat="1" ht="12.75">
      <c r="A3" s="33"/>
      <c r="B3" s="61"/>
      <c r="C3" s="35"/>
      <c r="D3" s="36"/>
      <c r="E3" s="37"/>
      <c r="F3" s="37"/>
      <c r="G3" s="35"/>
      <c r="H3" s="37"/>
      <c r="I3" s="37"/>
      <c r="J3" s="37"/>
    </row>
    <row r="4" spans="1:18" s="20" customFormat="1" ht="13.5" thickBot="1">
      <c r="A4" s="533" t="s">
        <v>562</v>
      </c>
      <c r="B4" s="533"/>
      <c r="C4" s="533"/>
      <c r="D4" s="533"/>
      <c r="E4" s="533"/>
      <c r="F4" s="533"/>
      <c r="G4" s="533"/>
      <c r="H4" s="533"/>
      <c r="I4" s="533"/>
      <c r="J4" s="533"/>
    </row>
    <row r="5" spans="1:18" s="20" customFormat="1" ht="12.75" customHeight="1">
      <c r="A5" s="628" t="s">
        <v>300</v>
      </c>
      <c r="B5" s="630" t="s">
        <v>301</v>
      </c>
      <c r="C5" s="609" t="s">
        <v>0</v>
      </c>
      <c r="D5" s="546" t="s">
        <v>298</v>
      </c>
      <c r="E5" s="546"/>
      <c r="F5" s="546"/>
      <c r="G5" s="546" t="s">
        <v>444</v>
      </c>
      <c r="H5" s="546" t="s">
        <v>299</v>
      </c>
      <c r="I5" s="546"/>
      <c r="J5" s="548"/>
      <c r="K5" s="564" t="s">
        <v>466</v>
      </c>
      <c r="L5" s="545" t="s">
        <v>467</v>
      </c>
      <c r="M5" s="546" t="s">
        <v>461</v>
      </c>
      <c r="N5" s="546" t="s">
        <v>462</v>
      </c>
      <c r="O5" s="546" t="s">
        <v>463</v>
      </c>
      <c r="P5" s="546" t="s">
        <v>464</v>
      </c>
      <c r="Q5" s="546" t="s">
        <v>465</v>
      </c>
      <c r="R5" s="548" t="s">
        <v>469</v>
      </c>
    </row>
    <row r="6" spans="1:18" s="20" customFormat="1" ht="38.25">
      <c r="A6" s="629"/>
      <c r="B6" s="631"/>
      <c r="C6" s="632"/>
      <c r="D6" s="3" t="s">
        <v>2</v>
      </c>
      <c r="E6" s="2" t="s">
        <v>3</v>
      </c>
      <c r="F6" s="14" t="s">
        <v>4</v>
      </c>
      <c r="G6" s="513"/>
      <c r="H6" s="3" t="s">
        <v>2</v>
      </c>
      <c r="I6" s="2" t="s">
        <v>3</v>
      </c>
      <c r="J6" s="7" t="s">
        <v>4</v>
      </c>
      <c r="K6" s="565"/>
      <c r="L6" s="514"/>
      <c r="M6" s="513"/>
      <c r="N6" s="513"/>
      <c r="O6" s="513"/>
      <c r="P6" s="513"/>
      <c r="Q6" s="513"/>
      <c r="R6" s="610"/>
    </row>
    <row r="7" spans="1:18" s="20" customFormat="1" ht="12.75">
      <c r="A7" s="619" t="s">
        <v>304</v>
      </c>
      <c r="B7" s="516"/>
      <c r="C7" s="53">
        <f>SUM(C8:C13)</f>
        <v>213076444.78000003</v>
      </c>
      <c r="D7" s="54">
        <v>80497.334635436302</v>
      </c>
      <c r="E7" s="54">
        <v>2225.4809155665098</v>
      </c>
      <c r="F7" s="54">
        <v>326.21497475420199</v>
      </c>
      <c r="G7" s="53">
        <f>SUM(G8:G13)</f>
        <v>45217109.980000004</v>
      </c>
      <c r="H7" s="54">
        <v>17082.398934642999</v>
      </c>
      <c r="I7" s="54">
        <v>472.27095149565503</v>
      </c>
      <c r="J7" s="56">
        <v>69.226321125328795</v>
      </c>
      <c r="K7" s="237">
        <f>SUM(K8:K13)</f>
        <v>95744</v>
      </c>
      <c r="L7" s="53">
        <f t="shared" ref="L7:M7" si="0">SUM(L8:L13)</f>
        <v>94825</v>
      </c>
      <c r="M7" s="53">
        <f t="shared" si="0"/>
        <v>653178</v>
      </c>
      <c r="N7" s="54">
        <v>246.76161692482054</v>
      </c>
      <c r="O7" s="54">
        <f>+N7*100/365</f>
        <v>67.60592244515631</v>
      </c>
      <c r="P7" s="54">
        <v>5.0783548437257036</v>
      </c>
      <c r="Q7" s="54">
        <v>2.1808594779857633</v>
      </c>
      <c r="R7" s="56">
        <v>48.59085757461277</v>
      </c>
    </row>
    <row r="8" spans="1:18" s="20" customFormat="1" ht="12.75">
      <c r="A8" s="448">
        <v>1</v>
      </c>
      <c r="B8" s="452" t="s">
        <v>29</v>
      </c>
      <c r="C8" s="451">
        <v>128240927</v>
      </c>
      <c r="D8" s="23">
        <v>95988.717814371295</v>
      </c>
      <c r="E8" s="23">
        <v>2397.96793133753</v>
      </c>
      <c r="F8" s="23">
        <v>406.79636537814901</v>
      </c>
      <c r="G8" s="22">
        <v>34542133.490000002</v>
      </c>
      <c r="H8" s="23">
        <v>25854.890336826302</v>
      </c>
      <c r="I8" s="23">
        <v>645.90088614222395</v>
      </c>
      <c r="J8" s="26">
        <v>109.571996123662</v>
      </c>
      <c r="K8" s="238">
        <v>53479</v>
      </c>
      <c r="L8" s="22">
        <v>53021</v>
      </c>
      <c r="M8" s="22">
        <v>315246</v>
      </c>
      <c r="N8" s="23">
        <v>235.9625748502994</v>
      </c>
      <c r="O8" s="23">
        <f t="shared" ref="O8:O15" si="1">+N8*100/365</f>
        <v>64.647280780903941</v>
      </c>
      <c r="P8" s="23">
        <v>4.1953926617958235</v>
      </c>
      <c r="Q8" s="23">
        <v>1.9067916485920673</v>
      </c>
      <c r="R8" s="26">
        <v>56.243263473053894</v>
      </c>
    </row>
    <row r="9" spans="1:18" s="20" customFormat="1" ht="12.75">
      <c r="A9" s="448">
        <v>2</v>
      </c>
      <c r="B9" s="452" t="s">
        <v>30</v>
      </c>
      <c r="C9" s="451">
        <v>8423206.9600000009</v>
      </c>
      <c r="D9" s="23">
        <v>49548.276235294099</v>
      </c>
      <c r="E9" s="23">
        <v>2823.7368286959399</v>
      </c>
      <c r="F9" s="23">
        <v>203.601724879747</v>
      </c>
      <c r="G9" s="22">
        <v>415212.28</v>
      </c>
      <c r="H9" s="23">
        <v>2442.42517647059</v>
      </c>
      <c r="I9" s="23">
        <v>139.19285283271901</v>
      </c>
      <c r="J9" s="26">
        <v>10.0363123927389</v>
      </c>
      <c r="K9" s="238">
        <v>2983</v>
      </c>
      <c r="L9" s="22">
        <v>2907</v>
      </c>
      <c r="M9" s="22">
        <v>41371</v>
      </c>
      <c r="N9" s="23">
        <v>243.35882352941175</v>
      </c>
      <c r="O9" s="23">
        <f t="shared" si="1"/>
        <v>66.673650282030621</v>
      </c>
      <c r="P9" s="23">
        <v>13.868923902111968</v>
      </c>
      <c r="Q9" s="23">
        <v>2.6148172980221256</v>
      </c>
      <c r="R9" s="26">
        <v>17.547058823529412</v>
      </c>
    </row>
    <row r="10" spans="1:18" s="20" customFormat="1" ht="12.75">
      <c r="A10" s="448">
        <v>3</v>
      </c>
      <c r="B10" s="452" t="s">
        <v>31</v>
      </c>
      <c r="C10" s="451">
        <v>35878086</v>
      </c>
      <c r="D10" s="23">
        <v>80624.912359550595</v>
      </c>
      <c r="E10" s="23">
        <v>1795.5202682414199</v>
      </c>
      <c r="F10" s="23">
        <v>276.43608037723101</v>
      </c>
      <c r="G10" s="22">
        <v>5430842.2699999996</v>
      </c>
      <c r="H10" s="23">
        <v>12204.139932584299</v>
      </c>
      <c r="I10" s="23">
        <v>271.78672154939397</v>
      </c>
      <c r="J10" s="26">
        <v>41.843947591456804</v>
      </c>
      <c r="K10" s="238">
        <v>19982</v>
      </c>
      <c r="L10" s="22">
        <v>19823</v>
      </c>
      <c r="M10" s="22">
        <v>129788</v>
      </c>
      <c r="N10" s="23">
        <v>291.65842696629215</v>
      </c>
      <c r="O10" s="23">
        <f t="shared" si="1"/>
        <v>79.906418346929357</v>
      </c>
      <c r="P10" s="23">
        <v>5.338214124131123</v>
      </c>
      <c r="Q10" s="23">
        <v>2.7493315845230288</v>
      </c>
      <c r="R10" s="26">
        <v>54.635955056179775</v>
      </c>
    </row>
    <row r="11" spans="1:18" s="20" customFormat="1" ht="12.75">
      <c r="A11" s="448">
        <v>4</v>
      </c>
      <c r="B11" s="452" t="s">
        <v>32</v>
      </c>
      <c r="C11" s="451">
        <v>27405285.050000001</v>
      </c>
      <c r="D11" s="23">
        <v>66356.622397094397</v>
      </c>
      <c r="E11" s="23">
        <v>2470.9480705076198</v>
      </c>
      <c r="F11" s="23">
        <v>319.55044250367303</v>
      </c>
      <c r="G11" s="22">
        <v>4159092.71</v>
      </c>
      <c r="H11" s="23">
        <v>10070.442397094401</v>
      </c>
      <c r="I11" s="23">
        <v>374.99708863042099</v>
      </c>
      <c r="J11" s="26">
        <v>48.495752314544902</v>
      </c>
      <c r="K11" s="238">
        <v>11091</v>
      </c>
      <c r="L11" s="22">
        <v>11024</v>
      </c>
      <c r="M11" s="22">
        <v>85762</v>
      </c>
      <c r="N11" s="23">
        <v>207.65617433414045</v>
      </c>
      <c r="O11" s="23">
        <f t="shared" si="1"/>
        <v>56.892102557298756</v>
      </c>
      <c r="P11" s="23">
        <v>5.1443824605602542</v>
      </c>
      <c r="Q11" s="23">
        <v>2.675979680696662</v>
      </c>
      <c r="R11" s="26">
        <v>40.365617433414045</v>
      </c>
    </row>
    <row r="12" spans="1:18" s="20" customFormat="1" ht="12.75">
      <c r="A12" s="448">
        <v>5</v>
      </c>
      <c r="B12" s="452" t="s">
        <v>33</v>
      </c>
      <c r="C12" s="451">
        <v>8139597.7699999996</v>
      </c>
      <c r="D12" s="23">
        <v>47049.698092485502</v>
      </c>
      <c r="E12" s="23">
        <v>1616.9244676201799</v>
      </c>
      <c r="F12" s="23">
        <v>143.388608850368</v>
      </c>
      <c r="G12" s="22">
        <v>255893.23</v>
      </c>
      <c r="H12" s="23">
        <v>1479.1516184971099</v>
      </c>
      <c r="I12" s="23">
        <v>50.832981724274902</v>
      </c>
      <c r="J12" s="26">
        <v>4.5078608674206402</v>
      </c>
      <c r="K12" s="238">
        <v>5034</v>
      </c>
      <c r="L12" s="22">
        <v>4913</v>
      </c>
      <c r="M12" s="22">
        <v>56766</v>
      </c>
      <c r="N12" s="23">
        <v>328.12716763005778</v>
      </c>
      <c r="O12" s="23">
        <f t="shared" si="1"/>
        <v>89.897854145221316</v>
      </c>
      <c r="P12" s="23">
        <v>10.257679797614745</v>
      </c>
      <c r="Q12" s="23">
        <v>0.85487482190107877</v>
      </c>
      <c r="R12" s="26">
        <v>31.98843930635838</v>
      </c>
    </row>
    <row r="13" spans="1:18" s="20" customFormat="1" ht="13.5" thickBot="1">
      <c r="A13" s="450">
        <v>6</v>
      </c>
      <c r="B13" s="453" t="s">
        <v>34</v>
      </c>
      <c r="C13" s="260">
        <v>4989342</v>
      </c>
      <c r="D13" s="29">
        <v>45357.654545454498</v>
      </c>
      <c r="E13" s="29">
        <v>1571.4462992126</v>
      </c>
      <c r="F13" s="29">
        <v>205.78849247267499</v>
      </c>
      <c r="G13" s="28">
        <v>413936</v>
      </c>
      <c r="H13" s="29">
        <v>3763.05454545455</v>
      </c>
      <c r="I13" s="29">
        <v>130.373543307087</v>
      </c>
      <c r="J13" s="32">
        <v>17.073045988863701</v>
      </c>
      <c r="K13" s="239">
        <v>3175</v>
      </c>
      <c r="L13" s="28">
        <v>3137</v>
      </c>
      <c r="M13" s="28">
        <v>24245</v>
      </c>
      <c r="N13" s="29">
        <v>220.40909090909091</v>
      </c>
      <c r="O13" s="29">
        <f t="shared" si="1"/>
        <v>60.386052303860524</v>
      </c>
      <c r="P13" s="29">
        <v>6.094771241830065</v>
      </c>
      <c r="Q13" s="29">
        <v>3.0921262352566146</v>
      </c>
      <c r="R13" s="32">
        <v>36.163636363636364</v>
      </c>
    </row>
    <row r="14" spans="1:18" s="20" customFormat="1" ht="13.5" thickBot="1">
      <c r="A14" s="83"/>
      <c r="C14" s="68"/>
      <c r="D14" s="37"/>
      <c r="E14" s="37"/>
      <c r="F14" s="37"/>
      <c r="G14" s="68"/>
      <c r="H14" s="37"/>
      <c r="I14" s="37"/>
      <c r="J14" s="37"/>
    </row>
    <row r="15" spans="1:18" s="20" customFormat="1" ht="26.25" thickBot="1">
      <c r="A15" s="181">
        <v>7</v>
      </c>
      <c r="B15" s="464" t="s">
        <v>435</v>
      </c>
      <c r="C15" s="182">
        <v>1010200.05</v>
      </c>
      <c r="D15" s="183">
        <v>26584.211842105298</v>
      </c>
      <c r="E15" s="183">
        <v>1259.6010598503699</v>
      </c>
      <c r="F15" s="183">
        <v>100.70781078656201</v>
      </c>
      <c r="G15" s="182">
        <v>123.2</v>
      </c>
      <c r="H15" s="183">
        <v>3.2421052631578902</v>
      </c>
      <c r="I15" s="183">
        <v>0.15361596009975101</v>
      </c>
      <c r="J15" s="184">
        <v>1.2281926029309101E-2</v>
      </c>
      <c r="K15" s="465">
        <v>802</v>
      </c>
      <c r="L15" s="466">
        <v>802</v>
      </c>
      <c r="M15" s="466">
        <v>10031</v>
      </c>
      <c r="N15" s="183">
        <v>263.9736842105263</v>
      </c>
      <c r="O15" s="183">
        <f t="shared" si="1"/>
        <v>72.321557317952411</v>
      </c>
      <c r="P15" s="183">
        <v>12.507481296758105</v>
      </c>
      <c r="Q15" s="183">
        <v>0</v>
      </c>
      <c r="R15" s="184">
        <v>21.105263157894736</v>
      </c>
    </row>
    <row r="16" spans="1:18" s="20" customFormat="1" ht="12.75">
      <c r="A16" s="33"/>
      <c r="B16" s="61"/>
      <c r="C16" s="35"/>
      <c r="D16" s="36"/>
      <c r="E16" s="37"/>
      <c r="F16" s="37"/>
      <c r="G16" s="35"/>
      <c r="H16" s="37"/>
      <c r="I16" s="37"/>
      <c r="J16" s="37"/>
    </row>
    <row r="17" spans="1:20" s="20" customFormat="1" ht="13.5" thickBot="1">
      <c r="A17" s="528" t="s">
        <v>565</v>
      </c>
      <c r="B17" s="528"/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528"/>
      <c r="P17" s="528"/>
      <c r="Q17" s="528"/>
      <c r="R17" s="528"/>
      <c r="S17" s="528"/>
      <c r="T17" s="528"/>
    </row>
    <row r="18" spans="1:20" s="20" customFormat="1" ht="13.5" customHeight="1" thickBot="1">
      <c r="A18" s="628" t="s">
        <v>300</v>
      </c>
      <c r="B18" s="630" t="s">
        <v>301</v>
      </c>
      <c r="C18" s="633" t="s">
        <v>414</v>
      </c>
      <c r="D18" s="634"/>
      <c r="E18" s="634"/>
      <c r="F18" s="634"/>
      <c r="G18" s="634"/>
      <c r="H18" s="634"/>
      <c r="I18" s="634"/>
      <c r="J18" s="634"/>
      <c r="K18" s="634"/>
      <c r="L18" s="635"/>
      <c r="M18" s="636" t="s">
        <v>425</v>
      </c>
      <c r="N18" s="637"/>
      <c r="O18" s="637"/>
      <c r="P18" s="637"/>
      <c r="Q18" s="637"/>
      <c r="R18" s="637"/>
      <c r="S18" s="637"/>
      <c r="T18" s="638"/>
    </row>
    <row r="19" spans="1:20" s="20" customFormat="1" ht="13.5" thickBot="1">
      <c r="A19" s="629"/>
      <c r="B19" s="631"/>
      <c r="C19" s="639" t="s">
        <v>415</v>
      </c>
      <c r="D19" s="621" t="s">
        <v>416</v>
      </c>
      <c r="E19" s="622"/>
      <c r="F19" s="622"/>
      <c r="G19" s="622"/>
      <c r="H19" s="622"/>
      <c r="I19" s="622"/>
      <c r="J19" s="622"/>
      <c r="K19" s="622"/>
      <c r="L19" s="623"/>
      <c r="M19" s="639" t="s">
        <v>415</v>
      </c>
      <c r="N19" s="621" t="s">
        <v>416</v>
      </c>
      <c r="O19" s="622"/>
      <c r="P19" s="622"/>
      <c r="Q19" s="622"/>
      <c r="R19" s="622"/>
      <c r="S19" s="622"/>
      <c r="T19" s="623"/>
    </row>
    <row r="20" spans="1:20" s="20" customFormat="1" ht="39" customHeight="1">
      <c r="A20" s="629"/>
      <c r="B20" s="631"/>
      <c r="C20" s="640"/>
      <c r="D20" s="578" t="s">
        <v>409</v>
      </c>
      <c r="E20" s="572" t="s">
        <v>410</v>
      </c>
      <c r="F20" s="572" t="s">
        <v>411</v>
      </c>
      <c r="G20" s="572" t="s">
        <v>418</v>
      </c>
      <c r="H20" s="572"/>
      <c r="I20" s="581" t="s">
        <v>417</v>
      </c>
      <c r="J20" s="581"/>
      <c r="K20" s="572" t="s">
        <v>412</v>
      </c>
      <c r="L20" s="575" t="s">
        <v>413</v>
      </c>
      <c r="M20" s="640"/>
      <c r="N20" s="626" t="s">
        <v>420</v>
      </c>
      <c r="O20" s="572" t="s">
        <v>421</v>
      </c>
      <c r="P20" s="572"/>
      <c r="Q20" s="572"/>
      <c r="R20" s="572"/>
      <c r="S20" s="572" t="s">
        <v>423</v>
      </c>
      <c r="T20" s="575" t="s">
        <v>424</v>
      </c>
    </row>
    <row r="21" spans="1:20" s="20" customFormat="1" ht="30" customHeight="1">
      <c r="A21" s="629"/>
      <c r="B21" s="631"/>
      <c r="C21" s="640"/>
      <c r="D21" s="624"/>
      <c r="E21" s="517"/>
      <c r="F21" s="517"/>
      <c r="G21" s="512" t="s">
        <v>415</v>
      </c>
      <c r="H21" s="512" t="s">
        <v>419</v>
      </c>
      <c r="I21" s="512" t="s">
        <v>415</v>
      </c>
      <c r="J21" s="517" t="s">
        <v>422</v>
      </c>
      <c r="K21" s="517"/>
      <c r="L21" s="625"/>
      <c r="M21" s="640"/>
      <c r="N21" s="627"/>
      <c r="O21" s="517" t="s">
        <v>415</v>
      </c>
      <c r="P21" s="517" t="s">
        <v>422</v>
      </c>
      <c r="Q21" s="517" t="s">
        <v>418</v>
      </c>
      <c r="R21" s="517"/>
      <c r="S21" s="517"/>
      <c r="T21" s="625"/>
    </row>
    <row r="22" spans="1:20" s="20" customFormat="1" ht="25.5">
      <c r="A22" s="629"/>
      <c r="B22" s="631"/>
      <c r="C22" s="640"/>
      <c r="D22" s="624"/>
      <c r="E22" s="517"/>
      <c r="F22" s="517"/>
      <c r="G22" s="512"/>
      <c r="H22" s="512"/>
      <c r="I22" s="512"/>
      <c r="J22" s="517"/>
      <c r="K22" s="517"/>
      <c r="L22" s="625"/>
      <c r="M22" s="640"/>
      <c r="N22" s="627"/>
      <c r="O22" s="517"/>
      <c r="P22" s="517"/>
      <c r="Q22" s="446" t="s">
        <v>415</v>
      </c>
      <c r="R22" s="445" t="s">
        <v>419</v>
      </c>
      <c r="S22" s="517"/>
      <c r="T22" s="625"/>
    </row>
    <row r="23" spans="1:20" s="20" customFormat="1" ht="12.75">
      <c r="A23" s="619" t="s">
        <v>304</v>
      </c>
      <c r="B23" s="620"/>
      <c r="C23" s="144">
        <f>SUM(C24:C29)</f>
        <v>862</v>
      </c>
      <c r="D23" s="457">
        <f t="shared" ref="D23:T23" si="2">SUM(D24:D29)</f>
        <v>570</v>
      </c>
      <c r="E23" s="44">
        <f t="shared" si="2"/>
        <v>6</v>
      </c>
      <c r="F23" s="44">
        <f t="shared" si="2"/>
        <v>20</v>
      </c>
      <c r="G23" s="44">
        <f t="shared" si="2"/>
        <v>22</v>
      </c>
      <c r="H23" s="44">
        <f t="shared" si="2"/>
        <v>1</v>
      </c>
      <c r="I23" s="44">
        <f t="shared" si="2"/>
        <v>48</v>
      </c>
      <c r="J23" s="44">
        <f t="shared" si="2"/>
        <v>0</v>
      </c>
      <c r="K23" s="44">
        <f t="shared" si="2"/>
        <v>82</v>
      </c>
      <c r="L23" s="458">
        <f t="shared" si="2"/>
        <v>114</v>
      </c>
      <c r="M23" s="144">
        <f t="shared" si="2"/>
        <v>2821</v>
      </c>
      <c r="N23" s="131">
        <f t="shared" si="2"/>
        <v>1586</v>
      </c>
      <c r="O23" s="44">
        <f t="shared" si="2"/>
        <v>1518</v>
      </c>
      <c r="P23" s="44">
        <f t="shared" si="2"/>
        <v>62</v>
      </c>
      <c r="Q23" s="44">
        <f t="shared" si="2"/>
        <v>0</v>
      </c>
      <c r="R23" s="44">
        <f t="shared" si="2"/>
        <v>0</v>
      </c>
      <c r="S23" s="44">
        <f t="shared" si="2"/>
        <v>912</v>
      </c>
      <c r="T23" s="458">
        <f t="shared" si="2"/>
        <v>323</v>
      </c>
    </row>
    <row r="24" spans="1:20" s="20" customFormat="1" ht="12.75">
      <c r="A24" s="448">
        <v>1</v>
      </c>
      <c r="B24" s="452" t="s">
        <v>29</v>
      </c>
      <c r="C24" s="45">
        <v>376</v>
      </c>
      <c r="D24" s="46">
        <v>233</v>
      </c>
      <c r="E24" s="47">
        <v>6</v>
      </c>
      <c r="F24" s="47">
        <v>6</v>
      </c>
      <c r="G24" s="47">
        <v>18</v>
      </c>
      <c r="H24" s="47">
        <v>0</v>
      </c>
      <c r="I24" s="47">
        <v>11</v>
      </c>
      <c r="J24" s="47">
        <v>0</v>
      </c>
      <c r="K24" s="47">
        <v>46</v>
      </c>
      <c r="L24" s="48">
        <v>56</v>
      </c>
      <c r="M24" s="111">
        <v>1512</v>
      </c>
      <c r="N24" s="112">
        <v>888</v>
      </c>
      <c r="O24" s="71">
        <v>845</v>
      </c>
      <c r="P24" s="71">
        <v>45</v>
      </c>
      <c r="Q24" s="71">
        <v>0</v>
      </c>
      <c r="R24" s="71">
        <v>0</v>
      </c>
      <c r="S24" s="71">
        <v>471</v>
      </c>
      <c r="T24" s="113">
        <v>153</v>
      </c>
    </row>
    <row r="25" spans="1:20" s="20" customFormat="1" ht="12.75">
      <c r="A25" s="448">
        <v>2</v>
      </c>
      <c r="B25" s="452" t="s">
        <v>30</v>
      </c>
      <c r="C25" s="45">
        <v>30</v>
      </c>
      <c r="D25" s="46">
        <v>16</v>
      </c>
      <c r="E25" s="47">
        <v>0</v>
      </c>
      <c r="F25" s="47">
        <v>1</v>
      </c>
      <c r="G25" s="153">
        <v>1</v>
      </c>
      <c r="H25" s="47">
        <v>0</v>
      </c>
      <c r="I25" s="153">
        <v>0</v>
      </c>
      <c r="J25" s="47">
        <v>0</v>
      </c>
      <c r="K25" s="47">
        <v>4</v>
      </c>
      <c r="L25" s="48">
        <v>8</v>
      </c>
      <c r="M25" s="111">
        <v>121</v>
      </c>
      <c r="N25" s="112">
        <v>63</v>
      </c>
      <c r="O25" s="71">
        <v>62</v>
      </c>
      <c r="P25" s="71">
        <v>0</v>
      </c>
      <c r="Q25" s="71">
        <v>0</v>
      </c>
      <c r="R25" s="71">
        <v>0</v>
      </c>
      <c r="S25" s="71">
        <v>40</v>
      </c>
      <c r="T25" s="113">
        <v>18</v>
      </c>
    </row>
    <row r="26" spans="1:20" s="20" customFormat="1" ht="12.75">
      <c r="A26" s="448">
        <v>3</v>
      </c>
      <c r="B26" s="452" t="s">
        <v>31</v>
      </c>
      <c r="C26" s="45">
        <v>171</v>
      </c>
      <c r="D26" s="46">
        <v>135</v>
      </c>
      <c r="E26" s="47">
        <v>0</v>
      </c>
      <c r="F26" s="47">
        <v>4</v>
      </c>
      <c r="G26" s="47">
        <v>1</v>
      </c>
      <c r="H26" s="47">
        <v>0</v>
      </c>
      <c r="I26" s="47">
        <v>7</v>
      </c>
      <c r="J26" s="47">
        <v>0</v>
      </c>
      <c r="K26" s="47">
        <v>7</v>
      </c>
      <c r="L26" s="48">
        <v>17</v>
      </c>
      <c r="M26" s="111">
        <v>578</v>
      </c>
      <c r="N26" s="112">
        <v>309</v>
      </c>
      <c r="O26" s="71">
        <v>297</v>
      </c>
      <c r="P26" s="71">
        <v>10</v>
      </c>
      <c r="Q26" s="71">
        <v>0</v>
      </c>
      <c r="R26" s="71">
        <v>0</v>
      </c>
      <c r="S26" s="71">
        <v>208</v>
      </c>
      <c r="T26" s="113">
        <v>61</v>
      </c>
    </row>
    <row r="27" spans="1:20" s="20" customFormat="1" ht="12.75">
      <c r="A27" s="448">
        <v>4</v>
      </c>
      <c r="B27" s="452" t="s">
        <v>32</v>
      </c>
      <c r="C27" s="45">
        <v>190</v>
      </c>
      <c r="D27" s="46">
        <v>122</v>
      </c>
      <c r="E27" s="47">
        <v>0</v>
      </c>
      <c r="F27" s="47">
        <v>4</v>
      </c>
      <c r="G27" s="47">
        <v>1</v>
      </c>
      <c r="H27" s="47">
        <v>0</v>
      </c>
      <c r="I27" s="47">
        <v>30</v>
      </c>
      <c r="J27" s="47">
        <v>0</v>
      </c>
      <c r="K27" s="47">
        <v>20</v>
      </c>
      <c r="L27" s="48">
        <v>13</v>
      </c>
      <c r="M27" s="111">
        <v>312</v>
      </c>
      <c r="N27" s="112">
        <v>165</v>
      </c>
      <c r="O27" s="71">
        <v>160</v>
      </c>
      <c r="P27" s="71">
        <v>5</v>
      </c>
      <c r="Q27" s="71">
        <v>0</v>
      </c>
      <c r="R27" s="71">
        <v>0</v>
      </c>
      <c r="S27" s="71">
        <v>89</v>
      </c>
      <c r="T27" s="113">
        <v>58</v>
      </c>
    </row>
    <row r="28" spans="1:20" s="20" customFormat="1" ht="12.75">
      <c r="A28" s="448">
        <v>5</v>
      </c>
      <c r="B28" s="452" t="s">
        <v>33</v>
      </c>
      <c r="C28" s="45">
        <v>52</v>
      </c>
      <c r="D28" s="46">
        <v>33</v>
      </c>
      <c r="E28" s="47">
        <v>0</v>
      </c>
      <c r="F28" s="47">
        <v>3</v>
      </c>
      <c r="G28" s="47">
        <v>0</v>
      </c>
      <c r="H28" s="47">
        <v>0</v>
      </c>
      <c r="I28" s="47">
        <v>0</v>
      </c>
      <c r="J28" s="47">
        <v>0</v>
      </c>
      <c r="K28" s="47">
        <v>2</v>
      </c>
      <c r="L28" s="49">
        <v>14</v>
      </c>
      <c r="M28" s="111">
        <v>169</v>
      </c>
      <c r="N28" s="112">
        <v>93</v>
      </c>
      <c r="O28" s="71">
        <v>89</v>
      </c>
      <c r="P28" s="71">
        <v>1</v>
      </c>
      <c r="Q28" s="71">
        <v>0</v>
      </c>
      <c r="R28" s="71">
        <v>0</v>
      </c>
      <c r="S28" s="71">
        <v>60</v>
      </c>
      <c r="T28" s="113">
        <v>16</v>
      </c>
    </row>
    <row r="29" spans="1:20" s="20" customFormat="1" ht="13.5" thickBot="1">
      <c r="A29" s="450">
        <v>6</v>
      </c>
      <c r="B29" s="453" t="s">
        <v>34</v>
      </c>
      <c r="C29" s="50">
        <v>43</v>
      </c>
      <c r="D29" s="51">
        <v>31</v>
      </c>
      <c r="E29" s="52">
        <v>0</v>
      </c>
      <c r="F29" s="52">
        <v>2</v>
      </c>
      <c r="G29" s="52">
        <v>1</v>
      </c>
      <c r="H29" s="52">
        <v>1</v>
      </c>
      <c r="I29" s="52">
        <v>0</v>
      </c>
      <c r="J29" s="52">
        <v>0</v>
      </c>
      <c r="K29" s="52">
        <v>3</v>
      </c>
      <c r="L29" s="459">
        <v>6</v>
      </c>
      <c r="M29" s="62">
        <v>129</v>
      </c>
      <c r="N29" s="116">
        <v>68</v>
      </c>
      <c r="O29" s="64">
        <v>65</v>
      </c>
      <c r="P29" s="64">
        <v>1</v>
      </c>
      <c r="Q29" s="64">
        <v>0</v>
      </c>
      <c r="R29" s="64">
        <v>0</v>
      </c>
      <c r="S29" s="64">
        <v>44</v>
      </c>
      <c r="T29" s="117">
        <v>17</v>
      </c>
    </row>
    <row r="30" spans="1:20" s="20" customFormat="1" ht="13.5" thickBot="1">
      <c r="A30" s="33"/>
      <c r="B30" s="61"/>
      <c r="C30" s="35"/>
      <c r="D30" s="36"/>
      <c r="E30" s="37"/>
      <c r="F30" s="37"/>
      <c r="G30" s="35"/>
      <c r="H30" s="37"/>
      <c r="I30" s="37"/>
      <c r="J30" s="37"/>
    </row>
    <row r="31" spans="1:20" s="20" customFormat="1" ht="26.25" thickBot="1">
      <c r="A31" s="181">
        <v>7</v>
      </c>
      <c r="B31" s="460" t="s">
        <v>435</v>
      </c>
      <c r="C31" s="185">
        <v>4</v>
      </c>
      <c r="D31" s="186">
        <v>2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1</v>
      </c>
      <c r="L31" s="189">
        <v>1</v>
      </c>
      <c r="M31" s="461">
        <v>14</v>
      </c>
      <c r="N31" s="462">
        <v>8</v>
      </c>
      <c r="O31" s="462">
        <v>8</v>
      </c>
      <c r="P31" s="462">
        <v>0</v>
      </c>
      <c r="Q31" s="462">
        <v>0</v>
      </c>
      <c r="R31" s="462">
        <v>0</v>
      </c>
      <c r="S31" s="462">
        <v>4</v>
      </c>
      <c r="T31" s="463">
        <v>2</v>
      </c>
    </row>
    <row r="32" spans="1:20" s="20" customFormat="1" ht="12.75">
      <c r="A32" s="33"/>
      <c r="B32" s="61"/>
      <c r="C32" s="35"/>
      <c r="D32" s="36"/>
      <c r="E32" s="37"/>
      <c r="F32" s="37"/>
      <c r="G32" s="35"/>
      <c r="H32" s="37"/>
      <c r="I32" s="37"/>
      <c r="J32" s="37"/>
    </row>
    <row r="33" spans="1:10" s="20" customFormat="1" ht="12.75">
      <c r="A33" s="33"/>
      <c r="B33" s="61"/>
      <c r="C33" s="35"/>
      <c r="D33" s="36"/>
      <c r="E33" s="37"/>
      <c r="F33" s="37"/>
      <c r="G33" s="35"/>
      <c r="H33" s="37"/>
      <c r="I33" s="37"/>
      <c r="J33" s="37"/>
    </row>
  </sheetData>
  <mergeCells count="44">
    <mergeCell ref="A4:J4"/>
    <mergeCell ref="Q5:Q6"/>
    <mergeCell ref="R5:R6"/>
    <mergeCell ref="A7:B7"/>
    <mergeCell ref="A18:A22"/>
    <mergeCell ref="B18:B22"/>
    <mergeCell ref="C18:L18"/>
    <mergeCell ref="M18:T18"/>
    <mergeCell ref="C19:C22"/>
    <mergeCell ref="D19:L19"/>
    <mergeCell ref="M19:M22"/>
    <mergeCell ref="K5:K6"/>
    <mergeCell ref="L5:L6"/>
    <mergeCell ref="M5:M6"/>
    <mergeCell ref="N5:N6"/>
    <mergeCell ref="O5:O6"/>
    <mergeCell ref="J21:J22"/>
    <mergeCell ref="O21:O22"/>
    <mergeCell ref="P21:P22"/>
    <mergeCell ref="Q21:R21"/>
    <mergeCell ref="P5:P6"/>
    <mergeCell ref="H5:J5"/>
    <mergeCell ref="A17:T17"/>
    <mergeCell ref="A5:A6"/>
    <mergeCell ref="B5:B6"/>
    <mergeCell ref="C5:C6"/>
    <mergeCell ref="D5:F5"/>
    <mergeCell ref="G5:G6"/>
    <mergeCell ref="A23:B23"/>
    <mergeCell ref="N19:T19"/>
    <mergeCell ref="D20:D22"/>
    <mergeCell ref="E20:E22"/>
    <mergeCell ref="F20:F22"/>
    <mergeCell ref="G20:H20"/>
    <mergeCell ref="I20:J20"/>
    <mergeCell ref="K20:K22"/>
    <mergeCell ref="L20:L22"/>
    <mergeCell ref="N20:N22"/>
    <mergeCell ref="O20:R20"/>
    <mergeCell ref="S20:S22"/>
    <mergeCell ref="T20:T22"/>
    <mergeCell ref="G21:G22"/>
    <mergeCell ref="H21:H22"/>
    <mergeCell ref="I21:I22"/>
  </mergeCells>
  <pageMargins left="0.11811023622047245" right="0.19685039370078741" top="0.55118110236220474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T36"/>
  <sheetViews>
    <sheetView zoomScaleNormal="100" workbookViewId="0"/>
  </sheetViews>
  <sheetFormatPr defaultRowHeight="15"/>
  <cols>
    <col min="1" max="1" width="5" customWidth="1"/>
    <col min="2" max="2" width="49" customWidth="1"/>
    <col min="3" max="3" width="10.7109375" customWidth="1"/>
    <col min="4" max="6" width="9.140625" customWidth="1"/>
    <col min="7" max="7" width="11.5703125" customWidth="1"/>
    <col min="8" max="10" width="9.140625" customWidth="1"/>
    <col min="15" max="15" width="8.140625" customWidth="1"/>
    <col min="17" max="17" width="7.85546875" customWidth="1"/>
    <col min="19" max="19" width="8" customWidth="1"/>
    <col min="20" max="20" width="8.140625" customWidth="1"/>
    <col min="21" max="22" width="4.5703125" customWidth="1"/>
    <col min="23" max="23" width="6.28515625" customWidth="1"/>
    <col min="24" max="24" width="5.5703125" customWidth="1"/>
    <col min="25" max="25" width="6.7109375" customWidth="1"/>
    <col min="26" max="26" width="6" customWidth="1"/>
    <col min="27" max="27" width="6.28515625" customWidth="1"/>
    <col min="28" max="28" width="7.42578125" customWidth="1"/>
    <col min="29" max="29" width="8" customWidth="1"/>
    <col min="30" max="30" width="6.85546875" customWidth="1"/>
    <col min="31" max="31" width="6.28515625" customWidth="1"/>
    <col min="32" max="32" width="5.7109375" customWidth="1"/>
    <col min="33" max="33" width="6.5703125" customWidth="1"/>
    <col min="34" max="34" width="5.28515625" customWidth="1"/>
    <col min="35" max="37" width="6.5703125" customWidth="1"/>
    <col min="38" max="38" width="5.7109375" customWidth="1"/>
    <col min="39" max="39" width="6.28515625" customWidth="1"/>
    <col min="40" max="40" width="6.7109375" customWidth="1"/>
    <col min="41" max="41" width="4.42578125" customWidth="1"/>
    <col min="42" max="42" width="5.28515625" customWidth="1"/>
    <col min="43" max="43" width="6.85546875" customWidth="1"/>
    <col min="44" max="44" width="6.7109375" customWidth="1"/>
    <col min="45" max="45" width="6.140625" customWidth="1"/>
    <col min="47" max="47" width="6" customWidth="1"/>
    <col min="48" max="48" width="5.42578125" customWidth="1"/>
    <col min="50" max="50" width="5" customWidth="1"/>
    <col min="51" max="51" width="4.7109375" customWidth="1"/>
  </cols>
  <sheetData>
    <row r="2" spans="1:18" s="20" customFormat="1" ht="12.75">
      <c r="A2" s="33"/>
      <c r="B2" s="61"/>
      <c r="C2" s="35"/>
      <c r="D2" s="36"/>
      <c r="E2" s="37"/>
      <c r="F2" s="37"/>
      <c r="G2" s="35"/>
      <c r="H2" s="37"/>
      <c r="I2" s="37"/>
      <c r="J2" s="37"/>
    </row>
    <row r="3" spans="1:18" s="20" customFormat="1" ht="12.75">
      <c r="A3" s="33"/>
      <c r="B3" s="61"/>
      <c r="C3" s="35"/>
      <c r="D3" s="36"/>
      <c r="E3" s="37"/>
      <c r="F3" s="37"/>
      <c r="G3" s="35"/>
      <c r="H3" s="37"/>
      <c r="I3" s="37"/>
      <c r="J3" s="37"/>
      <c r="K3" s="68"/>
      <c r="L3" s="68"/>
      <c r="M3" s="68"/>
    </row>
    <row r="4" spans="1:18" s="20" customFormat="1" ht="13.5" thickBot="1">
      <c r="A4" s="542" t="s">
        <v>562</v>
      </c>
      <c r="B4" s="542"/>
      <c r="C4" s="542"/>
      <c r="D4" s="542"/>
      <c r="E4" s="542"/>
      <c r="F4" s="542"/>
      <c r="G4" s="542"/>
      <c r="H4" s="542"/>
      <c r="I4" s="542"/>
      <c r="J4" s="542"/>
    </row>
    <row r="5" spans="1:18" s="20" customFormat="1" ht="12.75" customHeight="1">
      <c r="A5" s="611" t="s">
        <v>300</v>
      </c>
      <c r="B5" s="614" t="s">
        <v>301</v>
      </c>
      <c r="C5" s="617" t="s">
        <v>0</v>
      </c>
      <c r="D5" s="547" t="s">
        <v>298</v>
      </c>
      <c r="E5" s="608"/>
      <c r="F5" s="642"/>
      <c r="G5" s="592" t="s">
        <v>1</v>
      </c>
      <c r="H5" s="547" t="s">
        <v>299</v>
      </c>
      <c r="I5" s="608"/>
      <c r="J5" s="642"/>
      <c r="K5" s="598" t="s">
        <v>466</v>
      </c>
      <c r="L5" s="600" t="s">
        <v>467</v>
      </c>
      <c r="M5" s="586" t="s">
        <v>461</v>
      </c>
      <c r="N5" s="586" t="s">
        <v>462</v>
      </c>
      <c r="O5" s="586" t="s">
        <v>463</v>
      </c>
      <c r="P5" s="586" t="s">
        <v>464</v>
      </c>
      <c r="Q5" s="586" t="s">
        <v>465</v>
      </c>
      <c r="R5" s="548" t="s">
        <v>469</v>
      </c>
    </row>
    <row r="6" spans="1:18" s="20" customFormat="1" ht="38.25">
      <c r="A6" s="613"/>
      <c r="B6" s="616"/>
      <c r="C6" s="618"/>
      <c r="D6" s="3" t="s">
        <v>2</v>
      </c>
      <c r="E6" s="2" t="s">
        <v>3</v>
      </c>
      <c r="F6" s="7" t="s">
        <v>4</v>
      </c>
      <c r="G6" s="594"/>
      <c r="H6" s="3" t="s">
        <v>2</v>
      </c>
      <c r="I6" s="2" t="s">
        <v>3</v>
      </c>
      <c r="J6" s="8" t="s">
        <v>4</v>
      </c>
      <c r="K6" s="599"/>
      <c r="L6" s="601"/>
      <c r="M6" s="587"/>
      <c r="N6" s="587"/>
      <c r="O6" s="587"/>
      <c r="P6" s="587"/>
      <c r="Q6" s="587"/>
      <c r="R6" s="610"/>
    </row>
    <row r="7" spans="1:18" s="20" customFormat="1" ht="12.75">
      <c r="A7" s="590" t="s">
        <v>305</v>
      </c>
      <c r="B7" s="641"/>
      <c r="C7" s="237">
        <f>SUM(C8:C17)</f>
        <v>273823270</v>
      </c>
      <c r="D7" s="54">
        <v>79669.266802444006</v>
      </c>
      <c r="E7" s="54">
        <v>2484.4690329722198</v>
      </c>
      <c r="F7" s="56">
        <v>280.78102376899602</v>
      </c>
      <c r="G7" s="237">
        <f>SUM(G8:G17)</f>
        <v>28117390</v>
      </c>
      <c r="H7" s="54">
        <v>8180.7942973523404</v>
      </c>
      <c r="I7" s="54">
        <v>255.11631916090499</v>
      </c>
      <c r="J7" s="55">
        <v>28.831843071306999</v>
      </c>
      <c r="K7" s="237">
        <f>SUM(K8:K17)</f>
        <v>110214</v>
      </c>
      <c r="L7" s="53">
        <f>SUM(L8:L17)</f>
        <v>108627</v>
      </c>
      <c r="M7" s="53">
        <f>SUM(M8:M17)</f>
        <v>975220</v>
      </c>
      <c r="N7" s="54">
        <v>283.74163514693043</v>
      </c>
      <c r="O7" s="54">
        <f>+N7*100/365</f>
        <v>77.737434286830251</v>
      </c>
      <c r="P7" s="54">
        <v>7.360150943396226</v>
      </c>
      <c r="Q7" s="54">
        <v>1.9967411417051009</v>
      </c>
      <c r="R7" s="56">
        <v>38.551061972650565</v>
      </c>
    </row>
    <row r="8" spans="1:18" s="20" customFormat="1" ht="12.75">
      <c r="A8" s="448">
        <v>1</v>
      </c>
      <c r="B8" s="452" t="s">
        <v>35</v>
      </c>
      <c r="C8" s="451">
        <v>111623183</v>
      </c>
      <c r="D8" s="23">
        <v>126127.89039548</v>
      </c>
      <c r="E8" s="23">
        <v>2636.5397406523798</v>
      </c>
      <c r="F8" s="26">
        <v>487.46515304362299</v>
      </c>
      <c r="G8" s="22">
        <v>10651772</v>
      </c>
      <c r="H8" s="23">
        <v>12035.9005649718</v>
      </c>
      <c r="I8" s="23">
        <v>251.59486973569199</v>
      </c>
      <c r="J8" s="24">
        <v>46.516928908628003</v>
      </c>
      <c r="K8" s="238">
        <v>42337</v>
      </c>
      <c r="L8" s="22">
        <v>41981</v>
      </c>
      <c r="M8" s="22">
        <v>228987</v>
      </c>
      <c r="N8" s="23">
        <v>258.74237288135595</v>
      </c>
      <c r="O8" s="23">
        <f t="shared" ref="O8:O17" si="0">+N8*100/365</f>
        <v>70.888321337357795</v>
      </c>
      <c r="P8" s="23">
        <v>3.9068279533201391</v>
      </c>
      <c r="Q8" s="23">
        <v>2.9227507682046641</v>
      </c>
      <c r="R8" s="26">
        <v>66.228248587570619</v>
      </c>
    </row>
    <row r="9" spans="1:18" s="20" customFormat="1" ht="25.5">
      <c r="A9" s="448">
        <v>2</v>
      </c>
      <c r="B9" s="469" t="s">
        <v>36</v>
      </c>
      <c r="C9" s="467">
        <v>83529390</v>
      </c>
      <c r="D9" s="73">
        <v>80549.074252651902</v>
      </c>
      <c r="E9" s="73">
        <v>2392.4325485478598</v>
      </c>
      <c r="F9" s="74">
        <v>286.62101788434899</v>
      </c>
      <c r="G9" s="80">
        <v>13673070</v>
      </c>
      <c r="H9" s="73">
        <v>13185.216972034699</v>
      </c>
      <c r="I9" s="73">
        <v>391.62141261385102</v>
      </c>
      <c r="J9" s="94">
        <v>46.917489053900098</v>
      </c>
      <c r="K9" s="316">
        <v>34914</v>
      </c>
      <c r="L9" s="80">
        <v>34486</v>
      </c>
      <c r="M9" s="80">
        <v>291428</v>
      </c>
      <c r="N9" s="73">
        <v>281.02989392478304</v>
      </c>
      <c r="O9" s="73">
        <f t="shared" si="0"/>
        <v>76.994491486241927</v>
      </c>
      <c r="P9" s="73">
        <v>7.717289410269311</v>
      </c>
      <c r="Q9" s="73">
        <v>1.6064489937945834</v>
      </c>
      <c r="R9" s="74">
        <v>36.415621986499517</v>
      </c>
    </row>
    <row r="10" spans="1:18" s="20" customFormat="1" ht="12.75">
      <c r="A10" s="448">
        <v>3</v>
      </c>
      <c r="B10" s="452" t="s">
        <v>37</v>
      </c>
      <c r="C10" s="467">
        <v>7235710</v>
      </c>
      <c r="D10" s="73">
        <v>59309.098360655698</v>
      </c>
      <c r="E10" s="73">
        <v>1878.9171643728901</v>
      </c>
      <c r="F10" s="74">
        <v>274.44377014982001</v>
      </c>
      <c r="G10" s="80">
        <v>514980</v>
      </c>
      <c r="H10" s="73">
        <v>4221.1475409836103</v>
      </c>
      <c r="I10" s="73">
        <v>133.72630485588201</v>
      </c>
      <c r="J10" s="94">
        <v>19.532713825146999</v>
      </c>
      <c r="K10" s="316">
        <v>3851</v>
      </c>
      <c r="L10" s="80">
        <v>3810</v>
      </c>
      <c r="M10" s="80">
        <v>26365</v>
      </c>
      <c r="N10" s="73">
        <v>216.10655737704917</v>
      </c>
      <c r="O10" s="73">
        <f t="shared" si="0"/>
        <v>59.207275993712102</v>
      </c>
      <c r="P10" s="73">
        <v>5.9207275993712107</v>
      </c>
      <c r="Q10" s="73">
        <v>2.0734908136482941</v>
      </c>
      <c r="R10" s="74">
        <v>36.5</v>
      </c>
    </row>
    <row r="11" spans="1:18" s="20" customFormat="1" ht="12.75">
      <c r="A11" s="448">
        <v>4</v>
      </c>
      <c r="B11" s="452" t="s">
        <v>38</v>
      </c>
      <c r="C11" s="467">
        <v>14046492</v>
      </c>
      <c r="D11" s="73">
        <v>53612.564885496198</v>
      </c>
      <c r="E11" s="73">
        <v>1699.5150635208699</v>
      </c>
      <c r="F11" s="74">
        <v>203.09845143939501</v>
      </c>
      <c r="G11" s="80">
        <v>789685</v>
      </c>
      <c r="H11" s="73">
        <v>3014.0648854961801</v>
      </c>
      <c r="I11" s="73">
        <v>95.545674531155498</v>
      </c>
      <c r="J11" s="94">
        <v>11.4180679862929</v>
      </c>
      <c r="K11" s="316">
        <v>8265</v>
      </c>
      <c r="L11" s="80">
        <v>8200</v>
      </c>
      <c r="M11" s="80">
        <v>69161</v>
      </c>
      <c r="N11" s="73">
        <v>263.97328244274809</v>
      </c>
      <c r="O11" s="73">
        <f t="shared" si="0"/>
        <v>72.321447244588526</v>
      </c>
      <c r="P11" s="73">
        <v>7.2908496732026142</v>
      </c>
      <c r="Q11" s="73">
        <v>1.1951219512195121</v>
      </c>
      <c r="R11" s="74">
        <v>36.206106870229007</v>
      </c>
    </row>
    <row r="12" spans="1:18" s="20" customFormat="1" ht="12.75">
      <c r="A12" s="448">
        <v>5</v>
      </c>
      <c r="B12" s="452" t="s">
        <v>39</v>
      </c>
      <c r="C12" s="467">
        <v>8128943</v>
      </c>
      <c r="D12" s="73">
        <v>61119.872180451101</v>
      </c>
      <c r="E12" s="73">
        <v>2035.79839719509</v>
      </c>
      <c r="F12" s="74">
        <v>229.553343499379</v>
      </c>
      <c r="G12" s="80">
        <v>518509</v>
      </c>
      <c r="H12" s="73">
        <v>3898.5639097744402</v>
      </c>
      <c r="I12" s="73">
        <v>129.854495366892</v>
      </c>
      <c r="J12" s="94">
        <v>14.642183440641601</v>
      </c>
      <c r="K12" s="316">
        <v>3993</v>
      </c>
      <c r="L12" s="80">
        <v>3943</v>
      </c>
      <c r="M12" s="80">
        <v>35412</v>
      </c>
      <c r="N12" s="73">
        <v>266.25563909774434</v>
      </c>
      <c r="O12" s="73">
        <f t="shared" si="0"/>
        <v>72.946750437738174</v>
      </c>
      <c r="P12" s="73">
        <v>8.2718990889978983</v>
      </c>
      <c r="Q12" s="73">
        <v>1.9528277960943443</v>
      </c>
      <c r="R12" s="74">
        <v>32.18796992481203</v>
      </c>
    </row>
    <row r="13" spans="1:18" s="20" customFormat="1" ht="12.75">
      <c r="A13" s="448">
        <v>6</v>
      </c>
      <c r="B13" s="452" t="s">
        <v>40</v>
      </c>
      <c r="C13" s="467">
        <v>12080315</v>
      </c>
      <c r="D13" s="73">
        <v>53690.288888888899</v>
      </c>
      <c r="E13" s="73">
        <v>1653.7049965776901</v>
      </c>
      <c r="F13" s="74">
        <v>254.96116586817499</v>
      </c>
      <c r="G13" s="80">
        <v>596016</v>
      </c>
      <c r="H13" s="73">
        <v>2648.96</v>
      </c>
      <c r="I13" s="73">
        <v>81.590143737166301</v>
      </c>
      <c r="J13" s="94">
        <v>12.5792195183723</v>
      </c>
      <c r="K13" s="316">
        <v>7305</v>
      </c>
      <c r="L13" s="80">
        <v>7245</v>
      </c>
      <c r="M13" s="80">
        <v>47381</v>
      </c>
      <c r="N13" s="73">
        <v>210.58222222222221</v>
      </c>
      <c r="O13" s="73">
        <f t="shared" si="0"/>
        <v>57.693759512937596</v>
      </c>
      <c r="P13" s="73">
        <v>5.6968858963568598</v>
      </c>
      <c r="Q13" s="73">
        <v>0.63492063492063489</v>
      </c>
      <c r="R13" s="74">
        <v>36.964444444444446</v>
      </c>
    </row>
    <row r="14" spans="1:18" s="20" customFormat="1" ht="12.75">
      <c r="A14" s="448">
        <v>7</v>
      </c>
      <c r="B14" s="452" t="s">
        <v>41</v>
      </c>
      <c r="C14" s="467">
        <v>8630852</v>
      </c>
      <c r="D14" s="73">
        <v>38189.610619469</v>
      </c>
      <c r="E14" s="73">
        <v>5094.9539551357702</v>
      </c>
      <c r="F14" s="74">
        <v>112.255182998205</v>
      </c>
      <c r="G14" s="80">
        <v>324833</v>
      </c>
      <c r="H14" s="73">
        <v>1437.3141592920399</v>
      </c>
      <c r="I14" s="73">
        <v>191.75501770956299</v>
      </c>
      <c r="J14" s="94">
        <v>4.2248653851156304</v>
      </c>
      <c r="K14" s="316">
        <v>1694</v>
      </c>
      <c r="L14" s="80">
        <v>1501</v>
      </c>
      <c r="M14" s="80">
        <v>76886</v>
      </c>
      <c r="N14" s="73">
        <v>340.20353982300884</v>
      </c>
      <c r="O14" s="73">
        <f t="shared" si="0"/>
        <v>93.206449266577764</v>
      </c>
      <c r="P14" s="73">
        <v>44.365839584535486</v>
      </c>
      <c r="Q14" s="73">
        <v>1.9320453031312459</v>
      </c>
      <c r="R14" s="74">
        <v>7.668141592920354</v>
      </c>
    </row>
    <row r="15" spans="1:18" s="20" customFormat="1" ht="25.5">
      <c r="A15" s="448">
        <v>8</v>
      </c>
      <c r="B15" s="470" t="s">
        <v>42</v>
      </c>
      <c r="C15" s="467">
        <v>9525550</v>
      </c>
      <c r="D15" s="73">
        <v>40534.255319148899</v>
      </c>
      <c r="E15" s="73">
        <v>13607.9285714286</v>
      </c>
      <c r="F15" s="74">
        <v>95.275507856649895</v>
      </c>
      <c r="G15" s="80">
        <v>380147</v>
      </c>
      <c r="H15" s="73">
        <v>1617.6468085106401</v>
      </c>
      <c r="I15" s="73">
        <v>543.06714285714304</v>
      </c>
      <c r="J15" s="94">
        <v>3.8022684763800401</v>
      </c>
      <c r="K15" s="316">
        <v>700</v>
      </c>
      <c r="L15" s="80">
        <v>438</v>
      </c>
      <c r="M15" s="80">
        <v>99979</v>
      </c>
      <c r="N15" s="73">
        <v>425.44255319148937</v>
      </c>
      <c r="O15" s="73">
        <f t="shared" si="0"/>
        <v>116.55960361410668</v>
      </c>
      <c r="P15" s="73">
        <v>142.82714285714286</v>
      </c>
      <c r="Q15" s="73">
        <v>0.91324200913242004</v>
      </c>
      <c r="R15" s="74">
        <v>2.978723404255319</v>
      </c>
    </row>
    <row r="16" spans="1:18" s="20" customFormat="1" ht="25.5">
      <c r="A16" s="448">
        <v>9</v>
      </c>
      <c r="B16" s="470" t="s">
        <v>43</v>
      </c>
      <c r="C16" s="467">
        <v>16076010</v>
      </c>
      <c r="D16" s="73">
        <v>61830.807692307702</v>
      </c>
      <c r="E16" s="73">
        <v>2857.9573333333301</v>
      </c>
      <c r="F16" s="74">
        <v>185.79827562294901</v>
      </c>
      <c r="G16" s="80">
        <v>526405</v>
      </c>
      <c r="H16" s="73">
        <v>2024.63461538462</v>
      </c>
      <c r="I16" s="73">
        <v>93.583111111111094</v>
      </c>
      <c r="J16" s="94">
        <v>6.0839189126716304</v>
      </c>
      <c r="K16" s="316">
        <v>5625</v>
      </c>
      <c r="L16" s="80">
        <v>5507</v>
      </c>
      <c r="M16" s="80">
        <v>86524</v>
      </c>
      <c r="N16" s="73">
        <v>332.78461538461539</v>
      </c>
      <c r="O16" s="73">
        <f t="shared" si="0"/>
        <v>91.173867228661749</v>
      </c>
      <c r="P16" s="73">
        <v>15.382044444444444</v>
      </c>
      <c r="Q16" s="73">
        <v>1.8158707100054475E-2</v>
      </c>
      <c r="R16" s="74">
        <v>21.634615384615383</v>
      </c>
    </row>
    <row r="17" spans="1:20" s="20" customFormat="1" ht="13.5" thickBot="1">
      <c r="A17" s="450">
        <v>10</v>
      </c>
      <c r="B17" s="453" t="s">
        <v>44</v>
      </c>
      <c r="C17" s="468">
        <v>2946825</v>
      </c>
      <c r="D17" s="66">
        <v>56669.711538461503</v>
      </c>
      <c r="E17" s="66">
        <v>1926.0294117647099</v>
      </c>
      <c r="F17" s="67">
        <v>225</v>
      </c>
      <c r="G17" s="82">
        <v>141973</v>
      </c>
      <c r="H17" s="66">
        <v>2730.25</v>
      </c>
      <c r="I17" s="66">
        <v>92.792810457516296</v>
      </c>
      <c r="J17" s="95">
        <v>10.840116057112301</v>
      </c>
      <c r="K17" s="239">
        <v>1530</v>
      </c>
      <c r="L17" s="28">
        <v>1516</v>
      </c>
      <c r="M17" s="28">
        <v>13097</v>
      </c>
      <c r="N17" s="29">
        <v>251.86538461538461</v>
      </c>
      <c r="O17" s="29">
        <f t="shared" si="0"/>
        <v>69.004214963119068</v>
      </c>
      <c r="P17" s="29">
        <v>8.5601307189542482</v>
      </c>
      <c r="Q17" s="29">
        <v>3.5620052770448547</v>
      </c>
      <c r="R17" s="32">
        <v>29.423076923076923</v>
      </c>
    </row>
    <row r="18" spans="1:20" s="20" customFormat="1" ht="12.75">
      <c r="A18" s="33"/>
      <c r="B18" s="61"/>
      <c r="C18" s="35"/>
      <c r="D18" s="36"/>
      <c r="E18" s="37"/>
      <c r="F18" s="37"/>
      <c r="G18" s="35"/>
      <c r="H18" s="37"/>
      <c r="I18" s="37"/>
      <c r="J18" s="37"/>
    </row>
    <row r="19" spans="1:20" s="20" customFormat="1" ht="13.5" thickBot="1">
      <c r="A19" s="552" t="s">
        <v>565</v>
      </c>
      <c r="B19" s="552"/>
      <c r="C19" s="552"/>
      <c r="D19" s="552"/>
      <c r="E19" s="552"/>
      <c r="F19" s="552"/>
      <c r="G19" s="552"/>
      <c r="H19" s="552"/>
      <c r="I19" s="552"/>
      <c r="J19" s="552"/>
      <c r="K19" s="552"/>
      <c r="L19" s="552"/>
      <c r="M19" s="552"/>
      <c r="N19" s="552"/>
      <c r="O19" s="552"/>
      <c r="P19" s="552"/>
      <c r="Q19" s="552"/>
      <c r="R19" s="552"/>
      <c r="S19" s="552"/>
      <c r="T19" s="552"/>
    </row>
    <row r="20" spans="1:20" s="20" customFormat="1" ht="13.5" customHeight="1" thickBot="1">
      <c r="A20" s="611" t="s">
        <v>300</v>
      </c>
      <c r="B20" s="614" t="s">
        <v>301</v>
      </c>
      <c r="C20" s="556" t="s">
        <v>414</v>
      </c>
      <c r="D20" s="557"/>
      <c r="E20" s="557"/>
      <c r="F20" s="557"/>
      <c r="G20" s="557"/>
      <c r="H20" s="557"/>
      <c r="I20" s="557"/>
      <c r="J20" s="557"/>
      <c r="K20" s="557"/>
      <c r="L20" s="558"/>
      <c r="M20" s="556" t="s">
        <v>425</v>
      </c>
      <c r="N20" s="557"/>
      <c r="O20" s="557"/>
      <c r="P20" s="557"/>
      <c r="Q20" s="557"/>
      <c r="R20" s="557"/>
      <c r="S20" s="557"/>
      <c r="T20" s="558"/>
    </row>
    <row r="21" spans="1:20" s="20" customFormat="1" ht="13.5" thickBot="1">
      <c r="A21" s="612"/>
      <c r="B21" s="615"/>
      <c r="C21" s="559" t="s">
        <v>415</v>
      </c>
      <c r="D21" s="562" t="s">
        <v>416</v>
      </c>
      <c r="E21" s="563"/>
      <c r="F21" s="563"/>
      <c r="G21" s="563"/>
      <c r="H21" s="563"/>
      <c r="I21" s="563"/>
      <c r="J21" s="563"/>
      <c r="K21" s="563"/>
      <c r="L21" s="585"/>
      <c r="M21" s="559" t="s">
        <v>415</v>
      </c>
      <c r="N21" s="562" t="s">
        <v>416</v>
      </c>
      <c r="O21" s="563"/>
      <c r="P21" s="563"/>
      <c r="Q21" s="563"/>
      <c r="R21" s="563"/>
      <c r="S21" s="563"/>
      <c r="T21" s="585"/>
    </row>
    <row r="22" spans="1:20" s="20" customFormat="1" ht="37.5" customHeight="1">
      <c r="A22" s="612"/>
      <c r="B22" s="615"/>
      <c r="C22" s="560"/>
      <c r="D22" s="576" t="s">
        <v>409</v>
      </c>
      <c r="E22" s="570" t="s">
        <v>410</v>
      </c>
      <c r="F22" s="570" t="s">
        <v>411</v>
      </c>
      <c r="G22" s="566" t="s">
        <v>418</v>
      </c>
      <c r="H22" s="567"/>
      <c r="I22" s="568" t="s">
        <v>417</v>
      </c>
      <c r="J22" s="569"/>
      <c r="K22" s="570" t="s">
        <v>412</v>
      </c>
      <c r="L22" s="573" t="s">
        <v>413</v>
      </c>
      <c r="M22" s="560"/>
      <c r="N22" s="576" t="s">
        <v>420</v>
      </c>
      <c r="O22" s="566" t="s">
        <v>421</v>
      </c>
      <c r="P22" s="579"/>
      <c r="Q22" s="579"/>
      <c r="R22" s="567"/>
      <c r="S22" s="570" t="s">
        <v>423</v>
      </c>
      <c r="T22" s="573" t="s">
        <v>424</v>
      </c>
    </row>
    <row r="23" spans="1:20" s="20" customFormat="1" ht="28.5" customHeight="1">
      <c r="A23" s="612"/>
      <c r="B23" s="615"/>
      <c r="C23" s="560"/>
      <c r="D23" s="577"/>
      <c r="E23" s="571"/>
      <c r="F23" s="571"/>
      <c r="G23" s="580" t="s">
        <v>415</v>
      </c>
      <c r="H23" s="580" t="s">
        <v>419</v>
      </c>
      <c r="I23" s="580" t="s">
        <v>415</v>
      </c>
      <c r="J23" s="582" t="s">
        <v>422</v>
      </c>
      <c r="K23" s="571"/>
      <c r="L23" s="574"/>
      <c r="M23" s="560"/>
      <c r="N23" s="577"/>
      <c r="O23" s="582" t="s">
        <v>415</v>
      </c>
      <c r="P23" s="582" t="s">
        <v>422</v>
      </c>
      <c r="Q23" s="606" t="s">
        <v>418</v>
      </c>
      <c r="R23" s="607"/>
      <c r="S23" s="571"/>
      <c r="T23" s="574"/>
    </row>
    <row r="24" spans="1:20" s="20" customFormat="1" ht="25.5">
      <c r="A24" s="613"/>
      <c r="B24" s="616"/>
      <c r="C24" s="561"/>
      <c r="D24" s="578"/>
      <c r="E24" s="572"/>
      <c r="F24" s="572"/>
      <c r="G24" s="581"/>
      <c r="H24" s="581"/>
      <c r="I24" s="581"/>
      <c r="J24" s="572"/>
      <c r="K24" s="572"/>
      <c r="L24" s="575"/>
      <c r="M24" s="561"/>
      <c r="N24" s="578"/>
      <c r="O24" s="572"/>
      <c r="P24" s="572"/>
      <c r="Q24" s="446" t="s">
        <v>415</v>
      </c>
      <c r="R24" s="445" t="s">
        <v>419</v>
      </c>
      <c r="S24" s="572"/>
      <c r="T24" s="575"/>
    </row>
    <row r="25" spans="1:20" s="20" customFormat="1" ht="12.75">
      <c r="A25" s="590" t="s">
        <v>305</v>
      </c>
      <c r="B25" s="605"/>
      <c r="C25" s="39">
        <f t="shared" ref="C25:T25" si="1">SUM(C26:C35)</f>
        <v>1714</v>
      </c>
      <c r="D25" s="40">
        <f t="shared" si="1"/>
        <v>1001</v>
      </c>
      <c r="E25" s="41">
        <f t="shared" si="1"/>
        <v>19</v>
      </c>
      <c r="F25" s="41">
        <f t="shared" si="1"/>
        <v>26</v>
      </c>
      <c r="G25" s="41">
        <f t="shared" si="1"/>
        <v>52</v>
      </c>
      <c r="H25" s="41">
        <f t="shared" si="1"/>
        <v>2</v>
      </c>
      <c r="I25" s="41">
        <f t="shared" si="1"/>
        <v>327</v>
      </c>
      <c r="J25" s="41">
        <f t="shared" si="1"/>
        <v>1</v>
      </c>
      <c r="K25" s="41">
        <f t="shared" si="1"/>
        <v>83</v>
      </c>
      <c r="L25" s="42">
        <f t="shared" si="1"/>
        <v>206</v>
      </c>
      <c r="M25" s="39">
        <f t="shared" si="1"/>
        <v>3476</v>
      </c>
      <c r="N25" s="40">
        <f t="shared" si="1"/>
        <v>1870</v>
      </c>
      <c r="O25" s="41">
        <f t="shared" si="1"/>
        <v>1727</v>
      </c>
      <c r="P25" s="41">
        <f t="shared" si="1"/>
        <v>56</v>
      </c>
      <c r="Q25" s="43">
        <f t="shared" si="1"/>
        <v>0</v>
      </c>
      <c r="R25" s="44">
        <f t="shared" si="1"/>
        <v>0</v>
      </c>
      <c r="S25" s="41">
        <f t="shared" si="1"/>
        <v>1220</v>
      </c>
      <c r="T25" s="42">
        <f t="shared" si="1"/>
        <v>386</v>
      </c>
    </row>
    <row r="26" spans="1:20" s="20" customFormat="1" ht="12.75">
      <c r="A26" s="448">
        <v>1</v>
      </c>
      <c r="B26" s="452" t="s">
        <v>35</v>
      </c>
      <c r="C26" s="111">
        <v>725</v>
      </c>
      <c r="D26" s="46">
        <v>477</v>
      </c>
      <c r="E26" s="47">
        <v>17</v>
      </c>
      <c r="F26" s="47">
        <v>3</v>
      </c>
      <c r="G26" s="47">
        <v>2</v>
      </c>
      <c r="H26" s="47">
        <v>0</v>
      </c>
      <c r="I26" s="47">
        <v>156</v>
      </c>
      <c r="J26" s="47">
        <v>0</v>
      </c>
      <c r="K26" s="47">
        <v>17</v>
      </c>
      <c r="L26" s="48">
        <v>53</v>
      </c>
      <c r="M26" s="132">
        <v>1274</v>
      </c>
      <c r="N26" s="133">
        <v>792</v>
      </c>
      <c r="O26" s="123">
        <v>735</v>
      </c>
      <c r="P26" s="123">
        <v>47</v>
      </c>
      <c r="Q26" s="123">
        <v>0</v>
      </c>
      <c r="R26" s="123">
        <v>0</v>
      </c>
      <c r="S26" s="123">
        <v>397</v>
      </c>
      <c r="T26" s="72">
        <v>85</v>
      </c>
    </row>
    <row r="27" spans="1:20" s="20" customFormat="1" ht="25.5">
      <c r="A27" s="448">
        <v>2</v>
      </c>
      <c r="B27" s="469" t="s">
        <v>36</v>
      </c>
      <c r="C27" s="111">
        <v>577</v>
      </c>
      <c r="D27" s="70">
        <v>334</v>
      </c>
      <c r="E27" s="71">
        <v>0</v>
      </c>
      <c r="F27" s="71">
        <v>19</v>
      </c>
      <c r="G27" s="71">
        <v>11</v>
      </c>
      <c r="H27" s="71">
        <v>0</v>
      </c>
      <c r="I27" s="71">
        <v>118</v>
      </c>
      <c r="J27" s="71">
        <v>0</v>
      </c>
      <c r="K27" s="71">
        <v>42</v>
      </c>
      <c r="L27" s="113">
        <v>53</v>
      </c>
      <c r="M27" s="132">
        <v>919</v>
      </c>
      <c r="N27" s="133">
        <v>484</v>
      </c>
      <c r="O27" s="123">
        <v>439</v>
      </c>
      <c r="P27" s="123">
        <v>0</v>
      </c>
      <c r="Q27" s="123">
        <v>0</v>
      </c>
      <c r="R27" s="123">
        <v>0</v>
      </c>
      <c r="S27" s="123">
        <v>340</v>
      </c>
      <c r="T27" s="72">
        <v>95</v>
      </c>
    </row>
    <row r="28" spans="1:20" s="20" customFormat="1" ht="12.75">
      <c r="A28" s="448">
        <v>3</v>
      </c>
      <c r="B28" s="452" t="s">
        <v>37</v>
      </c>
      <c r="C28" s="111">
        <v>40</v>
      </c>
      <c r="D28" s="70">
        <v>22</v>
      </c>
      <c r="E28" s="71">
        <v>0</v>
      </c>
      <c r="F28" s="71">
        <v>1</v>
      </c>
      <c r="G28" s="71">
        <v>0</v>
      </c>
      <c r="H28" s="71">
        <v>0</v>
      </c>
      <c r="I28" s="71">
        <v>2</v>
      </c>
      <c r="J28" s="71">
        <v>1</v>
      </c>
      <c r="K28" s="71">
        <v>2</v>
      </c>
      <c r="L28" s="113">
        <v>13</v>
      </c>
      <c r="M28" s="132">
        <v>126</v>
      </c>
      <c r="N28" s="133">
        <v>59</v>
      </c>
      <c r="O28" s="123">
        <v>53</v>
      </c>
      <c r="P28" s="123">
        <v>6</v>
      </c>
      <c r="Q28" s="123">
        <v>0</v>
      </c>
      <c r="R28" s="123">
        <v>0</v>
      </c>
      <c r="S28" s="123">
        <v>40</v>
      </c>
      <c r="T28" s="72">
        <v>27</v>
      </c>
    </row>
    <row r="29" spans="1:20" s="20" customFormat="1" ht="12.75">
      <c r="A29" s="448">
        <v>4</v>
      </c>
      <c r="B29" s="452" t="s">
        <v>38</v>
      </c>
      <c r="C29" s="111">
        <v>75</v>
      </c>
      <c r="D29" s="70">
        <v>42</v>
      </c>
      <c r="E29" s="71">
        <v>0</v>
      </c>
      <c r="F29" s="71">
        <v>0</v>
      </c>
      <c r="G29" s="71">
        <v>2</v>
      </c>
      <c r="H29" s="71">
        <v>0</v>
      </c>
      <c r="I29" s="71">
        <v>11</v>
      </c>
      <c r="J29" s="71">
        <v>0</v>
      </c>
      <c r="K29" s="71">
        <v>3</v>
      </c>
      <c r="L29" s="113">
        <v>17</v>
      </c>
      <c r="M29" s="132">
        <v>258</v>
      </c>
      <c r="N29" s="133">
        <v>113</v>
      </c>
      <c r="O29" s="123">
        <v>106</v>
      </c>
      <c r="P29" s="123">
        <v>3</v>
      </c>
      <c r="Q29" s="123">
        <v>0</v>
      </c>
      <c r="R29" s="123">
        <v>0</v>
      </c>
      <c r="S29" s="123">
        <v>108</v>
      </c>
      <c r="T29" s="72">
        <v>37</v>
      </c>
    </row>
    <row r="30" spans="1:20" s="20" customFormat="1" ht="12.75">
      <c r="A30" s="448">
        <v>5</v>
      </c>
      <c r="B30" s="452" t="s">
        <v>39</v>
      </c>
      <c r="C30" s="111">
        <v>34</v>
      </c>
      <c r="D30" s="70">
        <v>20</v>
      </c>
      <c r="E30" s="71">
        <v>0</v>
      </c>
      <c r="F30" s="71">
        <v>1</v>
      </c>
      <c r="G30" s="71">
        <v>0</v>
      </c>
      <c r="H30" s="71">
        <v>0</v>
      </c>
      <c r="I30" s="71">
        <v>0</v>
      </c>
      <c r="J30" s="71">
        <v>0</v>
      </c>
      <c r="K30" s="71">
        <v>2</v>
      </c>
      <c r="L30" s="72">
        <v>11</v>
      </c>
      <c r="M30" s="132">
        <v>92</v>
      </c>
      <c r="N30" s="133">
        <v>47</v>
      </c>
      <c r="O30" s="123">
        <v>45</v>
      </c>
      <c r="P30" s="123">
        <v>0</v>
      </c>
      <c r="Q30" s="123">
        <v>0</v>
      </c>
      <c r="R30" s="123">
        <v>0</v>
      </c>
      <c r="S30" s="123">
        <v>28</v>
      </c>
      <c r="T30" s="72">
        <v>17</v>
      </c>
    </row>
    <row r="31" spans="1:20" s="20" customFormat="1" ht="12.75">
      <c r="A31" s="448">
        <v>6</v>
      </c>
      <c r="B31" s="452" t="s">
        <v>40</v>
      </c>
      <c r="C31" s="111">
        <v>64</v>
      </c>
      <c r="D31" s="70">
        <v>39</v>
      </c>
      <c r="E31" s="71">
        <v>0</v>
      </c>
      <c r="F31" s="71">
        <v>1</v>
      </c>
      <c r="G31" s="71">
        <v>1</v>
      </c>
      <c r="H31" s="71">
        <v>0</v>
      </c>
      <c r="I31" s="71">
        <v>7</v>
      </c>
      <c r="J31" s="71">
        <v>0</v>
      </c>
      <c r="K31" s="71">
        <v>3</v>
      </c>
      <c r="L31" s="113">
        <v>13</v>
      </c>
      <c r="M31" s="132">
        <v>271</v>
      </c>
      <c r="N31" s="133">
        <v>156</v>
      </c>
      <c r="O31" s="123">
        <v>151</v>
      </c>
      <c r="P31" s="123">
        <v>0</v>
      </c>
      <c r="Q31" s="123">
        <v>0</v>
      </c>
      <c r="R31" s="123">
        <v>0</v>
      </c>
      <c r="S31" s="123">
        <v>95</v>
      </c>
      <c r="T31" s="72">
        <v>20</v>
      </c>
    </row>
    <row r="32" spans="1:20" s="20" customFormat="1" ht="12.75">
      <c r="A32" s="448">
        <v>7</v>
      </c>
      <c r="B32" s="452" t="s">
        <v>41</v>
      </c>
      <c r="C32" s="111">
        <v>26</v>
      </c>
      <c r="D32" s="70">
        <v>8</v>
      </c>
      <c r="E32" s="71">
        <v>1</v>
      </c>
      <c r="F32" s="71">
        <v>1</v>
      </c>
      <c r="G32" s="71">
        <v>2</v>
      </c>
      <c r="H32" s="71">
        <v>1</v>
      </c>
      <c r="I32" s="71">
        <v>2</v>
      </c>
      <c r="J32" s="71">
        <v>0</v>
      </c>
      <c r="K32" s="71">
        <v>4</v>
      </c>
      <c r="L32" s="113">
        <v>8</v>
      </c>
      <c r="M32" s="132">
        <v>142</v>
      </c>
      <c r="N32" s="133">
        <v>53</v>
      </c>
      <c r="O32" s="123">
        <v>45</v>
      </c>
      <c r="P32" s="123">
        <v>0</v>
      </c>
      <c r="Q32" s="123">
        <v>0</v>
      </c>
      <c r="R32" s="123">
        <v>0</v>
      </c>
      <c r="S32" s="123">
        <v>61</v>
      </c>
      <c r="T32" s="72">
        <v>28</v>
      </c>
    </row>
    <row r="33" spans="1:20" s="20" customFormat="1" ht="25.5">
      <c r="A33" s="448">
        <v>8</v>
      </c>
      <c r="B33" s="470" t="s">
        <v>42</v>
      </c>
      <c r="C33" s="111">
        <v>29</v>
      </c>
      <c r="D33" s="70">
        <v>8</v>
      </c>
      <c r="E33" s="71">
        <v>1</v>
      </c>
      <c r="F33" s="71">
        <v>0</v>
      </c>
      <c r="G33" s="71">
        <v>1</v>
      </c>
      <c r="H33" s="71">
        <v>1</v>
      </c>
      <c r="I33" s="71">
        <v>1</v>
      </c>
      <c r="J33" s="71">
        <v>0</v>
      </c>
      <c r="K33" s="71">
        <v>3</v>
      </c>
      <c r="L33" s="113">
        <v>15</v>
      </c>
      <c r="M33" s="132">
        <v>152</v>
      </c>
      <c r="N33" s="133">
        <v>58</v>
      </c>
      <c r="O33" s="123">
        <v>56</v>
      </c>
      <c r="P33" s="123">
        <v>0</v>
      </c>
      <c r="Q33" s="123">
        <v>0</v>
      </c>
      <c r="R33" s="123">
        <v>0</v>
      </c>
      <c r="S33" s="123">
        <v>58</v>
      </c>
      <c r="T33" s="72">
        <v>36</v>
      </c>
    </row>
    <row r="34" spans="1:20" s="20" customFormat="1" ht="25.5">
      <c r="A34" s="448">
        <v>9</v>
      </c>
      <c r="B34" s="470" t="s">
        <v>43</v>
      </c>
      <c r="C34" s="111">
        <v>128</v>
      </c>
      <c r="D34" s="70">
        <v>44</v>
      </c>
      <c r="E34" s="71">
        <v>0</v>
      </c>
      <c r="F34" s="71">
        <v>0</v>
      </c>
      <c r="G34" s="71">
        <v>33</v>
      </c>
      <c r="H34" s="71">
        <v>0</v>
      </c>
      <c r="I34" s="71">
        <v>29</v>
      </c>
      <c r="J34" s="71">
        <v>0</v>
      </c>
      <c r="K34" s="71">
        <v>5</v>
      </c>
      <c r="L34" s="113">
        <v>17</v>
      </c>
      <c r="M34" s="132">
        <v>193</v>
      </c>
      <c r="N34" s="133">
        <v>85</v>
      </c>
      <c r="O34" s="123">
        <v>74</v>
      </c>
      <c r="P34" s="123">
        <v>0</v>
      </c>
      <c r="Q34" s="123">
        <v>0</v>
      </c>
      <c r="R34" s="123">
        <v>0</v>
      </c>
      <c r="S34" s="123">
        <v>77</v>
      </c>
      <c r="T34" s="72">
        <v>31</v>
      </c>
    </row>
    <row r="35" spans="1:20" s="20" customFormat="1" ht="13.5" thickBot="1">
      <c r="A35" s="450">
        <v>10</v>
      </c>
      <c r="B35" s="453" t="s">
        <v>44</v>
      </c>
      <c r="C35" s="62">
        <v>16</v>
      </c>
      <c r="D35" s="63">
        <v>7</v>
      </c>
      <c r="E35" s="64">
        <v>0</v>
      </c>
      <c r="F35" s="64">
        <v>0</v>
      </c>
      <c r="G35" s="64">
        <v>0</v>
      </c>
      <c r="H35" s="64">
        <v>0</v>
      </c>
      <c r="I35" s="64">
        <v>1</v>
      </c>
      <c r="J35" s="64">
        <v>0</v>
      </c>
      <c r="K35" s="64">
        <v>2</v>
      </c>
      <c r="L35" s="65">
        <v>6</v>
      </c>
      <c r="M35" s="143">
        <v>49</v>
      </c>
      <c r="N35" s="178">
        <v>23</v>
      </c>
      <c r="O35" s="127">
        <v>23</v>
      </c>
      <c r="P35" s="127">
        <v>0</v>
      </c>
      <c r="Q35" s="127">
        <v>0</v>
      </c>
      <c r="R35" s="127">
        <v>0</v>
      </c>
      <c r="S35" s="127">
        <v>16</v>
      </c>
      <c r="T35" s="65">
        <v>10</v>
      </c>
    </row>
    <row r="36" spans="1:20" s="20" customFormat="1" ht="12.75">
      <c r="A36" s="33"/>
      <c r="B36" s="61"/>
      <c r="C36" s="35"/>
      <c r="D36" s="36"/>
      <c r="E36" s="37"/>
      <c r="F36" s="37"/>
      <c r="G36" s="35"/>
      <c r="H36" s="37"/>
      <c r="I36" s="37"/>
      <c r="J36" s="37"/>
    </row>
  </sheetData>
  <mergeCells count="44">
    <mergeCell ref="A19:T19"/>
    <mergeCell ref="A4:J4"/>
    <mergeCell ref="P5:P6"/>
    <mergeCell ref="Q5:Q6"/>
    <mergeCell ref="R5:R6"/>
    <mergeCell ref="A7:B7"/>
    <mergeCell ref="H5:J5"/>
    <mergeCell ref="K5:K6"/>
    <mergeCell ref="L5:L6"/>
    <mergeCell ref="M5:M6"/>
    <mergeCell ref="N5:N6"/>
    <mergeCell ref="O5:O6"/>
    <mergeCell ref="A5:A6"/>
    <mergeCell ref="B5:B6"/>
    <mergeCell ref="C5:C6"/>
    <mergeCell ref="D5:F5"/>
    <mergeCell ref="G5:G6"/>
    <mergeCell ref="S22:S24"/>
    <mergeCell ref="T22:T24"/>
    <mergeCell ref="G23:G24"/>
    <mergeCell ref="H23:H24"/>
    <mergeCell ref="I23:I24"/>
    <mergeCell ref="J23:J24"/>
    <mergeCell ref="O23:O24"/>
    <mergeCell ref="P23:P24"/>
    <mergeCell ref="Q23:R23"/>
    <mergeCell ref="M21:M24"/>
    <mergeCell ref="N21:T21"/>
    <mergeCell ref="K22:K24"/>
    <mergeCell ref="L22:L24"/>
    <mergeCell ref="N22:N24"/>
    <mergeCell ref="M20:T20"/>
    <mergeCell ref="O22:R22"/>
    <mergeCell ref="A25:B25"/>
    <mergeCell ref="D22:D24"/>
    <mergeCell ref="E22:E24"/>
    <mergeCell ref="F22:F24"/>
    <mergeCell ref="G22:H22"/>
    <mergeCell ref="A20:A24"/>
    <mergeCell ref="B20:B24"/>
    <mergeCell ref="C20:L20"/>
    <mergeCell ref="C21:C24"/>
    <mergeCell ref="D21:L21"/>
    <mergeCell ref="I22:J22"/>
  </mergeCells>
  <pageMargins left="0.11811023622047245" right="0.19685039370078741" top="0.55118110236220474" bottom="0.74803149606299213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T27"/>
  <sheetViews>
    <sheetView tabSelected="1" workbookViewId="0"/>
  </sheetViews>
  <sheetFormatPr defaultRowHeight="15"/>
  <cols>
    <col min="1" max="1" width="5" customWidth="1"/>
    <col min="2" max="2" width="49" customWidth="1"/>
    <col min="3" max="3" width="11.42578125" customWidth="1"/>
    <col min="4" max="6" width="9.140625" customWidth="1"/>
    <col min="7" max="7" width="11.5703125" customWidth="1"/>
    <col min="8" max="10" width="9.140625" customWidth="1"/>
    <col min="17" max="17" width="7.85546875" customWidth="1"/>
    <col min="19" max="19" width="8" customWidth="1"/>
    <col min="20" max="20" width="8.140625" customWidth="1"/>
    <col min="21" max="21" width="4.28515625" customWidth="1"/>
    <col min="22" max="22" width="4.7109375" customWidth="1"/>
    <col min="23" max="23" width="6" customWidth="1"/>
    <col min="24" max="25" width="5.85546875" customWidth="1"/>
    <col min="26" max="26" width="6.140625" customWidth="1"/>
    <col min="27" max="27" width="5.7109375" customWidth="1"/>
    <col min="30" max="30" width="7.28515625" customWidth="1"/>
    <col min="31" max="31" width="6.42578125" customWidth="1"/>
    <col min="32" max="32" width="4.5703125" customWidth="1"/>
    <col min="33" max="33" width="6.42578125" customWidth="1"/>
    <col min="34" max="34" width="5.85546875" customWidth="1"/>
    <col min="35" max="38" width="6.85546875" customWidth="1"/>
    <col min="39" max="39" width="5.5703125" customWidth="1"/>
    <col min="40" max="40" width="6.85546875" customWidth="1"/>
    <col min="41" max="42" width="5.7109375" customWidth="1"/>
    <col min="43" max="43" width="7.140625" customWidth="1"/>
    <col min="44" max="44" width="6.7109375" customWidth="1"/>
    <col min="45" max="45" width="6.5703125" customWidth="1"/>
    <col min="47" max="47" width="5.7109375" customWidth="1"/>
    <col min="48" max="48" width="5.28515625" customWidth="1"/>
    <col min="50" max="51" width="4.7109375" customWidth="1"/>
  </cols>
  <sheetData>
    <row r="3" spans="1:20" s="20" customFormat="1" ht="12.75">
      <c r="A3" s="33"/>
      <c r="B3" s="61"/>
      <c r="C3" s="35"/>
      <c r="D3" s="36"/>
      <c r="E3" s="37"/>
      <c r="F3" s="37"/>
      <c r="G3" s="35"/>
      <c r="H3" s="37"/>
      <c r="I3" s="37"/>
      <c r="J3" s="37"/>
      <c r="K3" s="68"/>
      <c r="L3" s="68"/>
      <c r="M3" s="68"/>
    </row>
    <row r="4" spans="1:20" s="20" customFormat="1" ht="13.5" thickBot="1">
      <c r="A4" s="542" t="s">
        <v>562</v>
      </c>
      <c r="B4" s="542"/>
      <c r="C4" s="542"/>
      <c r="D4" s="542"/>
      <c r="E4" s="542"/>
      <c r="F4" s="542"/>
      <c r="G4" s="542"/>
      <c r="H4" s="542"/>
      <c r="I4" s="542"/>
      <c r="J4" s="542"/>
    </row>
    <row r="5" spans="1:20" s="20" customFormat="1" ht="12.75" customHeight="1">
      <c r="A5" s="611"/>
      <c r="B5" s="614" t="s">
        <v>301</v>
      </c>
      <c r="C5" s="617" t="s">
        <v>0</v>
      </c>
      <c r="D5" s="547" t="s">
        <v>298</v>
      </c>
      <c r="E5" s="608"/>
      <c r="F5" s="609"/>
      <c r="G5" s="586" t="s">
        <v>1</v>
      </c>
      <c r="H5" s="547" t="s">
        <v>299</v>
      </c>
      <c r="I5" s="608"/>
      <c r="J5" s="642"/>
      <c r="K5" s="598" t="s">
        <v>466</v>
      </c>
      <c r="L5" s="600" t="s">
        <v>467</v>
      </c>
      <c r="M5" s="586" t="s">
        <v>461</v>
      </c>
      <c r="N5" s="586" t="s">
        <v>462</v>
      </c>
      <c r="O5" s="586" t="s">
        <v>463</v>
      </c>
      <c r="P5" s="586" t="s">
        <v>464</v>
      </c>
      <c r="Q5" s="586" t="s">
        <v>465</v>
      </c>
      <c r="R5" s="548" t="s">
        <v>469</v>
      </c>
    </row>
    <row r="6" spans="1:20" s="20" customFormat="1" ht="38.25">
      <c r="A6" s="613"/>
      <c r="B6" s="616"/>
      <c r="C6" s="618"/>
      <c r="D6" s="3" t="s">
        <v>2</v>
      </c>
      <c r="E6" s="2" t="s">
        <v>3</v>
      </c>
      <c r="F6" s="8" t="s">
        <v>4</v>
      </c>
      <c r="G6" s="587"/>
      <c r="H6" s="3" t="s">
        <v>2</v>
      </c>
      <c r="I6" s="2" t="s">
        <v>3</v>
      </c>
      <c r="J6" s="8" t="s">
        <v>4</v>
      </c>
      <c r="K6" s="599"/>
      <c r="L6" s="601"/>
      <c r="M6" s="587"/>
      <c r="N6" s="587"/>
      <c r="O6" s="587"/>
      <c r="P6" s="587"/>
      <c r="Q6" s="587"/>
      <c r="R6" s="610"/>
    </row>
    <row r="7" spans="1:20" s="20" customFormat="1" ht="12.75">
      <c r="A7" s="590" t="s">
        <v>306</v>
      </c>
      <c r="B7" s="605"/>
      <c r="C7" s="262">
        <f>SUM(C8:C10)</f>
        <v>88178766</v>
      </c>
      <c r="D7" s="53">
        <v>64694.6192223037</v>
      </c>
      <c r="E7" s="53">
        <v>2270.5419198681602</v>
      </c>
      <c r="F7" s="53">
        <v>283.50839637716302</v>
      </c>
      <c r="G7" s="53">
        <f>SUM(G8:G10)</f>
        <v>10891398</v>
      </c>
      <c r="H7" s="53">
        <v>7990.7542186353603</v>
      </c>
      <c r="I7" s="53">
        <v>280.44592645998603</v>
      </c>
      <c r="J7" s="53">
        <v>35.0175322399663</v>
      </c>
      <c r="K7" s="237">
        <f>SUM(K8:K10)</f>
        <v>38836</v>
      </c>
      <c r="L7" s="53">
        <f t="shared" ref="L7:M7" si="0">SUM(L8:L10)</f>
        <v>38331</v>
      </c>
      <c r="M7" s="53">
        <f t="shared" si="0"/>
        <v>311027</v>
      </c>
      <c r="N7" s="54">
        <v>228.19295671313279</v>
      </c>
      <c r="O7" s="54">
        <f>+N7*100/365</f>
        <v>62.518618277570624</v>
      </c>
      <c r="P7" s="54">
        <v>6.2501657858248096</v>
      </c>
      <c r="Q7" s="54">
        <v>2.2879653544128775</v>
      </c>
      <c r="R7" s="56">
        <v>36.509904622157009</v>
      </c>
    </row>
    <row r="8" spans="1:20" s="20" customFormat="1" ht="12.75">
      <c r="A8" s="441">
        <v>1</v>
      </c>
      <c r="B8" s="452" t="s">
        <v>45</v>
      </c>
      <c r="C8" s="451">
        <v>72683314</v>
      </c>
      <c r="D8" s="23">
        <v>74166.646938775506</v>
      </c>
      <c r="E8" s="23">
        <v>2336.70837485935</v>
      </c>
      <c r="F8" s="24">
        <v>325.14388347603602</v>
      </c>
      <c r="G8" s="22">
        <v>10396591</v>
      </c>
      <c r="H8" s="23">
        <v>10608.7663265306</v>
      </c>
      <c r="I8" s="23">
        <v>334.24179392380597</v>
      </c>
      <c r="J8" s="24">
        <v>46.508445840155296</v>
      </c>
      <c r="K8" s="238">
        <v>31105</v>
      </c>
      <c r="L8" s="22">
        <v>30773</v>
      </c>
      <c r="M8" s="22">
        <v>223542</v>
      </c>
      <c r="N8" s="23">
        <v>228.10408163265305</v>
      </c>
      <c r="O8" s="23">
        <f t="shared" ref="O8:O12" si="1">+N8*100/365</f>
        <v>62.494268940452883</v>
      </c>
      <c r="P8" s="23">
        <v>5.3751562950851204</v>
      </c>
      <c r="Q8" s="23">
        <v>2.7296656159620447</v>
      </c>
      <c r="R8" s="26">
        <v>42.436734693877554</v>
      </c>
    </row>
    <row r="9" spans="1:20" s="20" customFormat="1" ht="12.75">
      <c r="A9" s="441">
        <v>2</v>
      </c>
      <c r="B9" s="452" t="s">
        <v>46</v>
      </c>
      <c r="C9" s="451">
        <v>9355652</v>
      </c>
      <c r="D9" s="23">
        <v>41953.5964125561</v>
      </c>
      <c r="E9" s="23">
        <v>3411.9810357403398</v>
      </c>
      <c r="F9" s="24">
        <v>156.22957718255299</v>
      </c>
      <c r="G9" s="22">
        <v>275373</v>
      </c>
      <c r="H9" s="23">
        <v>1234.8565022421501</v>
      </c>
      <c r="I9" s="23">
        <v>100.427789934354</v>
      </c>
      <c r="J9" s="24">
        <v>4.5984403179480298</v>
      </c>
      <c r="K9" s="238">
        <v>2742</v>
      </c>
      <c r="L9" s="22">
        <v>2596</v>
      </c>
      <c r="M9" s="22">
        <v>59884</v>
      </c>
      <c r="N9" s="23">
        <v>268.53811659192826</v>
      </c>
      <c r="O9" s="23">
        <f t="shared" si="1"/>
        <v>73.572086737514596</v>
      </c>
      <c r="P9" s="23">
        <v>21.807720320466132</v>
      </c>
      <c r="Q9" s="23">
        <v>0.73189522342064717</v>
      </c>
      <c r="R9" s="26">
        <v>12.31390134529148</v>
      </c>
      <c r="T9" s="68"/>
    </row>
    <row r="10" spans="1:20" s="20" customFormat="1" ht="13.5" thickBot="1">
      <c r="A10" s="450">
        <v>3</v>
      </c>
      <c r="B10" s="453" t="s">
        <v>47</v>
      </c>
      <c r="C10" s="260">
        <v>6139800</v>
      </c>
      <c r="D10" s="29">
        <v>38373.75</v>
      </c>
      <c r="E10" s="29">
        <v>1230.6674684305499</v>
      </c>
      <c r="F10" s="30">
        <v>222.44846201224601</v>
      </c>
      <c r="G10" s="28">
        <v>219434</v>
      </c>
      <c r="H10" s="29">
        <v>1371.4625000000001</v>
      </c>
      <c r="I10" s="29">
        <v>43.983563840449001</v>
      </c>
      <c r="J10" s="30">
        <v>7.9502191949567003</v>
      </c>
      <c r="K10" s="239">
        <v>4989</v>
      </c>
      <c r="L10" s="28">
        <v>4962</v>
      </c>
      <c r="M10" s="28">
        <v>27601</v>
      </c>
      <c r="N10" s="29">
        <v>172.50624999999999</v>
      </c>
      <c r="O10" s="29">
        <f t="shared" si="1"/>
        <v>47.261986301369866</v>
      </c>
      <c r="P10" s="29">
        <v>5.0839933689445571</v>
      </c>
      <c r="Q10" s="29">
        <v>0.36275695284159615</v>
      </c>
      <c r="R10" s="32">
        <v>33.931249999999999</v>
      </c>
    </row>
    <row r="11" spans="1:20" s="20" customFormat="1" ht="13.5" thickBot="1">
      <c r="A11" s="83"/>
      <c r="C11" s="68"/>
      <c r="D11" s="37"/>
      <c r="E11" s="37"/>
      <c r="F11" s="37"/>
      <c r="G11" s="68"/>
      <c r="H11" s="37"/>
      <c r="I11" s="37"/>
      <c r="J11" s="37"/>
    </row>
    <row r="12" spans="1:20" s="20" customFormat="1" ht="13.5" thickBot="1">
      <c r="A12" s="181">
        <v>4</v>
      </c>
      <c r="B12" s="314" t="s">
        <v>436</v>
      </c>
      <c r="C12" s="182">
        <v>1248800</v>
      </c>
      <c r="D12" s="183">
        <v>12488</v>
      </c>
      <c r="E12" s="183">
        <v>7260.4651162790697</v>
      </c>
      <c r="F12" s="183">
        <v>57.263389581804844</v>
      </c>
      <c r="G12" s="182">
        <v>11704</v>
      </c>
      <c r="H12" s="183">
        <v>117.04</v>
      </c>
      <c r="I12" s="183">
        <v>68.04651162790698</v>
      </c>
      <c r="J12" s="244">
        <v>0.53668378576669107</v>
      </c>
      <c r="K12" s="247">
        <v>172</v>
      </c>
      <c r="L12" s="221">
        <v>138</v>
      </c>
      <c r="M12" s="221">
        <v>21808</v>
      </c>
      <c r="N12" s="248">
        <v>218.08</v>
      </c>
      <c r="O12" s="248">
        <f t="shared" si="1"/>
        <v>59.747945205479454</v>
      </c>
      <c r="P12" s="248">
        <v>126.79069767441861</v>
      </c>
      <c r="Q12" s="248">
        <v>0</v>
      </c>
      <c r="R12" s="249">
        <v>1.72</v>
      </c>
    </row>
    <row r="13" spans="1:20" s="20" customFormat="1" ht="12.75">
      <c r="A13" s="83"/>
      <c r="C13" s="68"/>
      <c r="D13" s="37"/>
      <c r="E13" s="37"/>
      <c r="F13" s="37"/>
      <c r="G13" s="68"/>
      <c r="H13" s="37"/>
      <c r="I13" s="37"/>
      <c r="J13" s="37"/>
    </row>
    <row r="14" spans="1:20" s="20" customFormat="1" ht="13.5" thickBot="1">
      <c r="A14" s="552" t="s">
        <v>565</v>
      </c>
      <c r="B14" s="552"/>
      <c r="C14" s="552"/>
      <c r="D14" s="552"/>
      <c r="E14" s="552"/>
      <c r="F14" s="552"/>
      <c r="G14" s="552"/>
      <c r="H14" s="552"/>
      <c r="I14" s="552"/>
      <c r="J14" s="552"/>
      <c r="K14" s="552"/>
      <c r="L14" s="552"/>
      <c r="M14" s="552"/>
      <c r="N14" s="552"/>
      <c r="O14" s="552"/>
      <c r="P14" s="552"/>
      <c r="Q14" s="552"/>
      <c r="R14" s="552"/>
      <c r="S14" s="552"/>
      <c r="T14" s="552"/>
    </row>
    <row r="15" spans="1:20" s="20" customFormat="1" ht="13.5" customHeight="1" thickBot="1">
      <c r="A15" s="643" t="s">
        <v>300</v>
      </c>
      <c r="B15" s="614" t="s">
        <v>301</v>
      </c>
      <c r="C15" s="556" t="s">
        <v>414</v>
      </c>
      <c r="D15" s="557"/>
      <c r="E15" s="557"/>
      <c r="F15" s="557"/>
      <c r="G15" s="557"/>
      <c r="H15" s="557"/>
      <c r="I15" s="557"/>
      <c r="J15" s="557"/>
      <c r="K15" s="557"/>
      <c r="L15" s="558"/>
      <c r="M15" s="556" t="s">
        <v>425</v>
      </c>
      <c r="N15" s="557"/>
      <c r="O15" s="557"/>
      <c r="P15" s="557"/>
      <c r="Q15" s="557"/>
      <c r="R15" s="557"/>
      <c r="S15" s="557"/>
      <c r="T15" s="558"/>
    </row>
    <row r="16" spans="1:20" s="20" customFormat="1" ht="13.5" thickBot="1">
      <c r="A16" s="644"/>
      <c r="B16" s="615"/>
      <c r="C16" s="559" t="s">
        <v>415</v>
      </c>
      <c r="D16" s="562" t="s">
        <v>416</v>
      </c>
      <c r="E16" s="563"/>
      <c r="F16" s="563"/>
      <c r="G16" s="563"/>
      <c r="H16" s="563"/>
      <c r="I16" s="563"/>
      <c r="J16" s="563"/>
      <c r="K16" s="563"/>
      <c r="L16" s="585"/>
      <c r="M16" s="559" t="s">
        <v>415</v>
      </c>
      <c r="N16" s="562" t="s">
        <v>416</v>
      </c>
      <c r="O16" s="563"/>
      <c r="P16" s="563"/>
      <c r="Q16" s="563"/>
      <c r="R16" s="563"/>
      <c r="S16" s="563"/>
      <c r="T16" s="585"/>
    </row>
    <row r="17" spans="1:20" s="20" customFormat="1" ht="36.75" customHeight="1">
      <c r="A17" s="644"/>
      <c r="B17" s="615"/>
      <c r="C17" s="560"/>
      <c r="D17" s="576" t="s">
        <v>409</v>
      </c>
      <c r="E17" s="570" t="s">
        <v>410</v>
      </c>
      <c r="F17" s="570" t="s">
        <v>411</v>
      </c>
      <c r="G17" s="566" t="s">
        <v>418</v>
      </c>
      <c r="H17" s="567"/>
      <c r="I17" s="568" t="s">
        <v>417</v>
      </c>
      <c r="J17" s="569"/>
      <c r="K17" s="570" t="s">
        <v>412</v>
      </c>
      <c r="L17" s="573" t="s">
        <v>413</v>
      </c>
      <c r="M17" s="560"/>
      <c r="N17" s="576" t="s">
        <v>420</v>
      </c>
      <c r="O17" s="566" t="s">
        <v>421</v>
      </c>
      <c r="P17" s="579"/>
      <c r="Q17" s="579"/>
      <c r="R17" s="567"/>
      <c r="S17" s="570" t="s">
        <v>423</v>
      </c>
      <c r="T17" s="573" t="s">
        <v>424</v>
      </c>
    </row>
    <row r="18" spans="1:20" s="20" customFormat="1" ht="27" customHeight="1">
      <c r="A18" s="644"/>
      <c r="B18" s="615"/>
      <c r="C18" s="560"/>
      <c r="D18" s="577"/>
      <c r="E18" s="571"/>
      <c r="F18" s="571"/>
      <c r="G18" s="580" t="s">
        <v>415</v>
      </c>
      <c r="H18" s="580" t="s">
        <v>419</v>
      </c>
      <c r="I18" s="580" t="s">
        <v>415</v>
      </c>
      <c r="J18" s="582" t="s">
        <v>422</v>
      </c>
      <c r="K18" s="571"/>
      <c r="L18" s="574"/>
      <c r="M18" s="560"/>
      <c r="N18" s="577"/>
      <c r="O18" s="582" t="s">
        <v>415</v>
      </c>
      <c r="P18" s="582" t="s">
        <v>422</v>
      </c>
      <c r="Q18" s="606" t="s">
        <v>418</v>
      </c>
      <c r="R18" s="607"/>
      <c r="S18" s="571"/>
      <c r="T18" s="574"/>
    </row>
    <row r="19" spans="1:20" s="20" customFormat="1" ht="25.5">
      <c r="A19" s="645"/>
      <c r="B19" s="616"/>
      <c r="C19" s="561"/>
      <c r="D19" s="578"/>
      <c r="E19" s="572"/>
      <c r="F19" s="572"/>
      <c r="G19" s="581"/>
      <c r="H19" s="581"/>
      <c r="I19" s="581"/>
      <c r="J19" s="572"/>
      <c r="K19" s="572"/>
      <c r="L19" s="575"/>
      <c r="M19" s="561"/>
      <c r="N19" s="578"/>
      <c r="O19" s="572"/>
      <c r="P19" s="572"/>
      <c r="Q19" s="267" t="s">
        <v>415</v>
      </c>
      <c r="R19" s="38" t="s">
        <v>419</v>
      </c>
      <c r="S19" s="572"/>
      <c r="T19" s="575"/>
    </row>
    <row r="20" spans="1:20" s="20" customFormat="1" ht="12.75">
      <c r="A20" s="590" t="s">
        <v>306</v>
      </c>
      <c r="B20" s="605"/>
      <c r="C20" s="39">
        <f>SUM(C21:C23)</f>
        <v>327</v>
      </c>
      <c r="D20" s="39">
        <f t="shared" ref="D20:T20" si="2">SUM(D21:D23)</f>
        <v>203</v>
      </c>
      <c r="E20" s="39">
        <f t="shared" si="2"/>
        <v>2</v>
      </c>
      <c r="F20" s="39">
        <f t="shared" si="2"/>
        <v>9</v>
      </c>
      <c r="G20" s="39">
        <f t="shared" si="2"/>
        <v>3</v>
      </c>
      <c r="H20" s="39">
        <f t="shared" si="2"/>
        <v>3</v>
      </c>
      <c r="I20" s="39">
        <f t="shared" si="2"/>
        <v>33</v>
      </c>
      <c r="J20" s="39">
        <f t="shared" si="2"/>
        <v>0</v>
      </c>
      <c r="K20" s="39">
        <f t="shared" si="2"/>
        <v>21</v>
      </c>
      <c r="L20" s="39">
        <f t="shared" si="2"/>
        <v>56</v>
      </c>
      <c r="M20" s="39">
        <f t="shared" si="2"/>
        <v>1272</v>
      </c>
      <c r="N20" s="39">
        <f t="shared" si="2"/>
        <v>697</v>
      </c>
      <c r="O20" s="39">
        <f t="shared" si="2"/>
        <v>671</v>
      </c>
      <c r="P20" s="39">
        <f t="shared" si="2"/>
        <v>38</v>
      </c>
      <c r="Q20" s="39">
        <f t="shared" si="2"/>
        <v>1</v>
      </c>
      <c r="R20" s="39">
        <f t="shared" si="2"/>
        <v>1</v>
      </c>
      <c r="S20" s="39">
        <f t="shared" si="2"/>
        <v>389</v>
      </c>
      <c r="T20" s="39">
        <f t="shared" si="2"/>
        <v>186</v>
      </c>
    </row>
    <row r="21" spans="1:20" s="20" customFormat="1" ht="12.75">
      <c r="A21" s="448">
        <v>1</v>
      </c>
      <c r="B21" s="452" t="s">
        <v>45</v>
      </c>
      <c r="C21" s="45">
        <v>253</v>
      </c>
      <c r="D21" s="46">
        <v>156</v>
      </c>
      <c r="E21" s="47">
        <v>2</v>
      </c>
      <c r="F21" s="47">
        <v>7</v>
      </c>
      <c r="G21" s="47">
        <v>3</v>
      </c>
      <c r="H21" s="47">
        <v>3</v>
      </c>
      <c r="I21" s="47">
        <v>33</v>
      </c>
      <c r="J21" s="47">
        <v>0</v>
      </c>
      <c r="K21" s="47">
        <v>18</v>
      </c>
      <c r="L21" s="48">
        <v>34</v>
      </c>
      <c r="M21" s="111">
        <v>914</v>
      </c>
      <c r="N21" s="70">
        <v>502</v>
      </c>
      <c r="O21" s="71">
        <v>483</v>
      </c>
      <c r="P21" s="71">
        <v>27</v>
      </c>
      <c r="Q21" s="71">
        <v>0</v>
      </c>
      <c r="R21" s="71">
        <v>0</v>
      </c>
      <c r="S21" s="71">
        <v>276</v>
      </c>
      <c r="T21" s="113">
        <v>136</v>
      </c>
    </row>
    <row r="22" spans="1:20" s="20" customFormat="1" ht="12.75">
      <c r="A22" s="448">
        <v>2</v>
      </c>
      <c r="B22" s="452" t="s">
        <v>46</v>
      </c>
      <c r="C22" s="45">
        <v>32</v>
      </c>
      <c r="D22" s="46">
        <v>19</v>
      </c>
      <c r="E22" s="47">
        <v>0</v>
      </c>
      <c r="F22" s="47">
        <v>1</v>
      </c>
      <c r="G22" s="47">
        <v>0</v>
      </c>
      <c r="H22" s="47">
        <v>0</v>
      </c>
      <c r="I22" s="47">
        <v>0</v>
      </c>
      <c r="J22" s="47">
        <v>0</v>
      </c>
      <c r="K22" s="47">
        <v>2</v>
      </c>
      <c r="L22" s="48">
        <v>10</v>
      </c>
      <c r="M22" s="111">
        <v>182</v>
      </c>
      <c r="N22" s="70">
        <v>94</v>
      </c>
      <c r="O22" s="71">
        <v>91</v>
      </c>
      <c r="P22" s="71">
        <v>6</v>
      </c>
      <c r="Q22" s="71">
        <v>1</v>
      </c>
      <c r="R22" s="71">
        <v>1</v>
      </c>
      <c r="S22" s="71">
        <v>64</v>
      </c>
      <c r="T22" s="113">
        <v>24</v>
      </c>
    </row>
    <row r="23" spans="1:20" s="20" customFormat="1" ht="13.5" thickBot="1">
      <c r="A23" s="450">
        <v>3</v>
      </c>
      <c r="B23" s="453" t="s">
        <v>47</v>
      </c>
      <c r="C23" s="84">
        <v>42</v>
      </c>
      <c r="D23" s="85">
        <v>28</v>
      </c>
      <c r="E23" s="86">
        <v>0</v>
      </c>
      <c r="F23" s="86">
        <v>1</v>
      </c>
      <c r="G23" s="86">
        <v>0</v>
      </c>
      <c r="H23" s="86">
        <v>0</v>
      </c>
      <c r="I23" s="86">
        <v>0</v>
      </c>
      <c r="J23" s="86">
        <v>0</v>
      </c>
      <c r="K23" s="86">
        <v>1</v>
      </c>
      <c r="L23" s="87">
        <v>12</v>
      </c>
      <c r="M23" s="192">
        <v>176</v>
      </c>
      <c r="N23" s="103">
        <v>101</v>
      </c>
      <c r="O23" s="104">
        <v>97</v>
      </c>
      <c r="P23" s="104">
        <v>5</v>
      </c>
      <c r="Q23" s="104">
        <v>0</v>
      </c>
      <c r="R23" s="104">
        <v>0</v>
      </c>
      <c r="S23" s="104">
        <v>49</v>
      </c>
      <c r="T23" s="105">
        <v>26</v>
      </c>
    </row>
    <row r="24" spans="1:20" s="20" customFormat="1" ht="13.5" thickBot="1">
      <c r="A24" s="83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193"/>
      <c r="N24" s="193"/>
      <c r="O24" s="193"/>
      <c r="P24" s="193"/>
      <c r="Q24" s="193"/>
      <c r="R24" s="193"/>
      <c r="S24" s="193"/>
      <c r="T24" s="193"/>
    </row>
    <row r="25" spans="1:20" s="20" customFormat="1" ht="13.5" thickBot="1">
      <c r="A25" s="181">
        <v>4</v>
      </c>
      <c r="B25" s="191" t="s">
        <v>436</v>
      </c>
      <c r="C25" s="185">
        <v>3</v>
      </c>
      <c r="D25" s="186">
        <v>1</v>
      </c>
      <c r="E25" s="187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9">
        <v>2</v>
      </c>
      <c r="M25" s="194">
        <v>31</v>
      </c>
      <c r="N25" s="195">
        <v>6</v>
      </c>
      <c r="O25" s="196">
        <v>6</v>
      </c>
      <c r="P25" s="196">
        <v>0</v>
      </c>
      <c r="Q25" s="196">
        <v>0</v>
      </c>
      <c r="R25" s="196">
        <v>0</v>
      </c>
      <c r="S25" s="196">
        <v>13</v>
      </c>
      <c r="T25" s="197">
        <v>12</v>
      </c>
    </row>
    <row r="26" spans="1:20" s="20" customFormat="1" ht="12.75">
      <c r="A26" s="83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N26" s="35"/>
      <c r="O26" s="37"/>
      <c r="P26" s="37"/>
      <c r="Q26" s="35"/>
      <c r="R26" s="35"/>
      <c r="S26" s="37"/>
      <c r="T26" s="37"/>
    </row>
    <row r="27" spans="1:20" s="20" customFormat="1" ht="12.75">
      <c r="A27" s="83"/>
      <c r="C27" s="68"/>
      <c r="D27" s="37"/>
      <c r="E27" s="37"/>
      <c r="F27" s="37"/>
      <c r="G27" s="68"/>
      <c r="H27" s="37"/>
      <c r="I27" s="37"/>
      <c r="J27" s="37"/>
    </row>
  </sheetData>
  <mergeCells count="44">
    <mergeCell ref="A14:T14"/>
    <mergeCell ref="A4:J4"/>
    <mergeCell ref="P5:P6"/>
    <mergeCell ref="Q5:Q6"/>
    <mergeCell ref="R5:R6"/>
    <mergeCell ref="A7:B7"/>
    <mergeCell ref="H5:J5"/>
    <mergeCell ref="K5:K6"/>
    <mergeCell ref="L5:L6"/>
    <mergeCell ref="M5:M6"/>
    <mergeCell ref="N5:N6"/>
    <mergeCell ref="O5:O6"/>
    <mergeCell ref="A5:A6"/>
    <mergeCell ref="B5:B6"/>
    <mergeCell ref="C5:C6"/>
    <mergeCell ref="D5:F5"/>
    <mergeCell ref="G5:G6"/>
    <mergeCell ref="S17:S19"/>
    <mergeCell ref="T17:T19"/>
    <mergeCell ref="G18:G19"/>
    <mergeCell ref="H18:H19"/>
    <mergeCell ref="I18:I19"/>
    <mergeCell ref="J18:J19"/>
    <mergeCell ref="O18:O19"/>
    <mergeCell ref="P18:P19"/>
    <mergeCell ref="Q18:R18"/>
    <mergeCell ref="M16:M19"/>
    <mergeCell ref="N16:T16"/>
    <mergeCell ref="K17:K19"/>
    <mergeCell ref="L17:L19"/>
    <mergeCell ref="N17:N19"/>
    <mergeCell ref="M15:T15"/>
    <mergeCell ref="O17:R17"/>
    <mergeCell ref="A20:B20"/>
    <mergeCell ref="D17:D19"/>
    <mergeCell ref="E17:E19"/>
    <mergeCell ref="F17:F19"/>
    <mergeCell ref="G17:H17"/>
    <mergeCell ref="A15:A19"/>
    <mergeCell ref="B15:B19"/>
    <mergeCell ref="C15:L15"/>
    <mergeCell ref="C16:C19"/>
    <mergeCell ref="D16:L16"/>
    <mergeCell ref="I17:J17"/>
  </mergeCells>
  <pageMargins left="0.11811023622047245" right="0.19685039370078741" top="0.55118110236220474" bottom="0.74803149606299213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T28"/>
  <sheetViews>
    <sheetView workbookViewId="0"/>
  </sheetViews>
  <sheetFormatPr defaultRowHeight="15"/>
  <cols>
    <col min="1" max="1" width="5" customWidth="1"/>
    <col min="2" max="2" width="49" customWidth="1"/>
    <col min="3" max="3" width="10.7109375" customWidth="1"/>
    <col min="4" max="6" width="9.140625" customWidth="1"/>
    <col min="7" max="7" width="11.5703125" customWidth="1"/>
    <col min="8" max="10" width="9.140625" customWidth="1"/>
    <col min="17" max="17" width="7.85546875" customWidth="1"/>
    <col min="19" max="19" width="8" customWidth="1"/>
    <col min="20" max="20" width="8.140625" customWidth="1"/>
    <col min="21" max="22" width="4.7109375" customWidth="1"/>
    <col min="23" max="23" width="5.7109375" customWidth="1"/>
    <col min="24" max="31" width="6.28515625" customWidth="1"/>
    <col min="32" max="32" width="5.28515625" customWidth="1"/>
    <col min="33" max="33" width="6.5703125" customWidth="1"/>
    <col min="34" max="34" width="5.140625" customWidth="1"/>
    <col min="35" max="38" width="6.28515625" customWidth="1"/>
    <col min="39" max="39" width="5.140625" customWidth="1"/>
    <col min="40" max="40" width="7" customWidth="1"/>
    <col min="41" max="41" width="6.7109375" customWidth="1"/>
    <col min="42" max="42" width="5.85546875" customWidth="1"/>
    <col min="43" max="43" width="6.42578125" customWidth="1"/>
    <col min="44" max="44" width="6.28515625" customWidth="1"/>
    <col min="45" max="45" width="6.85546875" customWidth="1"/>
    <col min="47" max="47" width="6.7109375" customWidth="1"/>
    <col min="48" max="48" width="5.42578125" customWidth="1"/>
    <col min="50" max="50" width="6" customWidth="1"/>
    <col min="51" max="51" width="5.42578125" customWidth="1"/>
  </cols>
  <sheetData>
    <row r="2" spans="1:20">
      <c r="K2" s="300"/>
      <c r="L2" s="300"/>
      <c r="M2" s="300"/>
    </row>
    <row r="3" spans="1:20" s="20" customFormat="1" ht="12.75">
      <c r="A3" s="83"/>
      <c r="C3" s="190"/>
      <c r="D3" s="190"/>
      <c r="E3" s="190"/>
      <c r="F3" s="190"/>
      <c r="G3" s="190"/>
      <c r="H3" s="190"/>
      <c r="I3" s="190"/>
      <c r="J3" s="190"/>
      <c r="K3" s="190"/>
      <c r="L3" s="190"/>
      <c r="N3" s="35"/>
      <c r="O3" s="37"/>
      <c r="P3" s="37"/>
      <c r="Q3" s="35"/>
      <c r="R3" s="35"/>
      <c r="S3" s="37"/>
      <c r="T3" s="37"/>
    </row>
    <row r="4" spans="1:20" s="20" customFormat="1" ht="13.5" thickBot="1">
      <c r="A4" s="542" t="s">
        <v>562</v>
      </c>
      <c r="B4" s="542"/>
      <c r="C4" s="542"/>
      <c r="D4" s="542"/>
      <c r="E4" s="542"/>
      <c r="F4" s="542"/>
      <c r="G4" s="542"/>
      <c r="H4" s="542"/>
      <c r="I4" s="542"/>
      <c r="J4" s="542"/>
    </row>
    <row r="5" spans="1:20" s="20" customFormat="1" ht="12.75" customHeight="1">
      <c r="A5" s="611" t="s">
        <v>300</v>
      </c>
      <c r="B5" s="614" t="s">
        <v>301</v>
      </c>
      <c r="C5" s="617" t="s">
        <v>0</v>
      </c>
      <c r="D5" s="547" t="s">
        <v>298</v>
      </c>
      <c r="E5" s="608"/>
      <c r="F5" s="609"/>
      <c r="G5" s="586" t="s">
        <v>1</v>
      </c>
      <c r="H5" s="547" t="s">
        <v>299</v>
      </c>
      <c r="I5" s="608"/>
      <c r="J5" s="642"/>
      <c r="K5" s="598" t="s">
        <v>466</v>
      </c>
      <c r="L5" s="600" t="s">
        <v>467</v>
      </c>
      <c r="M5" s="586" t="s">
        <v>461</v>
      </c>
      <c r="N5" s="586" t="s">
        <v>462</v>
      </c>
      <c r="O5" s="586" t="s">
        <v>463</v>
      </c>
      <c r="P5" s="586" t="s">
        <v>464</v>
      </c>
      <c r="Q5" s="586" t="s">
        <v>465</v>
      </c>
      <c r="R5" s="548" t="s">
        <v>469</v>
      </c>
    </row>
    <row r="6" spans="1:20" s="20" customFormat="1" ht="38.25">
      <c r="A6" s="613"/>
      <c r="B6" s="616"/>
      <c r="C6" s="618"/>
      <c r="D6" s="3" t="s">
        <v>2</v>
      </c>
      <c r="E6" s="2" t="s">
        <v>3</v>
      </c>
      <c r="F6" s="8" t="s">
        <v>4</v>
      </c>
      <c r="G6" s="587"/>
      <c r="H6" s="3" t="s">
        <v>2</v>
      </c>
      <c r="I6" s="2" t="s">
        <v>3</v>
      </c>
      <c r="J6" s="8" t="s">
        <v>4</v>
      </c>
      <c r="K6" s="599"/>
      <c r="L6" s="601"/>
      <c r="M6" s="587"/>
      <c r="N6" s="587"/>
      <c r="O6" s="587"/>
      <c r="P6" s="587"/>
      <c r="Q6" s="587"/>
      <c r="R6" s="610"/>
    </row>
    <row r="7" spans="1:20" s="20" customFormat="1" ht="12.75">
      <c r="A7" s="590" t="s">
        <v>307</v>
      </c>
      <c r="B7" s="641"/>
      <c r="C7" s="237">
        <f>SUM(C8:C11)</f>
        <v>134290499.81</v>
      </c>
      <c r="D7" s="90">
        <v>62056.608045286499</v>
      </c>
      <c r="E7" s="90">
        <v>1872.40138606545</v>
      </c>
      <c r="F7" s="91">
        <v>251.60708261277699</v>
      </c>
      <c r="G7" s="237">
        <f>SUM(G8:G11)</f>
        <v>13957531.120000001</v>
      </c>
      <c r="H7" s="90">
        <v>6449.8757486136801</v>
      </c>
      <c r="I7" s="90">
        <v>194.608707630959</v>
      </c>
      <c r="J7" s="91">
        <v>26.150872105986</v>
      </c>
      <c r="K7" s="237">
        <f>SUM(K8:K11)</f>
        <v>71721</v>
      </c>
      <c r="L7" s="53">
        <f t="shared" ref="L7:M7" si="0">SUM(L8:L11)</f>
        <v>70910</v>
      </c>
      <c r="M7" s="53">
        <f t="shared" si="0"/>
        <v>533731</v>
      </c>
      <c r="N7" s="54">
        <v>246.64094269870611</v>
      </c>
      <c r="O7" s="54">
        <f>+N7*100/365</f>
        <v>67.572861013344152</v>
      </c>
      <c r="P7" s="54">
        <v>5.6730405391041856</v>
      </c>
      <c r="Q7" s="54">
        <v>1.2931885488647581</v>
      </c>
      <c r="R7" s="56">
        <v>43.475970425138634</v>
      </c>
    </row>
    <row r="8" spans="1:20" s="20" customFormat="1" ht="25.5">
      <c r="A8" s="448">
        <v>1</v>
      </c>
      <c r="B8" s="473" t="s">
        <v>48</v>
      </c>
      <c r="C8" s="467">
        <v>102542902.13</v>
      </c>
      <c r="D8" s="73">
        <v>67729.790046235095</v>
      </c>
      <c r="E8" s="73">
        <v>1971.9788871153801</v>
      </c>
      <c r="F8" s="94">
        <v>278.08772540766898</v>
      </c>
      <c r="G8" s="80">
        <v>11559171.9</v>
      </c>
      <c r="H8" s="73">
        <v>7634.8559445178298</v>
      </c>
      <c r="I8" s="73">
        <v>222.291767307692</v>
      </c>
      <c r="J8" s="94">
        <v>31.3475019186805</v>
      </c>
      <c r="K8" s="316">
        <v>52000</v>
      </c>
      <c r="L8" s="80">
        <v>51348</v>
      </c>
      <c r="M8" s="80">
        <v>368743</v>
      </c>
      <c r="N8" s="73">
        <v>243.5554821664465</v>
      </c>
      <c r="O8" s="73">
        <f t="shared" ref="O8:O11" si="1">+N8*100/365</f>
        <v>66.727529360670275</v>
      </c>
      <c r="P8" s="73">
        <v>5.0918694247286584</v>
      </c>
      <c r="Q8" s="73">
        <v>1.4956765599439121</v>
      </c>
      <c r="R8" s="74">
        <v>47.832232496697493</v>
      </c>
    </row>
    <row r="9" spans="1:20" s="20" customFormat="1" ht="12.75">
      <c r="A9" s="448">
        <v>2</v>
      </c>
      <c r="B9" s="473" t="s">
        <v>49</v>
      </c>
      <c r="C9" s="467">
        <v>8322205</v>
      </c>
      <c r="D9" s="73">
        <v>42677.974358974403</v>
      </c>
      <c r="E9" s="73">
        <v>1819.0612021857901</v>
      </c>
      <c r="F9" s="94">
        <v>164.98889792034299</v>
      </c>
      <c r="G9" s="80">
        <v>449965</v>
      </c>
      <c r="H9" s="73">
        <v>2307.5128205128199</v>
      </c>
      <c r="I9" s="73">
        <v>98.353005464480901</v>
      </c>
      <c r="J9" s="94">
        <v>8.9206201304494392</v>
      </c>
      <c r="K9" s="238">
        <v>4575</v>
      </c>
      <c r="L9" s="22">
        <v>4573</v>
      </c>
      <c r="M9" s="22">
        <v>50441</v>
      </c>
      <c r="N9" s="23">
        <v>258.67179487179487</v>
      </c>
      <c r="O9" s="23">
        <f t="shared" si="1"/>
        <v>70.868984896382159</v>
      </c>
      <c r="P9" s="23">
        <v>11.02535519125683</v>
      </c>
      <c r="Q9" s="23">
        <v>2.1867483052700636E-2</v>
      </c>
      <c r="R9" s="26">
        <v>23.46153846153846</v>
      </c>
    </row>
    <row r="10" spans="1:20" s="20" customFormat="1" ht="12.75">
      <c r="A10" s="448">
        <v>3</v>
      </c>
      <c r="B10" s="452" t="s">
        <v>50</v>
      </c>
      <c r="C10" s="467">
        <v>7993815.6799999997</v>
      </c>
      <c r="D10" s="73">
        <v>66615.130666666693</v>
      </c>
      <c r="E10" s="73">
        <v>5150.6544329896897</v>
      </c>
      <c r="F10" s="94">
        <v>249.931705852926</v>
      </c>
      <c r="G10" s="80">
        <v>604903.22</v>
      </c>
      <c r="H10" s="73">
        <v>5040.86016666667</v>
      </c>
      <c r="I10" s="73">
        <v>389.75722938144298</v>
      </c>
      <c r="J10" s="94">
        <v>18.912681965983001</v>
      </c>
      <c r="K10" s="238">
        <v>1552</v>
      </c>
      <c r="L10" s="22">
        <v>1492</v>
      </c>
      <c r="M10" s="22">
        <v>31984</v>
      </c>
      <c r="N10" s="23">
        <v>266.53333333333336</v>
      </c>
      <c r="O10" s="23">
        <f t="shared" si="1"/>
        <v>73.022831050228319</v>
      </c>
      <c r="P10" s="23">
        <v>20.608247422680414</v>
      </c>
      <c r="Q10" s="23">
        <v>1.2064343163538873</v>
      </c>
      <c r="R10" s="26">
        <v>12.933333333333334</v>
      </c>
    </row>
    <row r="11" spans="1:20" s="20" customFormat="1" ht="13.5" thickBot="1">
      <c r="A11" s="450">
        <v>4</v>
      </c>
      <c r="B11" s="453" t="s">
        <v>51</v>
      </c>
      <c r="C11" s="468">
        <v>15431577</v>
      </c>
      <c r="D11" s="66">
        <v>46064.408955223902</v>
      </c>
      <c r="E11" s="66">
        <v>1135.17559217302</v>
      </c>
      <c r="F11" s="95">
        <v>186.90668943715701</v>
      </c>
      <c r="G11" s="82">
        <v>1343491</v>
      </c>
      <c r="H11" s="66">
        <v>4010.4208955223899</v>
      </c>
      <c r="I11" s="66">
        <v>98.829704281300593</v>
      </c>
      <c r="J11" s="95">
        <v>16.272313263810702</v>
      </c>
      <c r="K11" s="239">
        <v>13594</v>
      </c>
      <c r="L11" s="28">
        <v>13497</v>
      </c>
      <c r="M11" s="28">
        <v>82563</v>
      </c>
      <c r="N11" s="29">
        <v>246.45671641791046</v>
      </c>
      <c r="O11" s="29">
        <f t="shared" si="1"/>
        <v>67.522388059701498</v>
      </c>
      <c r="P11" s="29">
        <v>5.3139602239814634</v>
      </c>
      <c r="Q11" s="29">
        <v>0.96317700229680669</v>
      </c>
      <c r="R11" s="32">
        <v>46.379104477611939</v>
      </c>
    </row>
    <row r="12" spans="1:20" s="20" customFormat="1" ht="13.5" thickBot="1">
      <c r="A12" s="33"/>
      <c r="B12" s="61"/>
      <c r="C12" s="35"/>
      <c r="D12" s="36"/>
      <c r="E12" s="37"/>
      <c r="F12" s="37"/>
      <c r="G12" s="35"/>
      <c r="H12" s="37"/>
      <c r="I12" s="37"/>
      <c r="J12" s="37"/>
      <c r="K12" s="61"/>
    </row>
    <row r="13" spans="1:20" s="20" customFormat="1" ht="13.5" thickBot="1">
      <c r="A13" s="181">
        <v>5</v>
      </c>
      <c r="B13" s="246" t="s">
        <v>437</v>
      </c>
      <c r="C13" s="182">
        <v>2881170</v>
      </c>
      <c r="D13" s="183">
        <v>39468.082191780799</v>
      </c>
      <c r="E13" s="183">
        <v>15658.532608695699</v>
      </c>
      <c r="F13" s="183">
        <v>114.223358705994</v>
      </c>
      <c r="G13" s="182">
        <v>39619</v>
      </c>
      <c r="H13" s="183">
        <v>542.72602739726005</v>
      </c>
      <c r="I13" s="183">
        <v>215.320652173913</v>
      </c>
      <c r="J13" s="244">
        <v>1.5706866476371699</v>
      </c>
      <c r="K13" s="245">
        <v>184</v>
      </c>
      <c r="L13" s="246">
        <v>109</v>
      </c>
      <c r="M13" s="221">
        <v>25224</v>
      </c>
      <c r="N13" s="222">
        <v>345.53424657534248</v>
      </c>
      <c r="O13" s="222">
        <f>+N13*100/365</f>
        <v>94.666916869956836</v>
      </c>
      <c r="P13" s="222">
        <v>137.08695652173913</v>
      </c>
      <c r="Q13" s="222">
        <v>0</v>
      </c>
      <c r="R13" s="360">
        <v>2.5205479452054793</v>
      </c>
    </row>
    <row r="14" spans="1:20" s="20" customFormat="1" ht="12.75">
      <c r="A14" s="33"/>
      <c r="B14" s="61"/>
      <c r="C14" s="35"/>
      <c r="D14" s="36"/>
      <c r="E14" s="37"/>
      <c r="F14" s="37"/>
      <c r="G14" s="35"/>
      <c r="H14" s="37"/>
      <c r="I14" s="37"/>
      <c r="J14" s="37"/>
      <c r="K14" s="61"/>
    </row>
    <row r="15" spans="1:20" s="20" customFormat="1" ht="13.5" thickBot="1">
      <c r="A15" s="552" t="s">
        <v>565</v>
      </c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  <c r="P15" s="552"/>
      <c r="Q15" s="552"/>
      <c r="R15" s="552"/>
      <c r="S15" s="552"/>
      <c r="T15" s="552"/>
    </row>
    <row r="16" spans="1:20" s="20" customFormat="1" ht="13.5" customHeight="1" thickBot="1">
      <c r="A16" s="643" t="s">
        <v>300</v>
      </c>
      <c r="B16" s="614" t="s">
        <v>301</v>
      </c>
      <c r="C16" s="556" t="s">
        <v>414</v>
      </c>
      <c r="D16" s="557"/>
      <c r="E16" s="557"/>
      <c r="F16" s="557"/>
      <c r="G16" s="557"/>
      <c r="H16" s="557"/>
      <c r="I16" s="557"/>
      <c r="J16" s="557"/>
      <c r="K16" s="557"/>
      <c r="L16" s="558"/>
      <c r="M16" s="556" t="s">
        <v>425</v>
      </c>
      <c r="N16" s="557"/>
      <c r="O16" s="557"/>
      <c r="P16" s="557"/>
      <c r="Q16" s="557"/>
      <c r="R16" s="557"/>
      <c r="S16" s="557"/>
      <c r="T16" s="558"/>
    </row>
    <row r="17" spans="1:20" s="20" customFormat="1" ht="13.5" thickBot="1">
      <c r="A17" s="644"/>
      <c r="B17" s="615"/>
      <c r="C17" s="559" t="s">
        <v>415</v>
      </c>
      <c r="D17" s="562" t="s">
        <v>416</v>
      </c>
      <c r="E17" s="563"/>
      <c r="F17" s="563"/>
      <c r="G17" s="563"/>
      <c r="H17" s="563"/>
      <c r="I17" s="563"/>
      <c r="J17" s="563"/>
      <c r="K17" s="563"/>
      <c r="L17" s="585"/>
      <c r="M17" s="559" t="s">
        <v>415</v>
      </c>
      <c r="N17" s="562" t="s">
        <v>416</v>
      </c>
      <c r="O17" s="563"/>
      <c r="P17" s="563"/>
      <c r="Q17" s="563"/>
      <c r="R17" s="563"/>
      <c r="S17" s="563"/>
      <c r="T17" s="585"/>
    </row>
    <row r="18" spans="1:20" s="20" customFormat="1" ht="42" customHeight="1">
      <c r="A18" s="644"/>
      <c r="B18" s="615"/>
      <c r="C18" s="560"/>
      <c r="D18" s="576" t="s">
        <v>409</v>
      </c>
      <c r="E18" s="570" t="s">
        <v>410</v>
      </c>
      <c r="F18" s="570" t="s">
        <v>411</v>
      </c>
      <c r="G18" s="566" t="s">
        <v>418</v>
      </c>
      <c r="H18" s="567"/>
      <c r="I18" s="568" t="s">
        <v>417</v>
      </c>
      <c r="J18" s="569"/>
      <c r="K18" s="570" t="s">
        <v>412</v>
      </c>
      <c r="L18" s="573" t="s">
        <v>413</v>
      </c>
      <c r="M18" s="560"/>
      <c r="N18" s="576" t="s">
        <v>420</v>
      </c>
      <c r="O18" s="566" t="s">
        <v>421</v>
      </c>
      <c r="P18" s="579"/>
      <c r="Q18" s="579"/>
      <c r="R18" s="567"/>
      <c r="S18" s="570" t="s">
        <v>423</v>
      </c>
      <c r="T18" s="573" t="s">
        <v>424</v>
      </c>
    </row>
    <row r="19" spans="1:20" s="20" customFormat="1" ht="26.25" customHeight="1">
      <c r="A19" s="644"/>
      <c r="B19" s="615"/>
      <c r="C19" s="560"/>
      <c r="D19" s="577"/>
      <c r="E19" s="571"/>
      <c r="F19" s="571"/>
      <c r="G19" s="580" t="s">
        <v>415</v>
      </c>
      <c r="H19" s="580" t="s">
        <v>419</v>
      </c>
      <c r="I19" s="580" t="s">
        <v>415</v>
      </c>
      <c r="J19" s="582" t="s">
        <v>422</v>
      </c>
      <c r="K19" s="571"/>
      <c r="L19" s="574"/>
      <c r="M19" s="560"/>
      <c r="N19" s="577"/>
      <c r="O19" s="582" t="s">
        <v>415</v>
      </c>
      <c r="P19" s="582" t="s">
        <v>422</v>
      </c>
      <c r="Q19" s="606" t="s">
        <v>418</v>
      </c>
      <c r="R19" s="607"/>
      <c r="S19" s="571"/>
      <c r="T19" s="574"/>
    </row>
    <row r="20" spans="1:20" s="20" customFormat="1" ht="25.5">
      <c r="A20" s="645"/>
      <c r="B20" s="616"/>
      <c r="C20" s="561"/>
      <c r="D20" s="578"/>
      <c r="E20" s="572"/>
      <c r="F20" s="572"/>
      <c r="G20" s="581"/>
      <c r="H20" s="581"/>
      <c r="I20" s="581"/>
      <c r="J20" s="572"/>
      <c r="K20" s="572"/>
      <c r="L20" s="575"/>
      <c r="M20" s="561"/>
      <c r="N20" s="578"/>
      <c r="O20" s="572"/>
      <c r="P20" s="572"/>
      <c r="Q20" s="267" t="s">
        <v>415</v>
      </c>
      <c r="R20" s="38" t="s">
        <v>419</v>
      </c>
      <c r="S20" s="572"/>
      <c r="T20" s="575"/>
    </row>
    <row r="21" spans="1:20" s="20" customFormat="1" ht="12.75">
      <c r="A21" s="590" t="s">
        <v>307</v>
      </c>
      <c r="B21" s="605"/>
      <c r="C21" s="39">
        <f>SUM(C22:C25)</f>
        <v>752</v>
      </c>
      <c r="D21" s="40">
        <f t="shared" ref="D21:T21" si="2">SUM(D22:D25)</f>
        <v>316</v>
      </c>
      <c r="E21" s="41">
        <f t="shared" si="2"/>
        <v>2</v>
      </c>
      <c r="F21" s="41">
        <f t="shared" si="2"/>
        <v>12</v>
      </c>
      <c r="G21" s="41">
        <f t="shared" si="2"/>
        <v>8</v>
      </c>
      <c r="H21" s="41">
        <f t="shared" si="2"/>
        <v>0</v>
      </c>
      <c r="I21" s="41">
        <f t="shared" si="2"/>
        <v>260</v>
      </c>
      <c r="J21" s="41">
        <f t="shared" si="2"/>
        <v>25</v>
      </c>
      <c r="K21" s="41">
        <f t="shared" si="2"/>
        <v>69</v>
      </c>
      <c r="L21" s="42">
        <f t="shared" si="2"/>
        <v>85</v>
      </c>
      <c r="M21" s="39">
        <f t="shared" si="2"/>
        <v>2065</v>
      </c>
      <c r="N21" s="40">
        <f t="shared" si="2"/>
        <v>1075</v>
      </c>
      <c r="O21" s="41">
        <f t="shared" si="2"/>
        <v>1011</v>
      </c>
      <c r="P21" s="41">
        <f t="shared" si="2"/>
        <v>47</v>
      </c>
      <c r="Q21" s="43">
        <f t="shared" si="2"/>
        <v>0</v>
      </c>
      <c r="R21" s="44">
        <f t="shared" si="2"/>
        <v>0</v>
      </c>
      <c r="S21" s="41">
        <f t="shared" si="2"/>
        <v>699</v>
      </c>
      <c r="T21" s="42">
        <f t="shared" si="2"/>
        <v>291</v>
      </c>
    </row>
    <row r="22" spans="1:20" s="20" customFormat="1" ht="25.5">
      <c r="A22" s="448">
        <v>1</v>
      </c>
      <c r="B22" s="469" t="s">
        <v>48</v>
      </c>
      <c r="C22" s="111">
        <v>591</v>
      </c>
      <c r="D22" s="70">
        <v>231</v>
      </c>
      <c r="E22" s="71">
        <v>2</v>
      </c>
      <c r="F22" s="71">
        <v>7</v>
      </c>
      <c r="G22" s="71">
        <v>2</v>
      </c>
      <c r="H22" s="71">
        <v>0</v>
      </c>
      <c r="I22" s="71">
        <v>230</v>
      </c>
      <c r="J22" s="71">
        <v>25</v>
      </c>
      <c r="K22" s="71">
        <v>58</v>
      </c>
      <c r="L22" s="113">
        <v>61</v>
      </c>
      <c r="M22" s="111">
        <v>1498</v>
      </c>
      <c r="N22" s="70">
        <v>778</v>
      </c>
      <c r="O22" s="71">
        <v>725</v>
      </c>
      <c r="P22" s="71">
        <v>30</v>
      </c>
      <c r="Q22" s="71">
        <v>0</v>
      </c>
      <c r="R22" s="71">
        <v>0</v>
      </c>
      <c r="S22" s="71">
        <v>522</v>
      </c>
      <c r="T22" s="113">
        <v>198</v>
      </c>
    </row>
    <row r="23" spans="1:20" s="20" customFormat="1" ht="14.25" customHeight="1">
      <c r="A23" s="448">
        <v>2</v>
      </c>
      <c r="B23" s="473" t="s">
        <v>49</v>
      </c>
      <c r="C23" s="111">
        <v>46</v>
      </c>
      <c r="D23" s="70">
        <v>20</v>
      </c>
      <c r="E23" s="71">
        <v>0</v>
      </c>
      <c r="F23" s="71">
        <v>1</v>
      </c>
      <c r="G23" s="71">
        <v>3</v>
      </c>
      <c r="H23" s="71">
        <v>0</v>
      </c>
      <c r="I23" s="71">
        <v>9</v>
      </c>
      <c r="J23" s="71">
        <v>0</v>
      </c>
      <c r="K23" s="71">
        <v>3</v>
      </c>
      <c r="L23" s="113">
        <v>10</v>
      </c>
      <c r="M23" s="111">
        <v>156</v>
      </c>
      <c r="N23" s="70">
        <v>83</v>
      </c>
      <c r="O23" s="71">
        <v>80</v>
      </c>
      <c r="P23" s="71">
        <v>0</v>
      </c>
      <c r="Q23" s="71">
        <v>0</v>
      </c>
      <c r="R23" s="71">
        <v>0</v>
      </c>
      <c r="S23" s="71">
        <v>50</v>
      </c>
      <c r="T23" s="113">
        <v>23</v>
      </c>
    </row>
    <row r="24" spans="1:20" s="20" customFormat="1" ht="12.75">
      <c r="A24" s="448">
        <v>3</v>
      </c>
      <c r="B24" s="452" t="s">
        <v>50</v>
      </c>
      <c r="C24" s="111">
        <v>30</v>
      </c>
      <c r="D24" s="103">
        <v>11</v>
      </c>
      <c r="E24" s="104">
        <v>0</v>
      </c>
      <c r="F24" s="104">
        <v>2</v>
      </c>
      <c r="G24" s="104">
        <v>0</v>
      </c>
      <c r="H24" s="104">
        <v>0</v>
      </c>
      <c r="I24" s="104">
        <v>5</v>
      </c>
      <c r="J24" s="104">
        <v>0</v>
      </c>
      <c r="K24" s="104">
        <v>2</v>
      </c>
      <c r="L24" s="105">
        <v>10</v>
      </c>
      <c r="M24" s="192">
        <v>86</v>
      </c>
      <c r="N24" s="103">
        <v>47</v>
      </c>
      <c r="O24" s="104">
        <v>45</v>
      </c>
      <c r="P24" s="104">
        <v>0</v>
      </c>
      <c r="Q24" s="104">
        <v>0</v>
      </c>
      <c r="R24" s="104">
        <v>0</v>
      </c>
      <c r="S24" s="104">
        <v>17</v>
      </c>
      <c r="T24" s="105">
        <v>22</v>
      </c>
    </row>
    <row r="25" spans="1:20" s="20" customFormat="1" ht="13.5" thickBot="1">
      <c r="A25" s="450">
        <v>4</v>
      </c>
      <c r="B25" s="453" t="s">
        <v>51</v>
      </c>
      <c r="C25" s="62">
        <v>85</v>
      </c>
      <c r="D25" s="63">
        <v>54</v>
      </c>
      <c r="E25" s="64">
        <v>0</v>
      </c>
      <c r="F25" s="64">
        <v>2</v>
      </c>
      <c r="G25" s="64">
        <v>3</v>
      </c>
      <c r="H25" s="64">
        <v>0</v>
      </c>
      <c r="I25" s="64">
        <v>16</v>
      </c>
      <c r="J25" s="64">
        <v>0</v>
      </c>
      <c r="K25" s="64">
        <v>6</v>
      </c>
      <c r="L25" s="117">
        <v>4</v>
      </c>
      <c r="M25" s="62">
        <v>325</v>
      </c>
      <c r="N25" s="63">
        <v>167</v>
      </c>
      <c r="O25" s="64">
        <v>161</v>
      </c>
      <c r="P25" s="64">
        <v>17</v>
      </c>
      <c r="Q25" s="64">
        <v>0</v>
      </c>
      <c r="R25" s="64">
        <v>0</v>
      </c>
      <c r="S25" s="64">
        <v>110</v>
      </c>
      <c r="T25" s="117">
        <v>48</v>
      </c>
    </row>
    <row r="26" spans="1:20" s="20" customFormat="1" ht="13.5" thickBot="1">
      <c r="A26" s="33"/>
      <c r="B26" s="61"/>
      <c r="C26" s="35"/>
      <c r="D26" s="36"/>
      <c r="E26" s="37"/>
      <c r="F26" s="37"/>
      <c r="G26" s="35"/>
      <c r="H26" s="37"/>
      <c r="I26" s="37"/>
      <c r="J26" s="37"/>
      <c r="K26" s="61"/>
      <c r="M26" s="190"/>
      <c r="N26" s="190"/>
      <c r="O26" s="190"/>
      <c r="P26" s="190"/>
      <c r="Q26" s="190"/>
      <c r="R26" s="190"/>
      <c r="S26" s="190"/>
      <c r="T26" s="190"/>
    </row>
    <row r="27" spans="1:20" s="20" customFormat="1" ht="13.5" thickBot="1">
      <c r="A27" s="181">
        <v>5</v>
      </c>
      <c r="B27" s="198" t="s">
        <v>437</v>
      </c>
      <c r="C27" s="185">
        <v>17</v>
      </c>
      <c r="D27" s="186">
        <v>7</v>
      </c>
      <c r="E27" s="187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3</v>
      </c>
      <c r="L27" s="189">
        <v>7</v>
      </c>
      <c r="M27" s="194">
        <v>58</v>
      </c>
      <c r="N27" s="195">
        <v>13</v>
      </c>
      <c r="O27" s="196">
        <v>8</v>
      </c>
      <c r="P27" s="196">
        <v>0</v>
      </c>
      <c r="Q27" s="196">
        <v>0</v>
      </c>
      <c r="R27" s="196">
        <v>0</v>
      </c>
      <c r="S27" s="196">
        <v>27</v>
      </c>
      <c r="T27" s="197">
        <v>18</v>
      </c>
    </row>
    <row r="28" spans="1:20" s="20" customFormat="1" ht="12.75">
      <c r="A28" s="33"/>
      <c r="B28" s="61"/>
      <c r="C28" s="35"/>
      <c r="D28" s="36"/>
      <c r="E28" s="37"/>
      <c r="F28" s="37"/>
      <c r="G28" s="35"/>
      <c r="H28" s="37"/>
      <c r="I28" s="37"/>
      <c r="J28" s="37"/>
      <c r="K28" s="61"/>
    </row>
  </sheetData>
  <mergeCells count="44">
    <mergeCell ref="A15:T15"/>
    <mergeCell ref="A4:J4"/>
    <mergeCell ref="P5:P6"/>
    <mergeCell ref="Q5:Q6"/>
    <mergeCell ref="R5:R6"/>
    <mergeCell ref="A7:B7"/>
    <mergeCell ref="H5:J5"/>
    <mergeCell ref="K5:K6"/>
    <mergeCell ref="L5:L6"/>
    <mergeCell ref="M5:M6"/>
    <mergeCell ref="N5:N6"/>
    <mergeCell ref="O5:O6"/>
    <mergeCell ref="A5:A6"/>
    <mergeCell ref="B5:B6"/>
    <mergeCell ref="C5:C6"/>
    <mergeCell ref="D5:F5"/>
    <mergeCell ref="G5:G6"/>
    <mergeCell ref="S18:S20"/>
    <mergeCell ref="T18:T20"/>
    <mergeCell ref="G19:G20"/>
    <mergeCell ref="H19:H20"/>
    <mergeCell ref="I19:I20"/>
    <mergeCell ref="J19:J20"/>
    <mergeCell ref="O19:O20"/>
    <mergeCell ref="P19:P20"/>
    <mergeCell ref="Q19:R19"/>
    <mergeCell ref="M17:M20"/>
    <mergeCell ref="N17:T17"/>
    <mergeCell ref="K18:K20"/>
    <mergeCell ref="L18:L20"/>
    <mergeCell ref="N18:N20"/>
    <mergeCell ref="M16:T16"/>
    <mergeCell ref="O18:R18"/>
    <mergeCell ref="A21:B21"/>
    <mergeCell ref="D18:D20"/>
    <mergeCell ref="E18:E20"/>
    <mergeCell ref="F18:F20"/>
    <mergeCell ref="G18:H18"/>
    <mergeCell ref="A16:A20"/>
    <mergeCell ref="B16:B20"/>
    <mergeCell ref="C16:L16"/>
    <mergeCell ref="C17:C20"/>
    <mergeCell ref="D17:L17"/>
    <mergeCell ref="I18:J18"/>
  </mergeCells>
  <pageMargins left="0.11811023622047245" right="0.19685039370078741" top="0.55118110236220474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45</vt:i4>
      </vt:variant>
      <vt:variant>
        <vt:lpstr>Named Ranges</vt:lpstr>
      </vt:variant>
      <vt:variant>
        <vt:i4>3</vt:i4>
      </vt:variant>
    </vt:vector>
  </HeadingPairs>
  <TitlesOfParts>
    <vt:vector size="48" baseType="lpstr">
      <vt:lpstr>Cheltuieli Total judete</vt:lpstr>
      <vt:lpstr>Chelt+personal</vt:lpstr>
      <vt:lpstr>Alba</vt:lpstr>
      <vt:lpstr>Arad</vt:lpstr>
      <vt:lpstr>Arges</vt:lpstr>
      <vt:lpstr>Bacau</vt:lpstr>
      <vt:lpstr>Bihor</vt:lpstr>
      <vt:lpstr>Bistrita</vt:lpstr>
      <vt:lpstr>Botosani</vt:lpstr>
      <vt:lpstr>Brasov</vt:lpstr>
      <vt:lpstr>Braila</vt:lpstr>
      <vt:lpstr>Buzau</vt:lpstr>
      <vt:lpstr>Caras Severin</vt:lpstr>
      <vt:lpstr>Calarasi</vt:lpstr>
      <vt:lpstr>Cluj</vt:lpstr>
      <vt:lpstr>Constanta</vt:lpstr>
      <vt:lpstr>Covasna</vt:lpstr>
      <vt:lpstr>Dambovita</vt:lpstr>
      <vt:lpstr>Dolj</vt:lpstr>
      <vt:lpstr>Galati</vt:lpstr>
      <vt:lpstr>Giurgiu</vt:lpstr>
      <vt:lpstr>Gorj</vt:lpstr>
      <vt:lpstr>Harghita</vt:lpstr>
      <vt:lpstr>Hunedoara</vt:lpstr>
      <vt:lpstr>Ialomita</vt:lpstr>
      <vt:lpstr>Iasi</vt:lpstr>
      <vt:lpstr>Ilfov</vt:lpstr>
      <vt:lpstr>Maramures</vt:lpstr>
      <vt:lpstr>Mehedinti</vt:lpstr>
      <vt:lpstr>Mures</vt:lpstr>
      <vt:lpstr>Neamt</vt:lpstr>
      <vt:lpstr>Olt</vt:lpstr>
      <vt:lpstr>Prahova</vt:lpstr>
      <vt:lpstr>Satu Mare</vt:lpstr>
      <vt:lpstr>Salaj</vt:lpstr>
      <vt:lpstr>Sibiu</vt:lpstr>
      <vt:lpstr>Suceava</vt:lpstr>
      <vt:lpstr>Teleorman</vt:lpstr>
      <vt:lpstr>Timis</vt:lpstr>
      <vt:lpstr>Tulcea</vt:lpstr>
      <vt:lpstr>Vaslui</vt:lpstr>
      <vt:lpstr>Valcea</vt:lpstr>
      <vt:lpstr>Vrancea</vt:lpstr>
      <vt:lpstr>Bucuresti</vt:lpstr>
      <vt:lpstr>ANA_LUCRU</vt:lpstr>
      <vt:lpstr>Cluj!Print_Titles</vt:lpstr>
      <vt:lpstr>Iasi!Print_Titles</vt:lpstr>
      <vt:lpstr>Teleorman!Print_Titles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Gabriela Cristisor</cp:lastModifiedBy>
  <cp:lastPrinted>2016-10-07T09:48:11Z</cp:lastPrinted>
  <dcterms:created xsi:type="dcterms:W3CDTF">2014-10-01T08:21:41Z</dcterms:created>
  <dcterms:modified xsi:type="dcterms:W3CDTF">2016-10-31T10:02:45Z</dcterms:modified>
</cp:coreProperties>
</file>