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435" tabRatio="601" activeTab="0"/>
  </bookViews>
  <sheets>
    <sheet name="Sheet1" sheetId="1" r:id="rId1"/>
  </sheets>
  <externalReferences>
    <externalReference r:id="rId4"/>
  </externalReferences>
  <definedNames>
    <definedName name="S_C">'[1]TotalNumeDefinedNames'!$B$501:$D$501</definedName>
    <definedName name="S_C_CONSERVARE">'[1]TotalNumeDefinedNames'!$B$502:$D$502</definedName>
    <definedName name="SECTII">'[1]TotalNumeDefinedNames'!$B$1:$FJ$1</definedName>
  </definedNames>
  <calcPr fullCalcOnLoad="1"/>
</workbook>
</file>

<file path=xl/sharedStrings.xml><?xml version="1.0" encoding="utf-8"?>
<sst xmlns="http://schemas.openxmlformats.org/spreadsheetml/2006/main" count="956" uniqueCount="290">
  <si>
    <t xml:space="preserve"> - continuare -</t>
  </si>
  <si>
    <t>locuitori</t>
  </si>
  <si>
    <t xml:space="preserve"> </t>
  </si>
  <si>
    <t>ENDO-</t>
  </si>
  <si>
    <t>CARDI-</t>
  </si>
  <si>
    <t>HEMA-</t>
  </si>
  <si>
    <t>TOTAL</t>
  </si>
  <si>
    <t>NEU-</t>
  </si>
  <si>
    <t>O R L</t>
  </si>
  <si>
    <t>BOLI</t>
  </si>
  <si>
    <t>CHI-</t>
  </si>
  <si>
    <t>ONCO-</t>
  </si>
  <si>
    <t>ORTO-</t>
  </si>
  <si>
    <t>RECU-</t>
  </si>
  <si>
    <t>OBSTE-</t>
  </si>
  <si>
    <t>MEDI-</t>
  </si>
  <si>
    <t>ANES-</t>
  </si>
  <si>
    <t>UNITATE</t>
  </si>
  <si>
    <t>CRINO-</t>
  </si>
  <si>
    <t>OLOGIE</t>
  </si>
  <si>
    <t>GAS-</t>
  </si>
  <si>
    <t>TOLO-</t>
  </si>
  <si>
    <t>PSIHI-</t>
  </si>
  <si>
    <t>RO-</t>
  </si>
  <si>
    <t>OF-</t>
  </si>
  <si>
    <t>RUR-</t>
  </si>
  <si>
    <t>LOGIE</t>
  </si>
  <si>
    <t>PEDIE</t>
  </si>
  <si>
    <t>TEZIE</t>
  </si>
  <si>
    <t>REUMA-</t>
  </si>
  <si>
    <t>TRO-</t>
  </si>
  <si>
    <t>GIE</t>
  </si>
  <si>
    <t>ATRIE</t>
  </si>
  <si>
    <t>TAL-</t>
  </si>
  <si>
    <t>DER-</t>
  </si>
  <si>
    <t>MEDIC.</t>
  </si>
  <si>
    <t>GENE-</t>
  </si>
  <si>
    <t>ENTE-</t>
  </si>
  <si>
    <t>MO-</t>
  </si>
  <si>
    <t>MATO</t>
  </si>
  <si>
    <t>NEO-</t>
  </si>
  <si>
    <t>ROLO-</t>
  </si>
  <si>
    <t>URO-</t>
  </si>
  <si>
    <t>PEDIA-</t>
  </si>
  <si>
    <t>VENE-</t>
  </si>
  <si>
    <t>NATO-</t>
  </si>
  <si>
    <t>ALTE</t>
  </si>
  <si>
    <t>TRIE</t>
  </si>
  <si>
    <t>A</t>
  </si>
  <si>
    <t>la %0 locuitori</t>
  </si>
  <si>
    <t>ŞI</t>
  </si>
  <si>
    <t>RALĂ</t>
  </si>
  <si>
    <t>TRICĂ</t>
  </si>
  <si>
    <t>CINĂ</t>
  </si>
  <si>
    <t>RURGIE</t>
  </si>
  <si>
    <t>PERARE</t>
  </si>
  <si>
    <t>GINECO-</t>
  </si>
  <si>
    <t>DIABET</t>
  </si>
  <si>
    <t>TOLOGIE</t>
  </si>
  <si>
    <t>SECŢII</t>
  </si>
  <si>
    <t>17</t>
  </si>
  <si>
    <t>judeţul D O L J</t>
  </si>
  <si>
    <t xml:space="preserve">    din care:</t>
  </si>
  <si>
    <t>*1</t>
  </si>
  <si>
    <t xml:space="preserve">   *2</t>
  </si>
  <si>
    <t xml:space="preserve">    -</t>
  </si>
  <si>
    <t xml:space="preserve">   -</t>
  </si>
  <si>
    <t xml:space="preserve"> B. SANATORII ANTITUBERCULOASE,PREVENTORII,</t>
  </si>
  <si>
    <t xml:space="preserve">          N O T Ă</t>
  </si>
  <si>
    <t xml:space="preserve">          SANATORII BALNEARE</t>
  </si>
  <si>
    <t>paturi</t>
  </si>
  <si>
    <t xml:space="preserve"> PATURI DE ÎNSOŢITORI PENTRU COPII (total)</t>
  </si>
  <si>
    <t xml:space="preserve">      C. ALTE UNITĂŢI</t>
  </si>
  <si>
    <t xml:space="preserve"> A.POLICLINICI,CENTRE DE DIAGNOSTIC ŞI TRATAMENT,CENTRE</t>
  </si>
  <si>
    <t>-</t>
  </si>
  <si>
    <t>R Secţ.ext.pneumoftiziologie Poiana Mare</t>
  </si>
  <si>
    <t>U.Spit.municipal Calafat</t>
  </si>
  <si>
    <t>*3</t>
  </si>
  <si>
    <t>*4</t>
  </si>
  <si>
    <t xml:space="preserve">    *6</t>
  </si>
  <si>
    <t xml:space="preserve">   *7</t>
  </si>
  <si>
    <t>*8</t>
  </si>
  <si>
    <t>*10</t>
  </si>
  <si>
    <t>R.Secţ.ext.psihiatrie cronici Melineşti</t>
  </si>
  <si>
    <t xml:space="preserve">   *5</t>
  </si>
  <si>
    <t xml:space="preserve">    *11</t>
  </si>
  <si>
    <t>NEURO-</t>
  </si>
  <si>
    <t>PSIHO-</t>
  </si>
  <si>
    <t>MOTO-</t>
  </si>
  <si>
    <t>RIE</t>
  </si>
  <si>
    <t xml:space="preserve">   MEDICALE,AMBULATORII DE SPECIALITATE </t>
  </si>
  <si>
    <t>GERIA-</t>
  </si>
  <si>
    <t>ZAHA-</t>
  </si>
  <si>
    <t>TRIE ŞI</t>
  </si>
  <si>
    <t>INFEC-</t>
  </si>
  <si>
    <t>RECUP.,</t>
  </si>
  <si>
    <t>RAT ŞI</t>
  </si>
  <si>
    <t>GERON-</t>
  </si>
  <si>
    <t>TIOASE</t>
  </si>
  <si>
    <t>ŞI TE-</t>
  </si>
  <si>
    <t>CALĂ</t>
  </si>
  <si>
    <t>TRAU-</t>
  </si>
  <si>
    <t>FIZICĂ ŞI</t>
  </si>
  <si>
    <t>RAPIE</t>
  </si>
  <si>
    <t>META-</t>
  </si>
  <si>
    <t>MATO-</t>
  </si>
  <si>
    <t>BALNEO-</t>
  </si>
  <si>
    <t>INTEN-</t>
  </si>
  <si>
    <t>BOLICE</t>
  </si>
  <si>
    <t>SIVĂ</t>
  </si>
  <si>
    <t>*13</t>
  </si>
  <si>
    <t xml:space="preserve"> * 7 din care:10 paturi ATI copii şi </t>
  </si>
  <si>
    <t xml:space="preserve"> * 2 din care:10 paturi ORL copii</t>
  </si>
  <si>
    <t>U.SPIT. ORĂŞENESC "AŞEZĂMINTELE</t>
  </si>
  <si>
    <t xml:space="preserve">U.SPIT. MILITAR DE URGENŢĂ   </t>
  </si>
  <si>
    <t>DIN CARE:</t>
  </si>
  <si>
    <t>din care:</t>
  </si>
  <si>
    <t>PATURI ÎN SPI-TALE FĂRĂ ÎNSOŢI-TORI</t>
  </si>
  <si>
    <t>INTERNE</t>
  </si>
  <si>
    <t>CARDIOLOGIE</t>
  </si>
  <si>
    <t>REUMATOLOGIE</t>
  </si>
  <si>
    <t>DIABET ZAHARAT NUTRIŢIE ŞI BOLI METABOLICE</t>
  </si>
  <si>
    <t>GASTRO-ENTEROLOGIE</t>
  </si>
  <si>
    <t>GERIATRIE ŞI GERONTOLOGIE</t>
  </si>
  <si>
    <t>HEMATOLOGIE</t>
  </si>
  <si>
    <t>NEUROLOGIE</t>
  </si>
  <si>
    <t>ORL</t>
  </si>
  <si>
    <t>OFTALMOLOGIE</t>
  </si>
  <si>
    <t>CHIRURGIE PEDIATRICĂ</t>
  </si>
  <si>
    <t>CHIRURGIE TORACICĂ</t>
  </si>
  <si>
    <t>ONCOLOGIE MEDICALĂ</t>
  </si>
  <si>
    <t>UROLOGIE</t>
  </si>
  <si>
    <t>PEDIATRIE</t>
  </si>
  <si>
    <t>RECUPERARE PEDIATRICĂ</t>
  </si>
  <si>
    <t>DERMATO- VENEROLOGIE</t>
  </si>
  <si>
    <t>OBSTETRICĂ-GINECOLOGIE</t>
  </si>
  <si>
    <t>NEONATOLOGIE</t>
  </si>
  <si>
    <t>NEONATOLOGIE PREMATURI</t>
  </si>
  <si>
    <t>TUBERCULOZĂ</t>
  </si>
  <si>
    <t>RECUPERARE, MED.FIZICĂ ŞI BALNEOLOGIE</t>
  </si>
  <si>
    <t>CRONICI</t>
  </si>
  <si>
    <t>ALTE SECŢII</t>
  </si>
  <si>
    <t xml:space="preserve">MEDI-CINA MUNCII </t>
  </si>
  <si>
    <t>PSIHIATRIE</t>
  </si>
  <si>
    <t>PSIHIATRIE CRONICI</t>
  </si>
  <si>
    <t>PNEU-MO-LOGIE</t>
  </si>
  <si>
    <t>PNEUMOLOGIE</t>
  </si>
  <si>
    <t>TBC EXTRA-PULMONAR</t>
  </si>
  <si>
    <t xml:space="preserve">Nr. crt. </t>
  </si>
  <si>
    <t xml:space="preserve">   *12</t>
  </si>
  <si>
    <t xml:space="preserve"> * 1 din care:25 paturi nefrologie din care:</t>
  </si>
  <si>
    <t xml:space="preserve"> * 4 din care:10 paturi chirurgie vasculară</t>
  </si>
  <si>
    <t xml:space="preserve"> * 3 din care:47 paturi radioterapie din care</t>
  </si>
  <si>
    <t>*13 din care:10 paturi arşi</t>
  </si>
  <si>
    <t xml:space="preserve"> * 5 din care:35 paturi pneumologie TBC copii</t>
  </si>
  <si>
    <t>bb11</t>
  </si>
  <si>
    <t>bb12</t>
  </si>
  <si>
    <t>bb13</t>
  </si>
  <si>
    <t>bb14</t>
  </si>
  <si>
    <t>bb15</t>
  </si>
  <si>
    <t>bb16</t>
  </si>
  <si>
    <t>bb17</t>
  </si>
  <si>
    <t>bb18</t>
  </si>
  <si>
    <t>bb19</t>
  </si>
  <si>
    <t>bb20</t>
  </si>
  <si>
    <t>bb21</t>
  </si>
  <si>
    <t>bb23</t>
  </si>
  <si>
    <t>bb24</t>
  </si>
  <si>
    <t>bb25</t>
  </si>
  <si>
    <t>bb26</t>
  </si>
  <si>
    <t>bb27</t>
  </si>
  <si>
    <t>bb28</t>
  </si>
  <si>
    <t>bb29</t>
  </si>
  <si>
    <t>bb30</t>
  </si>
  <si>
    <t>bb31</t>
  </si>
  <si>
    <t>bb32</t>
  </si>
  <si>
    <t>bb33</t>
  </si>
  <si>
    <t>bb34</t>
  </si>
  <si>
    <t>bb35</t>
  </si>
  <si>
    <t>bb36</t>
  </si>
  <si>
    <t>bb37</t>
  </si>
  <si>
    <t>bb38</t>
  </si>
  <si>
    <t>bb40</t>
  </si>
  <si>
    <t>bb41</t>
  </si>
  <si>
    <t>bb42</t>
  </si>
  <si>
    <t>bb43</t>
  </si>
  <si>
    <t>bb44</t>
  </si>
  <si>
    <t>bb45</t>
  </si>
  <si>
    <t>bb46</t>
  </si>
  <si>
    <t>bb47</t>
  </si>
  <si>
    <t>bb48</t>
  </si>
  <si>
    <t>bb49</t>
  </si>
  <si>
    <t>bb50</t>
  </si>
  <si>
    <t>bb51</t>
  </si>
  <si>
    <t>bb52</t>
  </si>
  <si>
    <t>U.Spit.Orăşenesc "Aşezămintele Brâncoveneşti" Dabuleni</t>
  </si>
  <si>
    <t>R.SPIT.PSIHIATRIE POIANA MARE (MS)</t>
  </si>
  <si>
    <t>ENDOCRINOLOGIE</t>
  </si>
  <si>
    <t>NEUROCHIRURGIE</t>
  </si>
  <si>
    <t xml:space="preserve">U.Secţia Boli infecţioase Bechet </t>
  </si>
  <si>
    <t>TOTAL JUDEŢ din care:</t>
  </si>
  <si>
    <t xml:space="preserve"> - dispensare medicale …………………….........…….</t>
  </si>
  <si>
    <t xml:space="preserve"> - farmacii ..........................……………………………..</t>
  </si>
  <si>
    <t xml:space="preserve"> - puncte de lucru farmaceutice .............……………</t>
  </si>
  <si>
    <t xml:space="preserve"> - laboratoare .............………………………………….</t>
  </si>
  <si>
    <t xml:space="preserve"> - autosanitare .............…………………………………</t>
  </si>
  <si>
    <t>*14</t>
  </si>
  <si>
    <t>*14 din care:  5 paturi TI</t>
  </si>
  <si>
    <t xml:space="preserve">   PNEUMOFTIZ. "DR.V.BABEŞ" CRAIOVA (A.L)</t>
  </si>
  <si>
    <t>U.SPIT.MUNICIPAL CALAFAT (A.L)</t>
  </si>
  <si>
    <t>U.SPIT."FILIŞANILOR"  FILIAŞI (A.L)</t>
  </si>
  <si>
    <t>U.SPIT.ORĂŞENESC SEGARCEA (A.L)</t>
  </si>
  <si>
    <t>R SPIT. DE PNEUMOFTIZIOLOGIE  LEAMNA (A.L)</t>
  </si>
  <si>
    <t xml:space="preserve">             BRÂNCOVENEŞTI" DABULENI  (A.L)</t>
  </si>
  <si>
    <t>Spit.cl.jud.de urgenţă Craiova ………………………………………………...</t>
  </si>
  <si>
    <t xml:space="preserve">Spit.cl.mun."Filantropia"  Craiova……………………………………………... </t>
  </si>
  <si>
    <t>Spit."Filişanilor"  Filiaşi……………………………………………………………….</t>
  </si>
  <si>
    <t>Spit.clin.de neuropsihiatrie Craiova ……………………………………...………....</t>
  </si>
  <si>
    <t>Spit.municipal Băileşti ……………………………………………..………………..</t>
  </si>
  <si>
    <t xml:space="preserve">Spit.municipal Calafat……………………………………………..…………………. </t>
  </si>
  <si>
    <t>Spit.orăşenesc Segarcea ………………………………………...………………….…</t>
  </si>
  <si>
    <t>Spit.cl .de  boli infecţioase  şi   pneumoftiz. "Dr.V.Babeş" Craiova ………..</t>
  </si>
  <si>
    <t>*15</t>
  </si>
  <si>
    <t>*9</t>
  </si>
  <si>
    <t xml:space="preserve">                       3 paturi dializă peritoneală</t>
  </si>
  <si>
    <t xml:space="preserve">                     10 paturi oncopediatrie</t>
  </si>
  <si>
    <t xml:space="preserve">                     10 paturi TI</t>
  </si>
  <si>
    <t xml:space="preserve">                     15 paturi HIV SIDA</t>
  </si>
  <si>
    <t>*12 din care:10 paturi pneumologie copii</t>
  </si>
  <si>
    <t xml:space="preserve">                       2 paturi medicină nucleară</t>
  </si>
  <si>
    <t>U.SPIT.CLINIC MUN."FILANTROPIA"  CRAIOVA (A.L)</t>
  </si>
  <si>
    <t>U.SPIT.CLINIC DE  BOLI INFECŢIOASE  ŞI</t>
  </si>
  <si>
    <t>U.SPIT.CLINIC DE NEUROPSIHIATRIE - CRAIOVA (A.L)</t>
  </si>
  <si>
    <t>bb22</t>
  </si>
  <si>
    <t>bb39</t>
  </si>
  <si>
    <t>"DR. ŞTEFAN ODOBLEJA" CRAIOVA</t>
  </si>
  <si>
    <t>T</t>
  </si>
  <si>
    <t>U</t>
  </si>
  <si>
    <t>R</t>
  </si>
  <si>
    <t>CS</t>
  </si>
  <si>
    <t>Ambulatoriul de specialitate Nr.3 stomatologie Craiova (Sp. Mun. Filantropia) (A.L)</t>
  </si>
  <si>
    <t xml:space="preserve">                     10 paturi pneumologie</t>
  </si>
  <si>
    <t>*10 din care:25 paturi neuropsih.infantilă</t>
  </si>
  <si>
    <t>*11 din care:60 paturi boli inf.copii şi</t>
  </si>
  <si>
    <t>U.SPIT.CLINIC JUD.DE URGENŢĂ CRAIOVA (MS)</t>
  </si>
  <si>
    <t>Ambulatoriul de specialitate pentru sportivi  Craiova (MS)</t>
  </si>
  <si>
    <t>Ambulatoriul de specialitate stomatologie adulţi  Craiova (MS)</t>
  </si>
  <si>
    <t>Ambulatoriul de specialitate stomatologie copii  Craiova (MS)</t>
  </si>
  <si>
    <t>Ambulatoriul integrat spit.cl.jud.de urgenţă Craiova  (MS)</t>
  </si>
  <si>
    <t>Ambulatoriul integrat spit.cl.mun."Filantropia"  Craiova (AL)</t>
  </si>
  <si>
    <t>Ambulatoriul integrat spit.municipal Calafat (AL)</t>
  </si>
  <si>
    <t>Ambulatoriul integrat spit.orăşenesc Segarcea (AL)</t>
  </si>
  <si>
    <t>Ambulatoriul integrat spit."Filişanilor"  Filiaşi (AL)</t>
  </si>
  <si>
    <t>Ambulatoriul integrat spit.orăşenesc "Aşezămintele Brâncoveneşti" Dabuleni (AL)</t>
  </si>
  <si>
    <t>Ambulatoriul integrat spit.Pneumoftiziologie Leamna (AL )</t>
  </si>
  <si>
    <t>BOLI           PROFESIONALE</t>
  </si>
  <si>
    <t>TOTAL             PSIHIATRIE</t>
  </si>
  <si>
    <t>RECUPERARE             NEURO-PSIHO-MOTORIE</t>
  </si>
  <si>
    <t>BOLI          INFECŢIOASE</t>
  </si>
  <si>
    <t>CHIRURGIE           GENERALĂ</t>
  </si>
  <si>
    <t>CHIRURGIE               MAXILO-FACIALĂ</t>
  </si>
  <si>
    <t>CHIRURGIE           PLASTICĂ ŞI REPARATORIE</t>
  </si>
  <si>
    <t>CHIRURGIE                   CARDIO-      VASCULARĂ</t>
  </si>
  <si>
    <t>CHIRURGIE         TORACICĂ</t>
  </si>
  <si>
    <t>ORTOPEDIE ŞI TRAUMATOLOGIE</t>
  </si>
  <si>
    <t>PEDIATRIE            CRONICI</t>
  </si>
  <si>
    <t>MEDICINĂ         GENERALĂ</t>
  </si>
  <si>
    <t>ANESTEZIE             TERAPIE              INTENSIVĂ</t>
  </si>
  <si>
    <t>PSIHIATRIE       ACUŢI</t>
  </si>
  <si>
    <t>PNEUMOLOGIE TBC</t>
  </si>
  <si>
    <t>TOTAL JUDEŢ</t>
  </si>
  <si>
    <t>Ambulatoriul integrat  spit. de Psihiatrie Poiana Mare  ( MS)</t>
  </si>
  <si>
    <t>Spit.orăşenesc "Aşezămintele Brâncoveneşti" Dăbuleni…………………</t>
  </si>
  <si>
    <t>Ambulatoriul integrat spit.municipal "Prof. Irinel Popescu" Băileşti (AL)</t>
  </si>
  <si>
    <t xml:space="preserve"> * 6 din care:10 paturi TI</t>
  </si>
  <si>
    <t>t</t>
  </si>
  <si>
    <t>u</t>
  </si>
  <si>
    <t>r</t>
  </si>
  <si>
    <t>U.SPIT.CLINIC CF CRAIOVA  (M.S.)</t>
  </si>
  <si>
    <t>U.SPIT.MUNIC. "Pof. Irinel Popescu" BĂILEŞTI (A.L)</t>
  </si>
  <si>
    <t xml:space="preserve">                      5 paturi toxicologie</t>
  </si>
  <si>
    <t xml:space="preserve">                    10 paturi TI coronarieni</t>
  </si>
  <si>
    <t xml:space="preserve">                    10 paturi cardiologie copii</t>
  </si>
  <si>
    <t>*15 din care:  6 paturi TA</t>
  </si>
  <si>
    <t>U.Spit.cl.de neuropsihiatrie Craiova</t>
  </si>
  <si>
    <t xml:space="preserve"> * 9              45 paturi recup. neurologică</t>
  </si>
  <si>
    <t>* 8 din care:20 paturi cardio. interven.</t>
  </si>
  <si>
    <t>Ambulatoriul integrat spit.cl.de Boli inf. şi Pneumoftiziologie "Victor Babeş" Craiova (AL)</t>
  </si>
  <si>
    <t>Ambulatoriul integrat spit.cl.de neuropsihiatrie Craiova (AL)</t>
  </si>
  <si>
    <t>populatia la 1 ianuarie 2016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</si>
</sst>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_)"/>
    <numFmt numFmtId="189" formatCode="0.00_)"/>
    <numFmt numFmtId="19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(WE)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(WE)"/>
      <family val="0"/>
    </font>
    <font>
      <sz val="10"/>
      <name val="Times New (W1)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 horizontal="left"/>
      <protection/>
    </xf>
    <xf numFmtId="188" fontId="2" fillId="0" borderId="0" xfId="0" applyNumberFormat="1" applyFont="1" applyFill="1" applyAlignment="1" applyProtection="1">
      <alignment/>
      <protection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9" fontId="2" fillId="0" borderId="10" xfId="0" applyNumberFormat="1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 applyProtection="1">
      <alignment horizontal="right"/>
      <protection/>
    </xf>
    <xf numFmtId="189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 applyProtection="1">
      <alignment horizontal="right"/>
      <protection/>
    </xf>
    <xf numFmtId="188" fontId="2" fillId="0" borderId="12" xfId="0" applyNumberFormat="1" applyFont="1" applyFill="1" applyBorder="1" applyAlignment="1" applyProtection="1">
      <alignment/>
      <protection/>
    </xf>
    <xf numFmtId="188" fontId="2" fillId="0" borderId="11" xfId="0" applyNumberFormat="1" applyFont="1" applyFill="1" applyBorder="1" applyAlignment="1" applyProtection="1">
      <alignment/>
      <protection/>
    </xf>
    <xf numFmtId="188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1" fontId="2" fillId="0" borderId="1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/>
    </xf>
    <xf numFmtId="37" fontId="2" fillId="0" borderId="10" xfId="0" applyNumberFormat="1" applyFont="1" applyFill="1" applyBorder="1" applyAlignment="1" applyProtection="1">
      <alignment horizontal="left"/>
      <protection/>
    </xf>
    <xf numFmtId="37" fontId="2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/>
    </xf>
    <xf numFmtId="188" fontId="2" fillId="0" borderId="11" xfId="0" applyNumberFormat="1" applyFont="1" applyFill="1" applyBorder="1" applyAlignment="1" applyProtection="1" quotePrefix="1">
      <alignment/>
      <protection/>
    </xf>
    <xf numFmtId="188" fontId="2" fillId="0" borderId="13" xfId="0" applyNumberFormat="1" applyFont="1" applyFill="1" applyBorder="1" applyAlignment="1" applyProtection="1" quotePrefix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Alignment="1">
      <alignment/>
    </xf>
    <xf numFmtId="188" fontId="2" fillId="0" borderId="11" xfId="0" applyNumberFormat="1" applyFont="1" applyFill="1" applyBorder="1" applyAlignment="1" applyProtection="1">
      <alignment horizontal="right"/>
      <protection/>
    </xf>
    <xf numFmtId="188" fontId="2" fillId="0" borderId="12" xfId="0" applyNumberFormat="1" applyFont="1" applyFill="1" applyBorder="1" applyAlignment="1" applyProtection="1">
      <alignment horizontal="right"/>
      <protection/>
    </xf>
    <xf numFmtId="188" fontId="2" fillId="0" borderId="11" xfId="0" applyNumberFormat="1" applyFont="1" applyFill="1" applyBorder="1" applyAlignment="1">
      <alignment horizontal="right"/>
    </xf>
    <xf numFmtId="188" fontId="2" fillId="0" borderId="11" xfId="0" applyNumberFormat="1" applyFont="1" applyFill="1" applyBorder="1" applyAlignment="1" quotePrefix="1">
      <alignment/>
    </xf>
    <xf numFmtId="188" fontId="2" fillId="0" borderId="11" xfId="0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88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 applyProtection="1">
      <alignment/>
      <protection/>
    </xf>
    <xf numFmtId="189" fontId="2" fillId="0" borderId="11" xfId="0" applyNumberFormat="1" applyFont="1" applyFill="1" applyBorder="1" applyAlignment="1">
      <alignment/>
    </xf>
    <xf numFmtId="49" fontId="2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right"/>
    </xf>
    <xf numFmtId="1" fontId="2" fillId="0" borderId="14" xfId="0" applyNumberFormat="1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>
      <alignment/>
    </xf>
    <xf numFmtId="37" fontId="2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3" fillId="0" borderId="0" xfId="0" applyNumberFormat="1" applyFont="1" applyFill="1" applyAlignment="1">
      <alignment horizontal="center"/>
    </xf>
    <xf numFmtId="189" fontId="2" fillId="0" borderId="13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 applyProtection="1">
      <alignment/>
      <protection/>
    </xf>
    <xf numFmtId="188" fontId="2" fillId="0" borderId="12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/>
    </xf>
    <xf numFmtId="37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 quotePrefix="1">
      <alignment horizontal="left"/>
    </xf>
    <xf numFmtId="1" fontId="2" fillId="0" borderId="17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37" fontId="2" fillId="0" borderId="0" xfId="0" applyNumberFormat="1" applyFont="1" applyFill="1" applyBorder="1" applyAlignment="1" applyProtection="1" quotePrefix="1">
      <alignment horizontal="left"/>
      <protection/>
    </xf>
    <xf numFmtId="188" fontId="2" fillId="0" borderId="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 applyProtection="1">
      <alignment/>
      <protection/>
    </xf>
    <xf numFmtId="188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 applyProtection="1" quotePrefix="1">
      <alignment/>
      <protection/>
    </xf>
    <xf numFmtId="188" fontId="2" fillId="0" borderId="0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>
      <alignment horizontal="center"/>
    </xf>
    <xf numFmtId="37" fontId="6" fillId="0" borderId="18" xfId="0" applyNumberFormat="1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1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37" fontId="2" fillId="0" borderId="14" xfId="0" applyNumberFormat="1" applyFont="1" applyFill="1" applyBorder="1" applyAlignment="1" applyProtection="1">
      <alignment horizontal="left"/>
      <protection/>
    </xf>
    <xf numFmtId="1" fontId="2" fillId="0" borderId="14" xfId="0" applyNumberFormat="1" applyFont="1" applyFill="1" applyBorder="1" applyAlignment="1">
      <alignment/>
    </xf>
    <xf numFmtId="1" fontId="2" fillId="0" borderId="0" xfId="0" applyNumberFormat="1" applyFont="1" applyFill="1" applyBorder="1" applyAlignment="1" applyProtection="1">
      <alignment horizontal="right"/>
      <protection/>
    </xf>
    <xf numFmtId="1" fontId="2" fillId="0" borderId="1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NumberFormat="1" applyFont="1" applyFill="1" applyBorder="1" applyAlignment="1" applyProtection="1" quotePrefix="1">
      <alignment horizontal="left"/>
      <protection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9" fontId="6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0" xfId="0" applyNumberFormat="1" applyFont="1" applyFill="1" applyBorder="1" applyAlignment="1">
      <alignment horizontal="center" textRotation="90" wrapText="1"/>
    </xf>
    <xf numFmtId="49" fontId="6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5" xfId="0" applyNumberFormat="1" applyFont="1" applyFill="1" applyBorder="1" applyAlignment="1">
      <alignment horizontal="center" vertical="center" textRotation="90" wrapText="1"/>
    </xf>
    <xf numFmtId="49" fontId="6" fillId="0" borderId="16" xfId="0" applyNumberFormat="1" applyFont="1" applyFill="1" applyBorder="1" applyAlignment="1">
      <alignment horizontal="center" vertical="center" textRotation="90" wrapText="1"/>
    </xf>
    <xf numFmtId="37" fontId="6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/>
    </xf>
    <xf numFmtId="37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7" fontId="6" fillId="0" borderId="0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Fill="1" applyBorder="1" applyAlignment="1">
      <alignment horizontal="center" textRotation="90"/>
    </xf>
    <xf numFmtId="37" fontId="6" fillId="0" borderId="21" xfId="0" applyNumberFormat="1" applyFont="1" applyFill="1" applyBorder="1" applyAlignment="1" applyProtection="1">
      <alignment horizontal="center" vertical="center"/>
      <protection/>
    </xf>
    <xf numFmtId="37" fontId="6" fillId="0" borderId="15" xfId="0" applyNumberFormat="1" applyFont="1" applyFill="1" applyBorder="1" applyAlignment="1" applyProtection="1">
      <alignment horizontal="center" vertical="center"/>
      <protection/>
    </xf>
    <xf numFmtId="37" fontId="6" fillId="0" borderId="16" xfId="0" applyNumberFormat="1" applyFont="1" applyFill="1" applyBorder="1" applyAlignment="1" applyProtection="1">
      <alignment horizontal="center" vertical="center"/>
      <protection/>
    </xf>
    <xf numFmtId="37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Fill="1" applyBorder="1" applyAlignment="1">
      <alignment horizontal="center"/>
    </xf>
    <xf numFmtId="37" fontId="6" fillId="0" borderId="14" xfId="0" applyNumberFormat="1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>
      <alignment horizontal="center"/>
    </xf>
    <xf numFmtId="49" fontId="6" fillId="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22" xfId="0" applyNumberFormat="1" applyFont="1" applyFill="1" applyBorder="1" applyAlignment="1">
      <alignment horizont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390525</xdr:colOff>
      <xdr:row>15</xdr:row>
      <xdr:rowOff>104775</xdr:rowOff>
    </xdr:from>
    <xdr:to>
      <xdr:col>30</xdr:col>
      <xdr:colOff>390525</xdr:colOff>
      <xdr:row>15</xdr:row>
      <xdr:rowOff>104775</xdr:rowOff>
    </xdr:to>
    <xdr:sp>
      <xdr:nvSpPr>
        <xdr:cNvPr id="1" name="Line 24"/>
        <xdr:cNvSpPr>
          <a:spLocks/>
        </xdr:cNvSpPr>
      </xdr:nvSpPr>
      <xdr:spPr>
        <a:xfrm>
          <a:off x="15325725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104775</xdr:rowOff>
    </xdr:from>
    <xdr:to>
      <xdr:col>14</xdr:col>
      <xdr:colOff>0</xdr:colOff>
      <xdr:row>15</xdr:row>
      <xdr:rowOff>104775</xdr:rowOff>
    </xdr:to>
    <xdr:sp>
      <xdr:nvSpPr>
        <xdr:cNvPr id="2" name="Line 81"/>
        <xdr:cNvSpPr>
          <a:spLocks/>
        </xdr:cNvSpPr>
      </xdr:nvSpPr>
      <xdr:spPr>
        <a:xfrm>
          <a:off x="843915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15</xdr:row>
      <xdr:rowOff>104775</xdr:rowOff>
    </xdr:from>
    <xdr:to>
      <xdr:col>16</xdr:col>
      <xdr:colOff>409575</xdr:colOff>
      <xdr:row>15</xdr:row>
      <xdr:rowOff>104775</xdr:rowOff>
    </xdr:to>
    <xdr:sp>
      <xdr:nvSpPr>
        <xdr:cNvPr id="3" name="Line 85"/>
        <xdr:cNvSpPr>
          <a:spLocks/>
        </xdr:cNvSpPr>
      </xdr:nvSpPr>
      <xdr:spPr>
        <a:xfrm>
          <a:off x="9686925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361950</xdr:colOff>
      <xdr:row>15</xdr:row>
      <xdr:rowOff>104775</xdr:rowOff>
    </xdr:from>
    <xdr:to>
      <xdr:col>40</xdr:col>
      <xdr:colOff>361950</xdr:colOff>
      <xdr:row>15</xdr:row>
      <xdr:rowOff>104775</xdr:rowOff>
    </xdr:to>
    <xdr:sp>
      <xdr:nvSpPr>
        <xdr:cNvPr id="4" name="Line 89"/>
        <xdr:cNvSpPr>
          <a:spLocks/>
        </xdr:cNvSpPr>
      </xdr:nvSpPr>
      <xdr:spPr>
        <a:xfrm>
          <a:off x="19021425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381000</xdr:colOff>
      <xdr:row>15</xdr:row>
      <xdr:rowOff>104775</xdr:rowOff>
    </xdr:from>
    <xdr:to>
      <xdr:col>29</xdr:col>
      <xdr:colOff>381000</xdr:colOff>
      <xdr:row>15</xdr:row>
      <xdr:rowOff>104775</xdr:rowOff>
    </xdr:to>
    <xdr:sp>
      <xdr:nvSpPr>
        <xdr:cNvPr id="5" name="Line 91"/>
        <xdr:cNvSpPr>
          <a:spLocks/>
        </xdr:cNvSpPr>
      </xdr:nvSpPr>
      <xdr:spPr>
        <a:xfrm>
          <a:off x="1493520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361950</xdr:colOff>
      <xdr:row>15</xdr:row>
      <xdr:rowOff>104775</xdr:rowOff>
    </xdr:from>
    <xdr:to>
      <xdr:col>40</xdr:col>
      <xdr:colOff>361950</xdr:colOff>
      <xdr:row>15</xdr:row>
      <xdr:rowOff>104775</xdr:rowOff>
    </xdr:to>
    <xdr:sp>
      <xdr:nvSpPr>
        <xdr:cNvPr id="6" name="Line 105"/>
        <xdr:cNvSpPr>
          <a:spLocks/>
        </xdr:cNvSpPr>
      </xdr:nvSpPr>
      <xdr:spPr>
        <a:xfrm>
          <a:off x="19021425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390525</xdr:colOff>
      <xdr:row>20</xdr:row>
      <xdr:rowOff>104775</xdr:rowOff>
    </xdr:from>
    <xdr:to>
      <xdr:col>30</xdr:col>
      <xdr:colOff>390525</xdr:colOff>
      <xdr:row>20</xdr:row>
      <xdr:rowOff>104775</xdr:rowOff>
    </xdr:to>
    <xdr:sp>
      <xdr:nvSpPr>
        <xdr:cNvPr id="7" name="Line 188"/>
        <xdr:cNvSpPr>
          <a:spLocks/>
        </xdr:cNvSpPr>
      </xdr:nvSpPr>
      <xdr:spPr>
        <a:xfrm>
          <a:off x="15325725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295275</xdr:colOff>
      <xdr:row>20</xdr:row>
      <xdr:rowOff>104775</xdr:rowOff>
    </xdr:from>
    <xdr:to>
      <xdr:col>31</xdr:col>
      <xdr:colOff>295275</xdr:colOff>
      <xdr:row>20</xdr:row>
      <xdr:rowOff>104775</xdr:rowOff>
    </xdr:to>
    <xdr:sp>
      <xdr:nvSpPr>
        <xdr:cNvPr id="8" name="Line 189"/>
        <xdr:cNvSpPr>
          <a:spLocks/>
        </xdr:cNvSpPr>
      </xdr:nvSpPr>
      <xdr:spPr>
        <a:xfrm>
          <a:off x="15621000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333375</xdr:colOff>
      <xdr:row>15</xdr:row>
      <xdr:rowOff>104775</xdr:rowOff>
    </xdr:from>
    <xdr:to>
      <xdr:col>33</xdr:col>
      <xdr:colOff>333375</xdr:colOff>
      <xdr:row>15</xdr:row>
      <xdr:rowOff>104775</xdr:rowOff>
    </xdr:to>
    <xdr:sp>
      <xdr:nvSpPr>
        <xdr:cNvPr id="9" name="Line 220"/>
        <xdr:cNvSpPr>
          <a:spLocks/>
        </xdr:cNvSpPr>
      </xdr:nvSpPr>
      <xdr:spPr>
        <a:xfrm>
          <a:off x="1638300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XANDRA\san%202015\public\dolj\DJ01A00U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N"/>
      <sheetName val="c2Sp_Sext"/>
      <sheetName val="c2Amb_spec"/>
      <sheetName val="c3tbcSp_Sext"/>
      <sheetName val="c3San_tbcMangalia"/>
      <sheetName val="c4"/>
      <sheetName val="c7"/>
      <sheetName val="c14"/>
      <sheetName val="c15"/>
      <sheetName val="Macros"/>
      <sheetName val="CopacSortatAlfabetic"/>
      <sheetName val="TotalNumeDefinedNames"/>
      <sheetName val="NumeUnice2012"/>
      <sheetName val="Copac2012"/>
      <sheetName val="Copac2012Backup"/>
      <sheetName val="Erori2012"/>
    </sheetNames>
    <sheetDataSet>
      <sheetData sheetId="11">
        <row r="1">
          <cell r="C1" t="str">
            <v>ALERGOLOGIE_SI_IMUNOLOGIE</v>
          </cell>
          <cell r="D1" t="str">
            <v>ALTE_SECŢII</v>
          </cell>
          <cell r="E1" t="str">
            <v>ATI</v>
          </cell>
          <cell r="F1" t="str">
            <v>ATI_COPII_</v>
          </cell>
          <cell r="G1" t="str">
            <v>BOLI_CRONICE</v>
          </cell>
          <cell r="H1" t="str">
            <v>BOLI_INFECTIOASE_COPII_</v>
          </cell>
          <cell r="I1" t="str">
            <v>BOLI_INFECTIOASE_HIV_SIDA</v>
          </cell>
          <cell r="J1" t="str">
            <v>BOLI_INFECTIOASE_MAPN</v>
          </cell>
          <cell r="K1" t="str">
            <v>BOLI_INFECTIOASE_SI_TROPICALE</v>
          </cell>
          <cell r="L1" t="str">
            <v>BOLI_INFECŢIOASE</v>
          </cell>
          <cell r="M1" t="str">
            <v>BOLI_PROFESIONALE</v>
          </cell>
          <cell r="N1" t="str">
            <v>BOLNAVI_PSIHICI_CU_TBC_PULMONAR_</v>
          </cell>
          <cell r="O1" t="str">
            <v>BOLNAVI_PSIHICI_CU_TBC_PULMONAR_COD_PENAL__</v>
          </cell>
          <cell r="P1" t="str">
            <v>CARDIOLOGIE</v>
          </cell>
          <cell r="Q1" t="str">
            <v>CARDIOLOGIE_INTERVENTIONALA_</v>
          </cell>
          <cell r="R1" t="str">
            <v>CARDIOLOGIE_PATOLOGIE_STABILIZATA_SI_CRONICA</v>
          </cell>
          <cell r="S1" t="str">
            <v>CARDIOLOGIE_PEDIATRICA_</v>
          </cell>
          <cell r="T1" t="str">
            <v>CARDIOLOGIE_PENTRU_DIABETICI</v>
          </cell>
          <cell r="U1" t="str">
            <v>CG</v>
          </cell>
          <cell r="V1" t="str">
            <v>CHIRURGIE_CARDIACA_SI_A_VASELOR_MARI</v>
          </cell>
          <cell r="W1" t="str">
            <v>CHIRURGIE_CARDIOVASCULARA</v>
          </cell>
          <cell r="X1" t="str">
            <v>CHIRURGIE_CARDIOVASCULARA_ADULTI_SI_COPII</v>
          </cell>
          <cell r="Y1" t="str">
            <v>CHIRURGIE_ENDOCRINA</v>
          </cell>
          <cell r="Z1" t="str">
            <v>CHIRURGIE_GENERALA</v>
          </cell>
          <cell r="AA1" t="str">
            <v>CHIRURGIE_GENERALA_CHIRURGIE_ONCOLOGICA</v>
          </cell>
          <cell r="AB1" t="str">
            <v>CHIRURGIE_LAPAROSCOPICA_</v>
          </cell>
          <cell r="AC1" t="str">
            <v>CHIRURGIE_MAXILO_FACIALA_</v>
          </cell>
          <cell r="AD1" t="str">
            <v>CHIRURGIE_ONCOLOGICA_</v>
          </cell>
          <cell r="AE1" t="str">
            <v>CHIRURGIE_ONCOLOGICA_ORL_CHIRURGIE_CERVICO_FACIALA_SI_ONCOLOGIE_LARINGIANA</v>
          </cell>
          <cell r="AF1" t="str">
            <v>CHIRURGIE_ORALA_SI_MAXILO_FACIALA__</v>
          </cell>
          <cell r="AG1" t="str">
            <v>CHIRURGIE_PEDIATRICA_</v>
          </cell>
          <cell r="AH1" t="str">
            <v>CHIRURGIE_PLASTICA_MICROCHIRURGIE_RECONSTRUCTIVA_ARSI</v>
          </cell>
          <cell r="AI1" t="str">
            <v>CHIRURGIE_PLASTICA_MICROCHIRURGIE_RECONSTRUCTIVA_COPII</v>
          </cell>
          <cell r="AJ1" t="str">
            <v>CHIRURGIE_PLASTICA_MICROCHIRURGIE_RECONSTRUCTIVA___</v>
          </cell>
          <cell r="AK1" t="str">
            <v>CHIRURGIE_SI_ORTOPEDIE_INFANTILA_PEDIATRICA_</v>
          </cell>
          <cell r="AL1" t="str">
            <v>CHIRURGIE_TORACICA_TBC</v>
          </cell>
          <cell r="AM1" t="str">
            <v>CHIRURGIE_TORACICA____</v>
          </cell>
          <cell r="AN1" t="str">
            <v>CHIRURGIE_VASCULARA_</v>
          </cell>
          <cell r="AO1" t="str">
            <v>CPU</v>
          </cell>
          <cell r="AP1" t="str">
            <v>CRONICI_AFECTIUNI_PSIHOSOMATICE</v>
          </cell>
          <cell r="AQ1" t="str">
            <v>CRONICI_TERAPIE_IZOTOPICA</v>
          </cell>
          <cell r="AR1" t="str">
            <v>CRONICI__</v>
          </cell>
          <cell r="AS1" t="str">
            <v>DERMATOVENEROLOGIE</v>
          </cell>
          <cell r="AT1" t="str">
            <v>DERMATOVENEROLOGIE_COPII_</v>
          </cell>
          <cell r="AU1" t="str">
            <v>DIABET_ZAHARAT_NUTRITIE_SI_BOLI_METABOLICE</v>
          </cell>
          <cell r="AV1" t="str">
            <v>DIALIZA_PERITONEALA</v>
          </cell>
          <cell r="AW1" t="str">
            <v>ENDOCRINOLOGIE_</v>
          </cell>
          <cell r="AX1" t="str">
            <v>ENDOCRINOLOGIE_COPII_</v>
          </cell>
          <cell r="AY1" t="str">
            <v>GASTROENTEROLOGIE</v>
          </cell>
          <cell r="AZ1" t="str">
            <v>GASTROENTEROLOGIE_HEPATOLOGIE</v>
          </cell>
          <cell r="BA1" t="str">
            <v>GENETICA_MEDICALA</v>
          </cell>
          <cell r="BB1" t="str">
            <v>GERIATRIE_SI_GERONTOLOGIE_</v>
          </cell>
          <cell r="BC1" t="str">
            <v>GINECOLOGIE_</v>
          </cell>
          <cell r="BD1" t="str">
            <v>GINECOLOGIE_INFANTILA</v>
          </cell>
          <cell r="BE1" t="str">
            <v>HEMATOLOGIE</v>
          </cell>
          <cell r="BF1" t="str">
            <v>HEMATOLOGIE_HEMOFILIE</v>
          </cell>
          <cell r="BG1" t="str">
            <v>HEMATOLOGIE_ONCOLOGIE</v>
          </cell>
          <cell r="BH1" t="str">
            <v>HEMATOLOGIE_ONCOLOGIE_PEDIATRICA</v>
          </cell>
          <cell r="BI1" t="str">
            <v>HEMODIALIZA</v>
          </cell>
          <cell r="BJ1" t="str">
            <v>HIV_SIDA_ADULTI_SI_COPII_</v>
          </cell>
          <cell r="BK1" t="str">
            <v>HIV_SIDA_COPII</v>
          </cell>
          <cell r="BL1" t="str">
            <v>HIV_SIDA__</v>
          </cell>
          <cell r="BM1" t="str">
            <v>INGRIJIRI_PALIATIVE__</v>
          </cell>
          <cell r="BN1" t="str">
            <v>MEDICINA_GENERALA</v>
          </cell>
          <cell r="BO1" t="str">
            <v>MEDICINA_INTERNA_CRONICI_</v>
          </cell>
          <cell r="BP1" t="str">
            <v>MEDICINA_INTERNA__</v>
          </cell>
          <cell r="BQ1" t="str">
            <v>MEDICINA_MATERNO_FETALA</v>
          </cell>
          <cell r="BR1" t="str">
            <v>NEFROLOGIE_</v>
          </cell>
          <cell r="BS1" t="str">
            <v>NEFROLOGIE_PEDIATRICA</v>
          </cell>
          <cell r="BT1" t="str">
            <v>NEFROLOGIE_PENTRU_DIABETICI</v>
          </cell>
          <cell r="BU1" t="str">
            <v>NEONATOLOGIE</v>
          </cell>
          <cell r="BV1" t="str">
            <v>NEONATOLOGIE_PREMATURI</v>
          </cell>
          <cell r="BW1" t="str">
            <v>NEUROCHIRURGIE_STEREOTACTICA_SI_FUNCTIONALA</v>
          </cell>
          <cell r="BX1" t="str">
            <v>NEUROCHIRURGIE__</v>
          </cell>
          <cell r="BY1" t="str">
            <v>NEUROLOGIE_</v>
          </cell>
          <cell r="BZ1" t="str">
            <v>NEUROLOGIE_CRONICI</v>
          </cell>
          <cell r="CA1" t="str">
            <v>NEUROLOGIE_PEDIATRICA</v>
          </cell>
          <cell r="CB1" t="str">
            <v>NEUROLOGIE_SI_PSIHIATRIE</v>
          </cell>
          <cell r="CC1" t="str">
            <v>NEUROPSIHIATRIE_ADULTI</v>
          </cell>
          <cell r="CD1" t="str">
            <v>NEUROPSIHIATRIE_INFANTILA</v>
          </cell>
          <cell r="CE1" t="str">
            <v>OBSTETRICA</v>
          </cell>
          <cell r="CF1" t="str">
            <v>OBSTETRICA_FIZIOLOGICA</v>
          </cell>
          <cell r="CG1" t="str">
            <v>OBSTETRICA_GINECOLOGIE_</v>
          </cell>
          <cell r="CH1" t="str">
            <v>OBSTETRICA_GINECOLOGIE_GRAVIDE_CU_RISC</v>
          </cell>
          <cell r="CI1" t="str">
            <v>OBSTETRICA_GINECOLOGIE_NASTERI_PRECIPITATE</v>
          </cell>
          <cell r="CJ1" t="str">
            <v>OBSTETRICA_GINECOLOGIE_PATOLOGICA</v>
          </cell>
          <cell r="CK1" t="str">
            <v>OBSTETRICA_PATOLOGICA_</v>
          </cell>
          <cell r="CL1" t="str">
            <v>OFTALMOLOGIE___</v>
          </cell>
          <cell r="CM1" t="str">
            <v>ONCOLOGIE_MEDICALA_INGRIJIRI_PALIATIVE</v>
          </cell>
          <cell r="CN1" t="str">
            <v>ONCOLOGIE_MEDICALA__</v>
          </cell>
          <cell r="CO1" t="str">
            <v>ONCOLOGIE_PEDIATRICA</v>
          </cell>
          <cell r="CP1" t="str">
            <v>ONCOLOGIE_TERAPIE_CU_IZOTOPI</v>
          </cell>
          <cell r="CQ1" t="str">
            <v>ORL_CHIRURGIE_AUDIOLOGICA_SI_RINOLOGICA</v>
          </cell>
          <cell r="CR1" t="str">
            <v>ORL_MICROCHIRURGIE_ORL_SI_FONIATRIE_RECUPERAREA_VOCII</v>
          </cell>
          <cell r="CS1" t="str">
            <v>ORL_MICROCHIRURGIE_OTOLOGICA</v>
          </cell>
          <cell r="CT1" t="str">
            <v>ORL____</v>
          </cell>
          <cell r="CU1" t="str">
            <v>ORTOPEDIE_PEDIATRICA__</v>
          </cell>
          <cell r="CV1" t="str">
            <v>ORTOPEDIE_SI_TRAUMATOLOGIE_</v>
          </cell>
          <cell r="CW1" t="str">
            <v>PATURI_CARE_FUNCTIONEAZA_IN_RURAL</v>
          </cell>
          <cell r="CX1" t="str">
            <v>PATURI_CARE_FUNCTIONEAZA_IN_URBAN</v>
          </cell>
          <cell r="CY1" t="str">
            <v>PATURI_INCHISE_TEMPORAR</v>
          </cell>
          <cell r="CZ1" t="str">
            <v>PATURI_IN_CONSERVARE</v>
          </cell>
          <cell r="DA1" t="str">
            <v>PEDIATRIE</v>
          </cell>
          <cell r="DB1" t="str">
            <v>PEDIATRIE_CRONICI</v>
          </cell>
          <cell r="DC1" t="str">
            <v>PEDIATRIE_NEFROLOGIE</v>
          </cell>
          <cell r="DD1" t="str">
            <v>PEDIATRIE_RECUPERARE_PEDIATRICA</v>
          </cell>
          <cell r="DE1" t="str">
            <v>PNEUMOLOGIE_COPII_DIN_SECTIILE_TBC_</v>
          </cell>
          <cell r="DF1" t="str">
            <v>PNEUMOLOGIE_DIN_SECTIILE_MEDICALE__</v>
          </cell>
          <cell r="DG1" t="str">
            <v>PNEUMOLOGIE_DIN_SECTIILE_TBC</v>
          </cell>
          <cell r="DH1" t="str">
            <v>PNEUMOLOGIE_TBC_</v>
          </cell>
          <cell r="DI1" t="str">
            <v>PNEUMOLOGIE_TBC_COPII___</v>
          </cell>
          <cell r="DJ1" t="str">
            <v>PNEUMOLOGIE_TBC_CRONICI_</v>
          </cell>
          <cell r="DK1" t="str">
            <v>PNEUMOLOGIE_TBC_MDR_MULTIDROG_REZISTENTA_</v>
          </cell>
          <cell r="DL1" t="str">
            <v>PREMATURI__</v>
          </cell>
          <cell r="DM1" t="str">
            <v>PSIHIATRIE</v>
          </cell>
          <cell r="DN1" t="str">
            <v>PSIHIATRIE_ACUTI_</v>
          </cell>
          <cell r="DO1" t="str">
            <v>PSIHIATRIE_CRONICI_COPII</v>
          </cell>
          <cell r="DP1" t="str">
            <v>PSIHIATRIE_CRONICI___</v>
          </cell>
          <cell r="DQ1" t="str">
            <v>PSIHIATRIE_DROGODEPENDENTA</v>
          </cell>
          <cell r="DR1" t="str">
            <v>PSIHIATRIE_GERONTOPSIHIATRIE</v>
          </cell>
          <cell r="DS1" t="str">
            <v>PSIHIATRIE_PEDIATRICA_COPII_</v>
          </cell>
          <cell r="DT1" t="str">
            <v>PSIHIATRIE_PSIHOSOMATICA</v>
          </cell>
          <cell r="DU1" t="str">
            <v>PSIHIATRIE_PSIHOZE</v>
          </cell>
          <cell r="DV1" t="str">
            <v>PSIHIATRIE_TOXICOMANIE</v>
          </cell>
          <cell r="DW1" t="str">
            <v>PSIHOGERIATRIE__</v>
          </cell>
          <cell r="DX1" t="str">
            <v>RADIOTERAPIE_</v>
          </cell>
          <cell r="DY1" t="str">
            <v>RADIOTERAPIE_M_AP_N</v>
          </cell>
          <cell r="DZ1" t="str">
            <v>RECUPERARE_BOLI_CRDIOVASCULARE</v>
          </cell>
          <cell r="EA1" t="str">
            <v>RECUPERARE_CARDIOLOGIE_COPII</v>
          </cell>
          <cell r="EB1" t="str">
            <v>RECUPERARE_MEDICALA_</v>
          </cell>
          <cell r="EC1" t="str">
            <v>RECUPERARE_MEDICALA_CARDIOVASCULARA</v>
          </cell>
          <cell r="ED1" t="str">
            <v>RECUPERARE_MEDICALA_CRONICI_DIABET_SI_HEMOFILIE</v>
          </cell>
          <cell r="EE1" t="str">
            <v>RECUPERARE_MEDICALA_NEUROPSIHOMOTORIE_COPII</v>
          </cell>
          <cell r="EF1" t="str">
            <v>RECUPERARE_MEDICALA_ORTOPEDIE_SI_TRAUMATOLOGIE</v>
          </cell>
          <cell r="EG1" t="str">
            <v>RECUPERARE_MEDICALA_RESPIRATORIE</v>
          </cell>
          <cell r="EH1" t="str">
            <v>RECUPERARE_MEDICINA_FIZICA_SI_BALNEOLOGIE_</v>
          </cell>
          <cell r="EI1" t="str">
            <v>RECUPERARE_MEDICINA_FIZICA_SI_BALNEOLOGIE_COPII</v>
          </cell>
          <cell r="EJ1" t="str">
            <v>RECUPERARE_NEUROLOGICA</v>
          </cell>
          <cell r="EK1" t="str">
            <v>RECUPERARE_NEUROLOGICA_</v>
          </cell>
          <cell r="EL1" t="str">
            <v>RECUPERARE_NEUROLOGICA_COPII</v>
          </cell>
          <cell r="EM1" t="str">
            <v>RECUPERARE_NEUROLOGICA_CRONICI</v>
          </cell>
          <cell r="EN1" t="str">
            <v>RECUPERARE_NEUROMOTORIE_COPII</v>
          </cell>
          <cell r="EO1" t="str">
            <v>RECUPERARE_NEUROMOTORIE__</v>
          </cell>
          <cell r="EP1" t="str">
            <v>RECUPERARE_NEUROMUSCULARA</v>
          </cell>
          <cell r="EQ1" t="str">
            <v>RECUPERARE_NEUROPSIHOMOTORIE_</v>
          </cell>
          <cell r="ER1" t="str">
            <v>RECUPERARE_NEUROPSIHOMOTORIE_COPII</v>
          </cell>
          <cell r="ES1" t="str">
            <v>RECUPERARE_NEUROPSIHOMOTORIE_SI_POSTTRAUMATICA_COPII</v>
          </cell>
          <cell r="ET1" t="str">
            <v>RECUPERARE_ORL_COPII_CU_HANDICAP_AUZ_VORBIRE_CIUBOTICA_CUCULUI</v>
          </cell>
          <cell r="EU1" t="str">
            <v>RECUPERARE_ORTOPEDIE_SI_TRAUMATOLOGIE</v>
          </cell>
          <cell r="EV1" t="str">
            <v>RECUPERARE_PEDIATRICA_DISTROFICI_</v>
          </cell>
          <cell r="EW1" t="str">
            <v>RECUPERARE_TRAUMATOLOGICA_VERTEBROMEDULARA_SI_NEUROMOTORIE</v>
          </cell>
          <cell r="EX1" t="str">
            <v>REUMATOLOGIE__</v>
          </cell>
          <cell r="EY1" t="str">
            <v>TBC_OSTEOARTICULAR</v>
          </cell>
          <cell r="EZ1" t="str">
            <v>TOXICOLOGIE__</v>
          </cell>
          <cell r="FA1" t="str">
            <v>TOXICOMANIE_ELEVI_SI_STUDENTI</v>
          </cell>
          <cell r="FB1" t="str">
            <v>TOXICOMANIE__</v>
          </cell>
          <cell r="FC1" t="str">
            <v>UPU</v>
          </cell>
          <cell r="FD1" t="str">
            <v>UROLOGIE___</v>
          </cell>
          <cell r="FE1" t="str">
            <v>DIABET_ZAHARAT_NUTRITIE_SI_BOLI_METABOLICE_COPII</v>
          </cell>
          <cell r="FF1" t="str">
            <v>PNEUMOLOGIE_CRONICI</v>
          </cell>
          <cell r="FG1" t="str">
            <v>RECUPERARE_REUMATOLOGICA</v>
          </cell>
        </row>
        <row r="501">
          <cell r="C501" t="str">
            <v>Compartiment</v>
          </cell>
          <cell r="D501" t="str">
            <v>Sectie</v>
          </cell>
        </row>
        <row r="502">
          <cell r="C502" t="str">
            <v>DA</v>
          </cell>
          <cell r="D502" t="str">
            <v>NU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5"/>
  <sheetViews>
    <sheetView tabSelected="1" zoomScalePageLayoutView="0" workbookViewId="0" topLeftCell="A1">
      <pane xSplit="3" ySplit="15" topLeftCell="D16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D16" sqref="D16"/>
    </sheetView>
  </sheetViews>
  <sheetFormatPr defaultColWidth="4.140625" defaultRowHeight="12.75"/>
  <cols>
    <col min="1" max="1" width="4.7109375" style="4" customWidth="1"/>
    <col min="2" max="2" width="47.140625" style="4" customWidth="1"/>
    <col min="3" max="3" width="7.8515625" style="4" customWidth="1"/>
    <col min="4" max="5" width="4.57421875" style="4" customWidth="1"/>
    <col min="6" max="6" width="5.7109375" style="4" customWidth="1"/>
    <col min="7" max="7" width="4.57421875" style="4" customWidth="1"/>
    <col min="8" max="8" width="5.421875" style="4" customWidth="1"/>
    <col min="9" max="9" width="7.8515625" style="4" customWidth="1"/>
    <col min="10" max="10" width="7.57421875" style="4" customWidth="1"/>
    <col min="11" max="11" width="8.28125" style="4" customWidth="1"/>
    <col min="12" max="12" width="5.421875" style="4" customWidth="1"/>
    <col min="13" max="13" width="4.8515625" style="4" customWidth="1"/>
    <col min="14" max="14" width="8.00390625" style="4" customWidth="1"/>
    <col min="15" max="15" width="5.421875" style="4" customWidth="1"/>
    <col min="16" max="16" width="7.140625" style="4" customWidth="1"/>
    <col min="17" max="17" width="6.140625" style="4" customWidth="1"/>
    <col min="18" max="18" width="6.00390625" style="4" customWidth="1"/>
    <col min="19" max="19" width="8.8515625" style="4" customWidth="1"/>
    <col min="20" max="20" width="5.28125" style="4" customWidth="1"/>
    <col min="21" max="21" width="4.7109375" style="4" customWidth="1"/>
    <col min="22" max="22" width="4.28125" style="4" customWidth="1"/>
    <col min="23" max="23" width="5.00390625" style="4" customWidth="1"/>
    <col min="24" max="24" width="5.421875" style="4" customWidth="1"/>
    <col min="25" max="25" width="6.140625" style="4" customWidth="1"/>
    <col min="26" max="26" width="6.421875" style="4" customWidth="1"/>
    <col min="27" max="27" width="6.00390625" style="4" customWidth="1"/>
    <col min="28" max="28" width="7.57421875" style="4" customWidth="1"/>
    <col min="29" max="29" width="7.28125" style="4" customWidth="1"/>
    <col min="30" max="30" width="5.7109375" style="4" customWidth="1"/>
    <col min="31" max="31" width="5.8515625" style="4" customWidth="1"/>
    <col min="32" max="32" width="4.421875" style="4" customWidth="1"/>
    <col min="33" max="33" width="6.421875" style="4" customWidth="1"/>
    <col min="34" max="34" width="5.00390625" style="4" customWidth="1"/>
    <col min="35" max="35" width="6.421875" style="4" customWidth="1"/>
    <col min="36" max="37" width="5.57421875" style="4" customWidth="1"/>
    <col min="38" max="38" width="6.00390625" style="4" customWidth="1"/>
    <col min="39" max="39" width="4.57421875" style="4" customWidth="1"/>
    <col min="40" max="40" width="6.00390625" style="4" customWidth="1"/>
    <col min="41" max="41" width="5.421875" style="4" customWidth="1"/>
    <col min="42" max="42" width="5.00390625" style="4" customWidth="1"/>
    <col min="43" max="44" width="6.28125" style="4" customWidth="1"/>
    <col min="45" max="45" width="6.7109375" style="4" customWidth="1"/>
    <col min="46" max="46" width="8.140625" style="4" bestFit="1" customWidth="1"/>
    <col min="47" max="47" width="5.421875" style="4" customWidth="1"/>
    <col min="48" max="48" width="5.140625" style="4" customWidth="1"/>
    <col min="49" max="49" width="7.00390625" style="4" customWidth="1"/>
    <col min="50" max="50" width="5.8515625" style="4" customWidth="1"/>
    <col min="51" max="51" width="4.140625" style="4" customWidth="1"/>
    <col min="52" max="52" width="1.1484375" style="4" customWidth="1"/>
    <col min="53" max="53" width="3.7109375" style="4" customWidth="1"/>
    <col min="54" max="54" width="9.28125" style="4" customWidth="1"/>
    <col min="55" max="55" width="6.140625" style="4" customWidth="1"/>
    <col min="56" max="61" width="4.00390625" style="4" customWidth="1"/>
    <col min="62" max="16384" width="4.140625" style="4" customWidth="1"/>
  </cols>
  <sheetData>
    <row r="1" spans="1:22" ht="12.75">
      <c r="A1" s="43" t="s">
        <v>60</v>
      </c>
      <c r="B1" s="6" t="s">
        <v>61</v>
      </c>
      <c r="C1" s="6" t="s">
        <v>289</v>
      </c>
      <c r="I1" s="32"/>
      <c r="V1" s="4" t="s">
        <v>0</v>
      </c>
    </row>
    <row r="2" spans="1:54" ht="12.75">
      <c r="A2" s="7"/>
      <c r="B2" s="7"/>
      <c r="C2" s="56">
        <f>+BB27</f>
        <v>641113</v>
      </c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BA2" s="11"/>
      <c r="BB2" s="11"/>
    </row>
    <row r="3" spans="1:53" s="2" customFormat="1" ht="12.75" customHeight="1">
      <c r="A3" s="100" t="s">
        <v>148</v>
      </c>
      <c r="B3" s="105" t="s">
        <v>17</v>
      </c>
      <c r="C3" s="108" t="s">
        <v>117</v>
      </c>
      <c r="D3" s="74"/>
      <c r="E3" s="75" t="s">
        <v>115</v>
      </c>
      <c r="F3" s="75"/>
      <c r="G3" s="75" t="s">
        <v>2</v>
      </c>
      <c r="H3" s="74"/>
      <c r="I3" s="74"/>
      <c r="J3" s="74"/>
      <c r="K3" s="74"/>
      <c r="L3" s="74"/>
      <c r="M3" s="74"/>
      <c r="N3" s="74"/>
      <c r="O3" s="75"/>
      <c r="P3" s="75"/>
      <c r="Q3" s="74"/>
      <c r="R3" s="74"/>
      <c r="S3" s="74"/>
      <c r="T3" s="76"/>
      <c r="U3" s="100" t="s">
        <v>148</v>
      </c>
      <c r="V3" s="100" t="s">
        <v>148</v>
      </c>
      <c r="W3" s="77"/>
      <c r="X3" s="74"/>
      <c r="Y3" s="75"/>
      <c r="Z3" s="75"/>
      <c r="AA3" s="75"/>
      <c r="AB3" s="75"/>
      <c r="AC3" s="75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6"/>
      <c r="AY3" s="100" t="s">
        <v>148</v>
      </c>
      <c r="AZ3" s="1"/>
      <c r="BA3" s="1"/>
    </row>
    <row r="4" spans="1:52" s="2" customFormat="1" ht="12.75" customHeight="1">
      <c r="A4" s="101"/>
      <c r="B4" s="106"/>
      <c r="C4" s="109"/>
      <c r="D4" s="103" t="s">
        <v>118</v>
      </c>
      <c r="E4" s="92" t="s">
        <v>197</v>
      </c>
      <c r="F4" s="92" t="s">
        <v>255</v>
      </c>
      <c r="G4" s="92" t="s">
        <v>119</v>
      </c>
      <c r="H4" s="92" t="s">
        <v>120</v>
      </c>
      <c r="I4" s="92" t="s">
        <v>121</v>
      </c>
      <c r="J4" s="92" t="s">
        <v>122</v>
      </c>
      <c r="K4" s="92" t="s">
        <v>123</v>
      </c>
      <c r="L4" s="92" t="s">
        <v>124</v>
      </c>
      <c r="M4" s="92" t="s">
        <v>125</v>
      </c>
      <c r="N4" s="92" t="s">
        <v>256</v>
      </c>
      <c r="O4" s="99" t="s">
        <v>116</v>
      </c>
      <c r="P4" s="99"/>
      <c r="Q4" s="99"/>
      <c r="R4" s="92" t="s">
        <v>198</v>
      </c>
      <c r="S4" s="92" t="s">
        <v>257</v>
      </c>
      <c r="T4" s="92" t="s">
        <v>126</v>
      </c>
      <c r="U4" s="101"/>
      <c r="V4" s="101"/>
      <c r="W4" s="94" t="s">
        <v>127</v>
      </c>
      <c r="X4" s="92" t="s">
        <v>258</v>
      </c>
      <c r="Y4" s="92" t="s">
        <v>259</v>
      </c>
      <c r="Z4" s="92" t="s">
        <v>260</v>
      </c>
      <c r="AA4" s="92" t="s">
        <v>128</v>
      </c>
      <c r="AB4" s="92" t="s">
        <v>261</v>
      </c>
      <c r="AC4" s="92" t="s">
        <v>262</v>
      </c>
      <c r="AD4" s="92" t="s">
        <v>263</v>
      </c>
      <c r="AE4" s="92" t="s">
        <v>130</v>
      </c>
      <c r="AF4" s="92" t="s">
        <v>131</v>
      </c>
      <c r="AG4" s="92" t="s">
        <v>264</v>
      </c>
      <c r="AH4" s="92" t="s">
        <v>132</v>
      </c>
      <c r="AI4" s="92" t="s">
        <v>133</v>
      </c>
      <c r="AJ4" s="92" t="s">
        <v>265</v>
      </c>
      <c r="AK4" s="92" t="s">
        <v>134</v>
      </c>
      <c r="AL4" s="92" t="s">
        <v>135</v>
      </c>
      <c r="AM4" s="92" t="s">
        <v>136</v>
      </c>
      <c r="AN4" s="92" t="s">
        <v>137</v>
      </c>
      <c r="AO4" s="92" t="s">
        <v>138</v>
      </c>
      <c r="AP4" s="113" t="s">
        <v>116</v>
      </c>
      <c r="AQ4" s="114"/>
      <c r="AR4" s="114"/>
      <c r="AS4" s="114"/>
      <c r="AT4" s="92" t="s">
        <v>139</v>
      </c>
      <c r="AU4" s="92" t="s">
        <v>266</v>
      </c>
      <c r="AV4" s="92" t="s">
        <v>140</v>
      </c>
      <c r="AW4" s="92" t="s">
        <v>267</v>
      </c>
      <c r="AX4" s="115" t="s">
        <v>141</v>
      </c>
      <c r="AY4" s="101"/>
      <c r="AZ4" s="1"/>
    </row>
    <row r="5" spans="1:52" s="2" customFormat="1" ht="12.75" customHeight="1">
      <c r="A5" s="101"/>
      <c r="B5" s="106"/>
      <c r="C5" s="109"/>
      <c r="D5" s="104"/>
      <c r="E5" s="93" t="s">
        <v>3</v>
      </c>
      <c r="F5" s="93" t="s">
        <v>142</v>
      </c>
      <c r="G5" s="93" t="s">
        <v>4</v>
      </c>
      <c r="H5" s="93" t="s">
        <v>2</v>
      </c>
      <c r="I5" s="93" t="s">
        <v>57</v>
      </c>
      <c r="J5" s="93" t="s">
        <v>2</v>
      </c>
      <c r="K5" s="93" t="s">
        <v>91</v>
      </c>
      <c r="L5" s="93" t="s">
        <v>5</v>
      </c>
      <c r="M5" s="93"/>
      <c r="N5" s="93" t="s">
        <v>6</v>
      </c>
      <c r="O5" s="97" t="s">
        <v>143</v>
      </c>
      <c r="P5" s="97" t="s">
        <v>268</v>
      </c>
      <c r="Q5" s="97" t="s">
        <v>144</v>
      </c>
      <c r="R5" s="93" t="s">
        <v>7</v>
      </c>
      <c r="S5" s="93" t="s">
        <v>13</v>
      </c>
      <c r="T5" s="93" t="s">
        <v>8</v>
      </c>
      <c r="U5" s="101"/>
      <c r="V5" s="101"/>
      <c r="W5" s="95"/>
      <c r="X5" s="93" t="s">
        <v>9</v>
      </c>
      <c r="Y5" s="93"/>
      <c r="Z5" s="93"/>
      <c r="AA5" s="93"/>
      <c r="AB5" s="93"/>
      <c r="AC5" s="93"/>
      <c r="AD5" s="93"/>
      <c r="AE5" s="93" t="s">
        <v>11</v>
      </c>
      <c r="AF5" s="93"/>
      <c r="AG5" s="93" t="s">
        <v>12</v>
      </c>
      <c r="AH5" s="93"/>
      <c r="AI5" s="93" t="s">
        <v>13</v>
      </c>
      <c r="AJ5" s="93"/>
      <c r="AK5" s="93"/>
      <c r="AL5" s="93" t="s">
        <v>14</v>
      </c>
      <c r="AM5" s="93"/>
      <c r="AN5" s="93"/>
      <c r="AO5" s="93" t="s">
        <v>145</v>
      </c>
      <c r="AP5" s="111" t="s">
        <v>146</v>
      </c>
      <c r="AQ5" s="111" t="s">
        <v>269</v>
      </c>
      <c r="AR5" s="111" t="s">
        <v>129</v>
      </c>
      <c r="AS5" s="111" t="s">
        <v>147</v>
      </c>
      <c r="AT5" s="93" t="s">
        <v>95</v>
      </c>
      <c r="AU5" s="93"/>
      <c r="AV5" s="93"/>
      <c r="AW5" s="93" t="s">
        <v>16</v>
      </c>
      <c r="AX5" s="116" t="s">
        <v>46</v>
      </c>
      <c r="AY5" s="101"/>
      <c r="AZ5" s="1"/>
    </row>
    <row r="6" spans="1:52" s="2" customFormat="1" ht="12.75" customHeight="1">
      <c r="A6" s="101"/>
      <c r="B6" s="106"/>
      <c r="C6" s="109"/>
      <c r="D6" s="104"/>
      <c r="E6" s="93" t="s">
        <v>18</v>
      </c>
      <c r="F6" s="93"/>
      <c r="G6" s="93" t="s">
        <v>19</v>
      </c>
      <c r="H6" s="93" t="s">
        <v>2</v>
      </c>
      <c r="I6" s="93" t="s">
        <v>92</v>
      </c>
      <c r="J6" s="93" t="s">
        <v>20</v>
      </c>
      <c r="K6" s="93" t="s">
        <v>93</v>
      </c>
      <c r="L6" s="93" t="s">
        <v>21</v>
      </c>
      <c r="M6" s="93" t="s">
        <v>2</v>
      </c>
      <c r="N6" s="93" t="s">
        <v>22</v>
      </c>
      <c r="O6" s="98"/>
      <c r="P6" s="98"/>
      <c r="Q6" s="98"/>
      <c r="R6" s="93" t="s">
        <v>23</v>
      </c>
      <c r="S6" s="93" t="s">
        <v>55</v>
      </c>
      <c r="T6" s="93"/>
      <c r="U6" s="101"/>
      <c r="V6" s="101"/>
      <c r="W6" s="95"/>
      <c r="X6" s="93" t="s">
        <v>94</v>
      </c>
      <c r="Y6" s="93"/>
      <c r="Z6" s="93"/>
      <c r="AA6" s="93"/>
      <c r="AB6" s="93"/>
      <c r="AC6" s="93"/>
      <c r="AD6" s="93"/>
      <c r="AE6" s="93" t="s">
        <v>26</v>
      </c>
      <c r="AF6" s="93"/>
      <c r="AG6" s="93" t="s">
        <v>27</v>
      </c>
      <c r="AH6" s="93"/>
      <c r="AI6" s="93" t="s">
        <v>55</v>
      </c>
      <c r="AJ6" s="93"/>
      <c r="AK6" s="93" t="s">
        <v>34</v>
      </c>
      <c r="AL6" s="93" t="s">
        <v>52</v>
      </c>
      <c r="AM6" s="93"/>
      <c r="AN6" s="93"/>
      <c r="AO6" s="93"/>
      <c r="AP6" s="112"/>
      <c r="AQ6" s="112"/>
      <c r="AR6" s="112"/>
      <c r="AS6" s="112"/>
      <c r="AT6" s="93" t="s">
        <v>35</v>
      </c>
      <c r="AU6" s="93"/>
      <c r="AV6" s="93"/>
      <c r="AW6" s="93" t="s">
        <v>28</v>
      </c>
      <c r="AX6" s="116" t="s">
        <v>59</v>
      </c>
      <c r="AY6" s="101"/>
      <c r="AZ6" s="1"/>
    </row>
    <row r="7" spans="1:52" s="2" customFormat="1" ht="16.5" customHeight="1">
      <c r="A7" s="101"/>
      <c r="B7" s="106"/>
      <c r="C7" s="109"/>
      <c r="D7" s="104"/>
      <c r="E7" s="93" t="s">
        <v>26</v>
      </c>
      <c r="F7" s="93"/>
      <c r="G7" s="93"/>
      <c r="H7" s="93"/>
      <c r="I7" s="93" t="s">
        <v>96</v>
      </c>
      <c r="J7" s="93" t="s">
        <v>30</v>
      </c>
      <c r="K7" s="93" t="s">
        <v>97</v>
      </c>
      <c r="L7" s="93" t="s">
        <v>31</v>
      </c>
      <c r="M7" s="93"/>
      <c r="N7" s="93" t="s">
        <v>32</v>
      </c>
      <c r="O7" s="98"/>
      <c r="P7" s="98"/>
      <c r="Q7" s="98"/>
      <c r="R7" s="93" t="s">
        <v>10</v>
      </c>
      <c r="S7" s="93" t="s">
        <v>86</v>
      </c>
      <c r="T7" s="93"/>
      <c r="U7" s="101"/>
      <c r="V7" s="101"/>
      <c r="W7" s="95" t="s">
        <v>24</v>
      </c>
      <c r="X7" s="93" t="s">
        <v>98</v>
      </c>
      <c r="Y7" s="93" t="s">
        <v>10</v>
      </c>
      <c r="Z7" s="93" t="s">
        <v>10</v>
      </c>
      <c r="AA7" s="93" t="s">
        <v>10</v>
      </c>
      <c r="AB7" s="93" t="s">
        <v>10</v>
      </c>
      <c r="AC7" s="93" t="s">
        <v>10</v>
      </c>
      <c r="AD7" s="93" t="s">
        <v>10</v>
      </c>
      <c r="AE7" s="93" t="s">
        <v>15</v>
      </c>
      <c r="AF7" s="93"/>
      <c r="AG7" s="93" t="s">
        <v>50</v>
      </c>
      <c r="AH7" s="93"/>
      <c r="AI7" s="93" t="s">
        <v>43</v>
      </c>
      <c r="AJ7" s="93"/>
      <c r="AK7" s="93" t="s">
        <v>39</v>
      </c>
      <c r="AL7" s="93" t="s">
        <v>56</v>
      </c>
      <c r="AM7" s="93"/>
      <c r="AN7" s="93"/>
      <c r="AO7" s="93"/>
      <c r="AP7" s="112"/>
      <c r="AQ7" s="112"/>
      <c r="AR7" s="112"/>
      <c r="AS7" s="112"/>
      <c r="AT7" s="93" t="s">
        <v>102</v>
      </c>
      <c r="AU7" s="93" t="s">
        <v>15</v>
      </c>
      <c r="AV7" s="93" t="s">
        <v>15</v>
      </c>
      <c r="AW7" s="93" t="s">
        <v>99</v>
      </c>
      <c r="AX7" s="116"/>
      <c r="AY7" s="101"/>
      <c r="AZ7" s="1"/>
    </row>
    <row r="8" spans="1:52" s="2" customFormat="1" ht="19.5" customHeight="1">
      <c r="A8" s="101"/>
      <c r="B8" s="106"/>
      <c r="C8" s="109"/>
      <c r="D8" s="104"/>
      <c r="E8" s="93"/>
      <c r="F8" s="93"/>
      <c r="G8" s="93"/>
      <c r="H8" s="93" t="s">
        <v>29</v>
      </c>
      <c r="I8" s="93" t="s">
        <v>9</v>
      </c>
      <c r="J8" s="93" t="s">
        <v>37</v>
      </c>
      <c r="K8" s="93" t="s">
        <v>21</v>
      </c>
      <c r="L8" s="93"/>
      <c r="M8" s="93" t="s">
        <v>7</v>
      </c>
      <c r="N8" s="93"/>
      <c r="O8" s="98"/>
      <c r="P8" s="98"/>
      <c r="Q8" s="98"/>
      <c r="R8" s="93" t="s">
        <v>25</v>
      </c>
      <c r="S8" s="93" t="s">
        <v>87</v>
      </c>
      <c r="T8" s="93"/>
      <c r="U8" s="101"/>
      <c r="V8" s="101"/>
      <c r="W8" s="95" t="s">
        <v>33</v>
      </c>
      <c r="X8" s="93"/>
      <c r="Y8" s="93" t="s">
        <v>54</v>
      </c>
      <c r="Z8" s="93" t="s">
        <v>54</v>
      </c>
      <c r="AA8" s="93" t="s">
        <v>54</v>
      </c>
      <c r="AB8" s="93" t="s">
        <v>54</v>
      </c>
      <c r="AC8" s="93" t="s">
        <v>54</v>
      </c>
      <c r="AD8" s="93" t="s">
        <v>54</v>
      </c>
      <c r="AE8" s="93" t="s">
        <v>100</v>
      </c>
      <c r="AF8" s="93"/>
      <c r="AG8" s="93" t="s">
        <v>101</v>
      </c>
      <c r="AH8" s="93"/>
      <c r="AI8" s="93" t="s">
        <v>52</v>
      </c>
      <c r="AJ8" s="93"/>
      <c r="AK8" s="93" t="s">
        <v>44</v>
      </c>
      <c r="AL8" s="93" t="s">
        <v>26</v>
      </c>
      <c r="AM8" s="93" t="s">
        <v>40</v>
      </c>
      <c r="AN8" s="93" t="s">
        <v>40</v>
      </c>
      <c r="AO8" s="93"/>
      <c r="AP8" s="112"/>
      <c r="AQ8" s="112"/>
      <c r="AR8" s="112"/>
      <c r="AS8" s="112"/>
      <c r="AT8" s="93" t="s">
        <v>106</v>
      </c>
      <c r="AU8" s="93" t="s">
        <v>53</v>
      </c>
      <c r="AV8" s="93" t="s">
        <v>53</v>
      </c>
      <c r="AW8" s="93" t="s">
        <v>103</v>
      </c>
      <c r="AX8" s="116"/>
      <c r="AY8" s="101"/>
      <c r="AZ8" s="1"/>
    </row>
    <row r="9" spans="1:54" s="2" customFormat="1" ht="12.75" customHeight="1">
      <c r="A9" s="101"/>
      <c r="B9" s="106"/>
      <c r="C9" s="109"/>
      <c r="D9" s="104"/>
      <c r="E9" s="93"/>
      <c r="F9" s="93"/>
      <c r="G9" s="93"/>
      <c r="H9" s="93" t="s">
        <v>58</v>
      </c>
      <c r="I9" s="93" t="s">
        <v>104</v>
      </c>
      <c r="J9" s="93" t="s">
        <v>41</v>
      </c>
      <c r="K9" s="93" t="s">
        <v>31</v>
      </c>
      <c r="L9" s="93" t="s">
        <v>2</v>
      </c>
      <c r="M9" s="93" t="s">
        <v>41</v>
      </c>
      <c r="N9" s="93"/>
      <c r="O9" s="98"/>
      <c r="P9" s="98"/>
      <c r="Q9" s="98"/>
      <c r="R9" s="93" t="s">
        <v>31</v>
      </c>
      <c r="S9" s="93" t="s">
        <v>88</v>
      </c>
      <c r="T9" s="93"/>
      <c r="U9" s="101"/>
      <c r="V9" s="101"/>
      <c r="W9" s="95" t="s">
        <v>38</v>
      </c>
      <c r="X9" s="93"/>
      <c r="Y9" s="93" t="s">
        <v>36</v>
      </c>
      <c r="Z9" s="93" t="s">
        <v>36</v>
      </c>
      <c r="AA9" s="93" t="s">
        <v>36</v>
      </c>
      <c r="AB9" s="93" t="s">
        <v>36</v>
      </c>
      <c r="AC9" s="93" t="s">
        <v>36</v>
      </c>
      <c r="AD9" s="93" t="s">
        <v>36</v>
      </c>
      <c r="AE9" s="93"/>
      <c r="AF9" s="93" t="s">
        <v>42</v>
      </c>
      <c r="AG9" s="93" t="s">
        <v>105</v>
      </c>
      <c r="AH9" s="93" t="s">
        <v>43</v>
      </c>
      <c r="AI9" s="93"/>
      <c r="AJ9" s="93"/>
      <c r="AK9" s="93" t="s">
        <v>41</v>
      </c>
      <c r="AL9" s="93"/>
      <c r="AM9" s="93" t="s">
        <v>45</v>
      </c>
      <c r="AN9" s="93" t="s">
        <v>45</v>
      </c>
      <c r="AO9" s="93"/>
      <c r="AP9" s="112"/>
      <c r="AQ9" s="112"/>
      <c r="AR9" s="112"/>
      <c r="AS9" s="112"/>
      <c r="AT9" s="93" t="s">
        <v>26</v>
      </c>
      <c r="AU9" s="93" t="s">
        <v>36</v>
      </c>
      <c r="AV9" s="93" t="s">
        <v>36</v>
      </c>
      <c r="AW9" s="93" t="s">
        <v>107</v>
      </c>
      <c r="AX9" s="116"/>
      <c r="AY9" s="101"/>
      <c r="AZ9" s="1"/>
      <c r="BB9" s="3">
        <f>SUM(BB11:BB52)</f>
        <v>19760314</v>
      </c>
    </row>
    <row r="10" spans="1:52" s="2" customFormat="1" ht="12.75" customHeight="1">
      <c r="A10" s="101"/>
      <c r="B10" s="107"/>
      <c r="C10" s="110"/>
      <c r="D10" s="104"/>
      <c r="E10" s="93" t="s">
        <v>2</v>
      </c>
      <c r="F10" s="93"/>
      <c r="G10" s="93"/>
      <c r="H10" s="93"/>
      <c r="I10" s="93" t="s">
        <v>108</v>
      </c>
      <c r="J10" s="93" t="s">
        <v>31</v>
      </c>
      <c r="K10" s="93"/>
      <c r="L10" s="93" t="s">
        <v>2</v>
      </c>
      <c r="M10" s="93" t="s">
        <v>31</v>
      </c>
      <c r="N10" s="93"/>
      <c r="O10" s="98"/>
      <c r="P10" s="98"/>
      <c r="Q10" s="98"/>
      <c r="R10" s="93"/>
      <c r="S10" s="93" t="s">
        <v>89</v>
      </c>
      <c r="T10" s="93"/>
      <c r="U10" s="101"/>
      <c r="V10" s="101"/>
      <c r="W10" s="96" t="s">
        <v>26</v>
      </c>
      <c r="X10" s="93"/>
      <c r="Y10" s="93" t="s">
        <v>51</v>
      </c>
      <c r="Z10" s="93" t="s">
        <v>51</v>
      </c>
      <c r="AA10" s="93" t="s">
        <v>51</v>
      </c>
      <c r="AB10" s="93" t="s">
        <v>51</v>
      </c>
      <c r="AC10" s="93" t="s">
        <v>51</v>
      </c>
      <c r="AD10" s="93" t="s">
        <v>51</v>
      </c>
      <c r="AE10" s="93"/>
      <c r="AF10" s="93" t="s">
        <v>26</v>
      </c>
      <c r="AG10" s="93" t="s">
        <v>26</v>
      </c>
      <c r="AH10" s="93" t="s">
        <v>47</v>
      </c>
      <c r="AI10" s="93"/>
      <c r="AJ10" s="93"/>
      <c r="AK10" s="93" t="s">
        <v>31</v>
      </c>
      <c r="AL10" s="93"/>
      <c r="AM10" s="93" t="s">
        <v>26</v>
      </c>
      <c r="AN10" s="93" t="s">
        <v>26</v>
      </c>
      <c r="AO10" s="93"/>
      <c r="AP10" s="99"/>
      <c r="AQ10" s="99"/>
      <c r="AR10" s="99"/>
      <c r="AS10" s="99"/>
      <c r="AT10" s="93"/>
      <c r="AU10" s="93" t="s">
        <v>51</v>
      </c>
      <c r="AV10" s="93" t="s">
        <v>51</v>
      </c>
      <c r="AW10" s="93" t="s">
        <v>109</v>
      </c>
      <c r="AX10" s="116"/>
      <c r="AY10" s="101"/>
      <c r="AZ10" s="1"/>
    </row>
    <row r="11" spans="1:55" s="3" customFormat="1" ht="12.75">
      <c r="A11" s="102"/>
      <c r="B11" s="78" t="s">
        <v>48</v>
      </c>
      <c r="C11" s="79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0">
        <v>11</v>
      </c>
      <c r="N11" s="80">
        <v>12</v>
      </c>
      <c r="O11" s="80">
        <v>13</v>
      </c>
      <c r="P11" s="80">
        <v>14</v>
      </c>
      <c r="Q11" s="80">
        <v>15</v>
      </c>
      <c r="R11" s="80">
        <v>16</v>
      </c>
      <c r="S11" s="80">
        <v>17</v>
      </c>
      <c r="T11" s="81">
        <v>18</v>
      </c>
      <c r="U11" s="102"/>
      <c r="V11" s="102"/>
      <c r="W11" s="78">
        <v>19</v>
      </c>
      <c r="X11" s="80">
        <v>20</v>
      </c>
      <c r="Y11" s="80">
        <v>21</v>
      </c>
      <c r="Z11" s="80">
        <v>22</v>
      </c>
      <c r="AA11" s="80">
        <v>23</v>
      </c>
      <c r="AB11" s="80">
        <v>24</v>
      </c>
      <c r="AC11" s="80">
        <v>25</v>
      </c>
      <c r="AD11" s="80">
        <v>26</v>
      </c>
      <c r="AE11" s="80">
        <v>27</v>
      </c>
      <c r="AF11" s="80">
        <v>28</v>
      </c>
      <c r="AG11" s="80">
        <v>29</v>
      </c>
      <c r="AH11" s="80">
        <v>30</v>
      </c>
      <c r="AI11" s="80">
        <v>31</v>
      </c>
      <c r="AJ11" s="80">
        <v>32</v>
      </c>
      <c r="AK11" s="80">
        <v>33</v>
      </c>
      <c r="AL11" s="80">
        <v>34</v>
      </c>
      <c r="AM11" s="80">
        <v>35</v>
      </c>
      <c r="AN11" s="80">
        <v>36</v>
      </c>
      <c r="AO11" s="80">
        <v>37</v>
      </c>
      <c r="AP11" s="80">
        <v>38</v>
      </c>
      <c r="AQ11" s="80">
        <v>39</v>
      </c>
      <c r="AR11" s="80">
        <v>40</v>
      </c>
      <c r="AS11" s="80">
        <v>41</v>
      </c>
      <c r="AT11" s="80">
        <v>42</v>
      </c>
      <c r="AU11" s="80">
        <v>43</v>
      </c>
      <c r="AV11" s="80">
        <v>44</v>
      </c>
      <c r="AW11" s="80">
        <v>45</v>
      </c>
      <c r="AX11" s="80">
        <v>46</v>
      </c>
      <c r="AY11" s="102"/>
      <c r="AZ11" s="40"/>
      <c r="BA11" s="32">
        <v>1</v>
      </c>
      <c r="BB11" s="41">
        <v>333450</v>
      </c>
      <c r="BC11" s="52" t="s">
        <v>155</v>
      </c>
    </row>
    <row r="12" spans="1:55" ht="12.75" hidden="1">
      <c r="A12" s="10"/>
      <c r="B12" s="63" t="s">
        <v>200</v>
      </c>
      <c r="C12" s="54">
        <f>SUM(D12:N12)+SUM(R12:T12)+SUM(W12:AO12)+SUM(AT12:AX12)</f>
        <v>4496</v>
      </c>
      <c r="D12" s="21">
        <f aca="true" t="shared" si="0" ref="D12:T12">+SUM(D17:D22)+SUM(D26:D27)+SUM(D31:D35)+SUM(D39:D42)</f>
        <v>500</v>
      </c>
      <c r="E12" s="21">
        <f t="shared" si="0"/>
        <v>25</v>
      </c>
      <c r="F12" s="21">
        <f t="shared" si="0"/>
        <v>25</v>
      </c>
      <c r="G12" s="21">
        <f t="shared" si="0"/>
        <v>135</v>
      </c>
      <c r="H12" s="21">
        <f t="shared" si="0"/>
        <v>25</v>
      </c>
      <c r="I12" s="21">
        <f t="shared" si="0"/>
        <v>45</v>
      </c>
      <c r="J12" s="21">
        <f t="shared" si="0"/>
        <v>55</v>
      </c>
      <c r="K12" s="21">
        <f t="shared" si="0"/>
        <v>0</v>
      </c>
      <c r="L12" s="21">
        <f t="shared" si="0"/>
        <v>40</v>
      </c>
      <c r="M12" s="21">
        <f t="shared" si="0"/>
        <v>193</v>
      </c>
      <c r="N12" s="21">
        <f t="shared" si="0"/>
        <v>727</v>
      </c>
      <c r="O12" s="21">
        <f t="shared" si="0"/>
        <v>30</v>
      </c>
      <c r="P12" s="21">
        <f t="shared" si="0"/>
        <v>155</v>
      </c>
      <c r="Q12" s="21">
        <f t="shared" si="0"/>
        <v>542</v>
      </c>
      <c r="R12" s="21">
        <f t="shared" si="0"/>
        <v>25</v>
      </c>
      <c r="S12" s="21">
        <f t="shared" si="0"/>
        <v>0</v>
      </c>
      <c r="T12" s="21">
        <f t="shared" si="0"/>
        <v>78</v>
      </c>
      <c r="U12" s="58"/>
      <c r="V12" s="58"/>
      <c r="W12" s="21">
        <f aca="true" t="shared" si="1" ref="W12:AX12">+SUM(W17:W22)+SUM(W26:W27)+SUM(W31:W35)+SUM(W39:W42)</f>
        <v>55</v>
      </c>
      <c r="X12" s="21">
        <f t="shared" si="1"/>
        <v>268</v>
      </c>
      <c r="Y12" s="21">
        <f t="shared" si="1"/>
        <v>380</v>
      </c>
      <c r="Z12" s="21">
        <f t="shared" si="1"/>
        <v>25</v>
      </c>
      <c r="AA12" s="21">
        <f t="shared" si="1"/>
        <v>25</v>
      </c>
      <c r="AB12" s="21">
        <f t="shared" si="1"/>
        <v>35</v>
      </c>
      <c r="AC12" s="21">
        <f t="shared" si="1"/>
        <v>0</v>
      </c>
      <c r="AD12" s="21">
        <f t="shared" si="1"/>
        <v>25</v>
      </c>
      <c r="AE12" s="21">
        <f t="shared" si="1"/>
        <v>147</v>
      </c>
      <c r="AF12" s="21">
        <f t="shared" si="1"/>
        <v>70</v>
      </c>
      <c r="AG12" s="21">
        <f t="shared" si="1"/>
        <v>95</v>
      </c>
      <c r="AH12" s="21">
        <f t="shared" si="1"/>
        <v>257</v>
      </c>
      <c r="AI12" s="21">
        <f t="shared" si="1"/>
        <v>0</v>
      </c>
      <c r="AJ12" s="21">
        <f t="shared" si="1"/>
        <v>0</v>
      </c>
      <c r="AK12" s="21">
        <f t="shared" si="1"/>
        <v>57</v>
      </c>
      <c r="AL12" s="21">
        <f t="shared" si="1"/>
        <v>313</v>
      </c>
      <c r="AM12" s="21">
        <f t="shared" si="1"/>
        <v>121</v>
      </c>
      <c r="AN12" s="21">
        <f t="shared" si="1"/>
        <v>35</v>
      </c>
      <c r="AO12" s="21">
        <f t="shared" si="1"/>
        <v>401</v>
      </c>
      <c r="AP12" s="21">
        <f t="shared" si="1"/>
        <v>149</v>
      </c>
      <c r="AQ12" s="21">
        <f t="shared" si="1"/>
        <v>252</v>
      </c>
      <c r="AR12" s="21">
        <f t="shared" si="1"/>
        <v>0</v>
      </c>
      <c r="AS12" s="21">
        <f t="shared" si="1"/>
        <v>0</v>
      </c>
      <c r="AT12" s="21">
        <f t="shared" si="1"/>
        <v>180</v>
      </c>
      <c r="AU12" s="21">
        <f t="shared" si="1"/>
        <v>0</v>
      </c>
      <c r="AV12" s="21">
        <f t="shared" si="1"/>
        <v>0</v>
      </c>
      <c r="AW12" s="21">
        <f t="shared" si="1"/>
        <v>134</v>
      </c>
      <c r="AX12" s="21">
        <f t="shared" si="1"/>
        <v>0</v>
      </c>
      <c r="AY12" s="57"/>
      <c r="AZ12" s="11"/>
      <c r="BA12" s="32">
        <v>2</v>
      </c>
      <c r="BB12" s="44">
        <v>424047</v>
      </c>
      <c r="BC12" s="52" t="s">
        <v>156</v>
      </c>
    </row>
    <row r="13" spans="1:55" s="27" customFormat="1" ht="12.75" hidden="1">
      <c r="A13" s="42"/>
      <c r="B13" s="12" t="s">
        <v>49</v>
      </c>
      <c r="C13" s="13">
        <f>C12*1000/$C2</f>
        <v>7.012804295030673</v>
      </c>
      <c r="D13" s="13">
        <f aca="true" t="shared" si="2" ref="D13:S13">D12*1000/$C2</f>
        <v>0.779893716084372</v>
      </c>
      <c r="E13" s="13">
        <f t="shared" si="2"/>
        <v>0.0389946858042186</v>
      </c>
      <c r="F13" s="13">
        <f t="shared" si="2"/>
        <v>0.0389946858042186</v>
      </c>
      <c r="G13" s="13">
        <f t="shared" si="2"/>
        <v>0.21057130334278046</v>
      </c>
      <c r="H13" s="13">
        <f t="shared" si="2"/>
        <v>0.0389946858042186</v>
      </c>
      <c r="I13" s="13">
        <f t="shared" si="2"/>
        <v>0.07019043444759349</v>
      </c>
      <c r="J13" s="13">
        <f t="shared" si="2"/>
        <v>0.08578830876928092</v>
      </c>
      <c r="K13" s="13">
        <f t="shared" si="2"/>
        <v>0</v>
      </c>
      <c r="L13" s="13">
        <f t="shared" si="2"/>
        <v>0.06239149728674976</v>
      </c>
      <c r="M13" s="13">
        <f t="shared" si="2"/>
        <v>0.3010389744085676</v>
      </c>
      <c r="N13" s="13">
        <f t="shared" si="2"/>
        <v>1.133965463186677</v>
      </c>
      <c r="O13" s="13">
        <f t="shared" si="2"/>
        <v>0.04679362296506232</v>
      </c>
      <c r="P13" s="13">
        <f t="shared" si="2"/>
        <v>0.24176705198615533</v>
      </c>
      <c r="Q13" s="13">
        <f t="shared" si="2"/>
        <v>0.8454047882354593</v>
      </c>
      <c r="R13" s="13">
        <f t="shared" si="2"/>
        <v>0.0389946858042186</v>
      </c>
      <c r="S13" s="13">
        <f t="shared" si="2"/>
        <v>0</v>
      </c>
      <c r="T13" s="13">
        <f>T12*1000/$C2</f>
        <v>0.12166341970916203</v>
      </c>
      <c r="U13" s="53"/>
      <c r="V13" s="53"/>
      <c r="W13" s="13">
        <f aca="true" t="shared" si="3" ref="W13:AX13">W12*1000/$C2</f>
        <v>0.08578830876928092</v>
      </c>
      <c r="X13" s="13">
        <f t="shared" si="3"/>
        <v>0.4180230318212234</v>
      </c>
      <c r="Y13" s="13">
        <f t="shared" si="3"/>
        <v>0.5927192242241227</v>
      </c>
      <c r="Z13" s="13">
        <f t="shared" si="3"/>
        <v>0.0389946858042186</v>
      </c>
      <c r="AA13" s="13">
        <f t="shared" si="3"/>
        <v>0.0389946858042186</v>
      </c>
      <c r="AB13" s="13">
        <f t="shared" si="3"/>
        <v>0.05459256012590604</v>
      </c>
      <c r="AC13" s="13">
        <f t="shared" si="3"/>
        <v>0</v>
      </c>
      <c r="AD13" s="13">
        <f>AD12*1000/$C2</f>
        <v>0.0389946858042186</v>
      </c>
      <c r="AE13" s="13">
        <f t="shared" si="3"/>
        <v>0.22928875252880537</v>
      </c>
      <c r="AF13" s="13">
        <f t="shared" si="3"/>
        <v>0.10918512025181208</v>
      </c>
      <c r="AG13" s="13">
        <f t="shared" si="3"/>
        <v>0.14817980605603068</v>
      </c>
      <c r="AH13" s="13">
        <f t="shared" si="3"/>
        <v>0.4008653700673672</v>
      </c>
      <c r="AI13" s="13">
        <f t="shared" si="3"/>
        <v>0</v>
      </c>
      <c r="AJ13" s="13">
        <f aca="true" t="shared" si="4" ref="AJ13:AT13">AJ12*1000/$C2</f>
        <v>0</v>
      </c>
      <c r="AK13" s="13">
        <f t="shared" si="4"/>
        <v>0.08890788363361841</v>
      </c>
      <c r="AL13" s="13">
        <f t="shared" si="4"/>
        <v>0.4882134662688169</v>
      </c>
      <c r="AM13" s="13">
        <f t="shared" si="4"/>
        <v>0.18873427929241804</v>
      </c>
      <c r="AN13" s="13">
        <f t="shared" si="4"/>
        <v>0.05459256012590604</v>
      </c>
      <c r="AO13" s="13">
        <f t="shared" si="4"/>
        <v>0.6254747602996663</v>
      </c>
      <c r="AP13" s="13">
        <f t="shared" si="4"/>
        <v>0.23240832739314285</v>
      </c>
      <c r="AQ13" s="13">
        <f t="shared" si="4"/>
        <v>0.3930664329065235</v>
      </c>
      <c r="AR13" s="13">
        <f t="shared" si="4"/>
        <v>0</v>
      </c>
      <c r="AS13" s="13">
        <f t="shared" si="4"/>
        <v>0</v>
      </c>
      <c r="AT13" s="13">
        <f t="shared" si="4"/>
        <v>0.28076173779037394</v>
      </c>
      <c r="AU13" s="13">
        <f t="shared" si="3"/>
        <v>0</v>
      </c>
      <c r="AV13" s="13">
        <f t="shared" si="3"/>
        <v>0</v>
      </c>
      <c r="AW13" s="13">
        <f t="shared" si="3"/>
        <v>0.2090115159106117</v>
      </c>
      <c r="AX13" s="13">
        <f t="shared" si="3"/>
        <v>0</v>
      </c>
      <c r="AY13" s="42"/>
      <c r="AZ13" s="14"/>
      <c r="BA13" s="32">
        <v>3</v>
      </c>
      <c r="BB13" s="44">
        <v>595794</v>
      </c>
      <c r="BC13" s="52" t="s">
        <v>157</v>
      </c>
    </row>
    <row r="14" spans="1:55" s="27" customFormat="1" ht="12.75">
      <c r="A14" s="42"/>
      <c r="B14" s="82" t="s">
        <v>270</v>
      </c>
      <c r="C14" s="83">
        <f>SUM(D14:N14)+SUM(R14:T14)+SUM(W14:AO14)+SUM(AT14:AX14)</f>
        <v>4176</v>
      </c>
      <c r="D14" s="84">
        <f>+SUM(D17:D22)+SUM(D26:D27)+SUM(D31:D35)+SUM(D39:D40)-SUM(D40:D41)</f>
        <v>400</v>
      </c>
      <c r="E14" s="84">
        <f aca="true" t="shared" si="5" ref="E14:T14">+SUM(E17:E22)+SUM(E26:E27)+SUM(E31:E35)+SUM(E39:E40)-SUM(E40:E41)</f>
        <v>25</v>
      </c>
      <c r="F14" s="84">
        <f t="shared" si="5"/>
        <v>25</v>
      </c>
      <c r="G14" s="84">
        <f t="shared" si="5"/>
        <v>135</v>
      </c>
      <c r="H14" s="84">
        <f t="shared" si="5"/>
        <v>25</v>
      </c>
      <c r="I14" s="84">
        <f t="shared" si="5"/>
        <v>45</v>
      </c>
      <c r="J14" s="84">
        <f t="shared" si="5"/>
        <v>55</v>
      </c>
      <c r="K14" s="84">
        <f t="shared" si="5"/>
        <v>0</v>
      </c>
      <c r="L14" s="84">
        <f t="shared" si="5"/>
        <v>40</v>
      </c>
      <c r="M14" s="84">
        <f t="shared" si="5"/>
        <v>181</v>
      </c>
      <c r="N14" s="84">
        <f t="shared" si="5"/>
        <v>709</v>
      </c>
      <c r="O14" s="84">
        <f t="shared" si="5"/>
        <v>12</v>
      </c>
      <c r="P14" s="84">
        <f t="shared" si="5"/>
        <v>155</v>
      </c>
      <c r="Q14" s="84">
        <f t="shared" si="5"/>
        <v>542</v>
      </c>
      <c r="R14" s="84">
        <f t="shared" si="5"/>
        <v>25</v>
      </c>
      <c r="S14" s="84">
        <f t="shared" si="5"/>
        <v>0</v>
      </c>
      <c r="T14" s="84">
        <f t="shared" si="5"/>
        <v>68</v>
      </c>
      <c r="U14" s="42"/>
      <c r="V14" s="42"/>
      <c r="W14" s="84">
        <f>+SUM(W17:W22)+SUM(W26:W27)+SUM(W31:W35)+SUM(W39:W40)-SUM(W40:W41)</f>
        <v>45</v>
      </c>
      <c r="X14" s="84">
        <f aca="true" t="shared" si="6" ref="X14:AX14">+SUM(X17:X22)+SUM(X26:X27)+SUM(X31:X35)+SUM(X39:X40)-SUM(X40:X41)</f>
        <v>250</v>
      </c>
      <c r="Y14" s="84">
        <f t="shared" si="6"/>
        <v>282</v>
      </c>
      <c r="Z14" s="84">
        <f t="shared" si="6"/>
        <v>25</v>
      </c>
      <c r="AA14" s="84">
        <f t="shared" si="6"/>
        <v>25</v>
      </c>
      <c r="AB14" s="84">
        <f t="shared" si="6"/>
        <v>35</v>
      </c>
      <c r="AC14" s="84">
        <f t="shared" si="6"/>
        <v>0</v>
      </c>
      <c r="AD14" s="84">
        <f t="shared" si="6"/>
        <v>25</v>
      </c>
      <c r="AE14" s="84">
        <f t="shared" si="6"/>
        <v>147</v>
      </c>
      <c r="AF14" s="84">
        <f t="shared" si="6"/>
        <v>70</v>
      </c>
      <c r="AG14" s="84">
        <f t="shared" si="6"/>
        <v>95</v>
      </c>
      <c r="AH14" s="84">
        <f t="shared" si="6"/>
        <v>257</v>
      </c>
      <c r="AI14" s="84">
        <f t="shared" si="6"/>
        <v>0</v>
      </c>
      <c r="AJ14" s="84">
        <f t="shared" si="6"/>
        <v>0</v>
      </c>
      <c r="AK14" s="84">
        <f t="shared" si="6"/>
        <v>45</v>
      </c>
      <c r="AL14" s="84">
        <f t="shared" si="6"/>
        <v>313</v>
      </c>
      <c r="AM14" s="84">
        <f t="shared" si="6"/>
        <v>121</v>
      </c>
      <c r="AN14" s="84">
        <f t="shared" si="6"/>
        <v>35</v>
      </c>
      <c r="AO14" s="84">
        <f t="shared" si="6"/>
        <v>389</v>
      </c>
      <c r="AP14" s="84">
        <f t="shared" si="6"/>
        <v>149</v>
      </c>
      <c r="AQ14" s="84">
        <f t="shared" si="6"/>
        <v>240</v>
      </c>
      <c r="AR14" s="84">
        <f t="shared" si="6"/>
        <v>0</v>
      </c>
      <c r="AS14" s="84">
        <f t="shared" si="6"/>
        <v>0</v>
      </c>
      <c r="AT14" s="84">
        <f t="shared" si="6"/>
        <v>170</v>
      </c>
      <c r="AU14" s="84">
        <f t="shared" si="6"/>
        <v>0</v>
      </c>
      <c r="AV14" s="84">
        <f t="shared" si="6"/>
        <v>0</v>
      </c>
      <c r="AW14" s="84">
        <f t="shared" si="6"/>
        <v>114</v>
      </c>
      <c r="AX14" s="84">
        <f t="shared" si="6"/>
        <v>0</v>
      </c>
      <c r="AY14" s="42"/>
      <c r="AZ14" s="14"/>
      <c r="BA14" s="32">
        <v>4</v>
      </c>
      <c r="BB14" s="44">
        <v>600421</v>
      </c>
      <c r="BC14" s="52" t="s">
        <v>158</v>
      </c>
    </row>
    <row r="15" spans="1:55" s="27" customFormat="1" ht="12.75">
      <c r="A15" s="42"/>
      <c r="B15" s="12" t="s">
        <v>49</v>
      </c>
      <c r="C15" s="13">
        <f>C14*1000/$C2</f>
        <v>6.513672316736675</v>
      </c>
      <c r="D15" s="13">
        <f aca="true" t="shared" si="7" ref="D15:T15">D14*1000/$C2</f>
        <v>0.6239149728674976</v>
      </c>
      <c r="E15" s="13">
        <f t="shared" si="7"/>
        <v>0.0389946858042186</v>
      </c>
      <c r="F15" s="13">
        <f t="shared" si="7"/>
        <v>0.0389946858042186</v>
      </c>
      <c r="G15" s="13">
        <f t="shared" si="7"/>
        <v>0.21057130334278046</v>
      </c>
      <c r="H15" s="13">
        <f t="shared" si="7"/>
        <v>0.0389946858042186</v>
      </c>
      <c r="I15" s="13">
        <f t="shared" si="7"/>
        <v>0.07019043444759349</v>
      </c>
      <c r="J15" s="13">
        <f t="shared" si="7"/>
        <v>0.08578830876928092</v>
      </c>
      <c r="K15" s="13">
        <f t="shared" si="7"/>
        <v>0</v>
      </c>
      <c r="L15" s="13">
        <f t="shared" si="7"/>
        <v>0.06239149728674976</v>
      </c>
      <c r="M15" s="13">
        <f t="shared" si="7"/>
        <v>0.28232152522254267</v>
      </c>
      <c r="N15" s="13">
        <f t="shared" si="7"/>
        <v>1.1058892894076395</v>
      </c>
      <c r="O15" s="13">
        <f t="shared" si="7"/>
        <v>0.01871744918602493</v>
      </c>
      <c r="P15" s="13">
        <f t="shared" si="7"/>
        <v>0.24176705198615533</v>
      </c>
      <c r="Q15" s="13">
        <f t="shared" si="7"/>
        <v>0.8454047882354593</v>
      </c>
      <c r="R15" s="13">
        <f t="shared" si="7"/>
        <v>0.0389946858042186</v>
      </c>
      <c r="S15" s="13">
        <f t="shared" si="7"/>
        <v>0</v>
      </c>
      <c r="T15" s="13">
        <f t="shared" si="7"/>
        <v>0.10606554538747459</v>
      </c>
      <c r="U15" s="42"/>
      <c r="V15" s="42"/>
      <c r="W15" s="13">
        <f aca="true" t="shared" si="8" ref="W15:AX15">W14*1000/$C2</f>
        <v>0.07019043444759349</v>
      </c>
      <c r="X15" s="13">
        <f t="shared" si="8"/>
        <v>0.389946858042186</v>
      </c>
      <c r="Y15" s="13">
        <f t="shared" si="8"/>
        <v>0.43986005587158583</v>
      </c>
      <c r="Z15" s="13">
        <f t="shared" si="8"/>
        <v>0.0389946858042186</v>
      </c>
      <c r="AA15" s="13">
        <f t="shared" si="8"/>
        <v>0.0389946858042186</v>
      </c>
      <c r="AB15" s="13">
        <f t="shared" si="8"/>
        <v>0.05459256012590604</v>
      </c>
      <c r="AC15" s="13">
        <f t="shared" si="8"/>
        <v>0</v>
      </c>
      <c r="AD15" s="13">
        <f t="shared" si="8"/>
        <v>0.0389946858042186</v>
      </c>
      <c r="AE15" s="13">
        <f t="shared" si="8"/>
        <v>0.22928875252880537</v>
      </c>
      <c r="AF15" s="13">
        <f t="shared" si="8"/>
        <v>0.10918512025181208</v>
      </c>
      <c r="AG15" s="13">
        <f t="shared" si="8"/>
        <v>0.14817980605603068</v>
      </c>
      <c r="AH15" s="13">
        <f t="shared" si="8"/>
        <v>0.4008653700673672</v>
      </c>
      <c r="AI15" s="13">
        <f t="shared" si="8"/>
        <v>0</v>
      </c>
      <c r="AJ15" s="13">
        <f t="shared" si="8"/>
        <v>0</v>
      </c>
      <c r="AK15" s="13">
        <f t="shared" si="8"/>
        <v>0.07019043444759349</v>
      </c>
      <c r="AL15" s="13">
        <f t="shared" si="8"/>
        <v>0.4882134662688169</v>
      </c>
      <c r="AM15" s="13">
        <f t="shared" si="8"/>
        <v>0.18873427929241804</v>
      </c>
      <c r="AN15" s="13">
        <f t="shared" si="8"/>
        <v>0.05459256012590604</v>
      </c>
      <c r="AO15" s="13">
        <f t="shared" si="8"/>
        <v>0.6067573111136414</v>
      </c>
      <c r="AP15" s="13">
        <f t="shared" si="8"/>
        <v>0.23240832739314285</v>
      </c>
      <c r="AQ15" s="13">
        <f t="shared" si="8"/>
        <v>0.3743489837204986</v>
      </c>
      <c r="AR15" s="13">
        <f t="shared" si="8"/>
        <v>0</v>
      </c>
      <c r="AS15" s="13">
        <f t="shared" si="8"/>
        <v>0</v>
      </c>
      <c r="AT15" s="13">
        <f t="shared" si="8"/>
        <v>0.2651638634686865</v>
      </c>
      <c r="AU15" s="13">
        <f t="shared" si="8"/>
        <v>0</v>
      </c>
      <c r="AV15" s="13">
        <f t="shared" si="8"/>
        <v>0</v>
      </c>
      <c r="AW15" s="13">
        <f t="shared" si="8"/>
        <v>0.17781576726723683</v>
      </c>
      <c r="AX15" s="13">
        <f t="shared" si="8"/>
        <v>0</v>
      </c>
      <c r="AY15" s="42"/>
      <c r="AZ15" s="14"/>
      <c r="BA15" s="32">
        <v>5</v>
      </c>
      <c r="BB15" s="44">
        <v>568924</v>
      </c>
      <c r="BC15" s="52" t="s">
        <v>159</v>
      </c>
    </row>
    <row r="16" spans="1:55" ht="12.75">
      <c r="A16" s="34" t="s">
        <v>2</v>
      </c>
      <c r="B16" s="82"/>
      <c r="C16" s="46"/>
      <c r="D16" s="47" t="s">
        <v>63</v>
      </c>
      <c r="E16" s="46"/>
      <c r="F16" s="46"/>
      <c r="G16" s="46" t="s">
        <v>81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7" t="s">
        <v>64</v>
      </c>
      <c r="U16" s="16" t="s">
        <v>2</v>
      </c>
      <c r="V16" s="16" t="s">
        <v>2</v>
      </c>
      <c r="W16" s="46"/>
      <c r="X16" s="46"/>
      <c r="Y16" s="47" t="s">
        <v>78</v>
      </c>
      <c r="Z16" s="46"/>
      <c r="AA16" s="46"/>
      <c r="AB16" s="46" t="s">
        <v>110</v>
      </c>
      <c r="AC16" s="46"/>
      <c r="AD16" s="46"/>
      <c r="AE16" s="46" t="s">
        <v>77</v>
      </c>
      <c r="AF16" s="46"/>
      <c r="AG16" s="46"/>
      <c r="AH16" s="46"/>
      <c r="AI16" s="46"/>
      <c r="AJ16" s="46"/>
      <c r="AK16" s="46"/>
      <c r="AL16" s="47"/>
      <c r="AM16" s="47" t="s">
        <v>79</v>
      </c>
      <c r="AN16" s="47"/>
      <c r="AO16" s="46"/>
      <c r="AP16" s="46"/>
      <c r="AQ16" s="46"/>
      <c r="AR16" s="46"/>
      <c r="AS16" s="46"/>
      <c r="AT16" s="46"/>
      <c r="AU16" s="46"/>
      <c r="AV16" s="46"/>
      <c r="AW16" s="47" t="s">
        <v>80</v>
      </c>
      <c r="AX16" s="47"/>
      <c r="AY16" s="16" t="s">
        <v>2</v>
      </c>
      <c r="AZ16" s="11"/>
      <c r="BA16" s="32">
        <v>6</v>
      </c>
      <c r="BB16" s="44">
        <v>282521</v>
      </c>
      <c r="BC16" s="52" t="s">
        <v>160</v>
      </c>
    </row>
    <row r="17" spans="1:55" ht="12.75">
      <c r="A17" s="33">
        <v>1</v>
      </c>
      <c r="B17" s="63" t="s">
        <v>244</v>
      </c>
      <c r="C17" s="54">
        <f>SUM(D17:N17)+SUM(R17:T17)+SUM(W17:AO17)+SUM(AT17:AX17)</f>
        <v>1488</v>
      </c>
      <c r="D17" s="22">
        <v>110</v>
      </c>
      <c r="E17" s="22">
        <v>25</v>
      </c>
      <c r="F17" s="22">
        <v>25</v>
      </c>
      <c r="G17" s="22">
        <v>90</v>
      </c>
      <c r="H17" s="22">
        <v>25</v>
      </c>
      <c r="I17" s="22">
        <v>35</v>
      </c>
      <c r="J17" s="22">
        <v>40</v>
      </c>
      <c r="K17" s="22" t="s">
        <v>74</v>
      </c>
      <c r="L17" s="23" t="s">
        <v>74</v>
      </c>
      <c r="M17" s="22">
        <v>15</v>
      </c>
      <c r="N17" s="22">
        <f>SUM(O17:Q17)</f>
        <v>0</v>
      </c>
      <c r="O17" s="23" t="s">
        <v>74</v>
      </c>
      <c r="P17" s="23" t="s">
        <v>74</v>
      </c>
      <c r="Q17" s="23" t="s">
        <v>74</v>
      </c>
      <c r="R17" s="22">
        <v>25</v>
      </c>
      <c r="S17" s="23" t="s">
        <v>74</v>
      </c>
      <c r="T17" s="22">
        <v>58</v>
      </c>
      <c r="U17" s="33">
        <v>1</v>
      </c>
      <c r="V17" s="33">
        <v>1</v>
      </c>
      <c r="W17" s="22">
        <v>35</v>
      </c>
      <c r="X17" s="23" t="s">
        <v>74</v>
      </c>
      <c r="Y17" s="22">
        <v>190</v>
      </c>
      <c r="Z17" s="22">
        <v>25</v>
      </c>
      <c r="AA17" s="22">
        <v>25</v>
      </c>
      <c r="AB17" s="22">
        <v>35</v>
      </c>
      <c r="AC17" s="23" t="s">
        <v>74</v>
      </c>
      <c r="AD17" s="22">
        <v>25</v>
      </c>
      <c r="AE17" s="22">
        <v>117</v>
      </c>
      <c r="AF17" s="22">
        <v>70</v>
      </c>
      <c r="AG17" s="22">
        <v>70</v>
      </c>
      <c r="AH17" s="22">
        <v>95</v>
      </c>
      <c r="AI17" s="23" t="s">
        <v>74</v>
      </c>
      <c r="AJ17" s="23" t="s">
        <v>74</v>
      </c>
      <c r="AK17" s="22">
        <v>35</v>
      </c>
      <c r="AL17" s="22">
        <v>113</v>
      </c>
      <c r="AM17" s="22">
        <v>50</v>
      </c>
      <c r="AN17" s="22">
        <v>20</v>
      </c>
      <c r="AO17" s="23">
        <f>SUM(AP17:AS17)</f>
        <v>0</v>
      </c>
      <c r="AP17" s="23" t="s">
        <v>74</v>
      </c>
      <c r="AQ17" s="23" t="s">
        <v>74</v>
      </c>
      <c r="AR17" s="23" t="s">
        <v>74</v>
      </c>
      <c r="AS17" s="23" t="s">
        <v>74</v>
      </c>
      <c r="AT17" s="22">
        <v>70</v>
      </c>
      <c r="AU17" s="23" t="s">
        <v>74</v>
      </c>
      <c r="AV17" s="23" t="s">
        <v>74</v>
      </c>
      <c r="AW17" s="22">
        <v>65</v>
      </c>
      <c r="AX17" s="23" t="s">
        <v>74</v>
      </c>
      <c r="AY17" s="33">
        <v>1</v>
      </c>
      <c r="AZ17" s="11"/>
      <c r="BA17" s="32">
        <v>7</v>
      </c>
      <c r="BB17" s="44">
        <v>394849</v>
      </c>
      <c r="BC17" s="52" t="s">
        <v>161</v>
      </c>
    </row>
    <row r="18" spans="1:55" ht="12.75">
      <c r="A18" s="17" t="s">
        <v>2</v>
      </c>
      <c r="B18" s="8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17" t="s">
        <v>2</v>
      </c>
      <c r="V18" s="17" t="s">
        <v>2</v>
      </c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2"/>
      <c r="AM18" s="23" t="s">
        <v>206</v>
      </c>
      <c r="AN18" s="23"/>
      <c r="AO18" s="22" t="s">
        <v>2</v>
      </c>
      <c r="AP18" s="22"/>
      <c r="AQ18" s="22"/>
      <c r="AR18" s="22"/>
      <c r="AS18" s="22"/>
      <c r="AT18" s="22" t="s">
        <v>2</v>
      </c>
      <c r="AU18" s="23"/>
      <c r="AV18" s="23"/>
      <c r="AW18" s="22" t="s">
        <v>2</v>
      </c>
      <c r="AX18" s="23"/>
      <c r="AY18" s="17" t="s">
        <v>2</v>
      </c>
      <c r="AZ18" s="11"/>
      <c r="BA18" s="32">
        <v>8</v>
      </c>
      <c r="BB18" s="44">
        <v>550784</v>
      </c>
      <c r="BC18" s="52" t="s">
        <v>162</v>
      </c>
    </row>
    <row r="19" spans="1:55" ht="12.75">
      <c r="A19" s="17">
        <v>2</v>
      </c>
      <c r="B19" s="63" t="s">
        <v>230</v>
      </c>
      <c r="C19" s="54">
        <f>SUM(D19:N19)+SUM(R19:T19)+SUM(W19:AO19)+SUM(AT19:AX19)</f>
        <v>495</v>
      </c>
      <c r="D19" s="22">
        <v>130</v>
      </c>
      <c r="E19" s="23" t="s">
        <v>74</v>
      </c>
      <c r="F19" s="23" t="s">
        <v>74</v>
      </c>
      <c r="G19" s="22">
        <v>35</v>
      </c>
      <c r="H19" s="23" t="s">
        <v>74</v>
      </c>
      <c r="I19" s="22">
        <v>10</v>
      </c>
      <c r="J19" s="23">
        <v>15</v>
      </c>
      <c r="K19" s="23" t="s">
        <v>74</v>
      </c>
      <c r="L19" s="22">
        <v>40</v>
      </c>
      <c r="M19" s="23" t="s">
        <v>74</v>
      </c>
      <c r="N19" s="22">
        <f>SUM(O19:Q19)</f>
        <v>0</v>
      </c>
      <c r="O19" s="23" t="s">
        <v>74</v>
      </c>
      <c r="P19" s="23" t="s">
        <v>74</v>
      </c>
      <c r="Q19" s="23" t="s">
        <v>74</v>
      </c>
      <c r="R19" s="23" t="s">
        <v>74</v>
      </c>
      <c r="S19" s="23" t="s">
        <v>74</v>
      </c>
      <c r="T19" s="23" t="s">
        <v>74</v>
      </c>
      <c r="U19" s="17">
        <v>2</v>
      </c>
      <c r="V19" s="17">
        <v>2</v>
      </c>
      <c r="W19" s="23" t="s">
        <v>74</v>
      </c>
      <c r="X19" s="23" t="s">
        <v>74</v>
      </c>
      <c r="Y19" s="23" t="s">
        <v>74</v>
      </c>
      <c r="Z19" s="23" t="s">
        <v>74</v>
      </c>
      <c r="AA19" s="23" t="s">
        <v>74</v>
      </c>
      <c r="AB19" s="23" t="s">
        <v>74</v>
      </c>
      <c r="AC19" s="23" t="s">
        <v>74</v>
      </c>
      <c r="AD19" s="23" t="s">
        <v>74</v>
      </c>
      <c r="AE19" s="22">
        <v>30</v>
      </c>
      <c r="AF19" s="23" t="s">
        <v>74</v>
      </c>
      <c r="AG19" s="23" t="s">
        <v>74</v>
      </c>
      <c r="AH19" s="22">
        <v>50</v>
      </c>
      <c r="AI19" s="23" t="s">
        <v>74</v>
      </c>
      <c r="AJ19" s="23" t="s">
        <v>74</v>
      </c>
      <c r="AK19" s="23" t="s">
        <v>74</v>
      </c>
      <c r="AL19" s="22">
        <v>90</v>
      </c>
      <c r="AM19" s="22">
        <v>35</v>
      </c>
      <c r="AN19" s="22">
        <v>15</v>
      </c>
      <c r="AO19" s="23">
        <f>SUM(AP19:AS19)</f>
        <v>0</v>
      </c>
      <c r="AP19" s="23" t="s">
        <v>74</v>
      </c>
      <c r="AQ19" s="23" t="s">
        <v>74</v>
      </c>
      <c r="AR19" s="23" t="s">
        <v>74</v>
      </c>
      <c r="AS19" s="23" t="s">
        <v>74</v>
      </c>
      <c r="AT19" s="22">
        <v>25</v>
      </c>
      <c r="AU19" s="23" t="s">
        <v>74</v>
      </c>
      <c r="AV19" s="23" t="s">
        <v>74</v>
      </c>
      <c r="AW19" s="22">
        <v>20</v>
      </c>
      <c r="AX19" s="23" t="s">
        <v>74</v>
      </c>
      <c r="AY19" s="17">
        <v>2</v>
      </c>
      <c r="AZ19" s="11"/>
      <c r="BA19" s="32">
        <v>9</v>
      </c>
      <c r="BB19" s="44">
        <v>303622</v>
      </c>
      <c r="BC19" s="52" t="s">
        <v>163</v>
      </c>
    </row>
    <row r="20" spans="1:55" ht="12.75">
      <c r="A20" s="17">
        <v>3</v>
      </c>
      <c r="B20" s="8" t="s">
        <v>231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2" t="s">
        <v>2</v>
      </c>
      <c r="R20" s="23"/>
      <c r="S20" s="23"/>
      <c r="T20" s="23"/>
      <c r="U20" s="17"/>
      <c r="V20" s="17"/>
      <c r="W20" s="23"/>
      <c r="X20" s="22" t="s">
        <v>85</v>
      </c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11"/>
      <c r="AP20" s="22" t="s">
        <v>149</v>
      </c>
      <c r="AQ20" s="22" t="s">
        <v>84</v>
      </c>
      <c r="AR20" s="22"/>
      <c r="AS20" s="22"/>
      <c r="AT20" s="23"/>
      <c r="AU20" s="23"/>
      <c r="AV20" s="23"/>
      <c r="AW20" s="23"/>
      <c r="AX20" s="23"/>
      <c r="AY20" s="17"/>
      <c r="AZ20" s="11"/>
      <c r="BA20" s="32">
        <v>10</v>
      </c>
      <c r="BB20" s="44">
        <v>431038</v>
      </c>
      <c r="BC20" s="52" t="s">
        <v>164</v>
      </c>
    </row>
    <row r="21" spans="1:55" ht="12.75">
      <c r="A21" s="18"/>
      <c r="B21" s="63" t="s">
        <v>208</v>
      </c>
      <c r="C21" s="54">
        <f>SUM(D21:N21)+SUM(R21:T21)+SUM(W21:AO21)+SUM(AT21:AX21)</f>
        <v>410</v>
      </c>
      <c r="D21" s="23" t="s">
        <v>74</v>
      </c>
      <c r="E21" s="23" t="s">
        <v>74</v>
      </c>
      <c r="F21" s="23" t="s">
        <v>74</v>
      </c>
      <c r="G21" s="23" t="s">
        <v>74</v>
      </c>
      <c r="H21" s="23" t="s">
        <v>74</v>
      </c>
      <c r="I21" s="23" t="s">
        <v>74</v>
      </c>
      <c r="J21" s="23" t="s">
        <v>74</v>
      </c>
      <c r="K21" s="23" t="s">
        <v>74</v>
      </c>
      <c r="L21" s="23" t="s">
        <v>74</v>
      </c>
      <c r="M21" s="23" t="s">
        <v>74</v>
      </c>
      <c r="N21" s="22">
        <f>SUM(O21:Q21)</f>
        <v>0</v>
      </c>
      <c r="O21" s="22" t="s">
        <v>66</v>
      </c>
      <c r="P21" s="22" t="s">
        <v>66</v>
      </c>
      <c r="Q21" s="22" t="s">
        <v>66</v>
      </c>
      <c r="R21" s="22" t="s">
        <v>66</v>
      </c>
      <c r="S21" s="22" t="s">
        <v>66</v>
      </c>
      <c r="T21" s="22" t="s">
        <v>66</v>
      </c>
      <c r="U21" s="18">
        <v>3</v>
      </c>
      <c r="V21" s="18">
        <v>3</v>
      </c>
      <c r="W21" s="22" t="s">
        <v>66</v>
      </c>
      <c r="X21" s="22">
        <v>215</v>
      </c>
      <c r="Y21" s="22" t="s">
        <v>66</v>
      </c>
      <c r="Z21" s="22" t="s">
        <v>66</v>
      </c>
      <c r="AA21" s="22" t="s">
        <v>66</v>
      </c>
      <c r="AB21" s="22" t="s">
        <v>66</v>
      </c>
      <c r="AC21" s="22" t="s">
        <v>66</v>
      </c>
      <c r="AD21" s="22" t="s">
        <v>66</v>
      </c>
      <c r="AE21" s="22" t="s">
        <v>66</v>
      </c>
      <c r="AF21" s="22" t="s">
        <v>66</v>
      </c>
      <c r="AG21" s="22" t="s">
        <v>66</v>
      </c>
      <c r="AH21" s="22" t="s">
        <v>66</v>
      </c>
      <c r="AI21" s="22" t="s">
        <v>66</v>
      </c>
      <c r="AJ21" s="22" t="s">
        <v>66</v>
      </c>
      <c r="AK21" s="22" t="s">
        <v>66</v>
      </c>
      <c r="AL21" s="22" t="s">
        <v>66</v>
      </c>
      <c r="AM21" s="22" t="s">
        <v>66</v>
      </c>
      <c r="AN21" s="22" t="s">
        <v>74</v>
      </c>
      <c r="AO21" s="23">
        <v>195</v>
      </c>
      <c r="AP21" s="22">
        <v>70</v>
      </c>
      <c r="AQ21" s="22">
        <v>125</v>
      </c>
      <c r="AR21" s="22" t="s">
        <v>74</v>
      </c>
      <c r="AS21" s="22" t="s">
        <v>74</v>
      </c>
      <c r="AT21" s="22" t="s">
        <v>66</v>
      </c>
      <c r="AU21" s="22" t="s">
        <v>66</v>
      </c>
      <c r="AV21" s="22" t="s">
        <v>66</v>
      </c>
      <c r="AW21" s="22" t="s">
        <v>74</v>
      </c>
      <c r="AX21" s="23" t="s">
        <v>74</v>
      </c>
      <c r="AY21" s="18">
        <v>3</v>
      </c>
      <c r="AZ21" s="11"/>
      <c r="BA21" s="32">
        <v>11</v>
      </c>
      <c r="BB21" s="44">
        <v>282460</v>
      </c>
      <c r="BC21" s="52" t="s">
        <v>165</v>
      </c>
    </row>
    <row r="22" spans="1:55" ht="12.75">
      <c r="A22" s="17">
        <v>4</v>
      </c>
      <c r="B22" s="8" t="s">
        <v>232</v>
      </c>
      <c r="C22" s="54">
        <f>SUM(D22:N22)+SUM(R22:T22)+SUM(W22:AO22)+SUM(AT22:AX22)</f>
        <v>378</v>
      </c>
      <c r="D22" s="22">
        <f aca="true" t="shared" si="9" ref="D22:M22">SUM(D24:D25)</f>
        <v>0</v>
      </c>
      <c r="E22" s="22">
        <f t="shared" si="9"/>
        <v>0</v>
      </c>
      <c r="F22" s="22">
        <f t="shared" si="9"/>
        <v>0</v>
      </c>
      <c r="G22" s="22">
        <f t="shared" si="9"/>
        <v>0</v>
      </c>
      <c r="H22" s="22">
        <f t="shared" si="9"/>
        <v>0</v>
      </c>
      <c r="I22" s="22">
        <f t="shared" si="9"/>
        <v>0</v>
      </c>
      <c r="J22" s="22">
        <f t="shared" si="9"/>
        <v>0</v>
      </c>
      <c r="K22" s="22">
        <f t="shared" si="9"/>
        <v>0</v>
      </c>
      <c r="L22" s="22">
        <f t="shared" si="9"/>
        <v>0</v>
      </c>
      <c r="M22" s="22">
        <f t="shared" si="9"/>
        <v>136</v>
      </c>
      <c r="N22" s="22">
        <f>SUM(O22:Q22)</f>
        <v>197</v>
      </c>
      <c r="O22" s="22">
        <f aca="true" t="shared" si="10" ref="O22:T22">SUM(O24:O25)</f>
        <v>0</v>
      </c>
      <c r="P22" s="22">
        <f t="shared" si="10"/>
        <v>155</v>
      </c>
      <c r="Q22" s="22">
        <f t="shared" si="10"/>
        <v>42</v>
      </c>
      <c r="R22" s="22">
        <f t="shared" si="10"/>
        <v>0</v>
      </c>
      <c r="S22" s="22">
        <f t="shared" si="10"/>
        <v>0</v>
      </c>
      <c r="T22" s="22">
        <f t="shared" si="10"/>
        <v>0</v>
      </c>
      <c r="U22" s="18">
        <v>4</v>
      </c>
      <c r="V22" s="18">
        <v>4</v>
      </c>
      <c r="W22" s="22">
        <f aca="true" t="shared" si="11" ref="W22:AX22">SUM(W24:W25)</f>
        <v>0</v>
      </c>
      <c r="X22" s="22">
        <f t="shared" si="11"/>
        <v>0</v>
      </c>
      <c r="Y22" s="22">
        <f t="shared" si="11"/>
        <v>0</v>
      </c>
      <c r="Z22" s="22">
        <f t="shared" si="11"/>
        <v>0</v>
      </c>
      <c r="AA22" s="22">
        <f t="shared" si="11"/>
        <v>0</v>
      </c>
      <c r="AB22" s="22">
        <f t="shared" si="11"/>
        <v>0</v>
      </c>
      <c r="AC22" s="22">
        <f t="shared" si="11"/>
        <v>0</v>
      </c>
      <c r="AD22" s="22">
        <f t="shared" si="11"/>
        <v>0</v>
      </c>
      <c r="AE22" s="22">
        <f t="shared" si="11"/>
        <v>0</v>
      </c>
      <c r="AF22" s="22">
        <f t="shared" si="11"/>
        <v>0</v>
      </c>
      <c r="AG22" s="22">
        <f t="shared" si="11"/>
        <v>0</v>
      </c>
      <c r="AH22" s="22">
        <f t="shared" si="11"/>
        <v>0</v>
      </c>
      <c r="AI22" s="22">
        <f t="shared" si="11"/>
        <v>0</v>
      </c>
      <c r="AJ22" s="22">
        <f t="shared" si="11"/>
        <v>0</v>
      </c>
      <c r="AK22" s="22">
        <f t="shared" si="11"/>
        <v>0</v>
      </c>
      <c r="AL22" s="22">
        <f t="shared" si="11"/>
        <v>0</v>
      </c>
      <c r="AM22" s="22">
        <f t="shared" si="11"/>
        <v>0</v>
      </c>
      <c r="AN22" s="22">
        <f t="shared" si="11"/>
        <v>0</v>
      </c>
      <c r="AO22" s="22">
        <f t="shared" si="11"/>
        <v>0</v>
      </c>
      <c r="AP22" s="22">
        <f t="shared" si="11"/>
        <v>0</v>
      </c>
      <c r="AQ22" s="22">
        <f t="shared" si="11"/>
        <v>0</v>
      </c>
      <c r="AR22" s="22">
        <f t="shared" si="11"/>
        <v>0</v>
      </c>
      <c r="AS22" s="22">
        <f t="shared" si="11"/>
        <v>0</v>
      </c>
      <c r="AT22" s="22">
        <f t="shared" si="11"/>
        <v>45</v>
      </c>
      <c r="AU22" s="22">
        <f t="shared" si="11"/>
        <v>0</v>
      </c>
      <c r="AV22" s="22">
        <f t="shared" si="11"/>
        <v>0</v>
      </c>
      <c r="AW22" s="22">
        <f t="shared" si="11"/>
        <v>0</v>
      </c>
      <c r="AX22" s="22">
        <f t="shared" si="11"/>
        <v>0</v>
      </c>
      <c r="AY22" s="18">
        <v>4</v>
      </c>
      <c r="AZ22" s="11"/>
      <c r="BA22" s="32">
        <v>12</v>
      </c>
      <c r="BB22" s="44">
        <v>295496</v>
      </c>
      <c r="BC22" s="52" t="s">
        <v>233</v>
      </c>
    </row>
    <row r="23" spans="1:55" ht="12.75">
      <c r="A23" s="18"/>
      <c r="B23" s="8" t="s">
        <v>62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2" t="s">
        <v>222</v>
      </c>
      <c r="N23" s="23"/>
      <c r="O23" s="23"/>
      <c r="P23" s="22" t="s">
        <v>82</v>
      </c>
      <c r="Q23" s="23"/>
      <c r="R23" s="23"/>
      <c r="S23" s="23"/>
      <c r="T23" s="23"/>
      <c r="U23" s="18"/>
      <c r="V23" s="18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 t="s">
        <v>223</v>
      </c>
      <c r="AU23" s="23"/>
      <c r="AV23" s="23"/>
      <c r="AW23" s="23"/>
      <c r="AX23" s="23"/>
      <c r="AY23" s="18"/>
      <c r="AZ23" s="11"/>
      <c r="BA23" s="32">
        <v>13</v>
      </c>
      <c r="BB23" s="44">
        <v>701358</v>
      </c>
      <c r="BC23" s="52" t="s">
        <v>166</v>
      </c>
    </row>
    <row r="24" spans="1:55" ht="12.75">
      <c r="A24" s="18"/>
      <c r="B24" s="8" t="s">
        <v>284</v>
      </c>
      <c r="C24" s="54">
        <f>SUM(D24:N24)+SUM(R24:T24)+SUM(W24:AO24)+SUM(AT24:AX24)</f>
        <v>336</v>
      </c>
      <c r="D24" s="22" t="s">
        <v>65</v>
      </c>
      <c r="E24" s="22" t="s">
        <v>65</v>
      </c>
      <c r="F24" s="22" t="s">
        <v>65</v>
      </c>
      <c r="G24" s="22" t="s">
        <v>65</v>
      </c>
      <c r="H24" s="22" t="s">
        <v>65</v>
      </c>
      <c r="I24" s="22" t="s">
        <v>65</v>
      </c>
      <c r="J24" s="22" t="s">
        <v>66</v>
      </c>
      <c r="K24" s="22" t="s">
        <v>66</v>
      </c>
      <c r="L24" s="22" t="s">
        <v>66</v>
      </c>
      <c r="M24" s="22">
        <v>136</v>
      </c>
      <c r="N24" s="22">
        <f>SUM(O24:Q24)</f>
        <v>155</v>
      </c>
      <c r="O24" s="22" t="s">
        <v>65</v>
      </c>
      <c r="P24" s="22">
        <v>155</v>
      </c>
      <c r="Q24" s="22" t="s">
        <v>65</v>
      </c>
      <c r="R24" s="22" t="s">
        <v>66</v>
      </c>
      <c r="S24" s="22" t="s">
        <v>74</v>
      </c>
      <c r="T24" s="22" t="s">
        <v>66</v>
      </c>
      <c r="U24" s="18"/>
      <c r="V24" s="18"/>
      <c r="W24" s="22" t="s">
        <v>66</v>
      </c>
      <c r="X24" s="22" t="s">
        <v>65</v>
      </c>
      <c r="Y24" s="22" t="s">
        <v>65</v>
      </c>
      <c r="Z24" s="22" t="s">
        <v>66</v>
      </c>
      <c r="AA24" s="22" t="s">
        <v>65</v>
      </c>
      <c r="AB24" s="22" t="s">
        <v>66</v>
      </c>
      <c r="AC24" s="22" t="s">
        <v>66</v>
      </c>
      <c r="AD24" s="22" t="s">
        <v>66</v>
      </c>
      <c r="AE24" s="22" t="s">
        <v>66</v>
      </c>
      <c r="AF24" s="22" t="s">
        <v>66</v>
      </c>
      <c r="AG24" s="22" t="s">
        <v>65</v>
      </c>
      <c r="AH24" s="22" t="s">
        <v>65</v>
      </c>
      <c r="AI24" s="22" t="s">
        <v>66</v>
      </c>
      <c r="AJ24" s="22" t="s">
        <v>66</v>
      </c>
      <c r="AK24" s="22" t="s">
        <v>66</v>
      </c>
      <c r="AL24" s="22" t="s">
        <v>65</v>
      </c>
      <c r="AM24" s="22" t="s">
        <v>65</v>
      </c>
      <c r="AN24" s="22" t="s">
        <v>74</v>
      </c>
      <c r="AO24" s="23">
        <f>SUM(AP24:AS24)</f>
        <v>0</v>
      </c>
      <c r="AP24" s="23" t="s">
        <v>74</v>
      </c>
      <c r="AQ24" s="23" t="s">
        <v>74</v>
      </c>
      <c r="AR24" s="23" t="s">
        <v>74</v>
      </c>
      <c r="AS24" s="23" t="s">
        <v>74</v>
      </c>
      <c r="AT24" s="22">
        <v>45</v>
      </c>
      <c r="AU24" s="22" t="s">
        <v>65</v>
      </c>
      <c r="AV24" s="22" t="s">
        <v>66</v>
      </c>
      <c r="AW24" s="22" t="s">
        <v>74</v>
      </c>
      <c r="AX24" s="22" t="s">
        <v>66</v>
      </c>
      <c r="AY24" s="18"/>
      <c r="AZ24" s="11"/>
      <c r="BA24" s="32">
        <v>14</v>
      </c>
      <c r="BB24" s="44">
        <v>681209</v>
      </c>
      <c r="BC24" s="52" t="s">
        <v>167</v>
      </c>
    </row>
    <row r="25" spans="1:55" ht="12.75">
      <c r="A25" s="18"/>
      <c r="B25" s="8" t="s">
        <v>83</v>
      </c>
      <c r="C25" s="54">
        <f>SUM(D25:N25)+SUM(R25:T25)+SUM(W25:AO25)+SUM(AT25:AX25)</f>
        <v>42</v>
      </c>
      <c r="D25" s="22" t="s">
        <v>65</v>
      </c>
      <c r="E25" s="22" t="s">
        <v>65</v>
      </c>
      <c r="F25" s="22" t="s">
        <v>65</v>
      </c>
      <c r="G25" s="22" t="s">
        <v>65</v>
      </c>
      <c r="H25" s="22" t="s">
        <v>65</v>
      </c>
      <c r="I25" s="22" t="s">
        <v>65</v>
      </c>
      <c r="J25" s="22" t="s">
        <v>66</v>
      </c>
      <c r="K25" s="22" t="s">
        <v>66</v>
      </c>
      <c r="L25" s="22" t="s">
        <v>66</v>
      </c>
      <c r="M25" s="22" t="s">
        <v>66</v>
      </c>
      <c r="N25" s="22">
        <f>SUM(O25:Q25)</f>
        <v>42</v>
      </c>
      <c r="O25" s="22" t="s">
        <v>65</v>
      </c>
      <c r="P25" s="22" t="s">
        <v>65</v>
      </c>
      <c r="Q25" s="22">
        <v>42</v>
      </c>
      <c r="R25" s="22" t="s">
        <v>66</v>
      </c>
      <c r="S25" s="22" t="s">
        <v>66</v>
      </c>
      <c r="T25" s="22" t="s">
        <v>66</v>
      </c>
      <c r="U25" s="18"/>
      <c r="V25" s="18"/>
      <c r="W25" s="22" t="s">
        <v>66</v>
      </c>
      <c r="X25" s="22" t="s">
        <v>65</v>
      </c>
      <c r="Y25" s="22" t="s">
        <v>65</v>
      </c>
      <c r="Z25" s="22" t="s">
        <v>66</v>
      </c>
      <c r="AA25" s="22" t="s">
        <v>65</v>
      </c>
      <c r="AB25" s="22" t="s">
        <v>66</v>
      </c>
      <c r="AC25" s="22" t="s">
        <v>66</v>
      </c>
      <c r="AD25" s="22" t="s">
        <v>66</v>
      </c>
      <c r="AE25" s="22" t="s">
        <v>66</v>
      </c>
      <c r="AF25" s="22" t="s">
        <v>66</v>
      </c>
      <c r="AG25" s="22" t="s">
        <v>65</v>
      </c>
      <c r="AH25" s="22" t="s">
        <v>65</v>
      </c>
      <c r="AI25" s="22" t="s">
        <v>66</v>
      </c>
      <c r="AJ25" s="22" t="s">
        <v>66</v>
      </c>
      <c r="AK25" s="22" t="s">
        <v>66</v>
      </c>
      <c r="AL25" s="22" t="s">
        <v>65</v>
      </c>
      <c r="AM25" s="22" t="s">
        <v>65</v>
      </c>
      <c r="AN25" s="22" t="s">
        <v>74</v>
      </c>
      <c r="AO25" s="23">
        <f>SUM(AP25:AS25)</f>
        <v>0</v>
      </c>
      <c r="AP25" s="23" t="s">
        <v>74</v>
      </c>
      <c r="AQ25" s="23" t="s">
        <v>74</v>
      </c>
      <c r="AR25" s="23" t="s">
        <v>74</v>
      </c>
      <c r="AS25" s="23" t="s">
        <v>74</v>
      </c>
      <c r="AT25" s="22" t="s">
        <v>65</v>
      </c>
      <c r="AU25" s="22" t="s">
        <v>65</v>
      </c>
      <c r="AV25" s="22" t="s">
        <v>66</v>
      </c>
      <c r="AW25" s="22" t="s">
        <v>66</v>
      </c>
      <c r="AX25" s="22" t="s">
        <v>66</v>
      </c>
      <c r="AY25" s="18"/>
      <c r="AZ25" s="11"/>
      <c r="BA25" s="32">
        <v>15</v>
      </c>
      <c r="BB25" s="44">
        <v>206322</v>
      </c>
      <c r="BC25" s="52" t="s">
        <v>168</v>
      </c>
    </row>
    <row r="26" spans="1:55" ht="12.75">
      <c r="A26" s="17">
        <v>5</v>
      </c>
      <c r="B26" s="63" t="s">
        <v>279</v>
      </c>
      <c r="C26" s="54">
        <f>SUM(D26:N26)+SUM(R26:T26)+SUM(W26:AO26)+SUM(AT26:AX26)</f>
        <v>128</v>
      </c>
      <c r="D26" s="22">
        <v>25</v>
      </c>
      <c r="E26" s="22" t="s">
        <v>65</v>
      </c>
      <c r="F26" s="22" t="s">
        <v>65</v>
      </c>
      <c r="G26" s="22" t="s">
        <v>65</v>
      </c>
      <c r="H26" s="22" t="s">
        <v>65</v>
      </c>
      <c r="I26" s="22" t="s">
        <v>65</v>
      </c>
      <c r="J26" s="22" t="s">
        <v>66</v>
      </c>
      <c r="K26" s="22" t="s">
        <v>66</v>
      </c>
      <c r="L26" s="22" t="s">
        <v>66</v>
      </c>
      <c r="M26" s="22" t="s">
        <v>66</v>
      </c>
      <c r="N26" s="22">
        <f>SUM(O26:Q26)</f>
        <v>0</v>
      </c>
      <c r="O26" s="22" t="s">
        <v>65</v>
      </c>
      <c r="P26" s="22" t="s">
        <v>65</v>
      </c>
      <c r="Q26" s="22" t="s">
        <v>65</v>
      </c>
      <c r="R26" s="22" t="s">
        <v>65</v>
      </c>
      <c r="S26" s="22" t="s">
        <v>65</v>
      </c>
      <c r="T26" s="22">
        <v>5</v>
      </c>
      <c r="U26" s="17">
        <v>5</v>
      </c>
      <c r="V26" s="17">
        <v>5</v>
      </c>
      <c r="W26" s="22">
        <v>5</v>
      </c>
      <c r="X26" s="22">
        <v>15</v>
      </c>
      <c r="Y26" s="22">
        <v>15</v>
      </c>
      <c r="Z26" s="22" t="s">
        <v>66</v>
      </c>
      <c r="AA26" s="22" t="s">
        <v>65</v>
      </c>
      <c r="AB26" s="22" t="s">
        <v>66</v>
      </c>
      <c r="AC26" s="22" t="s">
        <v>66</v>
      </c>
      <c r="AD26" s="22" t="s">
        <v>66</v>
      </c>
      <c r="AE26" s="22" t="s">
        <v>66</v>
      </c>
      <c r="AF26" s="22" t="s">
        <v>66</v>
      </c>
      <c r="AG26" s="22" t="s">
        <v>65</v>
      </c>
      <c r="AH26" s="22">
        <v>25</v>
      </c>
      <c r="AI26" s="22" t="s">
        <v>66</v>
      </c>
      <c r="AJ26" s="22" t="s">
        <v>66</v>
      </c>
      <c r="AK26" s="22" t="s">
        <v>66</v>
      </c>
      <c r="AL26" s="22">
        <v>20</v>
      </c>
      <c r="AM26" s="22">
        <v>8</v>
      </c>
      <c r="AN26" s="22" t="s">
        <v>74</v>
      </c>
      <c r="AO26" s="23">
        <f>SUM(AP26:AS26)</f>
        <v>0</v>
      </c>
      <c r="AP26" s="23" t="s">
        <v>74</v>
      </c>
      <c r="AQ26" s="23" t="s">
        <v>74</v>
      </c>
      <c r="AR26" s="23" t="s">
        <v>74</v>
      </c>
      <c r="AS26" s="23" t="s">
        <v>74</v>
      </c>
      <c r="AT26" s="22">
        <v>5</v>
      </c>
      <c r="AU26" s="22" t="s">
        <v>65</v>
      </c>
      <c r="AV26" s="22" t="s">
        <v>66</v>
      </c>
      <c r="AW26" s="22">
        <v>5</v>
      </c>
      <c r="AX26" s="22" t="s">
        <v>66</v>
      </c>
      <c r="AY26" s="17">
        <v>5</v>
      </c>
      <c r="AZ26" s="11"/>
      <c r="BA26" s="32">
        <v>16</v>
      </c>
      <c r="BB26" s="44">
        <v>505218</v>
      </c>
      <c r="BC26" s="52" t="s">
        <v>169</v>
      </c>
    </row>
    <row r="27" spans="1:55" ht="12.75">
      <c r="A27" s="17">
        <v>6</v>
      </c>
      <c r="B27" s="88" t="s">
        <v>209</v>
      </c>
      <c r="C27" s="54">
        <f>SUM(D27:N27)+SUM(R27:T27)+SUM(W27:AO27)+SUM(AT27:AX27)</f>
        <v>265</v>
      </c>
      <c r="D27" s="90">
        <f aca="true" t="shared" si="12" ref="D27:S27">SUM(D29:D30)</f>
        <v>40</v>
      </c>
      <c r="E27" s="22">
        <f t="shared" si="12"/>
        <v>0</v>
      </c>
      <c r="F27" s="22">
        <f t="shared" si="12"/>
        <v>0</v>
      </c>
      <c r="G27" s="22">
        <f t="shared" si="12"/>
        <v>0</v>
      </c>
      <c r="H27" s="22">
        <f t="shared" si="12"/>
        <v>0</v>
      </c>
      <c r="I27" s="22">
        <f t="shared" si="12"/>
        <v>0</v>
      </c>
      <c r="J27" s="22">
        <f t="shared" si="12"/>
        <v>0</v>
      </c>
      <c r="K27" s="22">
        <f t="shared" si="12"/>
        <v>0</v>
      </c>
      <c r="L27" s="22">
        <f t="shared" si="12"/>
        <v>0</v>
      </c>
      <c r="M27" s="22">
        <f t="shared" si="12"/>
        <v>20</v>
      </c>
      <c r="N27" s="22">
        <f t="shared" si="12"/>
        <v>0</v>
      </c>
      <c r="O27" s="22">
        <f t="shared" si="12"/>
        <v>0</v>
      </c>
      <c r="P27" s="22">
        <f t="shared" si="12"/>
        <v>0</v>
      </c>
      <c r="Q27" s="22">
        <f t="shared" si="12"/>
        <v>0</v>
      </c>
      <c r="R27" s="22">
        <f t="shared" si="12"/>
        <v>0</v>
      </c>
      <c r="S27" s="22">
        <f t="shared" si="12"/>
        <v>0</v>
      </c>
      <c r="T27" s="87" t="s">
        <v>66</v>
      </c>
      <c r="U27" s="17">
        <v>6</v>
      </c>
      <c r="V27" s="17">
        <v>6</v>
      </c>
      <c r="W27" s="22">
        <f aca="true" t="shared" si="13" ref="W27:AX27">SUM(W29:W30)</f>
        <v>5</v>
      </c>
      <c r="X27" s="22">
        <f t="shared" si="13"/>
        <v>0</v>
      </c>
      <c r="Y27" s="22">
        <f t="shared" si="13"/>
        <v>35</v>
      </c>
      <c r="Z27" s="22">
        <f t="shared" si="13"/>
        <v>0</v>
      </c>
      <c r="AA27" s="22">
        <f t="shared" si="13"/>
        <v>0</v>
      </c>
      <c r="AB27" s="22">
        <f t="shared" si="13"/>
        <v>0</v>
      </c>
      <c r="AC27" s="22">
        <f t="shared" si="13"/>
        <v>0</v>
      </c>
      <c r="AD27" s="22">
        <f t="shared" si="13"/>
        <v>0</v>
      </c>
      <c r="AE27" s="22">
        <f t="shared" si="13"/>
        <v>0</v>
      </c>
      <c r="AF27" s="22">
        <f t="shared" si="13"/>
        <v>0</v>
      </c>
      <c r="AG27" s="90">
        <f t="shared" si="13"/>
        <v>10</v>
      </c>
      <c r="AH27" s="22">
        <f t="shared" si="13"/>
        <v>25</v>
      </c>
      <c r="AI27" s="22">
        <f t="shared" si="13"/>
        <v>0</v>
      </c>
      <c r="AJ27" s="22">
        <f t="shared" si="13"/>
        <v>0</v>
      </c>
      <c r="AK27" s="22">
        <f t="shared" si="13"/>
        <v>10</v>
      </c>
      <c r="AL27" s="22">
        <f t="shared" si="13"/>
        <v>35</v>
      </c>
      <c r="AM27" s="22">
        <f t="shared" si="13"/>
        <v>10</v>
      </c>
      <c r="AN27" s="22">
        <f t="shared" si="13"/>
        <v>0</v>
      </c>
      <c r="AO27" s="22">
        <f t="shared" si="13"/>
        <v>40</v>
      </c>
      <c r="AP27" s="22">
        <f t="shared" si="13"/>
        <v>5</v>
      </c>
      <c r="AQ27" s="22">
        <f t="shared" si="13"/>
        <v>35</v>
      </c>
      <c r="AR27" s="22">
        <f t="shared" si="13"/>
        <v>0</v>
      </c>
      <c r="AS27" s="22">
        <f t="shared" si="13"/>
        <v>0</v>
      </c>
      <c r="AT27" s="90">
        <v>25</v>
      </c>
      <c r="AU27" s="22">
        <f t="shared" si="13"/>
        <v>0</v>
      </c>
      <c r="AV27" s="22">
        <f t="shared" si="13"/>
        <v>0</v>
      </c>
      <c r="AW27" s="22">
        <f t="shared" si="13"/>
        <v>10</v>
      </c>
      <c r="AX27" s="22">
        <f t="shared" si="13"/>
        <v>0</v>
      </c>
      <c r="AY27" s="17">
        <v>6</v>
      </c>
      <c r="AZ27" s="11"/>
      <c r="BA27" s="32">
        <v>17</v>
      </c>
      <c r="BB27" s="44">
        <v>641113</v>
      </c>
      <c r="BC27" s="52" t="s">
        <v>170</v>
      </c>
    </row>
    <row r="28" spans="1:55" ht="12.75">
      <c r="A28" s="17" t="s">
        <v>2</v>
      </c>
      <c r="B28" s="8" t="s">
        <v>62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17"/>
      <c r="V28" s="17"/>
      <c r="W28" s="23"/>
      <c r="X28" s="23"/>
      <c r="Y28" s="22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17"/>
      <c r="AZ28" s="11"/>
      <c r="BA28" s="32">
        <v>18</v>
      </c>
      <c r="BB28" s="44">
        <v>519720</v>
      </c>
      <c r="BC28" s="52" t="s">
        <v>171</v>
      </c>
    </row>
    <row r="29" spans="1:55" ht="12.75">
      <c r="A29" s="17" t="s">
        <v>2</v>
      </c>
      <c r="B29" s="8" t="s">
        <v>76</v>
      </c>
      <c r="C29" s="54">
        <f>SUM(D29:N29)+SUM(R29:T29)+SUM(W29:AO29)+SUM(AT29:AX29)</f>
        <v>225</v>
      </c>
      <c r="D29" s="90">
        <v>40</v>
      </c>
      <c r="E29" s="22" t="s">
        <v>65</v>
      </c>
      <c r="F29" s="22" t="s">
        <v>65</v>
      </c>
      <c r="G29" s="22" t="s">
        <v>65</v>
      </c>
      <c r="H29" s="22" t="s">
        <v>65</v>
      </c>
      <c r="I29" s="22" t="s">
        <v>65</v>
      </c>
      <c r="J29" s="22" t="s">
        <v>66</v>
      </c>
      <c r="K29" s="22" t="s">
        <v>66</v>
      </c>
      <c r="L29" s="22" t="s">
        <v>66</v>
      </c>
      <c r="M29" s="22">
        <v>20</v>
      </c>
      <c r="N29" s="22">
        <f>SUM(O29:Q29)</f>
        <v>0</v>
      </c>
      <c r="O29" s="22" t="s">
        <v>66</v>
      </c>
      <c r="P29" s="22" t="s">
        <v>65</v>
      </c>
      <c r="Q29" s="22" t="s">
        <v>65</v>
      </c>
      <c r="R29" s="22" t="s">
        <v>66</v>
      </c>
      <c r="S29" s="22" t="s">
        <v>66</v>
      </c>
      <c r="T29" s="22" t="s">
        <v>74</v>
      </c>
      <c r="U29" s="17"/>
      <c r="V29" s="17"/>
      <c r="W29" s="22">
        <v>5</v>
      </c>
      <c r="X29" s="22" t="s">
        <v>65</v>
      </c>
      <c r="Y29" s="22">
        <v>35</v>
      </c>
      <c r="Z29" s="22" t="s">
        <v>66</v>
      </c>
      <c r="AA29" s="22" t="s">
        <v>65</v>
      </c>
      <c r="AB29" s="22" t="s">
        <v>66</v>
      </c>
      <c r="AC29" s="22" t="s">
        <v>66</v>
      </c>
      <c r="AD29" s="22" t="s">
        <v>66</v>
      </c>
      <c r="AE29" s="22" t="s">
        <v>66</v>
      </c>
      <c r="AF29" s="22" t="s">
        <v>66</v>
      </c>
      <c r="AG29" s="90">
        <v>10</v>
      </c>
      <c r="AH29" s="22">
        <v>25</v>
      </c>
      <c r="AI29" s="22" t="s">
        <v>66</v>
      </c>
      <c r="AJ29" s="22" t="s">
        <v>66</v>
      </c>
      <c r="AK29" s="22">
        <v>10</v>
      </c>
      <c r="AL29" s="22">
        <v>35</v>
      </c>
      <c r="AM29" s="22">
        <v>10</v>
      </c>
      <c r="AN29" s="22" t="s">
        <v>74</v>
      </c>
      <c r="AO29" s="23">
        <f>SUM(AP29:AS29)</f>
        <v>0</v>
      </c>
      <c r="AP29" s="23" t="s">
        <v>74</v>
      </c>
      <c r="AQ29" s="23" t="s">
        <v>74</v>
      </c>
      <c r="AR29" s="23" t="s">
        <v>74</v>
      </c>
      <c r="AS29" s="23" t="s">
        <v>74</v>
      </c>
      <c r="AT29" s="22">
        <v>25</v>
      </c>
      <c r="AU29" s="22" t="s">
        <v>65</v>
      </c>
      <c r="AV29" s="22" t="s">
        <v>66</v>
      </c>
      <c r="AW29" s="22">
        <v>10</v>
      </c>
      <c r="AX29" s="22" t="s">
        <v>66</v>
      </c>
      <c r="AY29" s="17"/>
      <c r="AZ29" s="11"/>
      <c r="BA29" s="32">
        <v>19</v>
      </c>
      <c r="BB29" s="44">
        <v>274592</v>
      </c>
      <c r="BC29" s="52" t="s">
        <v>172</v>
      </c>
    </row>
    <row r="30" spans="1:55" ht="12.75">
      <c r="A30" s="35"/>
      <c r="B30" s="54" t="s">
        <v>75</v>
      </c>
      <c r="C30" s="54">
        <f>SUM(D30:N30)+SUM(R30:T30)+SUM(W30:AO30)+SUM(AT30:AX30)</f>
        <v>40</v>
      </c>
      <c r="D30" s="22" t="s">
        <v>65</v>
      </c>
      <c r="E30" s="22" t="s">
        <v>65</v>
      </c>
      <c r="F30" s="22" t="s">
        <v>65</v>
      </c>
      <c r="G30" s="22" t="s">
        <v>65</v>
      </c>
      <c r="H30" s="22" t="s">
        <v>65</v>
      </c>
      <c r="I30" s="22" t="s">
        <v>65</v>
      </c>
      <c r="J30" s="22" t="s">
        <v>66</v>
      </c>
      <c r="K30" s="22" t="s">
        <v>66</v>
      </c>
      <c r="L30" s="22" t="s">
        <v>66</v>
      </c>
      <c r="M30" s="22" t="s">
        <v>66</v>
      </c>
      <c r="N30" s="22">
        <f>SUM(O30:Q30)</f>
        <v>0</v>
      </c>
      <c r="O30" s="22" t="s">
        <v>65</v>
      </c>
      <c r="P30" s="22" t="s">
        <v>65</v>
      </c>
      <c r="Q30" s="22" t="s">
        <v>65</v>
      </c>
      <c r="R30" s="22" t="s">
        <v>66</v>
      </c>
      <c r="S30" s="22" t="s">
        <v>66</v>
      </c>
      <c r="T30" s="22" t="s">
        <v>66</v>
      </c>
      <c r="U30" s="35"/>
      <c r="V30" s="35"/>
      <c r="W30" s="22" t="s">
        <v>66</v>
      </c>
      <c r="X30" s="22" t="s">
        <v>65</v>
      </c>
      <c r="Y30" s="22" t="s">
        <v>65</v>
      </c>
      <c r="Z30" s="22" t="s">
        <v>66</v>
      </c>
      <c r="AA30" s="22" t="s">
        <v>65</v>
      </c>
      <c r="AB30" s="22" t="s">
        <v>66</v>
      </c>
      <c r="AC30" s="22" t="s">
        <v>66</v>
      </c>
      <c r="AD30" s="22" t="s">
        <v>66</v>
      </c>
      <c r="AE30" s="22" t="s">
        <v>66</v>
      </c>
      <c r="AF30" s="22" t="s">
        <v>66</v>
      </c>
      <c r="AG30" s="22" t="s">
        <v>65</v>
      </c>
      <c r="AH30" s="22" t="s">
        <v>65</v>
      </c>
      <c r="AI30" s="22" t="s">
        <v>66</v>
      </c>
      <c r="AJ30" s="22" t="s">
        <v>66</v>
      </c>
      <c r="AK30" s="22" t="s">
        <v>66</v>
      </c>
      <c r="AL30" s="22" t="s">
        <v>65</v>
      </c>
      <c r="AM30" s="22" t="s">
        <v>65</v>
      </c>
      <c r="AN30" s="22" t="s">
        <v>74</v>
      </c>
      <c r="AO30" s="23">
        <v>40</v>
      </c>
      <c r="AP30" s="22">
        <v>5</v>
      </c>
      <c r="AQ30" s="22">
        <v>35</v>
      </c>
      <c r="AR30" s="22" t="s">
        <v>74</v>
      </c>
      <c r="AS30" s="22" t="s">
        <v>74</v>
      </c>
      <c r="AT30" s="22" t="s">
        <v>65</v>
      </c>
      <c r="AU30" s="22" t="s">
        <v>65</v>
      </c>
      <c r="AV30" s="22" t="s">
        <v>66</v>
      </c>
      <c r="AW30" s="22" t="s">
        <v>66</v>
      </c>
      <c r="AX30" s="22" t="s">
        <v>66</v>
      </c>
      <c r="AY30" s="35"/>
      <c r="AZ30" s="11"/>
      <c r="BA30" s="32">
        <v>20</v>
      </c>
      <c r="BB30" s="44">
        <v>327550</v>
      </c>
      <c r="BC30" s="52" t="s">
        <v>173</v>
      </c>
    </row>
    <row r="31" spans="1:55" ht="12.75">
      <c r="A31" s="33">
        <v>7</v>
      </c>
      <c r="B31" s="88" t="s">
        <v>210</v>
      </c>
      <c r="C31" s="89">
        <f>SUM(D31:N31)+SUM(R31:T31)+SUM(W31:AO31)+SUM(AT31:AX31)</f>
        <v>154</v>
      </c>
      <c r="D31" s="90">
        <v>35</v>
      </c>
      <c r="E31" s="22" t="s">
        <v>65</v>
      </c>
      <c r="F31" s="22" t="s">
        <v>65</v>
      </c>
      <c r="G31" s="90">
        <v>10</v>
      </c>
      <c r="H31" s="22" t="s">
        <v>65</v>
      </c>
      <c r="I31" s="22" t="s">
        <v>65</v>
      </c>
      <c r="J31" s="22" t="s">
        <v>66</v>
      </c>
      <c r="K31" s="22" t="s">
        <v>66</v>
      </c>
      <c r="L31" s="22" t="s">
        <v>66</v>
      </c>
      <c r="M31" s="90">
        <v>10</v>
      </c>
      <c r="N31" s="22">
        <f>SUM(O31:Q31)</f>
        <v>0</v>
      </c>
      <c r="O31" s="22" t="s">
        <v>66</v>
      </c>
      <c r="P31" s="22" t="s">
        <v>66</v>
      </c>
      <c r="Q31" s="22" t="s">
        <v>66</v>
      </c>
      <c r="R31" s="22" t="s">
        <v>66</v>
      </c>
      <c r="S31" s="22" t="s">
        <v>66</v>
      </c>
      <c r="T31" s="22">
        <v>5</v>
      </c>
      <c r="U31" s="33">
        <v>7</v>
      </c>
      <c r="V31" s="33">
        <v>7</v>
      </c>
      <c r="W31" s="22"/>
      <c r="X31" s="22" t="s">
        <v>66</v>
      </c>
      <c r="Y31" s="22">
        <v>25</v>
      </c>
      <c r="Z31" s="22" t="s">
        <v>66</v>
      </c>
      <c r="AA31" s="22" t="s">
        <v>65</v>
      </c>
      <c r="AB31" s="22" t="s">
        <v>66</v>
      </c>
      <c r="AC31" s="22" t="s">
        <v>66</v>
      </c>
      <c r="AD31" s="22" t="s">
        <v>66</v>
      </c>
      <c r="AE31" s="22" t="s">
        <v>66</v>
      </c>
      <c r="AF31" s="22" t="s">
        <v>66</v>
      </c>
      <c r="AG31" s="22" t="s">
        <v>65</v>
      </c>
      <c r="AH31" s="90">
        <v>30</v>
      </c>
      <c r="AI31" s="22" t="s">
        <v>66</v>
      </c>
      <c r="AJ31" s="22" t="s">
        <v>66</v>
      </c>
      <c r="AK31" s="22" t="s">
        <v>66</v>
      </c>
      <c r="AL31" s="90">
        <v>25</v>
      </c>
      <c r="AM31" s="22">
        <v>8</v>
      </c>
      <c r="AN31" s="22" t="s">
        <v>74</v>
      </c>
      <c r="AO31" s="23">
        <f>SUM(AP31:AS31)</f>
        <v>0</v>
      </c>
      <c r="AP31" s="23" t="s">
        <v>74</v>
      </c>
      <c r="AQ31" s="23" t="s">
        <v>74</v>
      </c>
      <c r="AR31" s="23" t="s">
        <v>74</v>
      </c>
      <c r="AS31" s="23" t="s">
        <v>74</v>
      </c>
      <c r="AT31" s="22" t="s">
        <v>65</v>
      </c>
      <c r="AU31" s="22" t="s">
        <v>65</v>
      </c>
      <c r="AV31" s="22" t="s">
        <v>66</v>
      </c>
      <c r="AW31" s="22">
        <v>6</v>
      </c>
      <c r="AX31" s="22" t="s">
        <v>66</v>
      </c>
      <c r="AY31" s="33">
        <v>7</v>
      </c>
      <c r="AZ31" s="11"/>
      <c r="BA31" s="32">
        <v>21</v>
      </c>
      <c r="BB31" s="44">
        <v>307552</v>
      </c>
      <c r="BC31" s="52" t="s">
        <v>174</v>
      </c>
    </row>
    <row r="32" spans="1:55" ht="12.75">
      <c r="A32" s="33">
        <v>8</v>
      </c>
      <c r="B32" s="63" t="s">
        <v>211</v>
      </c>
      <c r="C32" s="54">
        <f>SUM(D32:N32)+SUM(R32:T32)+SUM(W32:AO32)+SUM(AT32:AX32)</f>
        <v>112</v>
      </c>
      <c r="D32" s="22">
        <v>30</v>
      </c>
      <c r="E32" s="22" t="s">
        <v>65</v>
      </c>
      <c r="F32" s="22" t="s">
        <v>65</v>
      </c>
      <c r="G32" s="22" t="s">
        <v>65</v>
      </c>
      <c r="H32" s="22" t="s">
        <v>65</v>
      </c>
      <c r="I32" s="22" t="s">
        <v>65</v>
      </c>
      <c r="J32" s="22" t="s">
        <v>66</v>
      </c>
      <c r="K32" s="22" t="s">
        <v>66</v>
      </c>
      <c r="L32" s="22" t="s">
        <v>66</v>
      </c>
      <c r="M32" s="22" t="s">
        <v>66</v>
      </c>
      <c r="N32" s="22">
        <f>SUM(O32:Q32)</f>
        <v>0</v>
      </c>
      <c r="O32" s="22" t="s">
        <v>65</v>
      </c>
      <c r="P32" s="22" t="s">
        <v>65</v>
      </c>
      <c r="Q32" s="22" t="s">
        <v>65</v>
      </c>
      <c r="R32" s="22" t="s">
        <v>66</v>
      </c>
      <c r="S32" s="22" t="s">
        <v>66</v>
      </c>
      <c r="T32" s="22" t="s">
        <v>66</v>
      </c>
      <c r="U32" s="33">
        <v>8</v>
      </c>
      <c r="V32" s="33">
        <v>8</v>
      </c>
      <c r="W32" s="22" t="s">
        <v>66</v>
      </c>
      <c r="X32" s="22" t="s">
        <v>65</v>
      </c>
      <c r="Y32" s="22">
        <v>12</v>
      </c>
      <c r="Z32" s="22" t="s">
        <v>66</v>
      </c>
      <c r="AA32" s="22" t="s">
        <v>65</v>
      </c>
      <c r="AB32" s="22" t="s">
        <v>66</v>
      </c>
      <c r="AC32" s="22" t="s">
        <v>66</v>
      </c>
      <c r="AD32" s="22" t="s">
        <v>66</v>
      </c>
      <c r="AE32" s="22" t="s">
        <v>66</v>
      </c>
      <c r="AF32" s="22" t="s">
        <v>66</v>
      </c>
      <c r="AG32" s="22">
        <v>15</v>
      </c>
      <c r="AH32" s="22">
        <v>25</v>
      </c>
      <c r="AI32" s="22" t="s">
        <v>66</v>
      </c>
      <c r="AJ32" s="22" t="s">
        <v>66</v>
      </c>
      <c r="AK32" s="22" t="s">
        <v>66</v>
      </c>
      <c r="AL32" s="22">
        <v>20</v>
      </c>
      <c r="AM32" s="22">
        <v>5</v>
      </c>
      <c r="AN32" s="22" t="s">
        <v>74</v>
      </c>
      <c r="AO32" s="23">
        <f>SUM(AP32:AS32)</f>
        <v>0</v>
      </c>
      <c r="AP32" s="23" t="s">
        <v>74</v>
      </c>
      <c r="AQ32" s="23" t="s">
        <v>74</v>
      </c>
      <c r="AR32" s="23" t="s">
        <v>74</v>
      </c>
      <c r="AS32" s="23" t="s">
        <v>74</v>
      </c>
      <c r="AT32" s="22" t="s">
        <v>65</v>
      </c>
      <c r="AU32" s="22" t="s">
        <v>65</v>
      </c>
      <c r="AV32" s="22" t="s">
        <v>66</v>
      </c>
      <c r="AW32" s="22">
        <v>5</v>
      </c>
      <c r="AX32" s="22" t="s">
        <v>66</v>
      </c>
      <c r="AY32" s="33">
        <v>8</v>
      </c>
      <c r="AZ32" s="11"/>
      <c r="BA32" s="32">
        <v>22</v>
      </c>
      <c r="BB32" s="44">
        <v>398920</v>
      </c>
      <c r="BC32" s="52" t="s">
        <v>175</v>
      </c>
    </row>
    <row r="33" spans="1:55" ht="12.75">
      <c r="A33" s="29">
        <v>9</v>
      </c>
      <c r="B33" s="63" t="s">
        <v>212</v>
      </c>
      <c r="C33" s="54">
        <f>SUM(D33:N33)+SUM(R33:T33)+SUM(W33:AO33)+SUM(AT33:AX33)</f>
        <v>154</v>
      </c>
      <c r="D33" s="22" t="s">
        <v>65</v>
      </c>
      <c r="E33" s="22" t="s">
        <v>65</v>
      </c>
      <c r="F33" s="22" t="s">
        <v>65</v>
      </c>
      <c r="G33" s="22" t="s">
        <v>65</v>
      </c>
      <c r="H33" s="22" t="s">
        <v>65</v>
      </c>
      <c r="I33" s="22" t="s">
        <v>65</v>
      </c>
      <c r="J33" s="22" t="s">
        <v>66</v>
      </c>
      <c r="K33" s="22" t="s">
        <v>66</v>
      </c>
      <c r="L33" s="22" t="s">
        <v>66</v>
      </c>
      <c r="M33" s="22" t="s">
        <v>66</v>
      </c>
      <c r="N33" s="22">
        <f>SUM(O33:Q33)</f>
        <v>0</v>
      </c>
      <c r="O33" s="22" t="s">
        <v>65</v>
      </c>
      <c r="P33" s="22" t="s">
        <v>65</v>
      </c>
      <c r="Q33" s="22" t="s">
        <v>65</v>
      </c>
      <c r="R33" s="22" t="s">
        <v>66</v>
      </c>
      <c r="S33" s="22" t="s">
        <v>66</v>
      </c>
      <c r="T33" s="22" t="s">
        <v>66</v>
      </c>
      <c r="U33" s="37">
        <v>9</v>
      </c>
      <c r="V33" s="37">
        <v>9</v>
      </c>
      <c r="W33" s="22" t="s">
        <v>66</v>
      </c>
      <c r="X33" s="22" t="s">
        <v>65</v>
      </c>
      <c r="Y33" s="22" t="s">
        <v>65</v>
      </c>
      <c r="Z33" s="22" t="s">
        <v>66</v>
      </c>
      <c r="AA33" s="22" t="s">
        <v>65</v>
      </c>
      <c r="AB33" s="22" t="s">
        <v>66</v>
      </c>
      <c r="AC33" s="22" t="s">
        <v>66</v>
      </c>
      <c r="AD33" s="22" t="s">
        <v>66</v>
      </c>
      <c r="AE33" s="22" t="s">
        <v>66</v>
      </c>
      <c r="AF33" s="22" t="s">
        <v>66</v>
      </c>
      <c r="AG33" s="22" t="s">
        <v>65</v>
      </c>
      <c r="AH33" s="22" t="s">
        <v>65</v>
      </c>
      <c r="AI33" s="22" t="s">
        <v>66</v>
      </c>
      <c r="AJ33" s="22" t="s">
        <v>66</v>
      </c>
      <c r="AK33" s="22" t="s">
        <v>66</v>
      </c>
      <c r="AL33" s="22" t="s">
        <v>66</v>
      </c>
      <c r="AM33" s="22" t="s">
        <v>66</v>
      </c>
      <c r="AN33" s="22" t="s">
        <v>74</v>
      </c>
      <c r="AO33" s="23">
        <f>SUM(AP33:AS33)</f>
        <v>154</v>
      </c>
      <c r="AP33" s="22">
        <v>74</v>
      </c>
      <c r="AQ33" s="22">
        <v>80</v>
      </c>
      <c r="AR33" s="22" t="s">
        <v>74</v>
      </c>
      <c r="AS33" s="22" t="s">
        <v>74</v>
      </c>
      <c r="AT33" s="22" t="s">
        <v>66</v>
      </c>
      <c r="AU33" s="22" t="s">
        <v>66</v>
      </c>
      <c r="AV33" s="22" t="s">
        <v>66</v>
      </c>
      <c r="AW33" s="22" t="s">
        <v>66</v>
      </c>
      <c r="AX33" s="22" t="s">
        <v>74</v>
      </c>
      <c r="AY33" s="37">
        <v>9</v>
      </c>
      <c r="AZ33" s="11"/>
      <c r="BA33" s="32">
        <v>23</v>
      </c>
      <c r="BB33" s="44">
        <v>264575</v>
      </c>
      <c r="BC33" s="52" t="s">
        <v>176</v>
      </c>
    </row>
    <row r="34" spans="1:55" ht="12.75">
      <c r="A34" s="36">
        <v>10</v>
      </c>
      <c r="B34" s="8" t="s">
        <v>113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36"/>
      <c r="V34" s="36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36"/>
      <c r="AZ34" s="11"/>
      <c r="BA34" s="32">
        <v>24</v>
      </c>
      <c r="BB34" s="44">
        <v>788547</v>
      </c>
      <c r="BC34" s="52" t="s">
        <v>177</v>
      </c>
    </row>
    <row r="35" spans="1:55" ht="12.75">
      <c r="A35" s="36"/>
      <c r="B35" s="63" t="s">
        <v>213</v>
      </c>
      <c r="C35" s="54">
        <f>SUM(D35:N35)+SUM(R35:T35)+SUM(W35:AO35)+SUM(AT35:AX35)</f>
        <v>92</v>
      </c>
      <c r="D35" s="22">
        <f aca="true" t="shared" si="14" ref="D35:T35">SUM(D37:D38)</f>
        <v>30</v>
      </c>
      <c r="E35" s="22">
        <f t="shared" si="14"/>
        <v>0</v>
      </c>
      <c r="F35" s="22">
        <f t="shared" si="14"/>
        <v>0</v>
      </c>
      <c r="G35" s="22">
        <f t="shared" si="14"/>
        <v>0</v>
      </c>
      <c r="H35" s="22">
        <f t="shared" si="14"/>
        <v>0</v>
      </c>
      <c r="I35" s="22">
        <f t="shared" si="14"/>
        <v>0</v>
      </c>
      <c r="J35" s="22">
        <f t="shared" si="14"/>
        <v>0</v>
      </c>
      <c r="K35" s="22">
        <f t="shared" si="14"/>
        <v>0</v>
      </c>
      <c r="L35" s="22">
        <f t="shared" si="14"/>
        <v>0</v>
      </c>
      <c r="M35" s="22">
        <f t="shared" si="14"/>
        <v>0</v>
      </c>
      <c r="N35" s="22">
        <f t="shared" si="14"/>
        <v>12</v>
      </c>
      <c r="O35" s="22">
        <f t="shared" si="14"/>
        <v>12</v>
      </c>
      <c r="P35" s="22">
        <f t="shared" si="14"/>
        <v>0</v>
      </c>
      <c r="Q35" s="22">
        <f t="shared" si="14"/>
        <v>0</v>
      </c>
      <c r="R35" s="22">
        <f t="shared" si="14"/>
        <v>0</v>
      </c>
      <c r="S35" s="22">
        <f t="shared" si="14"/>
        <v>0</v>
      </c>
      <c r="T35" s="22">
        <f t="shared" si="14"/>
        <v>0</v>
      </c>
      <c r="U35" s="36">
        <v>10</v>
      </c>
      <c r="V35" s="36">
        <v>10</v>
      </c>
      <c r="W35" s="22">
        <f aca="true" t="shared" si="15" ref="W35:AX35">SUM(W37:W38)</f>
        <v>0</v>
      </c>
      <c r="X35" s="22">
        <f t="shared" si="15"/>
        <v>20</v>
      </c>
      <c r="Y35" s="22">
        <f t="shared" si="15"/>
        <v>5</v>
      </c>
      <c r="Z35" s="22">
        <f t="shared" si="15"/>
        <v>0</v>
      </c>
      <c r="AA35" s="22">
        <f t="shared" si="15"/>
        <v>0</v>
      </c>
      <c r="AB35" s="22">
        <f t="shared" si="15"/>
        <v>0</v>
      </c>
      <c r="AC35" s="22">
        <f t="shared" si="15"/>
        <v>0</v>
      </c>
      <c r="AD35" s="22">
        <f t="shared" si="15"/>
        <v>0</v>
      </c>
      <c r="AE35" s="22">
        <f t="shared" si="15"/>
        <v>0</v>
      </c>
      <c r="AF35" s="22">
        <f t="shared" si="15"/>
        <v>0</v>
      </c>
      <c r="AG35" s="22">
        <f t="shared" si="15"/>
        <v>0</v>
      </c>
      <c r="AH35" s="22">
        <f t="shared" si="15"/>
        <v>7</v>
      </c>
      <c r="AI35" s="22">
        <f t="shared" si="15"/>
        <v>0</v>
      </c>
      <c r="AJ35" s="22">
        <f t="shared" si="15"/>
        <v>0</v>
      </c>
      <c r="AK35" s="22">
        <f t="shared" si="15"/>
        <v>0</v>
      </c>
      <c r="AL35" s="22">
        <f t="shared" si="15"/>
        <v>10</v>
      </c>
      <c r="AM35" s="22">
        <f t="shared" si="15"/>
        <v>5</v>
      </c>
      <c r="AN35" s="22">
        <f t="shared" si="15"/>
        <v>0</v>
      </c>
      <c r="AO35" s="22">
        <f t="shared" si="15"/>
        <v>0</v>
      </c>
      <c r="AP35" s="22">
        <f t="shared" si="15"/>
        <v>0</v>
      </c>
      <c r="AQ35" s="22">
        <f t="shared" si="15"/>
        <v>0</v>
      </c>
      <c r="AR35" s="22">
        <f t="shared" si="15"/>
        <v>0</v>
      </c>
      <c r="AS35" s="22">
        <f t="shared" si="15"/>
        <v>0</v>
      </c>
      <c r="AT35" s="22">
        <f t="shared" si="15"/>
        <v>0</v>
      </c>
      <c r="AU35" s="22">
        <f t="shared" si="15"/>
        <v>0</v>
      </c>
      <c r="AV35" s="22">
        <f t="shared" si="15"/>
        <v>0</v>
      </c>
      <c r="AW35" s="22">
        <f t="shared" si="15"/>
        <v>3</v>
      </c>
      <c r="AX35" s="22">
        <f t="shared" si="15"/>
        <v>0</v>
      </c>
      <c r="AY35" s="36">
        <v>10</v>
      </c>
      <c r="AZ35" s="11"/>
      <c r="BA35" s="32">
        <v>25</v>
      </c>
      <c r="BB35" s="44">
        <v>444226</v>
      </c>
      <c r="BC35" s="52" t="s">
        <v>178</v>
      </c>
    </row>
    <row r="36" spans="1:55" ht="12.75">
      <c r="A36" s="37"/>
      <c r="B36" s="8" t="s">
        <v>62</v>
      </c>
      <c r="C36" s="3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37"/>
      <c r="V36" s="37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3"/>
      <c r="AU36" s="22"/>
      <c r="AV36" s="22"/>
      <c r="AW36" s="22"/>
      <c r="AX36" s="22"/>
      <c r="AY36" s="37"/>
      <c r="AZ36" s="11"/>
      <c r="BA36" s="32">
        <v>26</v>
      </c>
      <c r="BB36" s="44">
        <v>468406</v>
      </c>
      <c r="BC36" s="52" t="s">
        <v>179</v>
      </c>
    </row>
    <row r="37" spans="1:55" ht="12.75">
      <c r="A37" s="37"/>
      <c r="B37" s="8" t="s">
        <v>195</v>
      </c>
      <c r="C37" s="54">
        <f>SUM(D37:N37)+SUM(R37:T37)+SUM(W37:AO37)+SUM(AT37:AX37)</f>
        <v>72</v>
      </c>
      <c r="D37" s="22">
        <v>30</v>
      </c>
      <c r="E37" s="22" t="s">
        <v>65</v>
      </c>
      <c r="F37" s="22" t="s">
        <v>65</v>
      </c>
      <c r="G37" s="22" t="s">
        <v>65</v>
      </c>
      <c r="H37" s="22" t="s">
        <v>65</v>
      </c>
      <c r="I37" s="22" t="s">
        <v>65</v>
      </c>
      <c r="J37" s="22" t="s">
        <v>66</v>
      </c>
      <c r="K37" s="22" t="s">
        <v>66</v>
      </c>
      <c r="L37" s="22" t="s">
        <v>66</v>
      </c>
      <c r="M37" s="22" t="s">
        <v>66</v>
      </c>
      <c r="N37" s="22">
        <f>SUM(O37:Q37)</f>
        <v>12</v>
      </c>
      <c r="O37" s="22">
        <v>12</v>
      </c>
      <c r="P37" s="22" t="s">
        <v>66</v>
      </c>
      <c r="Q37" s="22" t="s">
        <v>66</v>
      </c>
      <c r="R37" s="22" t="s">
        <v>66</v>
      </c>
      <c r="S37" s="22" t="s">
        <v>66</v>
      </c>
      <c r="T37" s="22" t="s">
        <v>66</v>
      </c>
      <c r="U37" s="37"/>
      <c r="V37" s="37"/>
      <c r="W37" s="22" t="s">
        <v>66</v>
      </c>
      <c r="X37" s="22" t="s">
        <v>66</v>
      </c>
      <c r="Y37" s="22">
        <v>5</v>
      </c>
      <c r="Z37" s="22" t="s">
        <v>66</v>
      </c>
      <c r="AA37" s="22" t="s">
        <v>65</v>
      </c>
      <c r="AB37" s="22" t="s">
        <v>66</v>
      </c>
      <c r="AC37" s="22" t="s">
        <v>66</v>
      </c>
      <c r="AD37" s="22" t="s">
        <v>66</v>
      </c>
      <c r="AE37" s="22" t="s">
        <v>66</v>
      </c>
      <c r="AF37" s="22" t="s">
        <v>66</v>
      </c>
      <c r="AG37" s="22" t="s">
        <v>66</v>
      </c>
      <c r="AH37" s="22">
        <v>7</v>
      </c>
      <c r="AI37" s="22" t="s">
        <v>66</v>
      </c>
      <c r="AJ37" s="22" t="s">
        <v>66</v>
      </c>
      <c r="AK37" s="22" t="s">
        <v>66</v>
      </c>
      <c r="AL37" s="22">
        <v>10</v>
      </c>
      <c r="AM37" s="22">
        <v>5</v>
      </c>
      <c r="AN37" s="22" t="s">
        <v>74</v>
      </c>
      <c r="AO37" s="23">
        <f>SUM(AP37:AS37)</f>
        <v>0</v>
      </c>
      <c r="AP37" s="22" t="s">
        <v>74</v>
      </c>
      <c r="AQ37" s="22" t="s">
        <v>74</v>
      </c>
      <c r="AR37" s="22" t="s">
        <v>74</v>
      </c>
      <c r="AS37" s="22" t="s">
        <v>74</v>
      </c>
      <c r="AT37" s="22" t="s">
        <v>66</v>
      </c>
      <c r="AU37" s="22" t="s">
        <v>66</v>
      </c>
      <c r="AV37" s="22" t="s">
        <v>66</v>
      </c>
      <c r="AW37" s="22">
        <v>3</v>
      </c>
      <c r="AX37" s="22" t="s">
        <v>66</v>
      </c>
      <c r="AY37" s="37"/>
      <c r="AZ37" s="11"/>
      <c r="BA37" s="32">
        <v>27</v>
      </c>
      <c r="BB37" s="44">
        <v>252711</v>
      </c>
      <c r="BC37" s="52" t="s">
        <v>180</v>
      </c>
    </row>
    <row r="38" spans="1:55" ht="12.75">
      <c r="A38" s="37"/>
      <c r="B38" s="63" t="s">
        <v>199</v>
      </c>
      <c r="C38" s="54">
        <f>SUM(D38:N38)+SUM(R38:T38)+SUM(W38:AO38)+SUM(AT38:AX38)</f>
        <v>20</v>
      </c>
      <c r="D38" s="22" t="s">
        <v>65</v>
      </c>
      <c r="E38" s="22" t="s">
        <v>65</v>
      </c>
      <c r="F38" s="22" t="s">
        <v>65</v>
      </c>
      <c r="G38" s="22" t="s">
        <v>65</v>
      </c>
      <c r="H38" s="22" t="s">
        <v>65</v>
      </c>
      <c r="I38" s="22" t="s">
        <v>65</v>
      </c>
      <c r="J38" s="22" t="s">
        <v>66</v>
      </c>
      <c r="K38" s="22" t="s">
        <v>66</v>
      </c>
      <c r="L38" s="22" t="s">
        <v>66</v>
      </c>
      <c r="M38" s="22" t="s">
        <v>66</v>
      </c>
      <c r="N38" s="22">
        <f>SUM(O38:Q38)</f>
        <v>0</v>
      </c>
      <c r="O38" s="22" t="s">
        <v>66</v>
      </c>
      <c r="P38" s="22" t="s">
        <v>66</v>
      </c>
      <c r="Q38" s="22" t="s">
        <v>66</v>
      </c>
      <c r="R38" s="22" t="s">
        <v>66</v>
      </c>
      <c r="S38" s="22" t="s">
        <v>66</v>
      </c>
      <c r="T38" s="22" t="s">
        <v>66</v>
      </c>
      <c r="U38" s="37"/>
      <c r="V38" s="37"/>
      <c r="W38" s="22" t="s">
        <v>66</v>
      </c>
      <c r="X38" s="22">
        <v>20</v>
      </c>
      <c r="Y38" s="22" t="s">
        <v>66</v>
      </c>
      <c r="Z38" s="22" t="s">
        <v>66</v>
      </c>
      <c r="AA38" s="22" t="s">
        <v>65</v>
      </c>
      <c r="AB38" s="22" t="s">
        <v>66</v>
      </c>
      <c r="AC38" s="22" t="s">
        <v>66</v>
      </c>
      <c r="AD38" s="22" t="s">
        <v>66</v>
      </c>
      <c r="AE38" s="22" t="s">
        <v>66</v>
      </c>
      <c r="AF38" s="22" t="s">
        <v>66</v>
      </c>
      <c r="AG38" s="22" t="s">
        <v>66</v>
      </c>
      <c r="AH38" s="22" t="s">
        <v>66</v>
      </c>
      <c r="AI38" s="22" t="s">
        <v>66</v>
      </c>
      <c r="AJ38" s="22" t="s">
        <v>66</v>
      </c>
      <c r="AK38" s="22" t="s">
        <v>66</v>
      </c>
      <c r="AL38" s="22" t="s">
        <v>66</v>
      </c>
      <c r="AM38" s="22" t="s">
        <v>66</v>
      </c>
      <c r="AN38" s="22" t="s">
        <v>74</v>
      </c>
      <c r="AO38" s="23">
        <f>SUM(AP38:AS38)</f>
        <v>0</v>
      </c>
      <c r="AP38" s="22" t="s">
        <v>74</v>
      </c>
      <c r="AQ38" s="22" t="s">
        <v>74</v>
      </c>
      <c r="AR38" s="22" t="s">
        <v>74</v>
      </c>
      <c r="AS38" s="22" t="s">
        <v>74</v>
      </c>
      <c r="AT38" s="22" t="s">
        <v>66</v>
      </c>
      <c r="AU38" s="22" t="s">
        <v>66</v>
      </c>
      <c r="AV38" s="22" t="s">
        <v>66</v>
      </c>
      <c r="AW38" s="22" t="s">
        <v>66</v>
      </c>
      <c r="AX38" s="22" t="s">
        <v>66</v>
      </c>
      <c r="AY38" s="37"/>
      <c r="AZ38" s="11"/>
      <c r="BA38" s="32">
        <v>28</v>
      </c>
      <c r="BB38" s="44">
        <v>543705</v>
      </c>
      <c r="BC38" s="52" t="s">
        <v>181</v>
      </c>
    </row>
    <row r="39" spans="1:55" ht="12.75">
      <c r="A39" s="30">
        <v>11</v>
      </c>
      <c r="B39" s="25" t="s">
        <v>196</v>
      </c>
      <c r="C39" s="55">
        <f>SUM(D39:N39)+SUM(R39:T39)+SUM(W39:AO39)+SUM(AT39:AX39)</f>
        <v>500</v>
      </c>
      <c r="D39" s="20" t="s">
        <v>65</v>
      </c>
      <c r="E39" s="20" t="s">
        <v>65</v>
      </c>
      <c r="F39" s="20" t="s">
        <v>65</v>
      </c>
      <c r="G39" s="20" t="s">
        <v>65</v>
      </c>
      <c r="H39" s="20" t="s">
        <v>65</v>
      </c>
      <c r="I39" s="20" t="s">
        <v>65</v>
      </c>
      <c r="J39" s="20" t="s">
        <v>66</v>
      </c>
      <c r="K39" s="20" t="s">
        <v>66</v>
      </c>
      <c r="L39" s="20" t="s">
        <v>66</v>
      </c>
      <c r="M39" s="20" t="s">
        <v>66</v>
      </c>
      <c r="N39" s="20">
        <f>SUM(O39:Q39)</f>
        <v>500</v>
      </c>
      <c r="O39" s="20" t="s">
        <v>74</v>
      </c>
      <c r="P39" s="20" t="s">
        <v>65</v>
      </c>
      <c r="Q39" s="20">
        <v>500</v>
      </c>
      <c r="R39" s="20" t="s">
        <v>66</v>
      </c>
      <c r="S39" s="20" t="s">
        <v>66</v>
      </c>
      <c r="T39" s="20" t="s">
        <v>66</v>
      </c>
      <c r="U39" s="30">
        <v>12</v>
      </c>
      <c r="V39" s="30">
        <v>12</v>
      </c>
      <c r="W39" s="20" t="s">
        <v>66</v>
      </c>
      <c r="X39" s="20" t="s">
        <v>65</v>
      </c>
      <c r="Y39" s="20" t="s">
        <v>65</v>
      </c>
      <c r="Z39" s="20" t="s">
        <v>66</v>
      </c>
      <c r="AA39" s="20" t="s">
        <v>65</v>
      </c>
      <c r="AB39" s="20" t="s">
        <v>66</v>
      </c>
      <c r="AC39" s="20" t="s">
        <v>66</v>
      </c>
      <c r="AD39" s="20" t="s">
        <v>66</v>
      </c>
      <c r="AE39" s="20" t="s">
        <v>66</v>
      </c>
      <c r="AF39" s="20" t="s">
        <v>66</v>
      </c>
      <c r="AG39" s="20" t="s">
        <v>65</v>
      </c>
      <c r="AH39" s="20" t="s">
        <v>65</v>
      </c>
      <c r="AI39" s="20" t="s">
        <v>66</v>
      </c>
      <c r="AJ39" s="20" t="s">
        <v>66</v>
      </c>
      <c r="AK39" s="20" t="s">
        <v>66</v>
      </c>
      <c r="AL39" s="20" t="s">
        <v>65</v>
      </c>
      <c r="AM39" s="20" t="s">
        <v>65</v>
      </c>
      <c r="AN39" s="20" t="s">
        <v>65</v>
      </c>
      <c r="AO39" s="85">
        <f>SUM(AP39:AS39)</f>
        <v>0</v>
      </c>
      <c r="AP39" s="20" t="s">
        <v>74</v>
      </c>
      <c r="AQ39" s="20" t="s">
        <v>74</v>
      </c>
      <c r="AR39" s="20" t="s">
        <v>74</v>
      </c>
      <c r="AS39" s="20" t="s">
        <v>74</v>
      </c>
      <c r="AT39" s="20" t="s">
        <v>65</v>
      </c>
      <c r="AU39" s="20" t="s">
        <v>65</v>
      </c>
      <c r="AV39" s="20" t="s">
        <v>66</v>
      </c>
      <c r="AW39" s="20" t="s">
        <v>66</v>
      </c>
      <c r="AX39" s="20" t="s">
        <v>66</v>
      </c>
      <c r="AY39" s="30">
        <v>12</v>
      </c>
      <c r="BA39" s="32">
        <v>29</v>
      </c>
      <c r="BB39" s="44">
        <v>455622</v>
      </c>
      <c r="BC39" s="52" t="s">
        <v>234</v>
      </c>
    </row>
    <row r="40" spans="1:55" ht="12.75" hidden="1">
      <c r="A40" s="30">
        <v>12</v>
      </c>
      <c r="B40" s="25" t="s">
        <v>278</v>
      </c>
      <c r="C40" s="55">
        <f>SUM(D40:N40)+SUM(R40:T40)+SUM(W40:AO40)+SUM(AT40:AX40)</f>
        <v>120</v>
      </c>
      <c r="D40" s="20">
        <v>52</v>
      </c>
      <c r="E40" s="20" t="s">
        <v>65</v>
      </c>
      <c r="F40" s="20" t="s">
        <v>65</v>
      </c>
      <c r="G40" s="20" t="s">
        <v>74</v>
      </c>
      <c r="H40" s="20" t="s">
        <v>74</v>
      </c>
      <c r="I40" s="20" t="s">
        <v>65</v>
      </c>
      <c r="J40" s="20" t="s">
        <v>74</v>
      </c>
      <c r="K40" s="20" t="s">
        <v>74</v>
      </c>
      <c r="L40" s="20" t="s">
        <v>66</v>
      </c>
      <c r="M40" s="20" t="s">
        <v>66</v>
      </c>
      <c r="N40" s="20">
        <f>SUM(O40:Q40)</f>
        <v>0</v>
      </c>
      <c r="O40" s="20" t="s">
        <v>65</v>
      </c>
      <c r="P40" s="20" t="s">
        <v>65</v>
      </c>
      <c r="Q40" s="20" t="s">
        <v>65</v>
      </c>
      <c r="R40" s="20" t="s">
        <v>66</v>
      </c>
      <c r="S40" s="20" t="s">
        <v>66</v>
      </c>
      <c r="T40" s="20" t="s">
        <v>66</v>
      </c>
      <c r="U40" s="30">
        <v>13</v>
      </c>
      <c r="V40" s="30">
        <v>13</v>
      </c>
      <c r="W40" s="20" t="s">
        <v>74</v>
      </c>
      <c r="X40" s="20" t="s">
        <v>65</v>
      </c>
      <c r="Y40" s="20">
        <v>48</v>
      </c>
      <c r="Z40" s="20" t="s">
        <v>66</v>
      </c>
      <c r="AA40" s="20" t="s">
        <v>65</v>
      </c>
      <c r="AB40" s="20" t="s">
        <v>66</v>
      </c>
      <c r="AC40" s="20" t="s">
        <v>66</v>
      </c>
      <c r="AD40" s="20" t="s">
        <v>66</v>
      </c>
      <c r="AE40" s="20" t="s">
        <v>66</v>
      </c>
      <c r="AF40" s="20" t="s">
        <v>66</v>
      </c>
      <c r="AG40" s="20" t="s">
        <v>65</v>
      </c>
      <c r="AH40" s="20" t="s">
        <v>65</v>
      </c>
      <c r="AI40" s="20" t="s">
        <v>66</v>
      </c>
      <c r="AJ40" s="20" t="s">
        <v>66</v>
      </c>
      <c r="AK40" s="20" t="s">
        <v>66</v>
      </c>
      <c r="AL40" s="20" t="s">
        <v>65</v>
      </c>
      <c r="AM40" s="20" t="s">
        <v>65</v>
      </c>
      <c r="AN40" s="20" t="s">
        <v>65</v>
      </c>
      <c r="AO40" s="85">
        <f>SUM(AP40:AS40)</f>
        <v>0</v>
      </c>
      <c r="AP40" s="20" t="s">
        <v>74</v>
      </c>
      <c r="AQ40" s="20" t="s">
        <v>74</v>
      </c>
      <c r="AR40" s="20" t="s">
        <v>74</v>
      </c>
      <c r="AS40" s="20" t="s">
        <v>74</v>
      </c>
      <c r="AT40" s="20">
        <v>10</v>
      </c>
      <c r="AU40" s="20" t="s">
        <v>65</v>
      </c>
      <c r="AV40" s="20" t="s">
        <v>66</v>
      </c>
      <c r="AW40" s="20">
        <v>10</v>
      </c>
      <c r="AX40" s="20" t="s">
        <v>66</v>
      </c>
      <c r="AY40" s="30">
        <v>13</v>
      </c>
      <c r="AZ40" s="11"/>
      <c r="BA40" s="32">
        <v>30</v>
      </c>
      <c r="BB40" s="44">
        <v>412512</v>
      </c>
      <c r="BC40" s="52" t="s">
        <v>182</v>
      </c>
    </row>
    <row r="41" spans="1:55" ht="12.75" hidden="1">
      <c r="A41" s="29">
        <v>14</v>
      </c>
      <c r="B41" s="49" t="s">
        <v>114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0"/>
      <c r="V41" s="10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0"/>
      <c r="AZ41" s="11"/>
      <c r="BA41" s="32">
        <v>31</v>
      </c>
      <c r="BB41" s="44">
        <v>740456</v>
      </c>
      <c r="BC41" s="52" t="s">
        <v>183</v>
      </c>
    </row>
    <row r="42" spans="1:55" ht="12.75" hidden="1">
      <c r="A42" s="48"/>
      <c r="B42" s="50" t="s">
        <v>235</v>
      </c>
      <c r="C42" s="55">
        <f>SUM(D42:N42)+SUM(R42:T42)+SUM(W42:AO42)+SUM(AT42:AX42)</f>
        <v>200</v>
      </c>
      <c r="D42" s="20">
        <v>48</v>
      </c>
      <c r="E42" s="20" t="s">
        <v>65</v>
      </c>
      <c r="F42" s="20" t="s">
        <v>65</v>
      </c>
      <c r="G42" s="20" t="s">
        <v>65</v>
      </c>
      <c r="H42" s="20" t="s">
        <v>65</v>
      </c>
      <c r="I42" s="20" t="s">
        <v>65</v>
      </c>
      <c r="J42" s="20" t="s">
        <v>65</v>
      </c>
      <c r="K42" s="20" t="s">
        <v>74</v>
      </c>
      <c r="L42" s="20" t="s">
        <v>65</v>
      </c>
      <c r="M42" s="20">
        <v>12</v>
      </c>
      <c r="N42" s="20">
        <f>SUM(O42:Q42)</f>
        <v>18</v>
      </c>
      <c r="O42" s="20">
        <v>18</v>
      </c>
      <c r="P42" s="20" t="s">
        <v>65</v>
      </c>
      <c r="Q42" s="20" t="s">
        <v>65</v>
      </c>
      <c r="R42" s="20" t="s">
        <v>65</v>
      </c>
      <c r="S42" s="20" t="s">
        <v>65</v>
      </c>
      <c r="T42" s="20">
        <v>10</v>
      </c>
      <c r="U42" s="30">
        <v>14</v>
      </c>
      <c r="V42" s="30">
        <v>14</v>
      </c>
      <c r="W42" s="20">
        <v>10</v>
      </c>
      <c r="X42" s="20">
        <v>18</v>
      </c>
      <c r="Y42" s="20">
        <v>50</v>
      </c>
      <c r="Z42" s="20" t="s">
        <v>65</v>
      </c>
      <c r="AA42" s="20" t="s">
        <v>65</v>
      </c>
      <c r="AB42" s="20" t="s">
        <v>65</v>
      </c>
      <c r="AC42" s="20" t="s">
        <v>65</v>
      </c>
      <c r="AD42" s="20" t="s">
        <v>65</v>
      </c>
      <c r="AE42" s="20" t="s">
        <v>65</v>
      </c>
      <c r="AF42" s="20" t="s">
        <v>65</v>
      </c>
      <c r="AG42" s="20" t="s">
        <v>65</v>
      </c>
      <c r="AH42" s="20" t="s">
        <v>65</v>
      </c>
      <c r="AI42" s="20" t="s">
        <v>65</v>
      </c>
      <c r="AJ42" s="20" t="s">
        <v>65</v>
      </c>
      <c r="AK42" s="20">
        <v>12</v>
      </c>
      <c r="AL42" s="20" t="s">
        <v>65</v>
      </c>
      <c r="AM42" s="20" t="s">
        <v>65</v>
      </c>
      <c r="AN42" s="20" t="s">
        <v>65</v>
      </c>
      <c r="AO42" s="20">
        <f>SUM(AP42:AS42)</f>
        <v>12</v>
      </c>
      <c r="AP42" s="20" t="s">
        <v>74</v>
      </c>
      <c r="AQ42" s="20">
        <v>12</v>
      </c>
      <c r="AR42" s="20" t="s">
        <v>74</v>
      </c>
      <c r="AS42" s="20" t="s">
        <v>74</v>
      </c>
      <c r="AT42" s="20" t="s">
        <v>65</v>
      </c>
      <c r="AU42" s="20" t="s">
        <v>65</v>
      </c>
      <c r="AV42" s="20" t="s">
        <v>65</v>
      </c>
      <c r="AW42" s="20">
        <v>10</v>
      </c>
      <c r="AX42" s="61" t="s">
        <v>74</v>
      </c>
      <c r="AY42" s="30">
        <v>14</v>
      </c>
      <c r="AZ42" s="11"/>
      <c r="BA42" s="32">
        <v>32</v>
      </c>
      <c r="BB42" s="44">
        <v>338202</v>
      </c>
      <c r="BC42" s="52" t="s">
        <v>184</v>
      </c>
    </row>
    <row r="43" spans="52:55" ht="12.75">
      <c r="AZ43" s="11"/>
      <c r="BA43" s="32">
        <v>33</v>
      </c>
      <c r="BB43" s="44">
        <v>217366</v>
      </c>
      <c r="BC43" s="52" t="s">
        <v>185</v>
      </c>
    </row>
    <row r="44" spans="1:55" ht="12.75">
      <c r="A44" s="25" t="s">
        <v>68</v>
      </c>
      <c r="B44" s="7"/>
      <c r="C44" s="54"/>
      <c r="D44" s="31"/>
      <c r="E44" s="31"/>
      <c r="F44" s="31"/>
      <c r="G44" s="31"/>
      <c r="H44" s="31"/>
      <c r="J44" s="6" t="s">
        <v>73</v>
      </c>
      <c r="K44" s="6"/>
      <c r="L44" s="31"/>
      <c r="M44" s="31"/>
      <c r="N44" s="31"/>
      <c r="O44" s="31"/>
      <c r="P44" s="31"/>
      <c r="Q44" s="31"/>
      <c r="R44" s="31"/>
      <c r="S44" s="31"/>
      <c r="T44" s="31"/>
      <c r="U44" s="31"/>
      <c r="W44" s="6" t="s">
        <v>67</v>
      </c>
      <c r="X44" s="6"/>
      <c r="AG44" s="31"/>
      <c r="AH44" s="31"/>
      <c r="AI44" s="31"/>
      <c r="AJ44" s="31"/>
      <c r="AK44" s="31"/>
      <c r="AL44" s="25" t="s">
        <v>72</v>
      </c>
      <c r="AM44" s="7"/>
      <c r="AN44" s="7"/>
      <c r="AO44" s="7"/>
      <c r="AP44" s="7"/>
      <c r="AR44" s="31"/>
      <c r="AS44" s="31"/>
      <c r="AT44" s="31"/>
      <c r="AU44" s="31"/>
      <c r="AV44" s="31"/>
      <c r="AW44" s="31"/>
      <c r="AX44" s="31"/>
      <c r="AZ44" s="11"/>
      <c r="BA44" s="32">
        <v>34</v>
      </c>
      <c r="BB44" s="44">
        <v>399936</v>
      </c>
      <c r="BC44" s="52" t="s">
        <v>186</v>
      </c>
    </row>
    <row r="45" spans="1:55" ht="12.75">
      <c r="A45" s="6" t="s">
        <v>150</v>
      </c>
      <c r="C45" s="4" t="s">
        <v>286</v>
      </c>
      <c r="D45" s="31"/>
      <c r="E45" s="31"/>
      <c r="F45" s="31"/>
      <c r="G45" s="31"/>
      <c r="H45" s="31"/>
      <c r="J45" s="25" t="s">
        <v>90</v>
      </c>
      <c r="K45" s="25"/>
      <c r="L45" s="73"/>
      <c r="M45" s="73"/>
      <c r="N45" s="73"/>
      <c r="O45" s="73"/>
      <c r="P45" s="73"/>
      <c r="Q45" s="73"/>
      <c r="R45" s="31"/>
      <c r="S45" s="31"/>
      <c r="T45" s="31"/>
      <c r="U45" s="31"/>
      <c r="W45" s="25" t="s">
        <v>69</v>
      </c>
      <c r="X45" s="25"/>
      <c r="Y45" s="7"/>
      <c r="Z45" s="7"/>
      <c r="AA45" s="7"/>
      <c r="AB45" s="7"/>
      <c r="AC45" s="7"/>
      <c r="AE45" s="9"/>
      <c r="AF45" s="6"/>
      <c r="AG45" s="31"/>
      <c r="AH45" s="31"/>
      <c r="AI45" s="31"/>
      <c r="AJ45" s="31"/>
      <c r="AK45" s="31"/>
      <c r="AL45" s="59" t="s">
        <v>201</v>
      </c>
      <c r="AQ45" s="4">
        <v>6</v>
      </c>
      <c r="AR45" s="31"/>
      <c r="AS45" s="31"/>
      <c r="AT45" s="31"/>
      <c r="AU45" s="31"/>
      <c r="AV45" s="31"/>
      <c r="AW45" s="31"/>
      <c r="AX45" s="31"/>
      <c r="AZ45" s="11"/>
      <c r="BA45" s="32">
        <v>35</v>
      </c>
      <c r="BB45" s="44">
        <v>629498</v>
      </c>
      <c r="BC45" s="52" t="s">
        <v>187</v>
      </c>
    </row>
    <row r="46" spans="1:55" ht="12.75">
      <c r="A46" s="4" t="s">
        <v>224</v>
      </c>
      <c r="C46" s="4" t="s">
        <v>281</v>
      </c>
      <c r="D46" s="11"/>
      <c r="E46" s="11"/>
      <c r="F46" s="31"/>
      <c r="G46" s="31"/>
      <c r="H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AG46" s="31"/>
      <c r="AH46" s="31"/>
      <c r="AI46" s="31"/>
      <c r="AJ46" s="31"/>
      <c r="AK46" s="31"/>
      <c r="AL46" s="59" t="s">
        <v>202</v>
      </c>
      <c r="AQ46" s="4">
        <v>12</v>
      </c>
      <c r="AR46" s="31"/>
      <c r="AS46" s="31"/>
      <c r="AT46" s="31"/>
      <c r="AU46" s="31"/>
      <c r="AV46" s="31"/>
      <c r="AW46" s="31"/>
      <c r="AX46" s="31"/>
      <c r="AZ46" s="11"/>
      <c r="BA46" s="32">
        <v>36</v>
      </c>
      <c r="BB46" s="44">
        <v>355255</v>
      </c>
      <c r="BC46" s="52" t="s">
        <v>188</v>
      </c>
    </row>
    <row r="47" spans="1:55" ht="12.75">
      <c r="A47" s="4" t="s">
        <v>241</v>
      </c>
      <c r="C47" s="31" t="s">
        <v>282</v>
      </c>
      <c r="D47" s="11"/>
      <c r="E47" s="11"/>
      <c r="I47" s="39">
        <v>1</v>
      </c>
      <c r="J47" s="6" t="s">
        <v>245</v>
      </c>
      <c r="AL47" s="59" t="s">
        <v>203</v>
      </c>
      <c r="AQ47" s="4">
        <v>0</v>
      </c>
      <c r="AZ47" s="11"/>
      <c r="BA47" s="32">
        <v>37</v>
      </c>
      <c r="BB47" s="44">
        <v>696613</v>
      </c>
      <c r="BC47" s="52" t="s">
        <v>189</v>
      </c>
    </row>
    <row r="48" spans="1:55" ht="12.75">
      <c r="A48" s="6" t="s">
        <v>112</v>
      </c>
      <c r="C48" s="6" t="s">
        <v>285</v>
      </c>
      <c r="D48" s="11"/>
      <c r="E48" s="11"/>
      <c r="I48" s="39">
        <v>2</v>
      </c>
      <c r="J48" s="6" t="s">
        <v>246</v>
      </c>
      <c r="AL48" s="59" t="s">
        <v>204</v>
      </c>
      <c r="AQ48" s="4">
        <v>51</v>
      </c>
      <c r="AZ48" s="11"/>
      <c r="BA48" s="32">
        <v>38</v>
      </c>
      <c r="BB48" s="44">
        <v>203197</v>
      </c>
      <c r="BC48" s="52" t="s">
        <v>190</v>
      </c>
    </row>
    <row r="49" spans="1:55" ht="12.75">
      <c r="A49" s="4" t="s">
        <v>152</v>
      </c>
      <c r="C49" s="6" t="s">
        <v>242</v>
      </c>
      <c r="D49" s="11"/>
      <c r="E49" s="11"/>
      <c r="I49" s="39">
        <v>3</v>
      </c>
      <c r="J49" s="6" t="s">
        <v>247</v>
      </c>
      <c r="W49" s="25" t="s">
        <v>71</v>
      </c>
      <c r="X49" s="25"/>
      <c r="Y49" s="7"/>
      <c r="Z49" s="7"/>
      <c r="AA49" s="7"/>
      <c r="AB49" s="7"/>
      <c r="AC49" s="7"/>
      <c r="AD49" s="7"/>
      <c r="AE49" s="7"/>
      <c r="AF49" s="9">
        <f>SUM(AF50:AF58)</f>
        <v>135</v>
      </c>
      <c r="AG49" s="4" t="s">
        <v>70</v>
      </c>
      <c r="AL49" s="59" t="s">
        <v>205</v>
      </c>
      <c r="AQ49" s="4">
        <v>57</v>
      </c>
      <c r="AZ49" s="11"/>
      <c r="BA49" s="32">
        <v>39</v>
      </c>
      <c r="BB49" s="44">
        <v>387345</v>
      </c>
      <c r="BC49" s="52" t="s">
        <v>191</v>
      </c>
    </row>
    <row r="50" spans="1:55" ht="12.75">
      <c r="A50" s="4" t="s">
        <v>229</v>
      </c>
      <c r="C50" s="6" t="s">
        <v>243</v>
      </c>
      <c r="E50" s="11"/>
      <c r="I50" s="39">
        <v>4</v>
      </c>
      <c r="J50" s="6" t="s">
        <v>240</v>
      </c>
      <c r="W50" s="4" t="s">
        <v>214</v>
      </c>
      <c r="X50" s="6"/>
      <c r="AF50" s="9">
        <v>50</v>
      </c>
      <c r="AG50" s="4" t="s">
        <v>70</v>
      </c>
      <c r="AZ50" s="11"/>
      <c r="BA50" s="32">
        <v>40</v>
      </c>
      <c r="BB50" s="44">
        <v>359855</v>
      </c>
      <c r="BC50" s="52" t="s">
        <v>192</v>
      </c>
    </row>
    <row r="51" spans="1:55" ht="12.75">
      <c r="A51" s="4" t="s">
        <v>225</v>
      </c>
      <c r="C51" s="4" t="s">
        <v>227</v>
      </c>
      <c r="I51" s="39"/>
      <c r="W51" s="4" t="s">
        <v>215</v>
      </c>
      <c r="X51" s="6"/>
      <c r="AF51" s="9">
        <v>18</v>
      </c>
      <c r="AG51" s="4" t="s">
        <v>70</v>
      </c>
      <c r="AZ51" s="11"/>
      <c r="BA51" s="32">
        <v>41</v>
      </c>
      <c r="BB51" s="4">
        <v>331015</v>
      </c>
      <c r="BC51" s="52" t="s">
        <v>193</v>
      </c>
    </row>
    <row r="52" spans="1:55" ht="12.75">
      <c r="A52" s="6" t="s">
        <v>151</v>
      </c>
      <c r="C52" s="60" t="s">
        <v>226</v>
      </c>
      <c r="W52" s="4" t="s">
        <v>221</v>
      </c>
      <c r="X52" s="28"/>
      <c r="AF52" s="9">
        <v>36</v>
      </c>
      <c r="AG52" s="4" t="s">
        <v>70</v>
      </c>
      <c r="AZ52" s="11"/>
      <c r="BA52" s="32">
        <v>42</v>
      </c>
      <c r="BB52" s="4">
        <v>1844312</v>
      </c>
      <c r="BC52" s="52" t="s">
        <v>194</v>
      </c>
    </row>
    <row r="53" spans="1:52" ht="12.75">
      <c r="A53" s="6" t="s">
        <v>154</v>
      </c>
      <c r="C53" s="72" t="s">
        <v>228</v>
      </c>
      <c r="I53" s="9">
        <v>1</v>
      </c>
      <c r="J53" s="4" t="s">
        <v>248</v>
      </c>
      <c r="W53" s="4" t="s">
        <v>217</v>
      </c>
      <c r="AF53" s="9">
        <v>2</v>
      </c>
      <c r="AG53" s="4" t="s">
        <v>70</v>
      </c>
      <c r="AQ53" s="4" t="s">
        <v>2</v>
      </c>
      <c r="AZ53" s="11"/>
    </row>
    <row r="54" spans="1:52" ht="12.75">
      <c r="A54" s="6" t="s">
        <v>274</v>
      </c>
      <c r="B54" s="31"/>
      <c r="C54" s="72" t="s">
        <v>153</v>
      </c>
      <c r="I54" s="9">
        <v>2</v>
      </c>
      <c r="J54" s="4" t="s">
        <v>249</v>
      </c>
      <c r="W54" s="4" t="s">
        <v>218</v>
      </c>
      <c r="AF54" s="9">
        <v>6</v>
      </c>
      <c r="AG54" s="4" t="s">
        <v>70</v>
      </c>
      <c r="AZ54" s="11"/>
    </row>
    <row r="55" spans="1:52" ht="12.75">
      <c r="A55" s="6" t="s">
        <v>111</v>
      </c>
      <c r="B55" s="11"/>
      <c r="C55" s="60" t="s">
        <v>207</v>
      </c>
      <c r="I55" s="9">
        <v>3</v>
      </c>
      <c r="J55" s="4" t="s">
        <v>287</v>
      </c>
      <c r="W55" s="4" t="s">
        <v>219</v>
      </c>
      <c r="AF55" s="9">
        <v>8</v>
      </c>
      <c r="AG55" s="4" t="s">
        <v>70</v>
      </c>
      <c r="AZ55" s="11"/>
    </row>
    <row r="56" spans="1:55" ht="12.75">
      <c r="A56" s="4" t="s">
        <v>280</v>
      </c>
      <c r="B56" s="11"/>
      <c r="C56" s="4" t="s">
        <v>283</v>
      </c>
      <c r="D56" s="22"/>
      <c r="E56" s="22"/>
      <c r="F56" s="22"/>
      <c r="G56" s="22"/>
      <c r="H56" s="22"/>
      <c r="I56" s="9">
        <v>4</v>
      </c>
      <c r="J56" s="4" t="s">
        <v>288</v>
      </c>
      <c r="R56" s="22"/>
      <c r="S56" s="22"/>
      <c r="T56" s="22"/>
      <c r="U56" s="38"/>
      <c r="W56" s="4" t="s">
        <v>220</v>
      </c>
      <c r="AF56" s="9">
        <v>6</v>
      </c>
      <c r="AG56" s="4" t="s">
        <v>70</v>
      </c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38"/>
      <c r="AZ56" s="11"/>
      <c r="BA56" s="44"/>
      <c r="BB56" s="44"/>
      <c r="BC56" s="45"/>
    </row>
    <row r="57" spans="2:51" s="11" customFormat="1" ht="12.75">
      <c r="B57" s="4"/>
      <c r="D57" s="22"/>
      <c r="E57" s="22"/>
      <c r="F57" s="22"/>
      <c r="G57" s="22"/>
      <c r="H57" s="22"/>
      <c r="I57" s="9">
        <v>5</v>
      </c>
      <c r="J57" s="4" t="s">
        <v>250</v>
      </c>
      <c r="K57" s="4"/>
      <c r="L57" s="4"/>
      <c r="M57" s="4"/>
      <c r="N57" s="4"/>
      <c r="O57" s="4"/>
      <c r="P57" s="4"/>
      <c r="Q57" s="22"/>
      <c r="R57" s="22"/>
      <c r="S57" s="22"/>
      <c r="T57" s="22"/>
      <c r="U57" s="38"/>
      <c r="W57" s="4" t="s">
        <v>216</v>
      </c>
      <c r="X57" s="4"/>
      <c r="Y57" s="4"/>
      <c r="Z57" s="4"/>
      <c r="AA57" s="4"/>
      <c r="AB57" s="4"/>
      <c r="AC57" s="4"/>
      <c r="AD57" s="4"/>
      <c r="AF57" s="9">
        <v>6</v>
      </c>
      <c r="AG57" s="4" t="s">
        <v>70</v>
      </c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38"/>
    </row>
    <row r="58" spans="2:51" s="11" customFormat="1" ht="12.75">
      <c r="B58" s="4"/>
      <c r="C58" s="4"/>
      <c r="D58" s="4"/>
      <c r="E58" s="4"/>
      <c r="F58" s="4"/>
      <c r="G58" s="4"/>
      <c r="H58" s="4"/>
      <c r="I58" s="9">
        <v>6</v>
      </c>
      <c r="J58" s="4" t="s">
        <v>273</v>
      </c>
      <c r="K58" s="4"/>
      <c r="L58" s="4"/>
      <c r="M58" s="4"/>
      <c r="N58" s="4"/>
      <c r="O58" s="4"/>
      <c r="P58" s="4"/>
      <c r="Q58" s="22"/>
      <c r="R58" s="4"/>
      <c r="S58" s="4"/>
      <c r="T58" s="4"/>
      <c r="U58" s="4"/>
      <c r="W58" s="4" t="s">
        <v>272</v>
      </c>
      <c r="X58" s="4"/>
      <c r="Y58" s="4"/>
      <c r="Z58" s="4"/>
      <c r="AA58" s="4"/>
      <c r="AB58" s="4"/>
      <c r="AC58" s="4"/>
      <c r="AD58" s="4"/>
      <c r="AE58" s="4"/>
      <c r="AF58" s="9">
        <v>3</v>
      </c>
      <c r="AG58" s="4" t="s">
        <v>70</v>
      </c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3:51" ht="12.75">
      <c r="C59" s="11"/>
      <c r="D59" s="11"/>
      <c r="I59" s="9">
        <v>7</v>
      </c>
      <c r="J59" s="4" t="s">
        <v>251</v>
      </c>
      <c r="K59" s="22"/>
      <c r="L59" s="22"/>
      <c r="M59" s="22"/>
      <c r="N59" s="22"/>
      <c r="O59" s="22"/>
      <c r="P59" s="22"/>
      <c r="R59" s="11"/>
      <c r="T59" s="11"/>
      <c r="U59" s="24"/>
      <c r="AO59" s="9"/>
      <c r="AP59" s="9"/>
      <c r="AQ59" s="9"/>
      <c r="AR59" s="9"/>
      <c r="AS59" s="9"/>
      <c r="AW59" s="23"/>
      <c r="AX59" s="23"/>
      <c r="AY59" s="23"/>
    </row>
    <row r="60" spans="9:54" ht="12.75">
      <c r="I60" s="9">
        <v>8</v>
      </c>
      <c r="J60" s="4" t="s">
        <v>252</v>
      </c>
      <c r="K60" s="22"/>
      <c r="L60" s="22"/>
      <c r="M60" s="22"/>
      <c r="N60" s="22"/>
      <c r="O60" s="22"/>
      <c r="P60" s="22"/>
      <c r="R60" s="11"/>
      <c r="T60" s="11"/>
      <c r="U60" s="24"/>
      <c r="AT60" s="23"/>
      <c r="AW60" s="23"/>
      <c r="AX60" s="23"/>
      <c r="AY60" s="23"/>
      <c r="BA60" s="9"/>
      <c r="BB60" s="9"/>
    </row>
    <row r="61" spans="9:54" ht="12.75">
      <c r="I61" s="9">
        <v>9</v>
      </c>
      <c r="J61" s="4" t="s">
        <v>254</v>
      </c>
      <c r="R61" s="11"/>
      <c r="AT61" s="23"/>
      <c r="AZ61" s="23"/>
      <c r="BA61" s="9"/>
      <c r="BB61" s="9"/>
    </row>
    <row r="62" spans="9:52" ht="12.75">
      <c r="I62" s="9">
        <v>10</v>
      </c>
      <c r="J62" s="4" t="s">
        <v>253</v>
      </c>
      <c r="Q62" s="11"/>
      <c r="R62" s="11"/>
      <c r="AZ62" s="23"/>
    </row>
    <row r="63" spans="9:55" ht="12.75">
      <c r="I63" s="9">
        <v>11</v>
      </c>
      <c r="J63" s="59" t="s">
        <v>271</v>
      </c>
      <c r="K63" s="11"/>
      <c r="L63" s="11"/>
      <c r="M63" s="11"/>
      <c r="N63" s="11"/>
      <c r="O63" s="11"/>
      <c r="P63" s="11"/>
      <c r="BA63" s="15"/>
      <c r="BB63" s="15"/>
      <c r="BC63" s="5"/>
    </row>
    <row r="64" spans="53:55" ht="12.75">
      <c r="BA64" s="15"/>
      <c r="BB64" s="15"/>
      <c r="BC64" s="5"/>
    </row>
    <row r="67" spans="9:10" ht="12.75">
      <c r="I67" s="39"/>
      <c r="J67" s="6"/>
    </row>
    <row r="71" ht="12.75">
      <c r="T71" s="19"/>
    </row>
    <row r="79" spans="9:10" ht="12.75">
      <c r="I79" s="9"/>
      <c r="J79" s="59"/>
    </row>
    <row r="84" spans="1:2" ht="12.75">
      <c r="A84" s="64"/>
      <c r="B84" s="63"/>
    </row>
    <row r="85" spans="1:2" ht="12.75">
      <c r="A85" s="65"/>
      <c r="B85" s="8"/>
    </row>
    <row r="86" spans="1:2" ht="12.75">
      <c r="A86" s="65"/>
      <c r="B86" s="63"/>
    </row>
    <row r="87" spans="1:2" ht="12.75">
      <c r="A87" s="65"/>
      <c r="B87" s="8"/>
    </row>
    <row r="88" spans="1:2" ht="12.75">
      <c r="A88" s="38"/>
      <c r="B88" s="63"/>
    </row>
    <row r="89" spans="1:2" ht="12.75">
      <c r="A89" s="65"/>
      <c r="B89" s="8"/>
    </row>
    <row r="90" spans="1:2" ht="12.75">
      <c r="A90" s="38"/>
      <c r="B90" s="63"/>
    </row>
    <row r="91" spans="1:2" ht="12.75">
      <c r="A91" s="38"/>
      <c r="B91" s="8"/>
    </row>
    <row r="92" spans="1:2" ht="12.75">
      <c r="A92" s="38"/>
      <c r="B92" s="8"/>
    </row>
    <row r="93" spans="1:2" ht="12.75">
      <c r="A93" s="38"/>
      <c r="B93" s="8"/>
    </row>
    <row r="94" spans="1:2" ht="12.75">
      <c r="A94" s="65"/>
      <c r="B94" s="63"/>
    </row>
    <row r="95" spans="1:2" ht="12.75">
      <c r="A95" s="65"/>
      <c r="B95" s="63"/>
    </row>
    <row r="96" spans="1:50" ht="12.75">
      <c r="A96" s="65"/>
      <c r="B96" s="8"/>
      <c r="C96" s="39"/>
      <c r="E96" s="39"/>
      <c r="F96" s="39"/>
      <c r="G96" s="39"/>
      <c r="H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</row>
    <row r="97" spans="1:50" ht="12.75">
      <c r="A97" s="65"/>
      <c r="B97" s="8"/>
      <c r="C97" s="39"/>
      <c r="E97" s="39"/>
      <c r="F97" s="39"/>
      <c r="G97" s="39"/>
      <c r="H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</row>
    <row r="98" spans="1:50" ht="12.75">
      <c r="A98" s="66"/>
      <c r="B98" s="54"/>
      <c r="C98" s="39"/>
      <c r="E98" s="39"/>
      <c r="F98" s="39"/>
      <c r="G98" s="39"/>
      <c r="H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</row>
    <row r="99" spans="1:50" ht="12.75" hidden="1">
      <c r="A99" s="64"/>
      <c r="B99" s="63"/>
      <c r="C99" s="39"/>
      <c r="E99" s="39"/>
      <c r="F99" s="39"/>
      <c r="G99" s="39"/>
      <c r="H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</row>
    <row r="100" spans="1:50" ht="12.75" hidden="1">
      <c r="A100" s="64"/>
      <c r="B100" s="63" t="s">
        <v>275</v>
      </c>
      <c r="C100" s="86">
        <f>SUM(D100:N100)+SUM(R100:T100)+SUM(W100:AO100)+SUM(AT100:AX100)</f>
        <v>4176</v>
      </c>
      <c r="D100" s="32">
        <f>+D101+D102</f>
        <v>400</v>
      </c>
      <c r="E100" s="4">
        <f aca="true" t="shared" si="16" ref="E100:AX100">+E101+E102</f>
        <v>25</v>
      </c>
      <c r="F100" s="4">
        <f t="shared" si="16"/>
        <v>25</v>
      </c>
      <c r="G100" s="4">
        <f t="shared" si="16"/>
        <v>135</v>
      </c>
      <c r="H100" s="4">
        <f t="shared" si="16"/>
        <v>25</v>
      </c>
      <c r="I100" s="4">
        <f t="shared" si="16"/>
        <v>45</v>
      </c>
      <c r="J100" s="4">
        <f t="shared" si="16"/>
        <v>55</v>
      </c>
      <c r="K100" s="4">
        <f t="shared" si="16"/>
        <v>0</v>
      </c>
      <c r="L100" s="4">
        <f t="shared" si="16"/>
        <v>40</v>
      </c>
      <c r="M100" s="4">
        <f t="shared" si="16"/>
        <v>181</v>
      </c>
      <c r="N100" s="4">
        <f t="shared" si="16"/>
        <v>709</v>
      </c>
      <c r="O100" s="4">
        <f t="shared" si="16"/>
        <v>12</v>
      </c>
      <c r="P100" s="4">
        <f t="shared" si="16"/>
        <v>155</v>
      </c>
      <c r="Q100" s="4">
        <f t="shared" si="16"/>
        <v>542</v>
      </c>
      <c r="R100" s="4">
        <f t="shared" si="16"/>
        <v>25</v>
      </c>
      <c r="S100" s="4">
        <f t="shared" si="16"/>
        <v>0</v>
      </c>
      <c r="T100" s="4">
        <f t="shared" si="16"/>
        <v>68</v>
      </c>
      <c r="W100" s="4">
        <f t="shared" si="16"/>
        <v>45</v>
      </c>
      <c r="X100" s="4">
        <f t="shared" si="16"/>
        <v>250</v>
      </c>
      <c r="Y100" s="4">
        <f t="shared" si="16"/>
        <v>282</v>
      </c>
      <c r="Z100" s="4">
        <f t="shared" si="16"/>
        <v>25</v>
      </c>
      <c r="AA100" s="4">
        <f t="shared" si="16"/>
        <v>25</v>
      </c>
      <c r="AB100" s="4">
        <f t="shared" si="16"/>
        <v>35</v>
      </c>
      <c r="AC100" s="4">
        <f t="shared" si="16"/>
        <v>0</v>
      </c>
      <c r="AD100" s="4">
        <f t="shared" si="16"/>
        <v>25</v>
      </c>
      <c r="AE100" s="4">
        <f t="shared" si="16"/>
        <v>147</v>
      </c>
      <c r="AF100" s="4">
        <f t="shared" si="16"/>
        <v>70</v>
      </c>
      <c r="AG100" s="4">
        <f t="shared" si="16"/>
        <v>95</v>
      </c>
      <c r="AH100" s="4">
        <f t="shared" si="16"/>
        <v>257</v>
      </c>
      <c r="AI100" s="4">
        <f t="shared" si="16"/>
        <v>0</v>
      </c>
      <c r="AJ100" s="4">
        <f t="shared" si="16"/>
        <v>0</v>
      </c>
      <c r="AK100" s="4">
        <f t="shared" si="16"/>
        <v>45</v>
      </c>
      <c r="AL100" s="4">
        <f t="shared" si="16"/>
        <v>313</v>
      </c>
      <c r="AM100" s="4">
        <f t="shared" si="16"/>
        <v>121</v>
      </c>
      <c r="AN100" s="4">
        <f t="shared" si="16"/>
        <v>35</v>
      </c>
      <c r="AO100" s="4">
        <f t="shared" si="16"/>
        <v>389</v>
      </c>
      <c r="AP100" s="4">
        <f t="shared" si="16"/>
        <v>149</v>
      </c>
      <c r="AQ100" s="4">
        <f t="shared" si="16"/>
        <v>240</v>
      </c>
      <c r="AR100" s="4">
        <f t="shared" si="16"/>
        <v>0</v>
      </c>
      <c r="AS100" s="4">
        <f t="shared" si="16"/>
        <v>0</v>
      </c>
      <c r="AT100" s="4">
        <f t="shared" si="16"/>
        <v>170</v>
      </c>
      <c r="AU100" s="4">
        <f t="shared" si="16"/>
        <v>0</v>
      </c>
      <c r="AV100" s="4">
        <f t="shared" si="16"/>
        <v>0</v>
      </c>
      <c r="AW100" s="4">
        <f t="shared" si="16"/>
        <v>114</v>
      </c>
      <c r="AX100" s="4">
        <f t="shared" si="16"/>
        <v>0</v>
      </c>
    </row>
    <row r="101" spans="1:50" ht="12.75" hidden="1">
      <c r="A101" s="67"/>
      <c r="B101" s="63" t="s">
        <v>276</v>
      </c>
      <c r="C101" s="54">
        <f>SUM(D101:N101)+SUM(R101:T101)+SUM(W101:AO101)+SUM(AT101:AX101)</f>
        <v>3440</v>
      </c>
      <c r="D101" s="32">
        <f>+SUM(D17:D21)+SUM(D23:D24)+SUM(D26:D26)+SUM(D28:D29)+SUM(D31:D32)+SUM(D34:D35)</f>
        <v>400</v>
      </c>
      <c r="E101" s="32">
        <f aca="true" t="shared" si="17" ref="E101:T101">+SUM(E17:E21)+SUM(E23:E24)+SUM(E26:E26)+SUM(E28:E29)+SUM(E31:E32)+SUM(E34:E35)</f>
        <v>25</v>
      </c>
      <c r="F101" s="32">
        <f t="shared" si="17"/>
        <v>25</v>
      </c>
      <c r="G101" s="32">
        <f t="shared" si="17"/>
        <v>135</v>
      </c>
      <c r="H101" s="32">
        <f t="shared" si="17"/>
        <v>25</v>
      </c>
      <c r="I101" s="32">
        <f t="shared" si="17"/>
        <v>45</v>
      </c>
      <c r="J101" s="32">
        <f t="shared" si="17"/>
        <v>55</v>
      </c>
      <c r="K101" s="32">
        <f t="shared" si="17"/>
        <v>0</v>
      </c>
      <c r="L101" s="32">
        <f t="shared" si="17"/>
        <v>40</v>
      </c>
      <c r="M101" s="32">
        <f t="shared" si="17"/>
        <v>181</v>
      </c>
      <c r="N101" s="32">
        <f t="shared" si="17"/>
        <v>167</v>
      </c>
      <c r="O101" s="32">
        <f t="shared" si="17"/>
        <v>12</v>
      </c>
      <c r="P101" s="32">
        <f t="shared" si="17"/>
        <v>155</v>
      </c>
      <c r="Q101" s="32">
        <f t="shared" si="17"/>
        <v>0</v>
      </c>
      <c r="R101" s="32">
        <f t="shared" si="17"/>
        <v>25</v>
      </c>
      <c r="S101" s="32">
        <f t="shared" si="17"/>
        <v>0</v>
      </c>
      <c r="T101" s="32">
        <f t="shared" si="17"/>
        <v>68</v>
      </c>
      <c r="U101" s="32"/>
      <c r="V101" s="32"/>
      <c r="W101" s="32">
        <f aca="true" t="shared" si="18" ref="W101:AX101">+SUM(W17:W21)+SUM(W23:W24)+SUM(W26:W26)+SUM(W28:W29)+SUM(W31:W32)+SUM(W34:W35)</f>
        <v>45</v>
      </c>
      <c r="X101" s="32">
        <f t="shared" si="18"/>
        <v>250</v>
      </c>
      <c r="Y101" s="32">
        <f t="shared" si="18"/>
        <v>282</v>
      </c>
      <c r="Z101" s="32">
        <f t="shared" si="18"/>
        <v>25</v>
      </c>
      <c r="AA101" s="32">
        <f t="shared" si="18"/>
        <v>25</v>
      </c>
      <c r="AB101" s="32">
        <f t="shared" si="18"/>
        <v>35</v>
      </c>
      <c r="AC101" s="32">
        <f t="shared" si="18"/>
        <v>0</v>
      </c>
      <c r="AD101" s="32">
        <f t="shared" si="18"/>
        <v>25</v>
      </c>
      <c r="AE101" s="32">
        <f t="shared" si="18"/>
        <v>147</v>
      </c>
      <c r="AF101" s="32">
        <f t="shared" si="18"/>
        <v>70</v>
      </c>
      <c r="AG101" s="32">
        <f t="shared" si="18"/>
        <v>95</v>
      </c>
      <c r="AH101" s="32">
        <f t="shared" si="18"/>
        <v>257</v>
      </c>
      <c r="AI101" s="32">
        <f t="shared" si="18"/>
        <v>0</v>
      </c>
      <c r="AJ101" s="32">
        <f t="shared" si="18"/>
        <v>0</v>
      </c>
      <c r="AK101" s="32">
        <f t="shared" si="18"/>
        <v>45</v>
      </c>
      <c r="AL101" s="32">
        <f t="shared" si="18"/>
        <v>313</v>
      </c>
      <c r="AM101" s="32">
        <f t="shared" si="18"/>
        <v>121</v>
      </c>
      <c r="AN101" s="32">
        <f t="shared" si="18"/>
        <v>35</v>
      </c>
      <c r="AO101" s="32">
        <f t="shared" si="18"/>
        <v>195</v>
      </c>
      <c r="AP101" s="32">
        <f t="shared" si="18"/>
        <v>70</v>
      </c>
      <c r="AQ101" s="32">
        <f t="shared" si="18"/>
        <v>125</v>
      </c>
      <c r="AR101" s="32">
        <f t="shared" si="18"/>
        <v>0</v>
      </c>
      <c r="AS101" s="32">
        <f t="shared" si="18"/>
        <v>0</v>
      </c>
      <c r="AT101" s="32">
        <f t="shared" si="18"/>
        <v>170</v>
      </c>
      <c r="AU101" s="32">
        <f t="shared" si="18"/>
        <v>0</v>
      </c>
      <c r="AV101" s="32">
        <f t="shared" si="18"/>
        <v>0</v>
      </c>
      <c r="AW101" s="32">
        <f t="shared" si="18"/>
        <v>114</v>
      </c>
      <c r="AX101" s="32">
        <f t="shared" si="18"/>
        <v>0</v>
      </c>
    </row>
    <row r="102" spans="1:50" ht="12.75" hidden="1">
      <c r="A102" s="68"/>
      <c r="B102" s="8" t="s">
        <v>277</v>
      </c>
      <c r="C102" s="54">
        <f>SUM(D102:N102)+SUM(R102:T102)+SUM(W102:AO102)+SUM(AT102:AX102)</f>
        <v>736</v>
      </c>
      <c r="D102" s="32">
        <f>+SUM(D24:D25)-SUM(D23:D24)+SUM(D29:D30)-SUM(D28:D29)+SUM(D33:D33)+SUM(D39:D39)</f>
        <v>0</v>
      </c>
      <c r="E102" s="32">
        <f aca="true" t="shared" si="19" ref="E102:T102">+SUM(E24:E25)-SUM(E23:E24)+SUM(E29:E30)-SUM(E28:E29)+SUM(E33:E33)+SUM(E39:E39)</f>
        <v>0</v>
      </c>
      <c r="F102" s="32">
        <f t="shared" si="19"/>
        <v>0</v>
      </c>
      <c r="G102" s="32">
        <f t="shared" si="19"/>
        <v>0</v>
      </c>
      <c r="H102" s="32">
        <f t="shared" si="19"/>
        <v>0</v>
      </c>
      <c r="I102" s="32">
        <f t="shared" si="19"/>
        <v>0</v>
      </c>
      <c r="J102" s="32">
        <f t="shared" si="19"/>
        <v>0</v>
      </c>
      <c r="K102" s="32">
        <f t="shared" si="19"/>
        <v>0</v>
      </c>
      <c r="L102" s="32">
        <f t="shared" si="19"/>
        <v>0</v>
      </c>
      <c r="M102" s="32">
        <f t="shared" si="19"/>
        <v>0</v>
      </c>
      <c r="N102" s="32">
        <f t="shared" si="19"/>
        <v>542</v>
      </c>
      <c r="O102" s="32">
        <f t="shared" si="19"/>
        <v>0</v>
      </c>
      <c r="P102" s="32">
        <f t="shared" si="19"/>
        <v>0</v>
      </c>
      <c r="Q102" s="32">
        <f t="shared" si="19"/>
        <v>542</v>
      </c>
      <c r="R102" s="32">
        <f t="shared" si="19"/>
        <v>0</v>
      </c>
      <c r="S102" s="32">
        <f t="shared" si="19"/>
        <v>0</v>
      </c>
      <c r="T102" s="32">
        <f t="shared" si="19"/>
        <v>0</v>
      </c>
      <c r="U102" s="32"/>
      <c r="V102" s="32"/>
      <c r="W102" s="32">
        <f aca="true" t="shared" si="20" ref="W102:AX102">+SUM(W24:W25)-SUM(W23:W24)+SUM(W29:W30)-SUM(W28:W29)+SUM(W33:W33)+SUM(W39:W39)</f>
        <v>0</v>
      </c>
      <c r="X102" s="32">
        <f t="shared" si="20"/>
        <v>0</v>
      </c>
      <c r="Y102" s="32">
        <f t="shared" si="20"/>
        <v>0</v>
      </c>
      <c r="Z102" s="32">
        <f t="shared" si="20"/>
        <v>0</v>
      </c>
      <c r="AA102" s="32">
        <f t="shared" si="20"/>
        <v>0</v>
      </c>
      <c r="AB102" s="32">
        <f t="shared" si="20"/>
        <v>0</v>
      </c>
      <c r="AC102" s="32">
        <f t="shared" si="20"/>
        <v>0</v>
      </c>
      <c r="AD102" s="32">
        <f t="shared" si="20"/>
        <v>0</v>
      </c>
      <c r="AE102" s="32">
        <f t="shared" si="20"/>
        <v>0</v>
      </c>
      <c r="AF102" s="32">
        <f t="shared" si="20"/>
        <v>0</v>
      </c>
      <c r="AG102" s="32">
        <f t="shared" si="20"/>
        <v>0</v>
      </c>
      <c r="AH102" s="32">
        <f t="shared" si="20"/>
        <v>0</v>
      </c>
      <c r="AI102" s="32">
        <f t="shared" si="20"/>
        <v>0</v>
      </c>
      <c r="AJ102" s="32">
        <f t="shared" si="20"/>
        <v>0</v>
      </c>
      <c r="AK102" s="32">
        <f t="shared" si="20"/>
        <v>0</v>
      </c>
      <c r="AL102" s="32">
        <f t="shared" si="20"/>
        <v>0</v>
      </c>
      <c r="AM102" s="32">
        <f t="shared" si="20"/>
        <v>0</v>
      </c>
      <c r="AN102" s="32">
        <f t="shared" si="20"/>
        <v>0</v>
      </c>
      <c r="AO102" s="32">
        <f t="shared" si="20"/>
        <v>194</v>
      </c>
      <c r="AP102" s="32">
        <f t="shared" si="20"/>
        <v>79</v>
      </c>
      <c r="AQ102" s="32">
        <f t="shared" si="20"/>
        <v>115</v>
      </c>
      <c r="AR102" s="32">
        <f t="shared" si="20"/>
        <v>0</v>
      </c>
      <c r="AS102" s="32">
        <f t="shared" si="20"/>
        <v>0</v>
      </c>
      <c r="AT102" s="32">
        <f t="shared" si="20"/>
        <v>0</v>
      </c>
      <c r="AU102" s="32">
        <f t="shared" si="20"/>
        <v>0</v>
      </c>
      <c r="AV102" s="32">
        <f t="shared" si="20"/>
        <v>0</v>
      </c>
      <c r="AW102" s="32">
        <f t="shared" si="20"/>
        <v>0</v>
      </c>
      <c r="AX102" s="32">
        <f t="shared" si="20"/>
        <v>0</v>
      </c>
    </row>
    <row r="103" spans="1:3" ht="12.75" hidden="1">
      <c r="A103" s="68"/>
      <c r="B103" s="63"/>
      <c r="C103" s="32"/>
    </row>
    <row r="104" spans="1:3" ht="12.75">
      <c r="A104" s="24"/>
      <c r="B104" s="8"/>
      <c r="C104" s="32"/>
    </row>
    <row r="105" spans="1:3" ht="12.75">
      <c r="A105" s="24"/>
      <c r="B105" s="8"/>
      <c r="C105" s="32"/>
    </row>
    <row r="106" spans="1:3" ht="12.75">
      <c r="A106" s="24"/>
      <c r="B106" s="8"/>
      <c r="C106" s="32"/>
    </row>
    <row r="107" spans="1:50" ht="12.75" hidden="1">
      <c r="A107" s="24"/>
      <c r="B107" s="8" t="s">
        <v>236</v>
      </c>
      <c r="C107" s="71">
        <f>SUM(D107:N107)+SUM(R107:T107)+SUM(W107:AO107)+SUM(AT107:AX107)</f>
        <v>4176</v>
      </c>
      <c r="D107" s="91">
        <f aca="true" t="shared" si="21" ref="D107:I107">+D108+D109</f>
        <v>400</v>
      </c>
      <c r="E107" s="62">
        <f t="shared" si="21"/>
        <v>25</v>
      </c>
      <c r="F107" s="62">
        <f t="shared" si="21"/>
        <v>25</v>
      </c>
      <c r="G107" s="91">
        <f t="shared" si="21"/>
        <v>135</v>
      </c>
      <c r="H107" s="62">
        <f t="shared" si="21"/>
        <v>25</v>
      </c>
      <c r="I107" s="62">
        <f t="shared" si="21"/>
        <v>45</v>
      </c>
      <c r="J107" s="62">
        <f aca="true" t="shared" si="22" ref="J107:T107">+J108+J109</f>
        <v>55</v>
      </c>
      <c r="K107" s="62">
        <f t="shared" si="22"/>
        <v>0</v>
      </c>
      <c r="L107" s="62">
        <f t="shared" si="22"/>
        <v>40</v>
      </c>
      <c r="M107" s="62">
        <f t="shared" si="22"/>
        <v>181</v>
      </c>
      <c r="N107" s="62">
        <f t="shared" si="22"/>
        <v>709</v>
      </c>
      <c r="O107" s="62">
        <f t="shared" si="22"/>
        <v>12</v>
      </c>
      <c r="P107" s="62">
        <f t="shared" si="22"/>
        <v>155</v>
      </c>
      <c r="Q107" s="62">
        <f t="shared" si="22"/>
        <v>542</v>
      </c>
      <c r="R107" s="62">
        <f t="shared" si="22"/>
        <v>25</v>
      </c>
      <c r="S107" s="62">
        <f t="shared" si="22"/>
        <v>0</v>
      </c>
      <c r="T107" s="62">
        <f t="shared" si="22"/>
        <v>68</v>
      </c>
      <c r="W107" s="62">
        <f aca="true" t="shared" si="23" ref="W107:AX107">+W108+W109</f>
        <v>45</v>
      </c>
      <c r="X107" s="62">
        <f t="shared" si="23"/>
        <v>250</v>
      </c>
      <c r="Y107" s="62">
        <f t="shared" si="23"/>
        <v>282</v>
      </c>
      <c r="Z107" s="62">
        <f t="shared" si="23"/>
        <v>25</v>
      </c>
      <c r="AA107" s="62">
        <f t="shared" si="23"/>
        <v>25</v>
      </c>
      <c r="AB107" s="62">
        <f t="shared" si="23"/>
        <v>35</v>
      </c>
      <c r="AC107" s="62">
        <f t="shared" si="23"/>
        <v>0</v>
      </c>
      <c r="AD107" s="62">
        <f t="shared" si="23"/>
        <v>25</v>
      </c>
      <c r="AE107" s="62">
        <f t="shared" si="23"/>
        <v>147</v>
      </c>
      <c r="AF107" s="62">
        <f t="shared" si="23"/>
        <v>70</v>
      </c>
      <c r="AG107" s="62">
        <f t="shared" si="23"/>
        <v>95</v>
      </c>
      <c r="AH107" s="62">
        <f t="shared" si="23"/>
        <v>257</v>
      </c>
      <c r="AI107" s="62">
        <f t="shared" si="23"/>
        <v>0</v>
      </c>
      <c r="AJ107" s="62">
        <f t="shared" si="23"/>
        <v>0</v>
      </c>
      <c r="AK107" s="62">
        <f t="shared" si="23"/>
        <v>45</v>
      </c>
      <c r="AL107" s="62">
        <f t="shared" si="23"/>
        <v>313</v>
      </c>
      <c r="AM107" s="62">
        <f t="shared" si="23"/>
        <v>121</v>
      </c>
      <c r="AN107" s="62">
        <f t="shared" si="23"/>
        <v>35</v>
      </c>
      <c r="AO107" s="62">
        <f t="shared" si="23"/>
        <v>389</v>
      </c>
      <c r="AP107" s="62">
        <f t="shared" si="23"/>
        <v>149</v>
      </c>
      <c r="AQ107" s="62">
        <f t="shared" si="23"/>
        <v>240</v>
      </c>
      <c r="AR107" s="62">
        <f t="shared" si="23"/>
        <v>0</v>
      </c>
      <c r="AS107" s="62">
        <f t="shared" si="23"/>
        <v>0</v>
      </c>
      <c r="AT107" s="62">
        <f t="shared" si="23"/>
        <v>170</v>
      </c>
      <c r="AU107" s="62">
        <f t="shared" si="23"/>
        <v>0</v>
      </c>
      <c r="AV107" s="62">
        <f t="shared" si="23"/>
        <v>0</v>
      </c>
      <c r="AW107" s="62">
        <f t="shared" si="23"/>
        <v>114</v>
      </c>
      <c r="AX107" s="62">
        <f t="shared" si="23"/>
        <v>0</v>
      </c>
    </row>
    <row r="108" spans="1:50" ht="12.75" hidden="1">
      <c r="A108" s="11"/>
      <c r="B108" s="69" t="s">
        <v>237</v>
      </c>
      <c r="C108" s="71">
        <f>SUM(D108:N108)+SUM(R108:T108)+SUM(W108:AO108)+SUM(AT108:AX108)</f>
        <v>3440</v>
      </c>
      <c r="D108" s="32">
        <f aca="true" t="shared" si="24" ref="D108:T108">+SUM(D17:D21)+SUM(D23:D24)+SUM(D28:D29)+SUM(D26:D26)+SUM(D31:D32)+SUM(D37:D38)</f>
        <v>400</v>
      </c>
      <c r="E108" s="32">
        <f t="shared" si="24"/>
        <v>25</v>
      </c>
      <c r="F108" s="32">
        <f t="shared" si="24"/>
        <v>25</v>
      </c>
      <c r="G108" s="32">
        <f t="shared" si="24"/>
        <v>135</v>
      </c>
      <c r="H108" s="32">
        <f t="shared" si="24"/>
        <v>25</v>
      </c>
      <c r="I108" s="32">
        <f t="shared" si="24"/>
        <v>45</v>
      </c>
      <c r="J108" s="32">
        <f t="shared" si="24"/>
        <v>55</v>
      </c>
      <c r="K108" s="32">
        <f t="shared" si="24"/>
        <v>0</v>
      </c>
      <c r="L108" s="32">
        <f t="shared" si="24"/>
        <v>40</v>
      </c>
      <c r="M108" s="32">
        <f t="shared" si="24"/>
        <v>181</v>
      </c>
      <c r="N108" s="32">
        <f t="shared" si="24"/>
        <v>167</v>
      </c>
      <c r="O108" s="32">
        <f t="shared" si="24"/>
        <v>12</v>
      </c>
      <c r="P108" s="32">
        <f t="shared" si="24"/>
        <v>155</v>
      </c>
      <c r="Q108" s="32">
        <f t="shared" si="24"/>
        <v>0</v>
      </c>
      <c r="R108" s="32">
        <f t="shared" si="24"/>
        <v>25</v>
      </c>
      <c r="S108" s="32">
        <f t="shared" si="24"/>
        <v>0</v>
      </c>
      <c r="T108" s="32">
        <f t="shared" si="24"/>
        <v>68</v>
      </c>
      <c r="U108" s="32"/>
      <c r="V108" s="32"/>
      <c r="W108" s="32">
        <f aca="true" t="shared" si="25" ref="W108:AX108">+SUM(W17:W21)+SUM(W23:W24)+SUM(W28:W29)+SUM(W26:W26)+SUM(W31:W32)+SUM(W37:W38)</f>
        <v>45</v>
      </c>
      <c r="X108" s="32">
        <f t="shared" si="25"/>
        <v>250</v>
      </c>
      <c r="Y108" s="32">
        <f t="shared" si="25"/>
        <v>282</v>
      </c>
      <c r="Z108" s="32">
        <f t="shared" si="25"/>
        <v>25</v>
      </c>
      <c r="AA108" s="32">
        <f t="shared" si="25"/>
        <v>25</v>
      </c>
      <c r="AB108" s="32">
        <f t="shared" si="25"/>
        <v>35</v>
      </c>
      <c r="AC108" s="32">
        <f t="shared" si="25"/>
        <v>0</v>
      </c>
      <c r="AD108" s="32">
        <f t="shared" si="25"/>
        <v>25</v>
      </c>
      <c r="AE108" s="32">
        <f t="shared" si="25"/>
        <v>147</v>
      </c>
      <c r="AF108" s="32">
        <f t="shared" si="25"/>
        <v>70</v>
      </c>
      <c r="AG108" s="32">
        <f t="shared" si="25"/>
        <v>95</v>
      </c>
      <c r="AH108" s="32">
        <f t="shared" si="25"/>
        <v>257</v>
      </c>
      <c r="AI108" s="32">
        <f t="shared" si="25"/>
        <v>0</v>
      </c>
      <c r="AJ108" s="32">
        <f t="shared" si="25"/>
        <v>0</v>
      </c>
      <c r="AK108" s="32">
        <f t="shared" si="25"/>
        <v>45</v>
      </c>
      <c r="AL108" s="32">
        <f t="shared" si="25"/>
        <v>313</v>
      </c>
      <c r="AM108" s="32">
        <f t="shared" si="25"/>
        <v>121</v>
      </c>
      <c r="AN108" s="32">
        <f t="shared" si="25"/>
        <v>35</v>
      </c>
      <c r="AO108" s="32">
        <f t="shared" si="25"/>
        <v>195</v>
      </c>
      <c r="AP108" s="32">
        <f t="shared" si="25"/>
        <v>70</v>
      </c>
      <c r="AQ108" s="32">
        <f t="shared" si="25"/>
        <v>125</v>
      </c>
      <c r="AR108" s="32">
        <f t="shared" si="25"/>
        <v>0</v>
      </c>
      <c r="AS108" s="32">
        <f t="shared" si="25"/>
        <v>0</v>
      </c>
      <c r="AT108" s="32">
        <f t="shared" si="25"/>
        <v>170</v>
      </c>
      <c r="AU108" s="32">
        <f t="shared" si="25"/>
        <v>0</v>
      </c>
      <c r="AV108" s="32">
        <f t="shared" si="25"/>
        <v>0</v>
      </c>
      <c r="AW108" s="32">
        <f t="shared" si="25"/>
        <v>114</v>
      </c>
      <c r="AX108" s="32">
        <f t="shared" si="25"/>
        <v>0</v>
      </c>
    </row>
    <row r="109" spans="1:50" ht="12.75" hidden="1">
      <c r="A109" s="11"/>
      <c r="B109" s="70" t="s">
        <v>238</v>
      </c>
      <c r="C109" s="71">
        <f>SUM(D109:N109)+SUM(R109:T109)+SUM(W109:AO109)+SUM(AT109:AX109)</f>
        <v>736</v>
      </c>
      <c r="D109" s="32">
        <f aca="true" t="shared" si="26" ref="D109:T109">+SUM(D25:D25)+SUM(D30:D30)+SUM(D33:D33)+SUM(D39:D39)</f>
        <v>0</v>
      </c>
      <c r="E109" s="32">
        <f t="shared" si="26"/>
        <v>0</v>
      </c>
      <c r="F109" s="32">
        <f t="shared" si="26"/>
        <v>0</v>
      </c>
      <c r="G109" s="32">
        <f t="shared" si="26"/>
        <v>0</v>
      </c>
      <c r="H109" s="32">
        <f t="shared" si="26"/>
        <v>0</v>
      </c>
      <c r="I109" s="32">
        <f t="shared" si="26"/>
        <v>0</v>
      </c>
      <c r="J109" s="32">
        <f t="shared" si="26"/>
        <v>0</v>
      </c>
      <c r="K109" s="32">
        <f t="shared" si="26"/>
        <v>0</v>
      </c>
      <c r="L109" s="32">
        <f t="shared" si="26"/>
        <v>0</v>
      </c>
      <c r="M109" s="32">
        <f t="shared" si="26"/>
        <v>0</v>
      </c>
      <c r="N109" s="32">
        <f t="shared" si="26"/>
        <v>542</v>
      </c>
      <c r="O109" s="32">
        <f t="shared" si="26"/>
        <v>0</v>
      </c>
      <c r="P109" s="32">
        <f t="shared" si="26"/>
        <v>0</v>
      </c>
      <c r="Q109" s="32">
        <f t="shared" si="26"/>
        <v>542</v>
      </c>
      <c r="R109" s="32">
        <f t="shared" si="26"/>
        <v>0</v>
      </c>
      <c r="S109" s="32">
        <f t="shared" si="26"/>
        <v>0</v>
      </c>
      <c r="T109" s="32">
        <f t="shared" si="26"/>
        <v>0</v>
      </c>
      <c r="U109" s="32"/>
      <c r="V109" s="32"/>
      <c r="W109" s="32">
        <f aca="true" t="shared" si="27" ref="W109:AX109">+SUM(W25:W25)+SUM(W30:W30)+SUM(W33:W33)+SUM(W39:W39)</f>
        <v>0</v>
      </c>
      <c r="X109" s="32">
        <f t="shared" si="27"/>
        <v>0</v>
      </c>
      <c r="Y109" s="32">
        <f t="shared" si="27"/>
        <v>0</v>
      </c>
      <c r="Z109" s="32">
        <f t="shared" si="27"/>
        <v>0</v>
      </c>
      <c r="AA109" s="32">
        <f t="shared" si="27"/>
        <v>0</v>
      </c>
      <c r="AB109" s="32">
        <f t="shared" si="27"/>
        <v>0</v>
      </c>
      <c r="AC109" s="32">
        <f t="shared" si="27"/>
        <v>0</v>
      </c>
      <c r="AD109" s="32">
        <f t="shared" si="27"/>
        <v>0</v>
      </c>
      <c r="AE109" s="32">
        <f t="shared" si="27"/>
        <v>0</v>
      </c>
      <c r="AF109" s="32">
        <f t="shared" si="27"/>
        <v>0</v>
      </c>
      <c r="AG109" s="32">
        <f t="shared" si="27"/>
        <v>0</v>
      </c>
      <c r="AH109" s="32">
        <f t="shared" si="27"/>
        <v>0</v>
      </c>
      <c r="AI109" s="32">
        <f t="shared" si="27"/>
        <v>0</v>
      </c>
      <c r="AJ109" s="32">
        <f t="shared" si="27"/>
        <v>0</v>
      </c>
      <c r="AK109" s="32">
        <f t="shared" si="27"/>
        <v>0</v>
      </c>
      <c r="AL109" s="32">
        <f t="shared" si="27"/>
        <v>0</v>
      </c>
      <c r="AM109" s="32">
        <f t="shared" si="27"/>
        <v>0</v>
      </c>
      <c r="AN109" s="32">
        <f t="shared" si="27"/>
        <v>0</v>
      </c>
      <c r="AO109" s="32">
        <f t="shared" si="27"/>
        <v>194</v>
      </c>
      <c r="AP109" s="32">
        <f t="shared" si="27"/>
        <v>79</v>
      </c>
      <c r="AQ109" s="32">
        <f t="shared" si="27"/>
        <v>115</v>
      </c>
      <c r="AR109" s="32">
        <f t="shared" si="27"/>
        <v>0</v>
      </c>
      <c r="AS109" s="32">
        <f t="shared" si="27"/>
        <v>0</v>
      </c>
      <c r="AT109" s="32">
        <f t="shared" si="27"/>
        <v>0</v>
      </c>
      <c r="AU109" s="32">
        <f t="shared" si="27"/>
        <v>0</v>
      </c>
      <c r="AV109" s="32">
        <f t="shared" si="27"/>
        <v>0</v>
      </c>
      <c r="AW109" s="32">
        <f t="shared" si="27"/>
        <v>0</v>
      </c>
      <c r="AX109" s="32">
        <f t="shared" si="27"/>
        <v>0</v>
      </c>
    </row>
    <row r="110" spans="1:3" ht="12.75" hidden="1">
      <c r="A110" s="11"/>
      <c r="B110" s="70"/>
      <c r="C110" s="71"/>
    </row>
    <row r="111" spans="1:50" ht="12.75" hidden="1">
      <c r="A111" s="11"/>
      <c r="B111" s="11" t="s">
        <v>239</v>
      </c>
      <c r="C111" s="71">
        <f>SUM(D111:N111)+SUM(R111:T111)+SUM(W111:AO111)+SUM(AT111:AX111)</f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</row>
    <row r="112" spans="1:2" ht="12.75">
      <c r="A112" s="24"/>
      <c r="B112" s="63"/>
    </row>
    <row r="113" spans="1:50" ht="12.75">
      <c r="A113" s="24"/>
      <c r="B113" s="8"/>
      <c r="C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</row>
    <row r="114" spans="1:13" ht="12.75">
      <c r="A114" s="64"/>
      <c r="B114" s="8"/>
      <c r="J114" s="6"/>
      <c r="L114" s="51"/>
      <c r="M114" s="51"/>
    </row>
    <row r="115" spans="1:2" ht="12.75">
      <c r="A115" s="67"/>
      <c r="B115" s="8"/>
    </row>
    <row r="116" spans="1:2" ht="12.75">
      <c r="A116" s="67"/>
      <c r="B116" s="8"/>
    </row>
    <row r="117" spans="1:2" ht="12.75">
      <c r="A117" s="67"/>
      <c r="B117" s="8"/>
    </row>
    <row r="118" spans="1:2" ht="12.75">
      <c r="A118" s="11"/>
      <c r="B118" s="11"/>
    </row>
    <row r="119" spans="1:2" ht="12.75">
      <c r="A119" s="11"/>
      <c r="B119" s="11"/>
    </row>
    <row r="120" spans="1:2" ht="12.75">
      <c r="A120" s="11"/>
      <c r="B120" s="11"/>
    </row>
    <row r="121" spans="1:2" ht="12.75">
      <c r="A121" s="11"/>
      <c r="B121" s="11"/>
    </row>
    <row r="125" ht="12.75">
      <c r="A125" s="26"/>
    </row>
  </sheetData>
  <sheetProtection/>
  <mergeCells count="53">
    <mergeCell ref="AU4:AU10"/>
    <mergeCell ref="AV4:AV10"/>
    <mergeCell ref="AX4:AX10"/>
    <mergeCell ref="AW4:AW10"/>
    <mergeCell ref="AK4:AK10"/>
    <mergeCell ref="AL4:AL10"/>
    <mergeCell ref="AT4:AT10"/>
    <mergeCell ref="AQ5:AQ10"/>
    <mergeCell ref="AR5:AR10"/>
    <mergeCell ref="AS5:AS10"/>
    <mergeCell ref="AP5:AP10"/>
    <mergeCell ref="AN4:AN10"/>
    <mergeCell ref="AP4:AS4"/>
    <mergeCell ref="AO4:AO10"/>
    <mergeCell ref="AA4:AA10"/>
    <mergeCell ref="AB4:AB10"/>
    <mergeCell ref="AD4:AD10"/>
    <mergeCell ref="AE4:AE10"/>
    <mergeCell ref="AM4:AM10"/>
    <mergeCell ref="AG4:AG10"/>
    <mergeCell ref="AF4:AF10"/>
    <mergeCell ref="V3:V11"/>
    <mergeCell ref="U3:U11"/>
    <mergeCell ref="AJ4:AJ10"/>
    <mergeCell ref="X4:X10"/>
    <mergeCell ref="AI4:AI10"/>
    <mergeCell ref="AC4:AC10"/>
    <mergeCell ref="Y4:Y10"/>
    <mergeCell ref="AH4:AH10"/>
    <mergeCell ref="A3:A11"/>
    <mergeCell ref="B3:B10"/>
    <mergeCell ref="C3:C10"/>
    <mergeCell ref="K4:K10"/>
    <mergeCell ref="I4:I10"/>
    <mergeCell ref="J4:J10"/>
    <mergeCell ref="AY3:AY11"/>
    <mergeCell ref="D4:D10"/>
    <mergeCell ref="E4:E10"/>
    <mergeCell ref="F4:F10"/>
    <mergeCell ref="G4:G10"/>
    <mergeCell ref="H4:H10"/>
    <mergeCell ref="Z4:Z10"/>
    <mergeCell ref="S4:S10"/>
    <mergeCell ref="T4:T10"/>
    <mergeCell ref="P5:P10"/>
    <mergeCell ref="M4:M10"/>
    <mergeCell ref="N4:N10"/>
    <mergeCell ref="W4:W10"/>
    <mergeCell ref="L4:L10"/>
    <mergeCell ref="O5:O10"/>
    <mergeCell ref="R4:R10"/>
    <mergeCell ref="O4:Q4"/>
    <mergeCell ref="Q5:Q10"/>
  </mergeCells>
  <printOptions/>
  <pageMargins left="0.748031496062992" right="0.748031496062992" top="0.52" bottom="0.866141732283465" header="0.511811023622047" footer="0.511811023622047"/>
  <pageSetup firstPageNumber="102" useFirstPageNumber="1" horizontalDpi="600" verticalDpi="600" orientation="portrait" pageOrder="overThenDown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C.C.S.S.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C.C.S.S.</dc:creator>
  <cp:keywords/>
  <dc:description/>
  <cp:lastModifiedBy>Gabriela Cristisor</cp:lastModifiedBy>
  <cp:lastPrinted>2017-05-26T08:09:45Z</cp:lastPrinted>
  <dcterms:created xsi:type="dcterms:W3CDTF">2001-04-24T10:44:54Z</dcterms:created>
  <dcterms:modified xsi:type="dcterms:W3CDTF">2017-10-31T09:02:39Z</dcterms:modified>
  <cp:category/>
  <cp:version/>
  <cp:contentType/>
  <cp:contentStatus/>
</cp:coreProperties>
</file>