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435" activeTab="0"/>
  </bookViews>
  <sheets>
    <sheet name="iasi" sheetId="1" r:id="rId1"/>
  </sheets>
  <externalReferences>
    <externalReference r:id="rId4"/>
  </externalReferences>
  <definedNames>
    <definedName name="S_C">'[1]TotalNumeDefinedNames'!$B$501:$D$501</definedName>
    <definedName name="S_C_CONSERVARE">'[1]TotalNumeDefinedNames'!$B$502:$D$502</definedName>
    <definedName name="SECTII">'[1]TotalNumeDefinedNames'!$B$1:$FJ$1</definedName>
  </definedNames>
  <calcPr fullCalcOnLoad="1"/>
</workbook>
</file>

<file path=xl/sharedStrings.xml><?xml version="1.0" encoding="utf-8"?>
<sst xmlns="http://schemas.openxmlformats.org/spreadsheetml/2006/main" count="1280" uniqueCount="357">
  <si>
    <t>24</t>
  </si>
  <si>
    <t>judeţul I A Ş I</t>
  </si>
  <si>
    <t xml:space="preserve"> - continuare -</t>
  </si>
  <si>
    <t xml:space="preserve">Nr. crt. </t>
  </si>
  <si>
    <t>UNITATE</t>
  </si>
  <si>
    <t>PATURI ÎN SPI-TALE FĂRĂ ÎNSOŢI-TORI</t>
  </si>
  <si>
    <t>DIN CARE:</t>
  </si>
  <si>
    <t xml:space="preserve"> </t>
  </si>
  <si>
    <t>INTERNE</t>
  </si>
  <si>
    <t>ENDOCRINOLOGIE</t>
  </si>
  <si>
    <t>BOLI           PROFESIONALE</t>
  </si>
  <si>
    <t>CARDIOLOGIE</t>
  </si>
  <si>
    <t>REUMATOLOGIE</t>
  </si>
  <si>
    <t>DIABET ZAHARAT NUTRIŢIE ŞI BOLI METABOLICE</t>
  </si>
  <si>
    <t>GASTRO-ENTEROLOGIE</t>
  </si>
  <si>
    <t>GERIATRIE ŞI GERONTOLOGIE</t>
  </si>
  <si>
    <t>HEMATOLOGIE</t>
  </si>
  <si>
    <t>NEUROLOGIE</t>
  </si>
  <si>
    <t>TOTAL             PSIHIATRIE</t>
  </si>
  <si>
    <t>din care:</t>
  </si>
  <si>
    <t>NEUROCHIRURGIE</t>
  </si>
  <si>
    <t>RECUPERARE             NEURO-PSIHO-MOTORIE</t>
  </si>
  <si>
    <t>ORL</t>
  </si>
  <si>
    <t>OFTALMOLOGIE</t>
  </si>
  <si>
    <t>BOLI          INFECŢIOASE</t>
  </si>
  <si>
    <t>CHIRURGIE           GENERALĂ</t>
  </si>
  <si>
    <t>CHIRURGIE               MAXILO-FACIALĂ</t>
  </si>
  <si>
    <t>CHIRURGIE PEDIATRICĂ</t>
  </si>
  <si>
    <t>CHIRURGIE           PLASTICĂ ŞI REPARATORIE</t>
  </si>
  <si>
    <t>CHIRURGIE                   CARDIO-      VASCULARĂ</t>
  </si>
  <si>
    <t>CHIRURGIE         TORACICĂ</t>
  </si>
  <si>
    <t>ONCOLOGIE MEDICALĂ</t>
  </si>
  <si>
    <t>UROLOGIE</t>
  </si>
  <si>
    <t>ORTOPEDIE ŞI TRAUMATOLOGIE</t>
  </si>
  <si>
    <t>PEDIATRIE</t>
  </si>
  <si>
    <t>RECUPERARE PEDIATRICĂ</t>
  </si>
  <si>
    <t>PEDIATRIE            CRONICI</t>
  </si>
  <si>
    <t>DERMATO- VENEROLOGIE</t>
  </si>
  <si>
    <t>OBSTETRICĂ-GINECOLOGIE</t>
  </si>
  <si>
    <t>NEONATOLOGIE</t>
  </si>
  <si>
    <t>NEONATOLOGIE PREMATURI</t>
  </si>
  <si>
    <t>TUBERCULOZĂ</t>
  </si>
  <si>
    <t>RECUPERARE, MED.FIZICĂ ŞI BALNEOLOGIE</t>
  </si>
  <si>
    <t>MEDICINĂ         GENERALĂ</t>
  </si>
  <si>
    <t>CRONICI</t>
  </si>
  <si>
    <t>ANESTEZIE             TERAPIE              INTENSIVĂ</t>
  </si>
  <si>
    <t>ALTE SECŢII</t>
  </si>
  <si>
    <t>ENDO-</t>
  </si>
  <si>
    <t xml:space="preserve">MEDI-CINA MUNCII </t>
  </si>
  <si>
    <t>CARDI-</t>
  </si>
  <si>
    <t>DIABET</t>
  </si>
  <si>
    <t>GERIA-</t>
  </si>
  <si>
    <t>HEMA-</t>
  </si>
  <si>
    <t>TOTAL</t>
  </si>
  <si>
    <t>PSIHIATRIE</t>
  </si>
  <si>
    <t>PSIHIATRIE       ACUŢI</t>
  </si>
  <si>
    <t>PSIHIATRIE CRONICI</t>
  </si>
  <si>
    <t>NEU-</t>
  </si>
  <si>
    <t>RECU-</t>
  </si>
  <si>
    <t>O R L</t>
  </si>
  <si>
    <t>BOLI</t>
  </si>
  <si>
    <t>ONCO-</t>
  </si>
  <si>
    <t>ORTO-</t>
  </si>
  <si>
    <t>OBSTE-</t>
  </si>
  <si>
    <t>PNEU-MO-LOGIE</t>
  </si>
  <si>
    <t>PNEUMOLOGIE</t>
  </si>
  <si>
    <t>PNEUMOLOGIE TBC</t>
  </si>
  <si>
    <t>CHIRURGIE TORACICĂ</t>
  </si>
  <si>
    <t>TBC EXTRA-PULMONAR</t>
  </si>
  <si>
    <t>RECUP.,</t>
  </si>
  <si>
    <t>ANES-</t>
  </si>
  <si>
    <t>ALTE</t>
  </si>
  <si>
    <t>CRINO-</t>
  </si>
  <si>
    <t>OLOGIE</t>
  </si>
  <si>
    <t>ZAHA-</t>
  </si>
  <si>
    <t>GAS-</t>
  </si>
  <si>
    <t>TRIE ŞI</t>
  </si>
  <si>
    <t>TOLO-</t>
  </si>
  <si>
    <t>PSIHI-</t>
  </si>
  <si>
    <t>RO-</t>
  </si>
  <si>
    <t>PERARE</t>
  </si>
  <si>
    <t>INFEC-</t>
  </si>
  <si>
    <t>LOGIE</t>
  </si>
  <si>
    <t>PEDIE</t>
  </si>
  <si>
    <t>DER-</t>
  </si>
  <si>
    <t>TRICĂ</t>
  </si>
  <si>
    <t>MEDIC.</t>
  </si>
  <si>
    <t>TEZIE</t>
  </si>
  <si>
    <t>SECŢII</t>
  </si>
  <si>
    <t>RAT ŞI</t>
  </si>
  <si>
    <t>TRO-</t>
  </si>
  <si>
    <t>GERON-</t>
  </si>
  <si>
    <t>GIE</t>
  </si>
  <si>
    <t>ATRIE</t>
  </si>
  <si>
    <t>CHI-</t>
  </si>
  <si>
    <t>NEURO-</t>
  </si>
  <si>
    <t>OF-</t>
  </si>
  <si>
    <t>TIOASE</t>
  </si>
  <si>
    <t>MEDI-</t>
  </si>
  <si>
    <t>ŞI</t>
  </si>
  <si>
    <t>PEDIA-</t>
  </si>
  <si>
    <t>MATO</t>
  </si>
  <si>
    <t>GINECO-</t>
  </si>
  <si>
    <t>FIZICĂ ŞI</t>
  </si>
  <si>
    <t>ŞI TE-</t>
  </si>
  <si>
    <t>REUMA-</t>
  </si>
  <si>
    <t>ENTE-</t>
  </si>
  <si>
    <t>RUR-</t>
  </si>
  <si>
    <t>PSIHO-</t>
  </si>
  <si>
    <t>TAL-</t>
  </si>
  <si>
    <t>RURGIE</t>
  </si>
  <si>
    <t>CALĂ</t>
  </si>
  <si>
    <t>TRAU-</t>
  </si>
  <si>
    <t>VENE-</t>
  </si>
  <si>
    <t>NEO-</t>
  </si>
  <si>
    <t>BALNEO-</t>
  </si>
  <si>
    <t>CINĂ</t>
  </si>
  <si>
    <t>RAPIE</t>
  </si>
  <si>
    <t>TOLOGIE</t>
  </si>
  <si>
    <t>META-</t>
  </si>
  <si>
    <t>ROLO-</t>
  </si>
  <si>
    <t>MOTO-</t>
  </si>
  <si>
    <t>MO-</t>
  </si>
  <si>
    <t>GENE-</t>
  </si>
  <si>
    <t>URO-</t>
  </si>
  <si>
    <t>MATO-</t>
  </si>
  <si>
    <t>NATO-</t>
  </si>
  <si>
    <t>INTEN-</t>
  </si>
  <si>
    <t>BOLICE</t>
  </si>
  <si>
    <t>RIE</t>
  </si>
  <si>
    <t>RALĂ</t>
  </si>
  <si>
    <t>TRIE</t>
  </si>
  <si>
    <t>SIVĂ</t>
  </si>
  <si>
    <t>A</t>
  </si>
  <si>
    <t>bb11</t>
  </si>
  <si>
    <t>TOTAL JUDEŢ  din care:</t>
  </si>
  <si>
    <t>bb12</t>
  </si>
  <si>
    <t>la %0 locuitori</t>
  </si>
  <si>
    <t>bb13</t>
  </si>
  <si>
    <t>TOTAL JUDEŢ</t>
  </si>
  <si>
    <t>bb14</t>
  </si>
  <si>
    <t>bb15</t>
  </si>
  <si>
    <t>*22</t>
  </si>
  <si>
    <t>*28</t>
  </si>
  <si>
    <t xml:space="preserve">    *2</t>
  </si>
  <si>
    <t>*19</t>
  </si>
  <si>
    <t>*35</t>
  </si>
  <si>
    <t>*18</t>
  </si>
  <si>
    <t>*23</t>
  </si>
  <si>
    <t>*20</t>
  </si>
  <si>
    <t xml:space="preserve">  *8</t>
  </si>
  <si>
    <t>bb16</t>
  </si>
  <si>
    <t>U.SPIT.CLINIC JUD.DE URGENŢĂ "SF.SPIRIDON" IAŞI (MS)</t>
  </si>
  <si>
    <t xml:space="preserve">    -</t>
  </si>
  <si>
    <t>-</t>
  </si>
  <si>
    <t xml:space="preserve">   -</t>
  </si>
  <si>
    <t>bb17</t>
  </si>
  <si>
    <t xml:space="preserve">   *15</t>
  </si>
  <si>
    <t>*24</t>
  </si>
  <si>
    <t>bb18</t>
  </si>
  <si>
    <t>U.SPIT.CLINIC "DR.C.I.PARHON" IAŞI (A.L.)</t>
  </si>
  <si>
    <t>bb19</t>
  </si>
  <si>
    <t>U.SPIT.CLINIC DE URGENŢĂ PENTRU COPII</t>
  </si>
  <si>
    <t>*1</t>
  </si>
  <si>
    <t xml:space="preserve">    *3</t>
  </si>
  <si>
    <t>*29</t>
  </si>
  <si>
    <t>*36</t>
  </si>
  <si>
    <t>bb20</t>
  </si>
  <si>
    <t xml:space="preserve">                                                "SF.MARIA" IAŞI (A.L.)</t>
  </si>
  <si>
    <t>bb21</t>
  </si>
  <si>
    <t>U.SPIT.CLINIC OBSTETRICĂ- GINECOLOGIE</t>
  </si>
  <si>
    <t xml:space="preserve">  </t>
  </si>
  <si>
    <t>*16</t>
  </si>
  <si>
    <t>*6</t>
  </si>
  <si>
    <t>bb22</t>
  </si>
  <si>
    <t xml:space="preserve">                                                  "CUZA-VODA" IAŞI (A.L.)</t>
  </si>
  <si>
    <t>bb23</t>
  </si>
  <si>
    <t>U.SPIT.CLINIC OBST.-GINECOLOGIE</t>
  </si>
  <si>
    <t xml:space="preserve">    *7</t>
  </si>
  <si>
    <t>bb24</t>
  </si>
  <si>
    <t xml:space="preserve">                                     "ELENA DOAMNA" IAŞI (A.L.)</t>
  </si>
  <si>
    <t>bb25</t>
  </si>
  <si>
    <t>U.SPIT.CLINIC PNEUMOFTIZIOLOGIE IAŞI (A.L.)</t>
  </si>
  <si>
    <t>bb26</t>
  </si>
  <si>
    <t xml:space="preserve">    din care:</t>
  </si>
  <si>
    <t>*25</t>
  </si>
  <si>
    <t>*37</t>
  </si>
  <si>
    <t>bb27</t>
  </si>
  <si>
    <t>U.Spit.clinic pneumoftiziologie Iaşi</t>
  </si>
  <si>
    <t>bb28</t>
  </si>
  <si>
    <t>U.Secţ.ext.pneumoftiziologie"Dr.Clunet" Iaşi</t>
  </si>
  <si>
    <t>bb29</t>
  </si>
  <si>
    <t>bb30</t>
  </si>
  <si>
    <t>*4</t>
  </si>
  <si>
    <t>*13</t>
  </si>
  <si>
    <t>bb31</t>
  </si>
  <si>
    <t>bb32</t>
  </si>
  <si>
    <t>*9</t>
  </si>
  <si>
    <t>bb33</t>
  </si>
  <si>
    <t>R.Secţ ext.psihiatrie Bârnova</t>
  </si>
  <si>
    <t xml:space="preserve"> -</t>
  </si>
  <si>
    <t>bb34</t>
  </si>
  <si>
    <t>*14</t>
  </si>
  <si>
    <t>bb35</t>
  </si>
  <si>
    <t>R. Sect.ext. psihiatrie cronici Şipote</t>
  </si>
  <si>
    <t>bb36</t>
  </si>
  <si>
    <t>R.SPIT.DE PSIHIATRIE ŞI PENTRU MASURI DE</t>
  </si>
  <si>
    <t>*26</t>
  </si>
  <si>
    <t>bb37</t>
  </si>
  <si>
    <t xml:space="preserve">   SIGURANTA    PĂDURENI- GRAJDURI (MS)</t>
  </si>
  <si>
    <t>bb38</t>
  </si>
  <si>
    <t>U.SPIT.CLINIC BOLI INFECŢIOASE</t>
  </si>
  <si>
    <t xml:space="preserve">   *10</t>
  </si>
  <si>
    <t>bb39</t>
  </si>
  <si>
    <t xml:space="preserve">                                    " Sf.PARASCHEVA" IAŞI (A.L.)</t>
  </si>
  <si>
    <t>bb40</t>
  </si>
  <si>
    <t xml:space="preserve">U.SPIT.CLINIC DE URGENŢĂ </t>
  </si>
  <si>
    <t>bb41</t>
  </si>
  <si>
    <t xml:space="preserve">                 "Prof.Dr. Nicole Oblu" IAŞI (fost Sf Treime) (A.L.)</t>
  </si>
  <si>
    <t>bb42</t>
  </si>
  <si>
    <t>*12</t>
  </si>
  <si>
    <t>*34</t>
  </si>
  <si>
    <t>*11</t>
  </si>
  <si>
    <t>*27</t>
  </si>
  <si>
    <t>bb43</t>
  </si>
  <si>
    <t>U.SPIT.CLINIC DE RECUPERARE IAŞI (A.L.)</t>
  </si>
  <si>
    <t>bb44</t>
  </si>
  <si>
    <t>U.SPIT.ORĂŞENESC HÂRLĂU (A.L.)</t>
  </si>
  <si>
    <t>bb45</t>
  </si>
  <si>
    <t>*17</t>
  </si>
  <si>
    <t>bb46</t>
  </si>
  <si>
    <t>bb47</t>
  </si>
  <si>
    <t>U.INSTITUTUL  DE BOLI CARDIOVASCULARE</t>
  </si>
  <si>
    <t>*21</t>
  </si>
  <si>
    <t>bb48</t>
  </si>
  <si>
    <t xml:space="preserve">    "PROF.DR.GEORGE I.M.GEORGESCU"  IAŞI (MS)</t>
  </si>
  <si>
    <t>bb49</t>
  </si>
  <si>
    <t>*31</t>
  </si>
  <si>
    <t>*32</t>
  </si>
  <si>
    <t>*5</t>
  </si>
  <si>
    <t>*33</t>
  </si>
  <si>
    <t>bb50</t>
  </si>
  <si>
    <t xml:space="preserve">U.INSTITUTUL REGIONAL DE ONCOLOGIE IASI (MS) </t>
  </si>
  <si>
    <t>bb51</t>
  </si>
  <si>
    <t>U.SPIT.CF PAŞCANI</t>
  </si>
  <si>
    <t>bb52</t>
  </si>
  <si>
    <t>U.SPIT.CLINIC MILITAR DE URGENŢĂ "Dr. Iacob Czihac" IAŞI</t>
  </si>
  <si>
    <t xml:space="preserve"> -continuare -</t>
  </si>
  <si>
    <t xml:space="preserve"> A.POLICLINICI,CENTRE DE DIAGNOSTIC ŞI TRATAMENT,</t>
  </si>
  <si>
    <t xml:space="preserve">          N O T Ă</t>
  </si>
  <si>
    <t>*28 din care:  3 paturi endocrinologie copii</t>
  </si>
  <si>
    <t>*29 din care:10 paturi ATI - nou născuţi</t>
  </si>
  <si>
    <t>* 2 din care:    15 paturi TI coronarieni</t>
  </si>
  <si>
    <t>*30 din care:15 paturi gravide cu risc</t>
  </si>
  <si>
    <t>* 3 din care:    25 paturi nefrologie,</t>
  </si>
  <si>
    <t>*31 din care:  6 paturi transplant medular</t>
  </si>
  <si>
    <t>Ambulatoriul de specialitate pt. med.sportiva (in structura Spitalului clinic de recuperare-AL)</t>
  </si>
  <si>
    <t xml:space="preserve">                        14 paturi TA</t>
  </si>
  <si>
    <t xml:space="preserve">                        24 paturi alergologie imunologie</t>
  </si>
  <si>
    <t xml:space="preserve">                          7 paturi pneumologie</t>
  </si>
  <si>
    <t>*33               20 paturi ingrijiri paliative</t>
  </si>
  <si>
    <t xml:space="preserve">                          7 paturi toxicologie</t>
  </si>
  <si>
    <t>Ambulatoriul integrat spitalului jud."Sf.Spiridon" Iaşi (MS)</t>
  </si>
  <si>
    <t>*  5 din care:   60 paturi radioterapie</t>
  </si>
  <si>
    <t>*  6                  30 paturi ATI - Obstetrică ginecologie</t>
  </si>
  <si>
    <t>*  7                    7 paturi ATI - Obstetrică ginecologie</t>
  </si>
  <si>
    <t>*  8 din care:     5 paturi ATI - ORL</t>
  </si>
  <si>
    <t xml:space="preserve">                          5 paturi ATI - Chir.plast.reparatorie</t>
  </si>
  <si>
    <t xml:space="preserve">                          5 paturi ATI - Oftalmologie</t>
  </si>
  <si>
    <t xml:space="preserve">                          5 paturi ATI - Chirurgie BMF</t>
  </si>
  <si>
    <t>Ambulatoriul integrat institutul  de boli cardiovasc."Prof.Dr.George I.M.Georgescu"  Iaşi (MS)</t>
  </si>
  <si>
    <t>Ambulatoriul integrat institutul  regional de oncologie Iasi (MS)</t>
  </si>
  <si>
    <t>*10 din care:   20 paturi HIV/SIDA -adulţi,</t>
  </si>
  <si>
    <t xml:space="preserve">                          9 paturi TI</t>
  </si>
  <si>
    <t xml:space="preserve"> PATURI DE ÎNSOŢITORI PENTRU COPII (total)</t>
  </si>
  <si>
    <t>paturi</t>
  </si>
  <si>
    <t>*11 din care:   70 paturi recuperare neurologie,</t>
  </si>
  <si>
    <t xml:space="preserve"> - Spit.clinic de urgenţă pentru copii "Sf.Maria" Iaşi ….</t>
  </si>
  <si>
    <t xml:space="preserve"> - Spit. Mun Pascani …………………………………………..</t>
  </si>
  <si>
    <t xml:space="preserve">                        25 paturi recuperare respiratorie</t>
  </si>
  <si>
    <t xml:space="preserve">                        40 paturi recuperare cardio-vasculară</t>
  </si>
  <si>
    <t xml:space="preserve">                        70 paturi recuperare neuromotorie</t>
  </si>
  <si>
    <t xml:space="preserve"> B. SANATORII ANTITUBERCULOASE,PREVENTORII,</t>
  </si>
  <si>
    <t xml:space="preserve">*12 din care:     5 paturi implant Cohlear </t>
  </si>
  <si>
    <t xml:space="preserve">          SANATORII BALNEARE</t>
  </si>
  <si>
    <t xml:space="preserve">                          5 paturi copii - ORL</t>
  </si>
  <si>
    <t xml:space="preserve"> - Preventoriul antituberculos pentru copii Deleni ...........………………………</t>
  </si>
  <si>
    <t xml:space="preserve">      C. ALTE UNITĂŢI</t>
  </si>
  <si>
    <t>*15 din care:   70 paturi nefrologie</t>
  </si>
  <si>
    <t xml:space="preserve"> - dispensare medicale …………………….........…….</t>
  </si>
  <si>
    <t>*16 din care:   25 paturi TI</t>
  </si>
  <si>
    <t>*17                  50 paturi îngrijiri paliative</t>
  </si>
  <si>
    <t>*18 din care:     5 paturi oftalmologie copii</t>
  </si>
  <si>
    <t xml:space="preserve"> - farmacii ..........................……………………………..</t>
  </si>
  <si>
    <t>*20 din care:   15 paturi arşi</t>
  </si>
  <si>
    <t xml:space="preserve"> - puncte de lucru farmaceutice .............……………</t>
  </si>
  <si>
    <t>*21 din care:   22 paturi TI coronarieni</t>
  </si>
  <si>
    <t xml:space="preserve"> - laboratoare .............………………………………….</t>
  </si>
  <si>
    <t xml:space="preserve">                        10 paturi cardiologie interventionala </t>
  </si>
  <si>
    <t xml:space="preserve"> - autosanitare .............…………………………………</t>
  </si>
  <si>
    <t xml:space="preserve">*22 din care:   25 paturi alergologie şi imunologie </t>
  </si>
  <si>
    <t>*23 din care:   25 paturi chirurgie laparoscopică,</t>
  </si>
  <si>
    <t xml:space="preserve">                        25 paturi chirurgie vasculară</t>
  </si>
  <si>
    <t>*25 din care:   10 paturi pneumologie copii</t>
  </si>
  <si>
    <t xml:space="preserve">                        20 paturi pentru bolnavi psihici cu TBC</t>
  </si>
  <si>
    <t>*27 din care:     5 paturi ATI - ORL,</t>
  </si>
  <si>
    <t xml:space="preserve">                          5 paturi ATI - ortopedie traumatologie</t>
  </si>
  <si>
    <t>t</t>
  </si>
  <si>
    <t>u</t>
  </si>
  <si>
    <t>r</t>
  </si>
  <si>
    <t>c</t>
  </si>
  <si>
    <t>*24 din care:     5 paturi transplant renal</t>
  </si>
  <si>
    <t xml:space="preserve">                          5 paturi toxicologie</t>
  </si>
  <si>
    <t xml:space="preserve">                        10 paturi pneumologie</t>
  </si>
  <si>
    <t>*37 din care:12 paturi TBC copii</t>
  </si>
  <si>
    <t>*36                 5 paturi îngrijiri paliative</t>
  </si>
  <si>
    <t>*35                 5 paturi TA</t>
  </si>
  <si>
    <t xml:space="preserve">            CENTRE  MEDICALE, AMBULATORII</t>
  </si>
  <si>
    <t>*26                220 paturi psihiatrie cronici cod penal şi</t>
  </si>
  <si>
    <t xml:space="preserve">U.SPIT.CRONICI  TG FRUMOS  (AL) </t>
  </si>
  <si>
    <t xml:space="preserve">  *30</t>
  </si>
  <si>
    <t>*38</t>
  </si>
  <si>
    <t>*39</t>
  </si>
  <si>
    <t>*39 din care:  3 paturi TI</t>
  </si>
  <si>
    <t>*38 din care:  8 paturi obstetrica patologica</t>
  </si>
  <si>
    <t xml:space="preserve">                        20 paturi recuperare  ortopedie</t>
  </si>
  <si>
    <t>*19 din care:     5 paturi TA</t>
  </si>
  <si>
    <t xml:space="preserve">                        25 paturi închise temporar</t>
  </si>
  <si>
    <t>*34               15 paturi îngrijiri paliative</t>
  </si>
  <si>
    <t>*32 din care:10 paturi gineco -oncologie</t>
  </si>
  <si>
    <t>Ambulatoriul integrat spit.de boli cronice "Sf. Ioan" Tg. Frumos (AL)</t>
  </si>
  <si>
    <t>U. SPITAL DE BOLI CRONICE "Sf. Ioan"TG. FRUMOS (A.L.)</t>
  </si>
  <si>
    <t xml:space="preserve">                     10 paturi materno-fetală</t>
  </si>
  <si>
    <t>Ambulatoriul integrat spit.clinic de urgenţă pentru copii "Sf.Maria" Iaşi (AL)</t>
  </si>
  <si>
    <t>Ambulatoriul integrat spit.clinic "Dr.C.I.Parhon" Iaşi  (AL)</t>
  </si>
  <si>
    <t>Ambulatoriul integrat spit.clin.pneumoftiziologie Iaşi  (AL)</t>
  </si>
  <si>
    <t>Ambulatoriul integrat spit.clin. de recuperare Iaşi  (AL)</t>
  </si>
  <si>
    <t>Ambulatoriul integrat spit.orăşenesc Hârlău  (AL)</t>
  </si>
  <si>
    <t>Ambulatoriul integrat spit.municipal Paşcani  (AL)</t>
  </si>
  <si>
    <t>Ambulatoriul integrat spit.clin.de Boli Infecțioase "Sf. Parascheva" Iași  (AL)</t>
  </si>
  <si>
    <t>Ambulatoriul integrat spit.clinic obst.-ginecologie "Elena Doamna" Iaşi   (AL)</t>
  </si>
  <si>
    <t>Ambulatoriul integrat spit.cl.obstetrică- ginecologie "Cuza-Voda" Iaşi   (AL)</t>
  </si>
  <si>
    <t>Ambulatoriul integrat spit.clin.de urgenţe "Prof.Dr. Nicole Oblu" Iaşi (fost Sf Treime)   (AL)</t>
  </si>
  <si>
    <t>U.SPIT.MUNICIPAL DE URGENȚĂ PAŞCANI (A.L.)</t>
  </si>
  <si>
    <t xml:space="preserve">                        75 paturi recup.,med.fiz. și balneofizioterapie</t>
  </si>
  <si>
    <t>*  4 din care:   20 paturi psihiatrie infantilă</t>
  </si>
  <si>
    <t xml:space="preserve">                        45 paturi toxicodependenţi              </t>
  </si>
  <si>
    <t>*13 din care:   25 paturi psihiatrie cronici</t>
  </si>
  <si>
    <t xml:space="preserve">                         25 paturi îngrijiri paliative</t>
  </si>
  <si>
    <t>*  9 din care:   98 paturi ingrijiri paliative</t>
  </si>
  <si>
    <t>*14 din care:   84 paturi psihiatrie cronici de lunga durata</t>
  </si>
  <si>
    <t xml:space="preserve">                        75 paturi boli infecţioase copii</t>
  </si>
  <si>
    <t>U.INST.CLINIC DE PSIHIATRIE  "SOCOLA" IAŞI (MS)</t>
  </si>
  <si>
    <t>U.Inst.psihiatrie "Socola" Iaşi</t>
  </si>
  <si>
    <t>Ambulatoriul integrat inst.clinic de psihiatrie  "Socola" Iaşi (MS)</t>
  </si>
  <si>
    <t>* 1 din care:    10 paturi arşi</t>
  </si>
  <si>
    <t>populaţia la 1 ianuarie 2016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</si>
</sst>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0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(WE)"/>
      <family val="1"/>
    </font>
    <font>
      <sz val="10"/>
      <name val="Times New (W1)"/>
      <family val="1"/>
    </font>
    <font>
      <sz val="10"/>
      <name val="Times New Roman"/>
      <family val="1"/>
    </font>
    <font>
      <sz val="8"/>
      <name val="Times New (WE)"/>
      <family val="1"/>
    </font>
    <font>
      <sz val="8"/>
      <name val="Times New Roman"/>
      <family val="1"/>
    </font>
    <font>
      <sz val="12"/>
      <name val="Times New (WE)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49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 horizontal="left"/>
      <protection/>
    </xf>
    <xf numFmtId="37" fontId="2" fillId="0" borderId="0" xfId="0" applyNumberFormat="1" applyFont="1" applyFill="1" applyAlignment="1" applyProtection="1" quotePrefix="1">
      <alignment horizontal="left"/>
      <protection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 applyProtection="1">
      <alignment/>
      <protection/>
    </xf>
    <xf numFmtId="1" fontId="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37" fontId="3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3" fillId="0" borderId="13" xfId="0" applyNumberFormat="1" applyFont="1" applyFill="1" applyBorder="1" applyAlignment="1" applyProtection="1">
      <alignment horizontal="center"/>
      <protection/>
    </xf>
    <xf numFmtId="1" fontId="3" fillId="0" borderId="10" xfId="0" applyNumberFormat="1" applyFont="1" applyFill="1" applyBorder="1" applyAlignment="1" applyProtection="1">
      <alignment horizontal="center"/>
      <protection/>
    </xf>
    <xf numFmtId="1" fontId="3" fillId="0" borderId="11" xfId="0" applyNumberFormat="1" applyFont="1" applyFill="1" applyBorder="1" applyAlignment="1" applyProtection="1">
      <alignment horizontal="center"/>
      <protection/>
    </xf>
    <xf numFmtId="1" fontId="3" fillId="0" borderId="12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 applyProtection="1">
      <alignment/>
      <protection/>
    </xf>
    <xf numFmtId="1" fontId="4" fillId="0" borderId="0" xfId="0" applyNumberFormat="1" applyFont="1" applyFill="1" applyAlignment="1">
      <alignment horizontal="center"/>
    </xf>
    <xf numFmtId="0" fontId="2" fillId="0" borderId="14" xfId="0" applyFont="1" applyFill="1" applyBorder="1" applyAlignment="1">
      <alignment/>
    </xf>
    <xf numFmtId="37" fontId="2" fillId="0" borderId="0" xfId="0" applyNumberFormat="1" applyFont="1" applyFill="1" applyBorder="1" applyAlignment="1" applyProtection="1" quotePrefix="1">
      <alignment horizontal="left"/>
      <protection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 applyProtection="1">
      <alignment horizontal="right"/>
      <protection/>
    </xf>
    <xf numFmtId="1" fontId="2" fillId="0" borderId="14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/>
      <protection/>
    </xf>
    <xf numFmtId="172" fontId="2" fillId="0" borderId="15" xfId="0" applyNumberFormat="1" applyFont="1" applyFill="1" applyBorder="1" applyAlignment="1">
      <alignment/>
    </xf>
    <xf numFmtId="172" fontId="2" fillId="0" borderId="10" xfId="0" applyNumberFormat="1" applyFont="1" applyFill="1" applyBorder="1" applyAlignment="1" applyProtection="1">
      <alignment horizontal="left"/>
      <protection/>
    </xf>
    <xf numFmtId="2" fontId="2" fillId="0" borderId="10" xfId="0" applyNumberFormat="1" applyFont="1" applyFill="1" applyBorder="1" applyAlignment="1" applyProtection="1">
      <alignment horizontal="right"/>
      <protection/>
    </xf>
    <xf numFmtId="172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 applyProtection="1">
      <alignment/>
      <protection/>
    </xf>
    <xf numFmtId="172" fontId="2" fillId="0" borderId="16" xfId="0" applyNumberFormat="1" applyFont="1" applyFill="1" applyBorder="1" applyAlignment="1">
      <alignment/>
    </xf>
    <xf numFmtId="173" fontId="2" fillId="0" borderId="14" xfId="0" applyNumberFormat="1" applyFont="1" applyFill="1" applyBorder="1" applyAlignment="1" applyProtection="1">
      <alignment/>
      <protection locked="0"/>
    </xf>
    <xf numFmtId="37" fontId="2" fillId="0" borderId="17" xfId="0" applyNumberFormat="1" applyFont="1" applyFill="1" applyBorder="1" applyAlignment="1" applyProtection="1">
      <alignment horizontal="left"/>
      <protection/>
    </xf>
    <xf numFmtId="1" fontId="2" fillId="0" borderId="17" xfId="0" applyNumberFormat="1" applyFont="1" applyFill="1" applyBorder="1" applyAlignment="1" applyProtection="1">
      <alignment horizontal="right"/>
      <protection/>
    </xf>
    <xf numFmtId="1" fontId="2" fillId="0" borderId="17" xfId="0" applyNumberFormat="1" applyFont="1" applyFill="1" applyBorder="1" applyAlignment="1">
      <alignment horizontal="right"/>
    </xf>
    <xf numFmtId="173" fontId="2" fillId="0" borderId="14" xfId="0" applyNumberFormat="1" applyFont="1" applyFill="1" applyBorder="1" applyAlignment="1" applyProtection="1">
      <alignment horizontal="right"/>
      <protection/>
    </xf>
    <xf numFmtId="173" fontId="2" fillId="0" borderId="15" xfId="0" applyNumberFormat="1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 horizontal="right"/>
      <protection locked="0"/>
    </xf>
    <xf numFmtId="173" fontId="2" fillId="0" borderId="15" xfId="0" applyNumberFormat="1" applyFont="1" applyFill="1" applyBorder="1" applyAlignment="1" applyProtection="1">
      <alignment horizontal="right"/>
      <protection/>
    </xf>
    <xf numFmtId="37" fontId="2" fillId="0" borderId="0" xfId="0" applyNumberFormat="1" applyFont="1" applyFill="1" applyBorder="1" applyAlignment="1" applyProtection="1">
      <alignment horizontal="left"/>
      <protection/>
    </xf>
    <xf numFmtId="1" fontId="2" fillId="0" borderId="0" xfId="0" applyNumberFormat="1" applyFont="1" applyFill="1" applyBorder="1" applyAlignment="1">
      <alignment horizontal="right"/>
    </xf>
    <xf numFmtId="173" fontId="2" fillId="0" borderId="15" xfId="0" applyNumberFormat="1" applyFont="1" applyFill="1" applyBorder="1" applyAlignment="1">
      <alignment/>
    </xf>
    <xf numFmtId="173" fontId="2" fillId="0" borderId="15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 quotePrefix="1">
      <alignment horizontal="right"/>
    </xf>
    <xf numFmtId="173" fontId="5" fillId="0" borderId="15" xfId="0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 horizontal="left"/>
      <protection/>
    </xf>
    <xf numFmtId="1" fontId="5" fillId="0" borderId="0" xfId="0" applyNumberFormat="1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 applyProtection="1">
      <alignment horizontal="right"/>
      <protection locked="0"/>
    </xf>
    <xf numFmtId="1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0" fontId="6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173" fontId="2" fillId="0" borderId="15" xfId="0" applyNumberFormat="1" applyFont="1" applyFill="1" applyBorder="1" applyAlignment="1" applyProtection="1">
      <alignment/>
      <protection/>
    </xf>
    <xf numFmtId="173" fontId="2" fillId="0" borderId="16" xfId="0" applyNumberFormat="1" applyFont="1" applyFill="1" applyBorder="1" applyAlignment="1" applyProtection="1">
      <alignment/>
      <protection/>
    </xf>
    <xf numFmtId="37" fontId="2" fillId="0" borderId="10" xfId="0" applyNumberFormat="1" applyFont="1" applyFill="1" applyBorder="1" applyAlignment="1" applyProtection="1">
      <alignment horizontal="left"/>
      <protection/>
    </xf>
    <xf numFmtId="1" fontId="2" fillId="0" borderId="10" xfId="0" applyNumberFormat="1" applyFont="1" applyFill="1" applyBorder="1" applyAlignment="1" applyProtection="1">
      <alignment horizontal="right"/>
      <protection/>
    </xf>
    <xf numFmtId="1" fontId="2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 applyProtection="1">
      <alignment horizontal="right"/>
      <protection locked="0"/>
    </xf>
    <xf numFmtId="173" fontId="2" fillId="0" borderId="0" xfId="0" applyNumberFormat="1" applyFont="1" applyFill="1" applyBorder="1" applyAlignment="1" applyProtection="1">
      <alignment/>
      <protection/>
    </xf>
    <xf numFmtId="173" fontId="2" fillId="0" borderId="0" xfId="0" applyNumberFormat="1" applyFont="1" applyFill="1" applyAlignment="1">
      <alignment/>
    </xf>
    <xf numFmtId="173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 applyProtection="1">
      <alignment horizontal="right"/>
      <protection/>
    </xf>
    <xf numFmtId="173" fontId="2" fillId="0" borderId="0" xfId="0" applyNumberFormat="1" applyFont="1" applyFill="1" applyAlignment="1" applyProtection="1">
      <alignment/>
      <protection/>
    </xf>
    <xf numFmtId="1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/>
    </xf>
    <xf numFmtId="1" fontId="2" fillId="0" borderId="0" xfId="0" applyNumberFormat="1" applyFont="1" applyFill="1" applyAlignment="1">
      <alignment horizontal="left"/>
    </xf>
    <xf numFmtId="37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 quotePrefix="1">
      <alignment horizontal="left"/>
    </xf>
    <xf numFmtId="37" fontId="2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/>
    </xf>
    <xf numFmtId="173" fontId="2" fillId="0" borderId="0" xfId="0" applyNumberFormat="1" applyFont="1" applyFill="1" applyBorder="1" applyAlignment="1" applyProtection="1">
      <alignment/>
      <protection locked="0"/>
    </xf>
    <xf numFmtId="173" fontId="2" fillId="0" borderId="0" xfId="0" applyNumberFormat="1" applyFont="1" applyFill="1" applyBorder="1" applyAlignment="1" applyProtection="1">
      <alignment horizontal="right"/>
      <protection/>
    </xf>
    <xf numFmtId="1" fontId="7" fillId="0" borderId="0" xfId="0" applyNumberFormat="1" applyFont="1" applyFill="1" applyAlignment="1">
      <alignment/>
    </xf>
    <xf numFmtId="173" fontId="2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>
      <alignment horizontal="right"/>
    </xf>
    <xf numFmtId="1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 horizontal="left"/>
      <protection/>
    </xf>
    <xf numFmtId="1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NumberFormat="1" applyFont="1" applyFill="1" applyBorder="1" applyAlignment="1" applyProtection="1" quotePrefix="1">
      <alignment horizontal="left"/>
      <protection/>
    </xf>
    <xf numFmtId="1" fontId="2" fillId="0" borderId="1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 applyProtection="1">
      <alignment horizontal="left"/>
      <protection/>
    </xf>
    <xf numFmtId="2" fontId="2" fillId="0" borderId="0" xfId="0" applyNumberFormat="1" applyFont="1" applyFill="1" applyBorder="1" applyAlignment="1" applyProtection="1">
      <alignment horizontal="right"/>
      <protection/>
    </xf>
    <xf numFmtId="3" fontId="2" fillId="0" borderId="14" xfId="0" applyNumberFormat="1" applyFont="1" applyFill="1" applyBorder="1" applyAlignment="1">
      <alignment/>
    </xf>
    <xf numFmtId="1" fontId="2" fillId="0" borderId="17" xfId="0" applyNumberFormat="1" applyFont="1" applyFill="1" applyBorder="1" applyAlignment="1">
      <alignment/>
    </xf>
    <xf numFmtId="3" fontId="2" fillId="0" borderId="17" xfId="0" applyNumberFormat="1" applyFont="1" applyFill="1" applyBorder="1" applyAlignment="1" applyProtection="1">
      <alignment horizontal="right"/>
      <protection/>
    </xf>
    <xf numFmtId="2" fontId="2" fillId="0" borderId="18" xfId="0" applyNumberFormat="1" applyFont="1" applyFill="1" applyBorder="1" applyAlignment="1" applyProtection="1">
      <alignment horizontal="right"/>
      <protection/>
    </xf>
    <xf numFmtId="0" fontId="2" fillId="0" borderId="19" xfId="0" applyFont="1" applyFill="1" applyBorder="1" applyAlignment="1">
      <alignment/>
    </xf>
    <xf numFmtId="1" fontId="2" fillId="0" borderId="20" xfId="0" applyNumberFormat="1" applyFont="1" applyFill="1" applyBorder="1" applyAlignment="1" applyProtection="1">
      <alignment horizontal="right"/>
      <protection locked="0"/>
    </xf>
    <xf numFmtId="1" fontId="2" fillId="0" borderId="20" xfId="0" applyNumberFormat="1" applyFont="1" applyFill="1" applyBorder="1" applyAlignment="1">
      <alignment horizontal="right"/>
    </xf>
    <xf numFmtId="1" fontId="2" fillId="0" borderId="20" xfId="0" applyNumberFormat="1" applyFont="1" applyFill="1" applyBorder="1" applyAlignment="1" applyProtection="1">
      <alignment horizontal="right"/>
      <protection/>
    </xf>
    <xf numFmtId="1" fontId="2" fillId="0" borderId="20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1" fontId="5" fillId="0" borderId="20" xfId="0" applyNumberFormat="1" applyFont="1" applyFill="1" applyBorder="1" applyAlignment="1" applyProtection="1">
      <alignment horizontal="right"/>
      <protection locked="0"/>
    </xf>
    <xf numFmtId="1" fontId="2" fillId="0" borderId="18" xfId="0" applyNumberFormat="1" applyFont="1" applyFill="1" applyBorder="1" applyAlignment="1">
      <alignment horizontal="right"/>
    </xf>
    <xf numFmtId="2" fontId="2" fillId="0" borderId="21" xfId="0" applyNumberFormat="1" applyFont="1" applyFill="1" applyBorder="1" applyAlignment="1" applyProtection="1">
      <alignment horizontal="right"/>
      <protection/>
    </xf>
    <xf numFmtId="1" fontId="2" fillId="0" borderId="19" xfId="0" applyNumberFormat="1" applyFont="1" applyFill="1" applyBorder="1" applyAlignment="1">
      <alignment horizontal="right"/>
    </xf>
    <xf numFmtId="1" fontId="2" fillId="0" borderId="22" xfId="0" applyNumberFormat="1" applyFont="1" applyFill="1" applyBorder="1" applyAlignment="1" applyProtection="1">
      <alignment horizontal="right"/>
      <protection locked="0"/>
    </xf>
    <xf numFmtId="1" fontId="2" fillId="0" borderId="22" xfId="0" applyNumberFormat="1" applyFont="1" applyFill="1" applyBorder="1" applyAlignment="1">
      <alignment horizontal="right"/>
    </xf>
    <xf numFmtId="1" fontId="2" fillId="0" borderId="22" xfId="0" applyNumberFormat="1" applyFont="1" applyFill="1" applyBorder="1" applyAlignment="1" applyProtection="1">
      <alignment horizontal="right"/>
      <protection/>
    </xf>
    <xf numFmtId="1" fontId="2" fillId="0" borderId="20" xfId="0" applyNumberFormat="1" applyFont="1" applyFill="1" applyBorder="1" applyAlignment="1">
      <alignment horizontal="right"/>
    </xf>
    <xf numFmtId="1" fontId="2" fillId="0" borderId="22" xfId="0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1" fontId="5" fillId="0" borderId="22" xfId="0" applyNumberFormat="1" applyFont="1" applyFill="1" applyBorder="1" applyAlignment="1" applyProtection="1">
      <alignment horizontal="right"/>
      <protection locked="0"/>
    </xf>
    <xf numFmtId="1" fontId="2" fillId="0" borderId="21" xfId="0" applyNumberFormat="1" applyFont="1" applyFill="1" applyBorder="1" applyAlignment="1">
      <alignment horizontal="right"/>
    </xf>
    <xf numFmtId="173" fontId="2" fillId="0" borderId="16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 horizontal="right"/>
    </xf>
    <xf numFmtId="1" fontId="2" fillId="0" borderId="23" xfId="0" applyNumberFormat="1" applyFont="1" applyFill="1" applyBorder="1" applyAlignment="1" applyProtection="1">
      <alignment horizontal="right"/>
      <protection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Alignment="1" applyProtection="1" quotePrefix="1">
      <alignment horizontal="left"/>
      <protection/>
    </xf>
    <xf numFmtId="1" fontId="2" fillId="0" borderId="0" xfId="0" applyNumberFormat="1" applyFont="1" applyFill="1" applyBorder="1" applyAlignment="1" applyProtection="1">
      <alignment horizontal="left"/>
      <protection/>
    </xf>
    <xf numFmtId="3" fontId="2" fillId="0" borderId="19" xfId="0" applyNumberFormat="1" applyFont="1" applyFill="1" applyBorder="1" applyAlignment="1" applyProtection="1">
      <alignment horizontal="right"/>
      <protection/>
    </xf>
    <xf numFmtId="3" fontId="2" fillId="0" borderId="23" xfId="0" applyNumberFormat="1" applyFont="1" applyFill="1" applyBorder="1" applyAlignment="1" applyProtection="1">
      <alignment horizontal="right"/>
      <protection/>
    </xf>
    <xf numFmtId="37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37" fontId="3" fillId="0" borderId="23" xfId="0" applyNumberFormat="1" applyFont="1" applyFill="1" applyBorder="1" applyAlignment="1" applyProtection="1">
      <alignment horizontal="center" vertical="center"/>
      <protection/>
    </xf>
    <xf numFmtId="37" fontId="3" fillId="0" borderId="22" xfId="0" applyNumberFormat="1" applyFont="1" applyFill="1" applyBorder="1" applyAlignment="1" applyProtection="1">
      <alignment horizontal="center" vertical="center"/>
      <protection/>
    </xf>
    <xf numFmtId="37" fontId="3" fillId="0" borderId="21" xfId="0" applyNumberFormat="1" applyFont="1" applyFill="1" applyBorder="1" applyAlignment="1" applyProtection="1">
      <alignment horizontal="center" vertical="center"/>
      <protection/>
    </xf>
    <xf numFmtId="37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7" fontId="3" fillId="0" borderId="0" xfId="0" applyNumberFormat="1" applyFont="1" applyFill="1" applyBorder="1" applyAlignment="1" applyProtection="1">
      <alignment horizontal="center" vertical="center" textRotation="90"/>
      <protection/>
    </xf>
    <xf numFmtId="0" fontId="3" fillId="0" borderId="0" xfId="0" applyFont="1" applyFill="1" applyBorder="1" applyAlignment="1">
      <alignment horizontal="center" textRotation="90"/>
    </xf>
    <xf numFmtId="49" fontId="3" fillId="0" borderId="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0" xfId="0" applyNumberFormat="1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center"/>
    </xf>
    <xf numFmtId="49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22" xfId="0" applyNumberFormat="1" applyFont="1" applyFill="1" applyBorder="1" applyAlignment="1">
      <alignment horizontal="center" vertical="center" textRotation="90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37" fontId="3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>
      <alignment horizontal="center" vertical="center" textRotation="90" wrapText="1"/>
    </xf>
    <xf numFmtId="37" fontId="3" fillId="0" borderId="17" xfId="0" applyNumberFormat="1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>
      <alignment horizontal="center"/>
    </xf>
    <xf numFmtId="49" fontId="3" fillId="0" borderId="2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20" xfId="0" applyNumberFormat="1" applyFont="1" applyFill="1" applyBorder="1" applyAlignment="1">
      <alignment horizontal="center" textRotation="90" wrapText="1"/>
    </xf>
    <xf numFmtId="49" fontId="3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XANDRA\san%202015\public\iasi\IS01A00U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N"/>
      <sheetName val="c2Sp_Sext"/>
      <sheetName val="c2Amb_spec"/>
      <sheetName val="c3tbcSp_Sext"/>
      <sheetName val="c3San_tbcMangalia"/>
      <sheetName val="c4"/>
      <sheetName val="c7"/>
      <sheetName val="c14"/>
      <sheetName val="c15"/>
      <sheetName val="Macros"/>
      <sheetName val="CopacSortatAlfabetic"/>
      <sheetName val="TotalNumeDefinedNames"/>
      <sheetName val="NumeUnice2012"/>
      <sheetName val="Copac2012"/>
      <sheetName val="Copac2012Backup"/>
      <sheetName val="Erori2012"/>
    </sheetNames>
    <sheetDataSet>
      <sheetData sheetId="11">
        <row r="1">
          <cell r="C1" t="str">
            <v>ALERGOLOGIE_SI_IMUNOLOGIE</v>
          </cell>
          <cell r="D1" t="str">
            <v>ALTE_SECŢII</v>
          </cell>
          <cell r="E1" t="str">
            <v>ATI</v>
          </cell>
          <cell r="F1" t="str">
            <v>ATI_COPII_</v>
          </cell>
          <cell r="G1" t="str">
            <v>BOLI_CRONICE</v>
          </cell>
          <cell r="H1" t="str">
            <v>BOLI_INFECTIOASE_COPII_</v>
          </cell>
          <cell r="I1" t="str">
            <v>BOLI_INFECTIOASE_HIV_SIDA</v>
          </cell>
          <cell r="J1" t="str">
            <v>BOLI_INFECTIOASE_MAPN</v>
          </cell>
          <cell r="K1" t="str">
            <v>BOLI_INFECTIOASE_SI_TROPICALE</v>
          </cell>
          <cell r="L1" t="str">
            <v>BOLI_INFECŢIOASE</v>
          </cell>
          <cell r="M1" t="str">
            <v>BOLI_PROFESIONALE</v>
          </cell>
          <cell r="N1" t="str">
            <v>BOLNAVI_PSIHICI_CU_TBC_PULMONAR_</v>
          </cell>
          <cell r="O1" t="str">
            <v>BOLNAVI_PSIHICI_CU_TBC_PULMONAR_COD_PENAL__</v>
          </cell>
          <cell r="P1" t="str">
            <v>CARDIOLOGIE</v>
          </cell>
          <cell r="Q1" t="str">
            <v>CARDIOLOGIE_INTERVENTIONALA_</v>
          </cell>
          <cell r="R1" t="str">
            <v>CARDIOLOGIE_PATOLOGIE_STABILIZATA_SI_CRONICA</v>
          </cell>
          <cell r="S1" t="str">
            <v>CARDIOLOGIE_PEDIATRICA_</v>
          </cell>
          <cell r="T1" t="str">
            <v>CARDIOLOGIE_PENTRU_DIABETICI</v>
          </cell>
          <cell r="U1" t="str">
            <v>CG</v>
          </cell>
          <cell r="V1" t="str">
            <v>CHIRURGIE_CARDIACA_SI_A_VASELOR_MARI</v>
          </cell>
          <cell r="W1" t="str">
            <v>CHIRURGIE_CARDIOVASCULARA</v>
          </cell>
          <cell r="X1" t="str">
            <v>CHIRURGIE_CARDIOVASCULARA_ADULTI_SI_COPII</v>
          </cell>
          <cell r="Y1" t="str">
            <v>CHIRURGIE_ENDOCRINA</v>
          </cell>
          <cell r="Z1" t="str">
            <v>CHIRURGIE_GENERALA</v>
          </cell>
          <cell r="AA1" t="str">
            <v>CHIRURGIE_GENERALA_CHIRURGIE_ONCOLOGICA</v>
          </cell>
          <cell r="AB1" t="str">
            <v>CHIRURGIE_LAPAROSCOPICA_</v>
          </cell>
          <cell r="AC1" t="str">
            <v>CHIRURGIE_MAXILO_FACIALA_</v>
          </cell>
          <cell r="AD1" t="str">
            <v>CHIRURGIE_ONCOLOGICA_</v>
          </cell>
          <cell r="AE1" t="str">
            <v>CHIRURGIE_ONCOLOGICA_ORL_CHIRURGIE_CERVICO_FACIALA_SI_ONCOLOGIE_LARINGIANA</v>
          </cell>
          <cell r="AF1" t="str">
            <v>CHIRURGIE_ORALA_SI_MAXILO_FACIALA__</v>
          </cell>
          <cell r="AG1" t="str">
            <v>CHIRURGIE_PEDIATRICA_</v>
          </cell>
          <cell r="AH1" t="str">
            <v>CHIRURGIE_PLASTICA_MICROCHIRURGIE_RECONSTRUCTIVA_ARSI</v>
          </cell>
          <cell r="AI1" t="str">
            <v>CHIRURGIE_PLASTICA_MICROCHIRURGIE_RECONSTRUCTIVA_COPII</v>
          </cell>
          <cell r="AJ1" t="str">
            <v>CHIRURGIE_PLASTICA_MICROCHIRURGIE_RECONSTRUCTIVA___</v>
          </cell>
          <cell r="AK1" t="str">
            <v>CHIRURGIE_SI_ORTOPEDIE_INFANTILA_PEDIATRICA_</v>
          </cell>
          <cell r="AL1" t="str">
            <v>CHIRURGIE_TORACICA_TBC</v>
          </cell>
          <cell r="AM1" t="str">
            <v>CHIRURGIE_TORACICA____</v>
          </cell>
          <cell r="AN1" t="str">
            <v>CHIRURGIE_VASCULARA_</v>
          </cell>
          <cell r="AO1" t="str">
            <v>CPU</v>
          </cell>
          <cell r="AP1" t="str">
            <v>CRONICI_AFECTIUNI_PSIHOSOMATICE</v>
          </cell>
          <cell r="AQ1" t="str">
            <v>CRONICI_TERAPIE_IZOTOPICA</v>
          </cell>
          <cell r="AR1" t="str">
            <v>CRONICI__</v>
          </cell>
          <cell r="AS1" t="str">
            <v>DERMATOVENEROLOGIE</v>
          </cell>
          <cell r="AT1" t="str">
            <v>DERMATOVENEROLOGIE_COPII_</v>
          </cell>
          <cell r="AU1" t="str">
            <v>DIABET_ZAHARAT_NUTRITIE_SI_BOLI_METABOLICE</v>
          </cell>
          <cell r="AV1" t="str">
            <v>DIALIZA_PERITONEALA</v>
          </cell>
          <cell r="AW1" t="str">
            <v>ENDOCRINOLOGIE_</v>
          </cell>
          <cell r="AX1" t="str">
            <v>ENDOCRINOLOGIE_COPII_</v>
          </cell>
          <cell r="AY1" t="str">
            <v>GASTROENTEROLOGIE</v>
          </cell>
          <cell r="AZ1" t="str">
            <v>GASTROENTEROLOGIE_HEPATOLOGIE</v>
          </cell>
          <cell r="BA1" t="str">
            <v>GENETICA_MEDICALA</v>
          </cell>
          <cell r="BB1" t="str">
            <v>GERIATRIE_SI_GERONTOLOGIE_</v>
          </cell>
          <cell r="BC1" t="str">
            <v>GINECOLOGIE_</v>
          </cell>
          <cell r="BD1" t="str">
            <v>GINECOLOGIE_INFANTILA</v>
          </cell>
          <cell r="BE1" t="str">
            <v>HEMATOLOGIE</v>
          </cell>
          <cell r="BF1" t="str">
            <v>HEMATOLOGIE_HEMOFILIE</v>
          </cell>
          <cell r="BG1" t="str">
            <v>HEMATOLOGIE_ONCOLOGIE</v>
          </cell>
          <cell r="BH1" t="str">
            <v>HEMATOLOGIE_ONCOLOGIE_PEDIATRICA</v>
          </cell>
          <cell r="BI1" t="str">
            <v>HEMODIALIZA</v>
          </cell>
          <cell r="BJ1" t="str">
            <v>HIV_SIDA_ADULTI_SI_COPII_</v>
          </cell>
          <cell r="BK1" t="str">
            <v>HIV_SIDA_COPII</v>
          </cell>
          <cell r="BL1" t="str">
            <v>HIV_SIDA__</v>
          </cell>
          <cell r="BM1" t="str">
            <v>INGRIJIRI_PALIATIVE__</v>
          </cell>
          <cell r="BN1" t="str">
            <v>MEDICINA_GENERALA</v>
          </cell>
          <cell r="BO1" t="str">
            <v>MEDICINA_INTERNA_CRONICI_</v>
          </cell>
          <cell r="BP1" t="str">
            <v>MEDICINA_INTERNA__</v>
          </cell>
          <cell r="BQ1" t="str">
            <v>MEDICINA_MATERNO_FETALA</v>
          </cell>
          <cell r="BR1" t="str">
            <v>NEFROLOGIE_</v>
          </cell>
          <cell r="BS1" t="str">
            <v>NEFROLOGIE_PEDIATRICA</v>
          </cell>
          <cell r="BT1" t="str">
            <v>NEFROLOGIE_PENTRU_DIABETICI</v>
          </cell>
          <cell r="BU1" t="str">
            <v>NEONATOLOGIE</v>
          </cell>
          <cell r="BV1" t="str">
            <v>NEONATOLOGIE_PREMATURI</v>
          </cell>
          <cell r="BW1" t="str">
            <v>NEUROCHIRURGIE_STEREOTACTICA_SI_FUNCTIONALA</v>
          </cell>
          <cell r="BX1" t="str">
            <v>NEUROCHIRURGIE__</v>
          </cell>
          <cell r="BY1" t="str">
            <v>NEUROLOGIE_</v>
          </cell>
          <cell r="BZ1" t="str">
            <v>NEUROLOGIE_CRONICI</v>
          </cell>
          <cell r="CA1" t="str">
            <v>NEUROLOGIE_PEDIATRICA</v>
          </cell>
          <cell r="CB1" t="str">
            <v>NEUROLOGIE_SI_PSIHIATRIE</v>
          </cell>
          <cell r="CC1" t="str">
            <v>NEUROPSIHIATRIE_ADULTI</v>
          </cell>
          <cell r="CD1" t="str">
            <v>NEUROPSIHIATRIE_INFANTILA</v>
          </cell>
          <cell r="CE1" t="str">
            <v>OBSTETRICA</v>
          </cell>
          <cell r="CF1" t="str">
            <v>OBSTETRICA_FIZIOLOGICA</v>
          </cell>
          <cell r="CG1" t="str">
            <v>OBSTETRICA_GINECOLOGIE_</v>
          </cell>
          <cell r="CH1" t="str">
            <v>OBSTETRICA_GINECOLOGIE_GRAVIDE_CU_RISC</v>
          </cell>
          <cell r="CI1" t="str">
            <v>OBSTETRICA_GINECOLOGIE_NASTERI_PRECIPITATE</v>
          </cell>
          <cell r="CJ1" t="str">
            <v>OBSTETRICA_GINECOLOGIE_PATOLOGICA</v>
          </cell>
          <cell r="CK1" t="str">
            <v>OBSTETRICA_PATOLOGICA_</v>
          </cell>
          <cell r="CL1" t="str">
            <v>OFTALMOLOGIE___</v>
          </cell>
          <cell r="CM1" t="str">
            <v>ONCOLOGIE_MEDICALA_INGRIJIRI_PALIATIVE</v>
          </cell>
          <cell r="CN1" t="str">
            <v>ONCOLOGIE_MEDICALA__</v>
          </cell>
          <cell r="CO1" t="str">
            <v>ONCOLOGIE_PEDIATRICA</v>
          </cell>
          <cell r="CP1" t="str">
            <v>ONCOLOGIE_TERAPIE_CU_IZOTOPI</v>
          </cell>
          <cell r="CQ1" t="str">
            <v>ORL_CHIRURGIE_AUDIOLOGICA_SI_RINOLOGICA</v>
          </cell>
          <cell r="CR1" t="str">
            <v>ORL_MICROCHIRURGIE_ORL_SI_FONIATRIE_RECUPERAREA_VOCII</v>
          </cell>
          <cell r="CS1" t="str">
            <v>ORL_MICROCHIRURGIE_OTOLOGICA</v>
          </cell>
          <cell r="CT1" t="str">
            <v>ORL____</v>
          </cell>
          <cell r="CU1" t="str">
            <v>ORTOPEDIE_PEDIATRICA__</v>
          </cell>
          <cell r="CV1" t="str">
            <v>ORTOPEDIE_SI_TRAUMATOLOGIE_</v>
          </cell>
          <cell r="CW1" t="str">
            <v>PATURI_CARE_FUNCTIONEAZA_IN_RURAL</v>
          </cell>
          <cell r="CX1" t="str">
            <v>PATURI_CARE_FUNCTIONEAZA_IN_URBAN</v>
          </cell>
          <cell r="CY1" t="str">
            <v>PATURI_INCHISE_TEMPORAR</v>
          </cell>
          <cell r="CZ1" t="str">
            <v>PATURI_IN_CONSERVARE</v>
          </cell>
          <cell r="DA1" t="str">
            <v>PEDIATRIE</v>
          </cell>
          <cell r="DB1" t="str">
            <v>PEDIATRIE_CRONICI</v>
          </cell>
          <cell r="DC1" t="str">
            <v>PEDIATRIE_NEFROLOGIE</v>
          </cell>
          <cell r="DD1" t="str">
            <v>PEDIATRIE_RECUPERARE_PEDIATRICA</v>
          </cell>
          <cell r="DE1" t="str">
            <v>PNEUMOLOGIE_COPII_DIN_SECTIILE_TBC_</v>
          </cell>
          <cell r="DF1" t="str">
            <v>PNEUMOLOGIE_DIN_SECTIILE_MEDICALE__</v>
          </cell>
          <cell r="DG1" t="str">
            <v>PNEUMOLOGIE_DIN_SECTIILE_TBC</v>
          </cell>
          <cell r="DH1" t="str">
            <v>PNEUMOLOGIE_TBC_</v>
          </cell>
          <cell r="DI1" t="str">
            <v>PNEUMOLOGIE_TBC_COPII___</v>
          </cell>
          <cell r="DJ1" t="str">
            <v>PNEUMOLOGIE_TBC_CRONICI_</v>
          </cell>
          <cell r="DK1" t="str">
            <v>PNEUMOLOGIE_TBC_MDR_MULTIDROG_REZISTENTA_</v>
          </cell>
          <cell r="DL1" t="str">
            <v>PREMATURI__</v>
          </cell>
          <cell r="DM1" t="str">
            <v>PSIHIATRIE</v>
          </cell>
          <cell r="DN1" t="str">
            <v>PSIHIATRIE_ACUTI_</v>
          </cell>
          <cell r="DO1" t="str">
            <v>PSIHIATRIE_CRONICI_COPII</v>
          </cell>
          <cell r="DP1" t="str">
            <v>PSIHIATRIE_CRONICI___</v>
          </cell>
          <cell r="DQ1" t="str">
            <v>PSIHIATRIE_DROGODEPENDENTA</v>
          </cell>
          <cell r="DR1" t="str">
            <v>PSIHIATRIE_GERONTOPSIHIATRIE</v>
          </cell>
          <cell r="DS1" t="str">
            <v>PSIHIATRIE_PEDIATRICA_COPII_</v>
          </cell>
          <cell r="DT1" t="str">
            <v>PSIHIATRIE_PSIHOSOMATICA</v>
          </cell>
          <cell r="DU1" t="str">
            <v>PSIHIATRIE_PSIHOZE</v>
          </cell>
          <cell r="DV1" t="str">
            <v>PSIHIATRIE_TOXICOMANIE</v>
          </cell>
          <cell r="DW1" t="str">
            <v>PSIHOGERIATRIE__</v>
          </cell>
          <cell r="DX1" t="str">
            <v>RADIOTERAPIE_</v>
          </cell>
          <cell r="DY1" t="str">
            <v>RADIOTERAPIE_M_AP_N</v>
          </cell>
          <cell r="DZ1" t="str">
            <v>RECUPERARE_BOLI_CRDIOVASCULARE</v>
          </cell>
          <cell r="EA1" t="str">
            <v>RECUPERARE_CARDIOLOGIE_COPII</v>
          </cell>
          <cell r="EB1" t="str">
            <v>RECUPERARE_MEDICALA_</v>
          </cell>
          <cell r="EC1" t="str">
            <v>RECUPERARE_MEDICALA_CARDIOVASCULARA</v>
          </cell>
          <cell r="ED1" t="str">
            <v>RECUPERARE_MEDICALA_CRONICI_DIABET_SI_HEMOFILIE</v>
          </cell>
          <cell r="EE1" t="str">
            <v>RECUPERARE_MEDICALA_NEUROPSIHOMOTORIE_COPII</v>
          </cell>
          <cell r="EF1" t="str">
            <v>RECUPERARE_MEDICALA_ORTOPEDIE_SI_TRAUMATOLOGIE</v>
          </cell>
          <cell r="EG1" t="str">
            <v>RECUPERARE_MEDICALA_RESPIRATORIE</v>
          </cell>
          <cell r="EH1" t="str">
            <v>RECUPERARE_MEDICINA_FIZICA_SI_BALNEOLOGIE_</v>
          </cell>
          <cell r="EI1" t="str">
            <v>RECUPERARE_MEDICINA_FIZICA_SI_BALNEOLOGIE_COPII</v>
          </cell>
          <cell r="EJ1" t="str">
            <v>RECUPERARE_NEUROLOGICA</v>
          </cell>
          <cell r="EK1" t="str">
            <v>RECUPERARE_NEUROLOGICA_</v>
          </cell>
          <cell r="EL1" t="str">
            <v>RECUPERARE_NEUROLOGICA_COPII</v>
          </cell>
          <cell r="EM1" t="str">
            <v>RECUPERARE_NEUROLOGICA_CRONICI</v>
          </cell>
          <cell r="EN1" t="str">
            <v>RECUPERARE_NEUROMOTORIE_COPII</v>
          </cell>
          <cell r="EO1" t="str">
            <v>RECUPERARE_NEUROMOTORIE__</v>
          </cell>
          <cell r="EP1" t="str">
            <v>RECUPERARE_NEUROMUSCULARA</v>
          </cell>
          <cell r="EQ1" t="str">
            <v>RECUPERARE_NEUROPSIHOMOTORIE_</v>
          </cell>
          <cell r="ER1" t="str">
            <v>RECUPERARE_NEUROPSIHOMOTORIE_COPII</v>
          </cell>
          <cell r="ES1" t="str">
            <v>RECUPERARE_NEUROPSIHOMOTORIE_SI_POSTTRAUMATICA_COPII</v>
          </cell>
          <cell r="ET1" t="str">
            <v>RECUPERARE_ORL_COPII_CU_HANDICAP_AUZ_VORBIRE_CIUBOTICA_CUCULUI</v>
          </cell>
          <cell r="EU1" t="str">
            <v>RECUPERARE_ORTOPEDIE_SI_TRAUMATOLOGIE</v>
          </cell>
          <cell r="EV1" t="str">
            <v>RECUPERARE_PEDIATRICA_DISTROFICI_</v>
          </cell>
          <cell r="EW1" t="str">
            <v>RECUPERARE_TRAUMATOLOGICA_VERTEBROMEDULARA_SI_NEUROMOTORIE</v>
          </cell>
          <cell r="EX1" t="str">
            <v>REUMATOLOGIE__</v>
          </cell>
          <cell r="EY1" t="str">
            <v>TBC_OSTEOARTICULAR</v>
          </cell>
          <cell r="EZ1" t="str">
            <v>TOXICOLOGIE__</v>
          </cell>
          <cell r="FA1" t="str">
            <v>TOXICOMANIE_ELEVI_SI_STUDENTI</v>
          </cell>
          <cell r="FB1" t="str">
            <v>TOXICOMANIE__</v>
          </cell>
          <cell r="FC1" t="str">
            <v>UPU</v>
          </cell>
          <cell r="FD1" t="str">
            <v>UROLOGIE___</v>
          </cell>
          <cell r="FE1" t="str">
            <v>DIABET_ZAHARAT_NUTRITIE_SI_BOLI_METABOLICE_COPII</v>
          </cell>
          <cell r="FF1" t="str">
            <v>PNEUMOLOGIE_CRONICI</v>
          </cell>
          <cell r="FG1" t="str">
            <v>RECUPERARE_REUMATOLOGICA</v>
          </cell>
        </row>
        <row r="501">
          <cell r="C501" t="str">
            <v>Compartiment</v>
          </cell>
          <cell r="D501" t="str">
            <v>Sectie</v>
          </cell>
        </row>
        <row r="502">
          <cell r="C502" t="str">
            <v>DA</v>
          </cell>
          <cell r="D502" t="str">
            <v>NU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80"/>
  <sheetViews>
    <sheetView tabSelected="1" zoomScalePageLayoutView="0" workbookViewId="0" topLeftCell="A1">
      <pane xSplit="3" ySplit="16" topLeftCell="D17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D17" sqref="D17"/>
    </sheetView>
  </sheetViews>
  <sheetFormatPr defaultColWidth="9.140625" defaultRowHeight="15"/>
  <cols>
    <col min="1" max="1" width="4.57421875" style="4" customWidth="1"/>
    <col min="2" max="2" width="51.421875" style="4" customWidth="1"/>
    <col min="3" max="3" width="7.8515625" style="4" customWidth="1"/>
    <col min="4" max="4" width="4.57421875" style="4" customWidth="1"/>
    <col min="5" max="5" width="4.421875" style="4" customWidth="1"/>
    <col min="6" max="6" width="5.421875" style="4" customWidth="1"/>
    <col min="7" max="8" width="4.421875" style="4" customWidth="1"/>
    <col min="9" max="9" width="8.8515625" style="4" customWidth="1"/>
    <col min="10" max="10" width="5.7109375" style="4" customWidth="1"/>
    <col min="11" max="11" width="7.140625" style="4" customWidth="1"/>
    <col min="12" max="12" width="5.140625" style="4" customWidth="1"/>
    <col min="13" max="13" width="4.7109375" style="4" customWidth="1"/>
    <col min="14" max="14" width="6.7109375" style="4" customWidth="1"/>
    <col min="15" max="15" width="6.140625" style="4" customWidth="1"/>
    <col min="16" max="16" width="7.00390625" style="4" customWidth="1"/>
    <col min="17" max="17" width="6.8515625" style="4" customWidth="1"/>
    <col min="18" max="18" width="6.00390625" style="4" customWidth="1"/>
    <col min="19" max="19" width="8.8515625" style="4" customWidth="1"/>
    <col min="20" max="20" width="5.7109375" style="4" customWidth="1"/>
    <col min="21" max="21" width="4.8515625" style="4" customWidth="1"/>
    <col min="22" max="22" width="4.421875" style="4" customWidth="1"/>
    <col min="23" max="23" width="5.28125" style="4" customWidth="1"/>
    <col min="24" max="24" width="6.00390625" style="4" customWidth="1"/>
    <col min="25" max="25" width="5.57421875" style="4" customWidth="1"/>
    <col min="26" max="26" width="7.140625" style="4" customWidth="1"/>
    <col min="27" max="27" width="5.57421875" style="4" customWidth="1"/>
    <col min="28" max="29" width="7.28125" style="4" customWidth="1"/>
    <col min="30" max="30" width="5.421875" style="4" customWidth="1"/>
    <col min="31" max="31" width="5.57421875" style="4" customWidth="1"/>
    <col min="32" max="32" width="4.7109375" style="4" customWidth="1"/>
    <col min="33" max="33" width="5.7109375" style="4" customWidth="1"/>
    <col min="34" max="34" width="5.00390625" style="4" customWidth="1"/>
    <col min="35" max="35" width="6.28125" style="4" customWidth="1"/>
    <col min="36" max="36" width="5.57421875" style="4" customWidth="1"/>
    <col min="37" max="38" width="6.28125" style="4" customWidth="1"/>
    <col min="39" max="39" width="5.140625" style="4" customWidth="1"/>
    <col min="40" max="40" width="6.28125" style="4" customWidth="1"/>
    <col min="41" max="41" width="5.28125" style="4" customWidth="1"/>
    <col min="42" max="42" width="4.28125" style="4" customWidth="1"/>
    <col min="43" max="45" width="5.57421875" style="4" customWidth="1"/>
    <col min="46" max="46" width="7.421875" style="4" customWidth="1"/>
    <col min="47" max="47" width="5.7109375" style="4" customWidth="1"/>
    <col min="48" max="48" width="4.8515625" style="4" customWidth="1"/>
    <col min="49" max="49" width="7.421875" style="4" customWidth="1"/>
    <col min="50" max="50" width="4.57421875" style="4" customWidth="1"/>
    <col min="51" max="51" width="4.28125" style="4" customWidth="1"/>
    <col min="52" max="52" width="2.421875" style="4" customWidth="1"/>
    <col min="53" max="53" width="3.7109375" style="4" customWidth="1"/>
    <col min="54" max="54" width="9.7109375" style="4" customWidth="1"/>
    <col min="55" max="55" width="9.140625" style="4" customWidth="1"/>
    <col min="56" max="16384" width="9.140625" style="4" customWidth="1"/>
  </cols>
  <sheetData>
    <row r="1" spans="25:27" ht="12.75">
      <c r="Y1" s="6"/>
      <c r="AA1" s="6"/>
    </row>
    <row r="2" spans="1:34" ht="11.25" customHeight="1">
      <c r="A2" s="1" t="s">
        <v>0</v>
      </c>
      <c r="B2" s="2" t="s">
        <v>1</v>
      </c>
      <c r="C2" s="3" t="s">
        <v>356</v>
      </c>
      <c r="F2" s="5"/>
      <c r="I2" s="6"/>
      <c r="N2" s="5"/>
      <c r="V2" s="4" t="s">
        <v>2</v>
      </c>
      <c r="Z2" s="5"/>
      <c r="AD2" s="5"/>
      <c r="AG2" s="6"/>
      <c r="AH2" s="5"/>
    </row>
    <row r="3" spans="1:54" ht="11.25" customHeight="1">
      <c r="A3" s="7"/>
      <c r="B3" s="7"/>
      <c r="C3" s="8">
        <f>+BB35</f>
        <v>788547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9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BA3" s="10"/>
      <c r="BB3" s="10"/>
    </row>
    <row r="4" spans="1:53" s="16" customFormat="1" ht="11.25" customHeight="1">
      <c r="A4" s="134" t="s">
        <v>3</v>
      </c>
      <c r="B4" s="137" t="s">
        <v>4</v>
      </c>
      <c r="C4" s="140" t="s">
        <v>5</v>
      </c>
      <c r="D4" s="11"/>
      <c r="E4" s="12" t="s">
        <v>6</v>
      </c>
      <c r="F4" s="12"/>
      <c r="G4" s="12" t="s">
        <v>7</v>
      </c>
      <c r="H4" s="11"/>
      <c r="I4" s="11"/>
      <c r="J4" s="11"/>
      <c r="K4" s="11"/>
      <c r="L4" s="11"/>
      <c r="M4" s="11"/>
      <c r="N4" s="11"/>
      <c r="O4" s="12"/>
      <c r="P4" s="12"/>
      <c r="Q4" s="11"/>
      <c r="R4" s="11"/>
      <c r="S4" s="11"/>
      <c r="T4" s="13"/>
      <c r="U4" s="134" t="s">
        <v>3</v>
      </c>
      <c r="V4" s="134" t="s">
        <v>3</v>
      </c>
      <c r="W4" s="14"/>
      <c r="X4" s="11"/>
      <c r="Y4" s="12"/>
      <c r="Z4" s="12"/>
      <c r="AA4" s="12"/>
      <c r="AB4" s="12"/>
      <c r="AC4" s="12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3"/>
      <c r="AY4" s="134" t="s">
        <v>3</v>
      </c>
      <c r="AZ4" s="15"/>
      <c r="BA4" s="15"/>
    </row>
    <row r="5" spans="1:52" s="16" customFormat="1" ht="14.25" customHeight="1">
      <c r="A5" s="135"/>
      <c r="B5" s="138"/>
      <c r="C5" s="141"/>
      <c r="D5" s="143" t="s">
        <v>8</v>
      </c>
      <c r="E5" s="145" t="s">
        <v>9</v>
      </c>
      <c r="F5" s="145" t="s">
        <v>10</v>
      </c>
      <c r="G5" s="145" t="s">
        <v>11</v>
      </c>
      <c r="H5" s="145" t="s">
        <v>12</v>
      </c>
      <c r="I5" s="145" t="s">
        <v>13</v>
      </c>
      <c r="J5" s="145" t="s">
        <v>14</v>
      </c>
      <c r="K5" s="145" t="s">
        <v>15</v>
      </c>
      <c r="L5" s="145" t="s">
        <v>16</v>
      </c>
      <c r="M5" s="145" t="s">
        <v>17</v>
      </c>
      <c r="N5" s="145" t="s">
        <v>18</v>
      </c>
      <c r="O5" s="147" t="s">
        <v>19</v>
      </c>
      <c r="P5" s="147"/>
      <c r="Q5" s="147"/>
      <c r="R5" s="145" t="s">
        <v>20</v>
      </c>
      <c r="S5" s="145" t="s">
        <v>21</v>
      </c>
      <c r="T5" s="145" t="s">
        <v>22</v>
      </c>
      <c r="U5" s="135"/>
      <c r="V5" s="135"/>
      <c r="W5" s="148" t="s">
        <v>23</v>
      </c>
      <c r="X5" s="145" t="s">
        <v>24</v>
      </c>
      <c r="Y5" s="145" t="s">
        <v>25</v>
      </c>
      <c r="Z5" s="145" t="s">
        <v>26</v>
      </c>
      <c r="AA5" s="145" t="s">
        <v>27</v>
      </c>
      <c r="AB5" s="145" t="s">
        <v>28</v>
      </c>
      <c r="AC5" s="145" t="s">
        <v>29</v>
      </c>
      <c r="AD5" s="145" t="s">
        <v>30</v>
      </c>
      <c r="AE5" s="145" t="s">
        <v>31</v>
      </c>
      <c r="AF5" s="145" t="s">
        <v>32</v>
      </c>
      <c r="AG5" s="145" t="s">
        <v>33</v>
      </c>
      <c r="AH5" s="145" t="s">
        <v>34</v>
      </c>
      <c r="AI5" s="145" t="s">
        <v>35</v>
      </c>
      <c r="AJ5" s="145" t="s">
        <v>36</v>
      </c>
      <c r="AK5" s="145" t="s">
        <v>37</v>
      </c>
      <c r="AL5" s="145" t="s">
        <v>38</v>
      </c>
      <c r="AM5" s="145" t="s">
        <v>39</v>
      </c>
      <c r="AN5" s="145" t="s">
        <v>40</v>
      </c>
      <c r="AO5" s="145" t="s">
        <v>41</v>
      </c>
      <c r="AP5" s="153" t="s">
        <v>19</v>
      </c>
      <c r="AQ5" s="154"/>
      <c r="AR5" s="154"/>
      <c r="AS5" s="154"/>
      <c r="AT5" s="145" t="s">
        <v>42</v>
      </c>
      <c r="AU5" s="145" t="s">
        <v>43</v>
      </c>
      <c r="AV5" s="145" t="s">
        <v>44</v>
      </c>
      <c r="AW5" s="145" t="s">
        <v>45</v>
      </c>
      <c r="AX5" s="155" t="s">
        <v>46</v>
      </c>
      <c r="AY5" s="135"/>
      <c r="AZ5" s="15"/>
    </row>
    <row r="6" spans="1:52" s="16" customFormat="1" ht="19.5" customHeight="1">
      <c r="A6" s="135"/>
      <c r="B6" s="138"/>
      <c r="C6" s="141"/>
      <c r="D6" s="144"/>
      <c r="E6" s="146" t="s">
        <v>47</v>
      </c>
      <c r="F6" s="146" t="s">
        <v>48</v>
      </c>
      <c r="G6" s="146" t="s">
        <v>49</v>
      </c>
      <c r="H6" s="146" t="s">
        <v>7</v>
      </c>
      <c r="I6" s="146" t="s">
        <v>50</v>
      </c>
      <c r="J6" s="146" t="s">
        <v>7</v>
      </c>
      <c r="K6" s="146" t="s">
        <v>51</v>
      </c>
      <c r="L6" s="146" t="s">
        <v>52</v>
      </c>
      <c r="M6" s="146"/>
      <c r="N6" s="146" t="s">
        <v>53</v>
      </c>
      <c r="O6" s="151" t="s">
        <v>54</v>
      </c>
      <c r="P6" s="151" t="s">
        <v>55</v>
      </c>
      <c r="Q6" s="151" t="s">
        <v>56</v>
      </c>
      <c r="R6" s="146" t="s">
        <v>57</v>
      </c>
      <c r="S6" s="146" t="s">
        <v>58</v>
      </c>
      <c r="T6" s="146" t="s">
        <v>59</v>
      </c>
      <c r="U6" s="135"/>
      <c r="V6" s="135"/>
      <c r="W6" s="149"/>
      <c r="X6" s="146" t="s">
        <v>60</v>
      </c>
      <c r="Y6" s="146"/>
      <c r="Z6" s="146"/>
      <c r="AA6" s="146"/>
      <c r="AB6" s="146"/>
      <c r="AC6" s="146"/>
      <c r="AD6" s="146"/>
      <c r="AE6" s="146" t="s">
        <v>61</v>
      </c>
      <c r="AF6" s="146"/>
      <c r="AG6" s="146" t="s">
        <v>62</v>
      </c>
      <c r="AH6" s="146"/>
      <c r="AI6" s="146" t="s">
        <v>58</v>
      </c>
      <c r="AJ6" s="146"/>
      <c r="AK6" s="146"/>
      <c r="AL6" s="146" t="s">
        <v>63</v>
      </c>
      <c r="AM6" s="146"/>
      <c r="AN6" s="146"/>
      <c r="AO6" s="146" t="s">
        <v>64</v>
      </c>
      <c r="AP6" s="157" t="s">
        <v>65</v>
      </c>
      <c r="AQ6" s="157" t="s">
        <v>66</v>
      </c>
      <c r="AR6" s="157" t="s">
        <v>67</v>
      </c>
      <c r="AS6" s="157" t="s">
        <v>68</v>
      </c>
      <c r="AT6" s="146" t="s">
        <v>69</v>
      </c>
      <c r="AU6" s="146"/>
      <c r="AV6" s="146"/>
      <c r="AW6" s="146" t="s">
        <v>70</v>
      </c>
      <c r="AX6" s="156" t="s">
        <v>71</v>
      </c>
      <c r="AY6" s="135"/>
      <c r="AZ6" s="15"/>
    </row>
    <row r="7" spans="1:52" s="16" customFormat="1" ht="14.25" customHeight="1">
      <c r="A7" s="135"/>
      <c r="B7" s="138"/>
      <c r="C7" s="141"/>
      <c r="D7" s="144"/>
      <c r="E7" s="146" t="s">
        <v>72</v>
      </c>
      <c r="F7" s="146"/>
      <c r="G7" s="146" t="s">
        <v>73</v>
      </c>
      <c r="H7" s="146" t="s">
        <v>7</v>
      </c>
      <c r="I7" s="146" t="s">
        <v>74</v>
      </c>
      <c r="J7" s="146" t="s">
        <v>75</v>
      </c>
      <c r="K7" s="146" t="s">
        <v>76</v>
      </c>
      <c r="L7" s="146" t="s">
        <v>77</v>
      </c>
      <c r="M7" s="146" t="s">
        <v>7</v>
      </c>
      <c r="N7" s="146" t="s">
        <v>78</v>
      </c>
      <c r="O7" s="152"/>
      <c r="P7" s="152"/>
      <c r="Q7" s="152"/>
      <c r="R7" s="146" t="s">
        <v>79</v>
      </c>
      <c r="S7" s="146" t="s">
        <v>80</v>
      </c>
      <c r="T7" s="146"/>
      <c r="U7" s="135"/>
      <c r="V7" s="135"/>
      <c r="W7" s="149"/>
      <c r="X7" s="146" t="s">
        <v>81</v>
      </c>
      <c r="Y7" s="146"/>
      <c r="Z7" s="146"/>
      <c r="AA7" s="146"/>
      <c r="AB7" s="146"/>
      <c r="AC7" s="146"/>
      <c r="AD7" s="146"/>
      <c r="AE7" s="146" t="s">
        <v>82</v>
      </c>
      <c r="AF7" s="146"/>
      <c r="AG7" s="146" t="s">
        <v>83</v>
      </c>
      <c r="AH7" s="146"/>
      <c r="AI7" s="146" t="s">
        <v>80</v>
      </c>
      <c r="AJ7" s="146"/>
      <c r="AK7" s="146" t="s">
        <v>84</v>
      </c>
      <c r="AL7" s="146" t="s">
        <v>85</v>
      </c>
      <c r="AM7" s="146"/>
      <c r="AN7" s="146"/>
      <c r="AO7" s="146"/>
      <c r="AP7" s="158"/>
      <c r="AQ7" s="158"/>
      <c r="AR7" s="158"/>
      <c r="AS7" s="158"/>
      <c r="AT7" s="146" t="s">
        <v>86</v>
      </c>
      <c r="AU7" s="146"/>
      <c r="AV7" s="146"/>
      <c r="AW7" s="146" t="s">
        <v>87</v>
      </c>
      <c r="AX7" s="156" t="s">
        <v>88</v>
      </c>
      <c r="AY7" s="135"/>
      <c r="AZ7" s="15"/>
    </row>
    <row r="8" spans="1:52" s="16" customFormat="1" ht="12.75" customHeight="1">
      <c r="A8" s="135"/>
      <c r="B8" s="138"/>
      <c r="C8" s="141"/>
      <c r="D8" s="144"/>
      <c r="E8" s="146" t="s">
        <v>82</v>
      </c>
      <c r="F8" s="146"/>
      <c r="G8" s="146"/>
      <c r="H8" s="146"/>
      <c r="I8" s="146" t="s">
        <v>89</v>
      </c>
      <c r="J8" s="146" t="s">
        <v>90</v>
      </c>
      <c r="K8" s="146" t="s">
        <v>91</v>
      </c>
      <c r="L8" s="146" t="s">
        <v>92</v>
      </c>
      <c r="M8" s="146"/>
      <c r="N8" s="146" t="s">
        <v>93</v>
      </c>
      <c r="O8" s="152"/>
      <c r="P8" s="152"/>
      <c r="Q8" s="152"/>
      <c r="R8" s="146" t="s">
        <v>94</v>
      </c>
      <c r="S8" s="146" t="s">
        <v>95</v>
      </c>
      <c r="T8" s="146"/>
      <c r="U8" s="135"/>
      <c r="V8" s="135"/>
      <c r="W8" s="149" t="s">
        <v>96</v>
      </c>
      <c r="X8" s="146" t="s">
        <v>97</v>
      </c>
      <c r="Y8" s="146" t="s">
        <v>94</v>
      </c>
      <c r="Z8" s="146" t="s">
        <v>94</v>
      </c>
      <c r="AA8" s="146" t="s">
        <v>94</v>
      </c>
      <c r="AB8" s="146" t="s">
        <v>94</v>
      </c>
      <c r="AC8" s="146" t="s">
        <v>94</v>
      </c>
      <c r="AD8" s="146" t="s">
        <v>94</v>
      </c>
      <c r="AE8" s="146" t="s">
        <v>98</v>
      </c>
      <c r="AF8" s="146"/>
      <c r="AG8" s="146" t="s">
        <v>99</v>
      </c>
      <c r="AH8" s="146"/>
      <c r="AI8" s="146" t="s">
        <v>100</v>
      </c>
      <c r="AJ8" s="146"/>
      <c r="AK8" s="146" t="s">
        <v>101</v>
      </c>
      <c r="AL8" s="146" t="s">
        <v>102</v>
      </c>
      <c r="AM8" s="146"/>
      <c r="AN8" s="146"/>
      <c r="AO8" s="146"/>
      <c r="AP8" s="158"/>
      <c r="AQ8" s="158"/>
      <c r="AR8" s="158"/>
      <c r="AS8" s="158"/>
      <c r="AT8" s="146" t="s">
        <v>103</v>
      </c>
      <c r="AU8" s="146" t="s">
        <v>98</v>
      </c>
      <c r="AV8" s="146" t="s">
        <v>98</v>
      </c>
      <c r="AW8" s="146" t="s">
        <v>104</v>
      </c>
      <c r="AX8" s="156"/>
      <c r="AY8" s="135"/>
      <c r="AZ8" s="15"/>
    </row>
    <row r="9" spans="1:52" s="16" customFormat="1" ht="15" customHeight="1">
      <c r="A9" s="135"/>
      <c r="B9" s="138"/>
      <c r="C9" s="141"/>
      <c r="D9" s="144"/>
      <c r="E9" s="146"/>
      <c r="F9" s="146"/>
      <c r="G9" s="146"/>
      <c r="H9" s="146" t="s">
        <v>105</v>
      </c>
      <c r="I9" s="146" t="s">
        <v>60</v>
      </c>
      <c r="J9" s="146" t="s">
        <v>106</v>
      </c>
      <c r="K9" s="146" t="s">
        <v>77</v>
      </c>
      <c r="L9" s="146"/>
      <c r="M9" s="146" t="s">
        <v>57</v>
      </c>
      <c r="N9" s="146"/>
      <c r="O9" s="152"/>
      <c r="P9" s="152"/>
      <c r="Q9" s="152"/>
      <c r="R9" s="146" t="s">
        <v>107</v>
      </c>
      <c r="S9" s="146" t="s">
        <v>108</v>
      </c>
      <c r="T9" s="146"/>
      <c r="U9" s="135"/>
      <c r="V9" s="135"/>
      <c r="W9" s="149" t="s">
        <v>109</v>
      </c>
      <c r="X9" s="146"/>
      <c r="Y9" s="146" t="s">
        <v>110</v>
      </c>
      <c r="Z9" s="146" t="s">
        <v>110</v>
      </c>
      <c r="AA9" s="146" t="s">
        <v>110</v>
      </c>
      <c r="AB9" s="146" t="s">
        <v>110</v>
      </c>
      <c r="AC9" s="146" t="s">
        <v>110</v>
      </c>
      <c r="AD9" s="146" t="s">
        <v>110</v>
      </c>
      <c r="AE9" s="146" t="s">
        <v>111</v>
      </c>
      <c r="AF9" s="146"/>
      <c r="AG9" s="146" t="s">
        <v>112</v>
      </c>
      <c r="AH9" s="146"/>
      <c r="AI9" s="146" t="s">
        <v>85</v>
      </c>
      <c r="AJ9" s="146"/>
      <c r="AK9" s="146" t="s">
        <v>113</v>
      </c>
      <c r="AL9" s="146" t="s">
        <v>82</v>
      </c>
      <c r="AM9" s="146" t="s">
        <v>114</v>
      </c>
      <c r="AN9" s="146" t="s">
        <v>114</v>
      </c>
      <c r="AO9" s="146"/>
      <c r="AP9" s="158"/>
      <c r="AQ9" s="158"/>
      <c r="AR9" s="158"/>
      <c r="AS9" s="158"/>
      <c r="AT9" s="146" t="s">
        <v>115</v>
      </c>
      <c r="AU9" s="146" t="s">
        <v>116</v>
      </c>
      <c r="AV9" s="146" t="s">
        <v>116</v>
      </c>
      <c r="AW9" s="146" t="s">
        <v>117</v>
      </c>
      <c r="AX9" s="156"/>
      <c r="AY9" s="135"/>
      <c r="AZ9" s="15"/>
    </row>
    <row r="10" spans="1:54" s="16" customFormat="1" ht="12.75" customHeight="1">
      <c r="A10" s="135"/>
      <c r="B10" s="138"/>
      <c r="C10" s="141"/>
      <c r="D10" s="144"/>
      <c r="E10" s="146"/>
      <c r="F10" s="146"/>
      <c r="G10" s="146"/>
      <c r="H10" s="146" t="s">
        <v>118</v>
      </c>
      <c r="I10" s="146" t="s">
        <v>119</v>
      </c>
      <c r="J10" s="146" t="s">
        <v>120</v>
      </c>
      <c r="K10" s="146" t="s">
        <v>92</v>
      </c>
      <c r="L10" s="146" t="s">
        <v>7</v>
      </c>
      <c r="M10" s="146" t="s">
        <v>120</v>
      </c>
      <c r="N10" s="146"/>
      <c r="O10" s="152"/>
      <c r="P10" s="152"/>
      <c r="Q10" s="152"/>
      <c r="R10" s="146" t="s">
        <v>92</v>
      </c>
      <c r="S10" s="146" t="s">
        <v>121</v>
      </c>
      <c r="T10" s="146"/>
      <c r="U10" s="135"/>
      <c r="V10" s="135"/>
      <c r="W10" s="149" t="s">
        <v>122</v>
      </c>
      <c r="X10" s="146"/>
      <c r="Y10" s="146" t="s">
        <v>123</v>
      </c>
      <c r="Z10" s="146" t="s">
        <v>123</v>
      </c>
      <c r="AA10" s="146" t="s">
        <v>123</v>
      </c>
      <c r="AB10" s="146" t="s">
        <v>123</v>
      </c>
      <c r="AC10" s="146" t="s">
        <v>123</v>
      </c>
      <c r="AD10" s="146" t="s">
        <v>123</v>
      </c>
      <c r="AE10" s="146"/>
      <c r="AF10" s="146" t="s">
        <v>124</v>
      </c>
      <c r="AG10" s="146" t="s">
        <v>125</v>
      </c>
      <c r="AH10" s="146" t="s">
        <v>100</v>
      </c>
      <c r="AI10" s="146"/>
      <c r="AJ10" s="146"/>
      <c r="AK10" s="146" t="s">
        <v>120</v>
      </c>
      <c r="AL10" s="146"/>
      <c r="AM10" s="146" t="s">
        <v>126</v>
      </c>
      <c r="AN10" s="146" t="s">
        <v>126</v>
      </c>
      <c r="AO10" s="146"/>
      <c r="AP10" s="158"/>
      <c r="AQ10" s="158"/>
      <c r="AR10" s="158"/>
      <c r="AS10" s="158"/>
      <c r="AT10" s="146" t="s">
        <v>82</v>
      </c>
      <c r="AU10" s="146" t="s">
        <v>123</v>
      </c>
      <c r="AV10" s="146" t="s">
        <v>123</v>
      </c>
      <c r="AW10" s="146" t="s">
        <v>127</v>
      </c>
      <c r="AX10" s="156"/>
      <c r="AY10" s="135"/>
      <c r="AZ10" s="15"/>
      <c r="BB10" s="17">
        <f>SUM(BB12:BB53)</f>
        <v>19760314</v>
      </c>
    </row>
    <row r="11" spans="1:52" s="16" customFormat="1" ht="12.75" customHeight="1">
      <c r="A11" s="135"/>
      <c r="B11" s="139"/>
      <c r="C11" s="142"/>
      <c r="D11" s="144"/>
      <c r="E11" s="146" t="s">
        <v>7</v>
      </c>
      <c r="F11" s="146"/>
      <c r="G11" s="146"/>
      <c r="H11" s="146"/>
      <c r="I11" s="146" t="s">
        <v>128</v>
      </c>
      <c r="J11" s="146" t="s">
        <v>92</v>
      </c>
      <c r="K11" s="146"/>
      <c r="L11" s="146" t="s">
        <v>7</v>
      </c>
      <c r="M11" s="146" t="s">
        <v>92</v>
      </c>
      <c r="N11" s="146"/>
      <c r="O11" s="152"/>
      <c r="P11" s="152"/>
      <c r="Q11" s="152"/>
      <c r="R11" s="146"/>
      <c r="S11" s="146" t="s">
        <v>129</v>
      </c>
      <c r="T11" s="146"/>
      <c r="U11" s="135"/>
      <c r="V11" s="135"/>
      <c r="W11" s="150" t="s">
        <v>82</v>
      </c>
      <c r="X11" s="146"/>
      <c r="Y11" s="146" t="s">
        <v>130</v>
      </c>
      <c r="Z11" s="146" t="s">
        <v>130</v>
      </c>
      <c r="AA11" s="146" t="s">
        <v>130</v>
      </c>
      <c r="AB11" s="146" t="s">
        <v>130</v>
      </c>
      <c r="AC11" s="146" t="s">
        <v>130</v>
      </c>
      <c r="AD11" s="146" t="s">
        <v>130</v>
      </c>
      <c r="AE11" s="146"/>
      <c r="AF11" s="146" t="s">
        <v>82</v>
      </c>
      <c r="AG11" s="146" t="s">
        <v>82</v>
      </c>
      <c r="AH11" s="146" t="s">
        <v>131</v>
      </c>
      <c r="AI11" s="146"/>
      <c r="AJ11" s="146"/>
      <c r="AK11" s="146" t="s">
        <v>92</v>
      </c>
      <c r="AL11" s="146"/>
      <c r="AM11" s="146" t="s">
        <v>82</v>
      </c>
      <c r="AN11" s="146" t="s">
        <v>82</v>
      </c>
      <c r="AO11" s="146"/>
      <c r="AP11" s="147"/>
      <c r="AQ11" s="147"/>
      <c r="AR11" s="147"/>
      <c r="AS11" s="147"/>
      <c r="AT11" s="146"/>
      <c r="AU11" s="146" t="s">
        <v>130</v>
      </c>
      <c r="AV11" s="146" t="s">
        <v>130</v>
      </c>
      <c r="AW11" s="146" t="s">
        <v>132</v>
      </c>
      <c r="AX11" s="156"/>
      <c r="AY11" s="135"/>
      <c r="AZ11" s="15"/>
    </row>
    <row r="12" spans="1:55" s="17" customFormat="1" ht="13.5" customHeight="1">
      <c r="A12" s="136"/>
      <c r="B12" s="18" t="s">
        <v>133</v>
      </c>
      <c r="C12" s="19">
        <v>1</v>
      </c>
      <c r="D12" s="20">
        <v>2</v>
      </c>
      <c r="E12" s="20">
        <v>3</v>
      </c>
      <c r="F12" s="20">
        <v>4</v>
      </c>
      <c r="G12" s="20">
        <v>5</v>
      </c>
      <c r="H12" s="20">
        <v>6</v>
      </c>
      <c r="I12" s="20">
        <v>7</v>
      </c>
      <c r="J12" s="20">
        <v>8</v>
      </c>
      <c r="K12" s="20">
        <v>9</v>
      </c>
      <c r="L12" s="20">
        <v>10</v>
      </c>
      <c r="M12" s="20">
        <v>11</v>
      </c>
      <c r="N12" s="20">
        <v>12</v>
      </c>
      <c r="O12" s="20">
        <v>13</v>
      </c>
      <c r="P12" s="20">
        <v>14</v>
      </c>
      <c r="Q12" s="20">
        <v>15</v>
      </c>
      <c r="R12" s="20">
        <v>16</v>
      </c>
      <c r="S12" s="20">
        <v>17</v>
      </c>
      <c r="T12" s="21">
        <v>18</v>
      </c>
      <c r="U12" s="136"/>
      <c r="V12" s="136"/>
      <c r="W12" s="18">
        <v>19</v>
      </c>
      <c r="X12" s="20">
        <v>20</v>
      </c>
      <c r="Y12" s="20">
        <v>21</v>
      </c>
      <c r="Z12" s="20">
        <v>22</v>
      </c>
      <c r="AA12" s="20">
        <v>23</v>
      </c>
      <c r="AB12" s="20">
        <v>24</v>
      </c>
      <c r="AC12" s="20">
        <v>25</v>
      </c>
      <c r="AD12" s="20">
        <v>26</v>
      </c>
      <c r="AE12" s="20">
        <v>27</v>
      </c>
      <c r="AF12" s="20">
        <v>28</v>
      </c>
      <c r="AG12" s="20">
        <v>29</v>
      </c>
      <c r="AH12" s="20">
        <v>30</v>
      </c>
      <c r="AI12" s="20">
        <v>31</v>
      </c>
      <c r="AJ12" s="20">
        <v>32</v>
      </c>
      <c r="AK12" s="20">
        <v>33</v>
      </c>
      <c r="AL12" s="20">
        <v>34</v>
      </c>
      <c r="AM12" s="20">
        <v>35</v>
      </c>
      <c r="AN12" s="20">
        <v>36</v>
      </c>
      <c r="AO12" s="20">
        <v>37</v>
      </c>
      <c r="AP12" s="20">
        <v>38</v>
      </c>
      <c r="AQ12" s="20">
        <v>39</v>
      </c>
      <c r="AR12" s="20">
        <v>40</v>
      </c>
      <c r="AS12" s="20">
        <v>41</v>
      </c>
      <c r="AT12" s="20">
        <v>42</v>
      </c>
      <c r="AU12" s="20">
        <v>43</v>
      </c>
      <c r="AV12" s="20">
        <v>44</v>
      </c>
      <c r="AW12" s="20">
        <v>45</v>
      </c>
      <c r="AX12" s="20">
        <v>46</v>
      </c>
      <c r="AY12" s="136"/>
      <c r="AZ12" s="22"/>
      <c r="BA12" s="5">
        <v>1</v>
      </c>
      <c r="BB12" s="23">
        <v>333450</v>
      </c>
      <c r="BC12" s="24" t="s">
        <v>134</v>
      </c>
    </row>
    <row r="13" spans="1:55" ht="12.75" customHeight="1" hidden="1">
      <c r="A13" s="25"/>
      <c r="B13" s="26" t="s">
        <v>135</v>
      </c>
      <c r="C13" s="27">
        <f>SUM(D13:N13)+SUM(R13:T13)+SUM(W13:AO13)+SUM(AT13:AX13)</f>
        <v>6435</v>
      </c>
      <c r="D13" s="28">
        <f aca="true" t="shared" si="0" ref="D13:T13">SUM(D18:D27)+D31+SUM(D39:D57)</f>
        <v>450</v>
      </c>
      <c r="E13" s="28">
        <f t="shared" si="0"/>
        <v>43</v>
      </c>
      <c r="F13" s="28">
        <f t="shared" si="0"/>
        <v>20</v>
      </c>
      <c r="G13" s="28">
        <f t="shared" si="0"/>
        <v>193</v>
      </c>
      <c r="H13" s="28">
        <f t="shared" si="0"/>
        <v>130</v>
      </c>
      <c r="I13" s="28">
        <f t="shared" si="0"/>
        <v>52</v>
      </c>
      <c r="J13" s="28">
        <f t="shared" si="0"/>
        <v>195</v>
      </c>
      <c r="K13" s="28">
        <f t="shared" si="0"/>
        <v>25</v>
      </c>
      <c r="L13" s="28">
        <f t="shared" si="0"/>
        <v>82</v>
      </c>
      <c r="M13" s="28">
        <f t="shared" si="0"/>
        <v>165</v>
      </c>
      <c r="N13" s="28">
        <f t="shared" si="0"/>
        <v>1138</v>
      </c>
      <c r="O13" s="28">
        <f t="shared" si="0"/>
        <v>18</v>
      </c>
      <c r="P13" s="28">
        <f t="shared" si="0"/>
        <v>507</v>
      </c>
      <c r="Q13" s="28">
        <f t="shared" si="0"/>
        <v>613</v>
      </c>
      <c r="R13" s="28">
        <f t="shared" si="0"/>
        <v>171</v>
      </c>
      <c r="S13" s="28">
        <f t="shared" si="0"/>
        <v>0</v>
      </c>
      <c r="T13" s="28">
        <f t="shared" si="0"/>
        <v>117</v>
      </c>
      <c r="U13" s="25"/>
      <c r="V13" s="25"/>
      <c r="W13" s="28">
        <f aca="true" t="shared" si="1" ref="W13:AX13">SUM(W18:W27)+W31+SUM(W39:W57)</f>
        <v>95</v>
      </c>
      <c r="X13" s="28">
        <f t="shared" si="1"/>
        <v>340</v>
      </c>
      <c r="Y13" s="28">
        <f t="shared" si="1"/>
        <v>487</v>
      </c>
      <c r="Z13" s="28">
        <f t="shared" si="1"/>
        <v>55</v>
      </c>
      <c r="AA13" s="28">
        <f t="shared" si="1"/>
        <v>50</v>
      </c>
      <c r="AB13" s="28">
        <f t="shared" si="1"/>
        <v>60</v>
      </c>
      <c r="AC13" s="28">
        <f t="shared" si="1"/>
        <v>35</v>
      </c>
      <c r="AD13" s="28">
        <f t="shared" si="1"/>
        <v>15</v>
      </c>
      <c r="AE13" s="28">
        <f t="shared" si="1"/>
        <v>155</v>
      </c>
      <c r="AF13" s="28">
        <f t="shared" si="1"/>
        <v>95</v>
      </c>
      <c r="AG13" s="28">
        <f t="shared" si="1"/>
        <v>186</v>
      </c>
      <c r="AH13" s="28">
        <f t="shared" si="1"/>
        <v>308</v>
      </c>
      <c r="AI13" s="28">
        <f t="shared" si="1"/>
        <v>25</v>
      </c>
      <c r="AJ13" s="28">
        <f t="shared" si="1"/>
        <v>25</v>
      </c>
      <c r="AK13" s="28">
        <f t="shared" si="1"/>
        <v>55</v>
      </c>
      <c r="AL13" s="28">
        <f t="shared" si="1"/>
        <v>373</v>
      </c>
      <c r="AM13" s="28">
        <f t="shared" si="1"/>
        <v>136</v>
      </c>
      <c r="AN13" s="28">
        <f t="shared" si="1"/>
        <v>72</v>
      </c>
      <c r="AO13" s="28">
        <f t="shared" si="1"/>
        <v>355</v>
      </c>
      <c r="AP13" s="28">
        <f t="shared" si="1"/>
        <v>157</v>
      </c>
      <c r="AQ13" s="28">
        <f t="shared" si="1"/>
        <v>143</v>
      </c>
      <c r="AR13" s="28">
        <f t="shared" si="1"/>
        <v>55</v>
      </c>
      <c r="AS13" s="28">
        <f t="shared" si="1"/>
        <v>0</v>
      </c>
      <c r="AT13" s="28">
        <f t="shared" si="1"/>
        <v>363</v>
      </c>
      <c r="AU13" s="28">
        <f t="shared" si="1"/>
        <v>0</v>
      </c>
      <c r="AV13" s="28">
        <f t="shared" si="1"/>
        <v>50</v>
      </c>
      <c r="AW13" s="28">
        <f t="shared" si="1"/>
        <v>279</v>
      </c>
      <c r="AX13" s="28">
        <f t="shared" si="1"/>
        <v>40</v>
      </c>
      <c r="AY13" s="29"/>
      <c r="AZ13" s="10"/>
      <c r="BA13" s="5">
        <v>2</v>
      </c>
      <c r="BB13" s="30">
        <v>424047</v>
      </c>
      <c r="BC13" s="24" t="s">
        <v>136</v>
      </c>
    </row>
    <row r="14" spans="1:55" s="35" customFormat="1" ht="14.25" customHeight="1" hidden="1">
      <c r="A14" s="31"/>
      <c r="B14" s="102" t="s">
        <v>137</v>
      </c>
      <c r="C14" s="103">
        <f>C13*1000/$C3</f>
        <v>8.160578887498145</v>
      </c>
      <c r="D14" s="103">
        <f>D13*1000/$C3</f>
        <v>0.5706698522725976</v>
      </c>
      <c r="E14" s="103">
        <f aca="true" t="shared" si="2" ref="E14:S14">E13*1000/$C3</f>
        <v>0.05453067477271488</v>
      </c>
      <c r="F14" s="103">
        <f t="shared" si="2"/>
        <v>0.02536310454544878</v>
      </c>
      <c r="G14" s="103">
        <f t="shared" si="2"/>
        <v>0.24475395886358073</v>
      </c>
      <c r="H14" s="103">
        <f t="shared" si="2"/>
        <v>0.16486017954541707</v>
      </c>
      <c r="I14" s="103">
        <f t="shared" si="2"/>
        <v>0.06594407181816683</v>
      </c>
      <c r="J14" s="103">
        <f t="shared" si="2"/>
        <v>0.24729026931812562</v>
      </c>
      <c r="K14" s="103">
        <f t="shared" si="2"/>
        <v>0.03170388068181098</v>
      </c>
      <c r="L14" s="103">
        <f t="shared" si="2"/>
        <v>0.10398872863634</v>
      </c>
      <c r="M14" s="103">
        <f t="shared" si="2"/>
        <v>0.20924561249995244</v>
      </c>
      <c r="N14" s="103">
        <f t="shared" si="2"/>
        <v>1.4431606486360355</v>
      </c>
      <c r="O14" s="103">
        <f t="shared" si="2"/>
        <v>0.022826794090903903</v>
      </c>
      <c r="P14" s="103">
        <f t="shared" si="2"/>
        <v>0.6429547002271266</v>
      </c>
      <c r="Q14" s="103">
        <f t="shared" si="2"/>
        <v>0.7773791543180052</v>
      </c>
      <c r="R14" s="103">
        <f t="shared" si="2"/>
        <v>0.21685454386358707</v>
      </c>
      <c r="S14" s="103">
        <f t="shared" si="2"/>
        <v>0</v>
      </c>
      <c r="T14" s="103">
        <f>T13*1000/$C3</f>
        <v>0.14837416159087538</v>
      </c>
      <c r="U14" s="31"/>
      <c r="V14" s="31"/>
      <c r="W14" s="103">
        <f aca="true" t="shared" si="3" ref="W14:AX14">W13*1000/$C3</f>
        <v>0.12047474659088171</v>
      </c>
      <c r="X14" s="103">
        <f t="shared" si="3"/>
        <v>0.43117277727262926</v>
      </c>
      <c r="Y14" s="103">
        <f t="shared" si="3"/>
        <v>0.6175915956816779</v>
      </c>
      <c r="Z14" s="103">
        <f t="shared" si="3"/>
        <v>0.06974853749998415</v>
      </c>
      <c r="AA14" s="103">
        <f t="shared" si="3"/>
        <v>0.06340776136362196</v>
      </c>
      <c r="AB14" s="103">
        <f t="shared" si="3"/>
        <v>0.07608931363634634</v>
      </c>
      <c r="AC14" s="103">
        <f t="shared" si="3"/>
        <v>0.04438543295453537</v>
      </c>
      <c r="AD14" s="103">
        <f>AD13*1000/$C3</f>
        <v>0.019022328409086586</v>
      </c>
      <c r="AE14" s="103">
        <f t="shared" si="3"/>
        <v>0.19656406022722805</v>
      </c>
      <c r="AF14" s="103">
        <f t="shared" si="3"/>
        <v>0.12047474659088171</v>
      </c>
      <c r="AG14" s="103">
        <f t="shared" si="3"/>
        <v>0.23587687227267368</v>
      </c>
      <c r="AH14" s="103">
        <f t="shared" si="3"/>
        <v>0.3905918099999112</v>
      </c>
      <c r="AI14" s="103">
        <f t="shared" si="3"/>
        <v>0.03170388068181098</v>
      </c>
      <c r="AJ14" s="103">
        <f t="shared" si="3"/>
        <v>0.03170388068181098</v>
      </c>
      <c r="AK14" s="103">
        <f t="shared" si="3"/>
        <v>0.06974853749998415</v>
      </c>
      <c r="AL14" s="103">
        <f t="shared" si="3"/>
        <v>0.47302189977261977</v>
      </c>
      <c r="AM14" s="103">
        <f t="shared" si="3"/>
        <v>0.1724691109090517</v>
      </c>
      <c r="AN14" s="103">
        <f t="shared" si="3"/>
        <v>0.09130717636361561</v>
      </c>
      <c r="AO14" s="103">
        <f t="shared" si="3"/>
        <v>0.4501951056817159</v>
      </c>
      <c r="AP14" s="103">
        <f t="shared" si="3"/>
        <v>0.19910037068177294</v>
      </c>
      <c r="AQ14" s="103">
        <f t="shared" si="3"/>
        <v>0.18134619749995878</v>
      </c>
      <c r="AR14" s="103">
        <f t="shared" si="3"/>
        <v>0.06974853749998415</v>
      </c>
      <c r="AS14" s="103">
        <f t="shared" si="3"/>
        <v>0</v>
      </c>
      <c r="AT14" s="103">
        <f t="shared" si="3"/>
        <v>0.4603403474998954</v>
      </c>
      <c r="AU14" s="103">
        <f t="shared" si="3"/>
        <v>0</v>
      </c>
      <c r="AV14" s="103">
        <f t="shared" si="3"/>
        <v>0.06340776136362196</v>
      </c>
      <c r="AW14" s="103">
        <f t="shared" si="3"/>
        <v>0.3538153084090105</v>
      </c>
      <c r="AX14" s="103">
        <f t="shared" si="3"/>
        <v>0.05072620909089756</v>
      </c>
      <c r="AY14" s="31"/>
      <c r="AZ14" s="34"/>
      <c r="BA14" s="5">
        <v>3</v>
      </c>
      <c r="BB14" s="30">
        <v>595794</v>
      </c>
      <c r="BC14" s="24" t="s">
        <v>138</v>
      </c>
    </row>
    <row r="15" spans="1:55" s="6" customFormat="1" ht="14.25" customHeight="1">
      <c r="A15" s="104"/>
      <c r="B15" s="40" t="s">
        <v>139</v>
      </c>
      <c r="C15" s="105">
        <f>SUM(D15:N15)+SUM(R15:T15)+SUM(W15:AO15)+SUM(AT15:AX15)</f>
        <v>6082</v>
      </c>
      <c r="D15" s="106">
        <f>+SUM(D18:D27)+SUM(D31:D32)+SUM(D39:D54)</f>
        <v>332</v>
      </c>
      <c r="E15" s="106">
        <f aca="true" t="shared" si="4" ref="E15:T15">+SUM(E18:E27)+SUM(E31:E32)+SUM(E39:E54)</f>
        <v>43</v>
      </c>
      <c r="F15" s="106">
        <f t="shared" si="4"/>
        <v>20</v>
      </c>
      <c r="G15" s="106">
        <f t="shared" si="4"/>
        <v>183</v>
      </c>
      <c r="H15" s="106">
        <f>+SUM(H18:H27)+SUM(H31:H32)+SUM(H39:H54)</f>
        <v>130</v>
      </c>
      <c r="I15" s="106">
        <f t="shared" si="4"/>
        <v>52</v>
      </c>
      <c r="J15" s="106">
        <f t="shared" si="4"/>
        <v>195</v>
      </c>
      <c r="K15" s="106">
        <f t="shared" si="4"/>
        <v>25</v>
      </c>
      <c r="L15" s="106">
        <f t="shared" si="4"/>
        <v>82</v>
      </c>
      <c r="M15" s="106">
        <f t="shared" si="4"/>
        <v>155</v>
      </c>
      <c r="N15" s="106">
        <f t="shared" si="4"/>
        <v>1120</v>
      </c>
      <c r="O15" s="106">
        <f t="shared" si="4"/>
        <v>0</v>
      </c>
      <c r="P15" s="106">
        <f t="shared" si="4"/>
        <v>507</v>
      </c>
      <c r="Q15" s="106">
        <f>+SUM(Q18:Q27)+SUM(Q31:Q32)+SUM(Q39:Q54)</f>
        <v>613</v>
      </c>
      <c r="R15" s="106">
        <f t="shared" si="4"/>
        <v>171</v>
      </c>
      <c r="S15" s="106">
        <f t="shared" si="4"/>
        <v>0</v>
      </c>
      <c r="T15" s="132">
        <f t="shared" si="4"/>
        <v>102</v>
      </c>
      <c r="U15" s="104"/>
      <c r="V15" s="104"/>
      <c r="W15" s="133">
        <f>+SUM(W18:W27)+SUM(W31:W32)+SUM(W39:W54)</f>
        <v>85</v>
      </c>
      <c r="X15" s="106">
        <f>+SUM(X18:X27)+SUM(X31:X32)+SUM(X39:X54)</f>
        <v>340</v>
      </c>
      <c r="Y15" s="106">
        <f aca="true" t="shared" si="5" ref="Y15:AX15">+SUM(Y18:Y27)+SUM(Y31:Y32)+SUM(Y39:Y54)</f>
        <v>385</v>
      </c>
      <c r="Z15" s="106">
        <f t="shared" si="5"/>
        <v>55</v>
      </c>
      <c r="AA15" s="106">
        <f t="shared" si="5"/>
        <v>50</v>
      </c>
      <c r="AB15" s="106">
        <f t="shared" si="5"/>
        <v>60</v>
      </c>
      <c r="AC15" s="106">
        <f t="shared" si="5"/>
        <v>35</v>
      </c>
      <c r="AD15" s="106">
        <f t="shared" si="5"/>
        <v>15</v>
      </c>
      <c r="AE15" s="106">
        <f t="shared" si="5"/>
        <v>155</v>
      </c>
      <c r="AF15" s="106">
        <f t="shared" si="5"/>
        <v>95</v>
      </c>
      <c r="AG15" s="106">
        <f t="shared" si="5"/>
        <v>170</v>
      </c>
      <c r="AH15" s="106">
        <f t="shared" si="5"/>
        <v>308</v>
      </c>
      <c r="AI15" s="106">
        <f t="shared" si="5"/>
        <v>25</v>
      </c>
      <c r="AJ15" s="106">
        <f t="shared" si="5"/>
        <v>25</v>
      </c>
      <c r="AK15" s="106">
        <f t="shared" si="5"/>
        <v>40</v>
      </c>
      <c r="AL15" s="106">
        <f t="shared" si="5"/>
        <v>373</v>
      </c>
      <c r="AM15" s="106">
        <f t="shared" si="5"/>
        <v>136</v>
      </c>
      <c r="AN15" s="106">
        <f t="shared" si="5"/>
        <v>72</v>
      </c>
      <c r="AO15" s="106">
        <f t="shared" si="5"/>
        <v>355</v>
      </c>
      <c r="AP15" s="106">
        <f t="shared" si="5"/>
        <v>157</v>
      </c>
      <c r="AQ15" s="106">
        <f t="shared" si="5"/>
        <v>143</v>
      </c>
      <c r="AR15" s="106">
        <f t="shared" si="5"/>
        <v>55</v>
      </c>
      <c r="AS15" s="106">
        <f t="shared" si="5"/>
        <v>0</v>
      </c>
      <c r="AT15" s="106">
        <f t="shared" si="5"/>
        <v>349</v>
      </c>
      <c r="AU15" s="106">
        <f t="shared" si="5"/>
        <v>0</v>
      </c>
      <c r="AV15" s="106">
        <f t="shared" si="5"/>
        <v>50</v>
      </c>
      <c r="AW15" s="106">
        <f t="shared" si="5"/>
        <v>254</v>
      </c>
      <c r="AX15" s="132">
        <f t="shared" si="5"/>
        <v>40</v>
      </c>
      <c r="AY15" s="104"/>
      <c r="AZ15" s="36"/>
      <c r="BA15" s="5">
        <v>4</v>
      </c>
      <c r="BB15" s="37">
        <v>600421</v>
      </c>
      <c r="BC15" s="24" t="s">
        <v>140</v>
      </c>
    </row>
    <row r="16" spans="1:55" s="35" customFormat="1" ht="14.25" customHeight="1">
      <c r="A16" s="38"/>
      <c r="B16" s="32" t="s">
        <v>137</v>
      </c>
      <c r="C16" s="33">
        <f>+C15*1000/$C3</f>
        <v>7.712920092270974</v>
      </c>
      <c r="D16" s="33">
        <f>+D15*1000/$C3</f>
        <v>0.42102753545444976</v>
      </c>
      <c r="E16" s="33">
        <f aca="true" t="shared" si="6" ref="E16:R16">+E15*1000/$C3</f>
        <v>0.05453067477271488</v>
      </c>
      <c r="F16" s="33">
        <f t="shared" si="6"/>
        <v>0.02536310454544878</v>
      </c>
      <c r="G16" s="33">
        <f t="shared" si="6"/>
        <v>0.23207240659085634</v>
      </c>
      <c r="H16" s="33">
        <f t="shared" si="6"/>
        <v>0.16486017954541707</v>
      </c>
      <c r="I16" s="33">
        <f t="shared" si="6"/>
        <v>0.06594407181816683</v>
      </c>
      <c r="J16" s="33">
        <f t="shared" si="6"/>
        <v>0.24729026931812562</v>
      </c>
      <c r="K16" s="33">
        <f t="shared" si="6"/>
        <v>0.03170388068181098</v>
      </c>
      <c r="L16" s="33">
        <f t="shared" si="6"/>
        <v>0.10398872863634</v>
      </c>
      <c r="M16" s="33">
        <f t="shared" si="6"/>
        <v>0.19656406022722805</v>
      </c>
      <c r="N16" s="33">
        <f t="shared" si="6"/>
        <v>1.4203338545451318</v>
      </c>
      <c r="O16" s="33">
        <f t="shared" si="6"/>
        <v>0</v>
      </c>
      <c r="P16" s="33">
        <f t="shared" si="6"/>
        <v>0.6429547002271266</v>
      </c>
      <c r="Q16" s="33">
        <f t="shared" si="6"/>
        <v>0.7773791543180052</v>
      </c>
      <c r="R16" s="33">
        <f t="shared" si="6"/>
        <v>0.21685454386358707</v>
      </c>
      <c r="S16" s="33">
        <f>+S15*1000/$C3</f>
        <v>0</v>
      </c>
      <c r="T16" s="107">
        <f>+T15*1000/$C3</f>
        <v>0.12935183318178878</v>
      </c>
      <c r="U16" s="38"/>
      <c r="V16" s="38"/>
      <c r="W16" s="116">
        <f aca="true" t="shared" si="7" ref="W16:AX16">+W15*1000/$C3</f>
        <v>0.10779319431815731</v>
      </c>
      <c r="X16" s="33">
        <f t="shared" si="7"/>
        <v>0.43117277727262926</v>
      </c>
      <c r="Y16" s="33">
        <f t="shared" si="7"/>
        <v>0.48823976249988904</v>
      </c>
      <c r="Z16" s="33">
        <f t="shared" si="7"/>
        <v>0.06974853749998415</v>
      </c>
      <c r="AA16" s="33">
        <f t="shared" si="7"/>
        <v>0.06340776136362196</v>
      </c>
      <c r="AB16" s="33">
        <f t="shared" si="7"/>
        <v>0.07608931363634634</v>
      </c>
      <c r="AC16" s="33">
        <f t="shared" si="7"/>
        <v>0.04438543295453537</v>
      </c>
      <c r="AD16" s="33">
        <f t="shared" si="7"/>
        <v>0.019022328409086586</v>
      </c>
      <c r="AE16" s="33">
        <f t="shared" si="7"/>
        <v>0.19656406022722805</v>
      </c>
      <c r="AF16" s="33">
        <f t="shared" si="7"/>
        <v>0.12047474659088171</v>
      </c>
      <c r="AG16" s="33">
        <f t="shared" si="7"/>
        <v>0.21558638863631463</v>
      </c>
      <c r="AH16" s="33">
        <f t="shared" si="7"/>
        <v>0.3905918099999112</v>
      </c>
      <c r="AI16" s="33">
        <f t="shared" si="7"/>
        <v>0.03170388068181098</v>
      </c>
      <c r="AJ16" s="33">
        <f t="shared" si="7"/>
        <v>0.03170388068181098</v>
      </c>
      <c r="AK16" s="33">
        <f t="shared" si="7"/>
        <v>0.05072620909089756</v>
      </c>
      <c r="AL16" s="33">
        <f t="shared" si="7"/>
        <v>0.47302189977261977</v>
      </c>
      <c r="AM16" s="33">
        <f t="shared" si="7"/>
        <v>0.1724691109090517</v>
      </c>
      <c r="AN16" s="33">
        <f t="shared" si="7"/>
        <v>0.09130717636361561</v>
      </c>
      <c r="AO16" s="33">
        <f t="shared" si="7"/>
        <v>0.4501951056817159</v>
      </c>
      <c r="AP16" s="33">
        <f t="shared" si="7"/>
        <v>0.19910037068177294</v>
      </c>
      <c r="AQ16" s="33">
        <f t="shared" si="7"/>
        <v>0.18134619749995878</v>
      </c>
      <c r="AR16" s="33">
        <f t="shared" si="7"/>
        <v>0.06974853749998415</v>
      </c>
      <c r="AS16" s="33">
        <f t="shared" si="7"/>
        <v>0</v>
      </c>
      <c r="AT16" s="33">
        <f t="shared" si="7"/>
        <v>0.4425861743180812</v>
      </c>
      <c r="AU16" s="33">
        <f t="shared" si="7"/>
        <v>0</v>
      </c>
      <c r="AV16" s="33">
        <f t="shared" si="7"/>
        <v>0.06340776136362196</v>
      </c>
      <c r="AW16" s="33">
        <f t="shared" si="7"/>
        <v>0.32211142772719953</v>
      </c>
      <c r="AX16" s="107">
        <f t="shared" si="7"/>
        <v>0.05072620909089756</v>
      </c>
      <c r="AY16" s="38"/>
      <c r="AZ16" s="34"/>
      <c r="BA16" s="5">
        <v>5</v>
      </c>
      <c r="BB16" s="30">
        <v>568924</v>
      </c>
      <c r="BC16" s="24" t="s">
        <v>141</v>
      </c>
    </row>
    <row r="17" spans="1:55" ht="11.25" customHeight="1">
      <c r="A17" s="39"/>
      <c r="B17" s="40"/>
      <c r="C17" s="41"/>
      <c r="D17" s="41" t="s">
        <v>142</v>
      </c>
      <c r="E17" s="41" t="s">
        <v>143</v>
      </c>
      <c r="F17" s="42"/>
      <c r="G17" s="41" t="s">
        <v>144</v>
      </c>
      <c r="H17" s="42"/>
      <c r="I17" s="41" t="s">
        <v>145</v>
      </c>
      <c r="J17" s="41" t="s">
        <v>146</v>
      </c>
      <c r="K17" s="41"/>
      <c r="L17" s="41"/>
      <c r="M17" s="42"/>
      <c r="N17" s="41"/>
      <c r="O17" s="42"/>
      <c r="P17" s="42"/>
      <c r="Q17" s="42"/>
      <c r="R17" s="42"/>
      <c r="S17" s="42"/>
      <c r="T17" s="108"/>
      <c r="U17" s="43" t="s">
        <v>7</v>
      </c>
      <c r="V17" s="43" t="s">
        <v>7</v>
      </c>
      <c r="W17" s="128" t="s">
        <v>147</v>
      </c>
      <c r="X17" s="42"/>
      <c r="Y17" s="42" t="s">
        <v>148</v>
      </c>
      <c r="Z17" s="42"/>
      <c r="AA17" s="42"/>
      <c r="AB17" s="42" t="s">
        <v>149</v>
      </c>
      <c r="AC17" s="42"/>
      <c r="AD17" s="42"/>
      <c r="AE17" s="41"/>
      <c r="AF17" s="42"/>
      <c r="AG17" s="42"/>
      <c r="AH17" s="42"/>
      <c r="AI17" s="42"/>
      <c r="AJ17" s="42"/>
      <c r="AK17" s="41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1" t="s">
        <v>150</v>
      </c>
      <c r="AX17" s="117"/>
      <c r="AY17" s="43" t="s">
        <v>7</v>
      </c>
      <c r="AZ17" s="10"/>
      <c r="BA17" s="5">
        <v>6</v>
      </c>
      <c r="BB17" s="30">
        <v>282521</v>
      </c>
      <c r="BC17" s="24" t="s">
        <v>151</v>
      </c>
    </row>
    <row r="18" spans="1:55" ht="12.75" customHeight="1">
      <c r="A18" s="44">
        <v>1</v>
      </c>
      <c r="B18" s="26" t="s">
        <v>152</v>
      </c>
      <c r="C18" s="27">
        <f>SUM(D18:N18)+SUM(R18:T18)+SUM(W18:AO18)+SUM(AT18:AX18)</f>
        <v>1153</v>
      </c>
      <c r="D18" s="45">
        <f>155+25</f>
        <v>180</v>
      </c>
      <c r="E18" s="45">
        <v>43</v>
      </c>
      <c r="F18" s="45" t="s">
        <v>153</v>
      </c>
      <c r="G18" s="45">
        <v>75</v>
      </c>
      <c r="H18" s="45" t="s">
        <v>153</v>
      </c>
      <c r="I18" s="45">
        <v>40</v>
      </c>
      <c r="J18" s="45">
        <v>125</v>
      </c>
      <c r="K18" s="45" t="s">
        <v>154</v>
      </c>
      <c r="L18" s="45">
        <v>30</v>
      </c>
      <c r="M18" s="45">
        <v>10</v>
      </c>
      <c r="N18" s="28">
        <f>SUM(O18:Q18)</f>
        <v>0</v>
      </c>
      <c r="O18" s="45" t="s">
        <v>153</v>
      </c>
      <c r="P18" s="45" t="s">
        <v>153</v>
      </c>
      <c r="Q18" s="45" t="s">
        <v>153</v>
      </c>
      <c r="R18" s="45">
        <v>5</v>
      </c>
      <c r="S18" s="28" t="s">
        <v>155</v>
      </c>
      <c r="T18" s="109">
        <v>65</v>
      </c>
      <c r="U18" s="46">
        <v>1</v>
      </c>
      <c r="V18" s="46">
        <v>1</v>
      </c>
      <c r="W18" s="118">
        <v>40</v>
      </c>
      <c r="X18" s="45" t="s">
        <v>153</v>
      </c>
      <c r="Y18" s="45">
        <v>290</v>
      </c>
      <c r="Z18" s="45">
        <v>55</v>
      </c>
      <c r="AA18" s="45" t="s">
        <v>153</v>
      </c>
      <c r="AB18" s="45">
        <v>35</v>
      </c>
      <c r="AC18" s="45" t="s">
        <v>154</v>
      </c>
      <c r="AD18" s="45">
        <v>5</v>
      </c>
      <c r="AE18" s="45" t="s">
        <v>155</v>
      </c>
      <c r="AF18" s="45" t="s">
        <v>155</v>
      </c>
      <c r="AG18" s="45">
        <v>60</v>
      </c>
      <c r="AH18" s="45" t="s">
        <v>153</v>
      </c>
      <c r="AI18" s="45" t="s">
        <v>155</v>
      </c>
      <c r="AJ18" s="45" t="s">
        <v>155</v>
      </c>
      <c r="AK18" s="45">
        <v>40</v>
      </c>
      <c r="AL18" s="45" t="s">
        <v>153</v>
      </c>
      <c r="AM18" s="45" t="s">
        <v>153</v>
      </c>
      <c r="AN18" s="45" t="s">
        <v>153</v>
      </c>
      <c r="AO18" s="45">
        <f>SUM(AP18:AS18)</f>
        <v>0</v>
      </c>
      <c r="AP18" s="45" t="s">
        <v>154</v>
      </c>
      <c r="AQ18" s="45" t="s">
        <v>154</v>
      </c>
      <c r="AR18" s="45" t="s">
        <v>154</v>
      </c>
      <c r="AS18" s="45" t="s">
        <v>154</v>
      </c>
      <c r="AT18" s="45" t="s">
        <v>153</v>
      </c>
      <c r="AU18" s="45" t="s">
        <v>153</v>
      </c>
      <c r="AV18" s="45" t="s">
        <v>155</v>
      </c>
      <c r="AW18" s="45">
        <v>55</v>
      </c>
      <c r="AX18" s="109" t="s">
        <v>154</v>
      </c>
      <c r="AY18" s="46">
        <v>1</v>
      </c>
      <c r="AZ18" s="10"/>
      <c r="BA18" s="5">
        <v>7</v>
      </c>
      <c r="BB18" s="30">
        <v>394849</v>
      </c>
      <c r="BC18" s="24" t="s">
        <v>156</v>
      </c>
    </row>
    <row r="19" spans="1:55" ht="11.25" customHeight="1">
      <c r="A19" s="46" t="s">
        <v>7</v>
      </c>
      <c r="B19" s="47"/>
      <c r="C19" s="28"/>
      <c r="D19" s="28" t="s">
        <v>157</v>
      </c>
      <c r="E19" s="48"/>
      <c r="F19" s="48"/>
      <c r="G19" s="48"/>
      <c r="H19" s="48"/>
      <c r="I19" s="48"/>
      <c r="J19" s="48"/>
      <c r="K19" s="48"/>
      <c r="L19" s="48"/>
      <c r="M19" s="48"/>
      <c r="N19" s="28" t="s">
        <v>7</v>
      </c>
      <c r="O19" s="48"/>
      <c r="P19" s="48"/>
      <c r="Q19" s="48"/>
      <c r="R19" s="48"/>
      <c r="S19" s="48"/>
      <c r="T19" s="110"/>
      <c r="U19" s="46" t="s">
        <v>7</v>
      </c>
      <c r="V19" s="46" t="s">
        <v>7</v>
      </c>
      <c r="W19" s="119"/>
      <c r="X19" s="48"/>
      <c r="Y19" s="48"/>
      <c r="Z19" s="48"/>
      <c r="AA19" s="48"/>
      <c r="AB19" s="48"/>
      <c r="AC19" s="48"/>
      <c r="AD19" s="48"/>
      <c r="AE19" s="48"/>
      <c r="AF19" s="48" t="s">
        <v>158</v>
      </c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110"/>
      <c r="AY19" s="46" t="s">
        <v>7</v>
      </c>
      <c r="AZ19" s="10"/>
      <c r="BA19" s="5">
        <v>8</v>
      </c>
      <c r="BB19" s="30">
        <v>550784</v>
      </c>
      <c r="BC19" s="24" t="s">
        <v>159</v>
      </c>
    </row>
    <row r="20" spans="1:55" ht="12.75" customHeight="1">
      <c r="A20" s="44">
        <v>2</v>
      </c>
      <c r="B20" s="47" t="s">
        <v>160</v>
      </c>
      <c r="C20" s="27">
        <f>SUM(D20:N20)+SUM(R20:T20)+SUM(W20:AO20)+SUM(AT20:AX20)</f>
        <v>206</v>
      </c>
      <c r="D20" s="45">
        <v>90</v>
      </c>
      <c r="E20" s="45" t="s">
        <v>153</v>
      </c>
      <c r="F20" s="45" t="s">
        <v>153</v>
      </c>
      <c r="G20" s="45" t="s">
        <v>153</v>
      </c>
      <c r="H20" s="45" t="s">
        <v>153</v>
      </c>
      <c r="I20" s="45" t="s">
        <v>153</v>
      </c>
      <c r="J20" s="45" t="s">
        <v>155</v>
      </c>
      <c r="K20" s="45">
        <v>25</v>
      </c>
      <c r="L20" s="45" t="s">
        <v>155</v>
      </c>
      <c r="M20" s="45" t="s">
        <v>155</v>
      </c>
      <c r="N20" s="28">
        <f>SUM(O20:Q20)</f>
        <v>0</v>
      </c>
      <c r="O20" s="45" t="s">
        <v>153</v>
      </c>
      <c r="P20" s="45" t="s">
        <v>153</v>
      </c>
      <c r="Q20" s="45" t="s">
        <v>153</v>
      </c>
      <c r="R20" s="45" t="s">
        <v>155</v>
      </c>
      <c r="S20" s="45" t="s">
        <v>155</v>
      </c>
      <c r="T20" s="109" t="s">
        <v>155</v>
      </c>
      <c r="U20" s="46">
        <v>2</v>
      </c>
      <c r="V20" s="46">
        <v>2</v>
      </c>
      <c r="W20" s="118" t="s">
        <v>155</v>
      </c>
      <c r="X20" s="45" t="s">
        <v>153</v>
      </c>
      <c r="Y20" s="45" t="s">
        <v>153</v>
      </c>
      <c r="Z20" s="45" t="s">
        <v>155</v>
      </c>
      <c r="AA20" s="45" t="s">
        <v>153</v>
      </c>
      <c r="AB20" s="45" t="s">
        <v>155</v>
      </c>
      <c r="AC20" s="45" t="s">
        <v>155</v>
      </c>
      <c r="AD20" s="45" t="s">
        <v>155</v>
      </c>
      <c r="AE20" s="45" t="s">
        <v>155</v>
      </c>
      <c r="AF20" s="45">
        <v>75</v>
      </c>
      <c r="AG20" s="45" t="s">
        <v>153</v>
      </c>
      <c r="AH20" s="45" t="s">
        <v>153</v>
      </c>
      <c r="AI20" s="45" t="s">
        <v>155</v>
      </c>
      <c r="AJ20" s="45" t="s">
        <v>155</v>
      </c>
      <c r="AK20" s="45" t="s">
        <v>155</v>
      </c>
      <c r="AL20" s="45" t="s">
        <v>153</v>
      </c>
      <c r="AM20" s="45" t="s">
        <v>153</v>
      </c>
      <c r="AN20" s="45" t="s">
        <v>153</v>
      </c>
      <c r="AO20" s="45">
        <f>SUM(AP20:AS20)</f>
        <v>0</v>
      </c>
      <c r="AP20" s="45" t="s">
        <v>154</v>
      </c>
      <c r="AQ20" s="45" t="s">
        <v>154</v>
      </c>
      <c r="AR20" s="45" t="s">
        <v>154</v>
      </c>
      <c r="AS20" s="45" t="s">
        <v>154</v>
      </c>
      <c r="AT20" s="45" t="s">
        <v>153</v>
      </c>
      <c r="AU20" s="45" t="s">
        <v>153</v>
      </c>
      <c r="AV20" s="45" t="s">
        <v>155</v>
      </c>
      <c r="AW20" s="45">
        <v>16</v>
      </c>
      <c r="AX20" s="109" t="s">
        <v>155</v>
      </c>
      <c r="AY20" s="46">
        <v>2</v>
      </c>
      <c r="AZ20" s="10"/>
      <c r="BA20" s="5">
        <v>9</v>
      </c>
      <c r="BB20" s="30">
        <v>303622</v>
      </c>
      <c r="BC20" s="24" t="s">
        <v>161</v>
      </c>
    </row>
    <row r="21" spans="1:55" ht="14.25" customHeight="1">
      <c r="A21" s="44">
        <v>3</v>
      </c>
      <c r="B21" s="47" t="s">
        <v>162</v>
      </c>
      <c r="C21" s="2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28" t="s">
        <v>7</v>
      </c>
      <c r="O21" s="48"/>
      <c r="P21" s="48"/>
      <c r="Q21" s="48"/>
      <c r="R21" s="48"/>
      <c r="S21" s="48"/>
      <c r="T21" s="110"/>
      <c r="U21" s="46" t="s">
        <v>7</v>
      </c>
      <c r="V21" s="46" t="s">
        <v>7</v>
      </c>
      <c r="W21" s="119"/>
      <c r="X21" s="48"/>
      <c r="Y21" s="48"/>
      <c r="Z21" s="48"/>
      <c r="AA21" s="28"/>
      <c r="AB21" s="28" t="s">
        <v>163</v>
      </c>
      <c r="AC21" s="48"/>
      <c r="AD21" s="48"/>
      <c r="AE21" s="48"/>
      <c r="AF21" s="48"/>
      <c r="AG21" s="48"/>
      <c r="AH21" s="28" t="s">
        <v>164</v>
      </c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28" t="s">
        <v>165</v>
      </c>
      <c r="AX21" s="111" t="s">
        <v>166</v>
      </c>
      <c r="AY21" s="46" t="s">
        <v>7</v>
      </c>
      <c r="AZ21" s="10"/>
      <c r="BA21" s="5">
        <v>10</v>
      </c>
      <c r="BB21" s="30">
        <v>431038</v>
      </c>
      <c r="BC21" s="24" t="s">
        <v>167</v>
      </c>
    </row>
    <row r="22" spans="1:55" ht="11.25" customHeight="1">
      <c r="A22" s="49"/>
      <c r="B22" s="26" t="s">
        <v>168</v>
      </c>
      <c r="C22" s="27">
        <f>SUM(D22:N22)+SUM(R22:T22)+SUM(W22:AO22)+SUM(AT22:AX22)</f>
        <v>652</v>
      </c>
      <c r="D22" s="45" t="s">
        <v>153</v>
      </c>
      <c r="E22" s="45" t="s">
        <v>153</v>
      </c>
      <c r="F22" s="45" t="s">
        <v>153</v>
      </c>
      <c r="G22" s="45">
        <v>28</v>
      </c>
      <c r="H22" s="45" t="s">
        <v>153</v>
      </c>
      <c r="I22" s="45">
        <v>5</v>
      </c>
      <c r="J22" s="45">
        <v>45</v>
      </c>
      <c r="K22" s="45" t="s">
        <v>154</v>
      </c>
      <c r="L22" s="45">
        <v>10</v>
      </c>
      <c r="M22" s="45">
        <v>30</v>
      </c>
      <c r="N22" s="28">
        <f>SUM(O22:Q22)</f>
        <v>0</v>
      </c>
      <c r="O22" s="45" t="s">
        <v>153</v>
      </c>
      <c r="P22" s="45" t="s">
        <v>153</v>
      </c>
      <c r="Q22" s="45" t="s">
        <v>153</v>
      </c>
      <c r="R22" s="45">
        <v>10</v>
      </c>
      <c r="S22" s="45" t="s">
        <v>155</v>
      </c>
      <c r="T22" s="109">
        <v>10</v>
      </c>
      <c r="U22" s="46">
        <v>3</v>
      </c>
      <c r="V22" s="46">
        <v>3</v>
      </c>
      <c r="W22" s="118" t="s">
        <v>155</v>
      </c>
      <c r="X22" s="45" t="s">
        <v>153</v>
      </c>
      <c r="Y22" s="45" t="s">
        <v>153</v>
      </c>
      <c r="Z22" s="45" t="s">
        <v>155</v>
      </c>
      <c r="AA22" s="45">
        <v>50</v>
      </c>
      <c r="AB22" s="45">
        <v>15</v>
      </c>
      <c r="AC22" s="45" t="s">
        <v>155</v>
      </c>
      <c r="AD22" s="45" t="s">
        <v>155</v>
      </c>
      <c r="AE22" s="45">
        <v>35</v>
      </c>
      <c r="AF22" s="45">
        <v>10</v>
      </c>
      <c r="AG22" s="45">
        <v>45</v>
      </c>
      <c r="AH22" s="45">
        <f>208+24+25</f>
        <v>257</v>
      </c>
      <c r="AI22" s="45">
        <v>25</v>
      </c>
      <c r="AJ22" s="45">
        <v>25</v>
      </c>
      <c r="AK22" s="45" t="s">
        <v>155</v>
      </c>
      <c r="AL22" s="45" t="s">
        <v>153</v>
      </c>
      <c r="AM22" s="45" t="s">
        <v>153</v>
      </c>
      <c r="AN22" s="45" t="s">
        <v>153</v>
      </c>
      <c r="AO22" s="45">
        <f>SUM(AP22:AS22)</f>
        <v>0</v>
      </c>
      <c r="AP22" s="45" t="s">
        <v>154</v>
      </c>
      <c r="AQ22" s="45" t="s">
        <v>154</v>
      </c>
      <c r="AR22" s="45" t="s">
        <v>154</v>
      </c>
      <c r="AS22" s="45" t="s">
        <v>154</v>
      </c>
      <c r="AT22" s="45">
        <v>17</v>
      </c>
      <c r="AU22" s="45" t="s">
        <v>153</v>
      </c>
      <c r="AV22" s="45" t="s">
        <v>154</v>
      </c>
      <c r="AW22" s="45">
        <v>30</v>
      </c>
      <c r="AX22" s="109">
        <v>5</v>
      </c>
      <c r="AY22" s="46">
        <v>3</v>
      </c>
      <c r="AZ22" s="10"/>
      <c r="BA22" s="5">
        <v>11</v>
      </c>
      <c r="BB22" s="30">
        <v>282460</v>
      </c>
      <c r="BC22" s="24" t="s">
        <v>169</v>
      </c>
    </row>
    <row r="23" spans="1:55" ht="12.75" customHeight="1">
      <c r="A23" s="44">
        <v>4</v>
      </c>
      <c r="B23" s="98" t="s">
        <v>170</v>
      </c>
      <c r="C23" s="99"/>
      <c r="D23" s="48"/>
      <c r="E23" s="48"/>
      <c r="F23" s="48"/>
      <c r="G23" s="48"/>
      <c r="H23" s="48"/>
      <c r="I23" s="48"/>
      <c r="J23" s="28" t="s">
        <v>7</v>
      </c>
      <c r="K23" s="28"/>
      <c r="L23" s="28" t="s">
        <v>7</v>
      </c>
      <c r="M23" s="28" t="s">
        <v>7</v>
      </c>
      <c r="N23" s="28" t="s">
        <v>7</v>
      </c>
      <c r="O23" s="28" t="s">
        <v>7</v>
      </c>
      <c r="P23" s="28" t="s">
        <v>7</v>
      </c>
      <c r="Q23" s="28" t="s">
        <v>7</v>
      </c>
      <c r="R23" s="28" t="s">
        <v>7</v>
      </c>
      <c r="S23" s="28" t="s">
        <v>7</v>
      </c>
      <c r="T23" s="111" t="s">
        <v>7</v>
      </c>
      <c r="U23" s="49"/>
      <c r="V23" s="49"/>
      <c r="W23" s="120" t="s">
        <v>7</v>
      </c>
      <c r="X23" s="48"/>
      <c r="Y23" s="48"/>
      <c r="Z23" s="28" t="s">
        <v>7</v>
      </c>
      <c r="AA23" s="28" t="s">
        <v>7</v>
      </c>
      <c r="AB23" s="28" t="s">
        <v>7</v>
      </c>
      <c r="AC23" s="28" t="s">
        <v>7</v>
      </c>
      <c r="AD23" s="28" t="s">
        <v>7</v>
      </c>
      <c r="AE23" s="28" t="s">
        <v>7</v>
      </c>
      <c r="AF23" s="28" t="s">
        <v>7</v>
      </c>
      <c r="AG23" s="28" t="s">
        <v>171</v>
      </c>
      <c r="AH23" s="28" t="s">
        <v>7</v>
      </c>
      <c r="AI23" s="28" t="s">
        <v>7</v>
      </c>
      <c r="AJ23" s="28"/>
      <c r="AK23" s="48"/>
      <c r="AL23" s="48" t="s">
        <v>320</v>
      </c>
      <c r="AM23" s="10"/>
      <c r="AN23" s="48" t="s">
        <v>172</v>
      </c>
      <c r="AO23" s="48"/>
      <c r="AP23" s="48"/>
      <c r="AQ23" s="48"/>
      <c r="AR23" s="48"/>
      <c r="AS23" s="48"/>
      <c r="AT23" s="28" t="s">
        <v>7</v>
      </c>
      <c r="AU23" s="28" t="s">
        <v>7</v>
      </c>
      <c r="AV23" s="28" t="s">
        <v>7</v>
      </c>
      <c r="AW23" s="28" t="s">
        <v>173</v>
      </c>
      <c r="AX23" s="111" t="s">
        <v>7</v>
      </c>
      <c r="AY23" s="49"/>
      <c r="AZ23" s="10"/>
      <c r="BA23" s="5">
        <v>12</v>
      </c>
      <c r="BB23" s="30">
        <v>295496</v>
      </c>
      <c r="BC23" s="24" t="s">
        <v>174</v>
      </c>
    </row>
    <row r="24" spans="1:55" ht="12.75" customHeight="1">
      <c r="A24" s="50"/>
      <c r="B24" s="100" t="s">
        <v>175</v>
      </c>
      <c r="C24" s="129">
        <f>SUM(D24:N24)+SUM(R24:T24)+SUM(W24:AO24)+SUM(AT24:AX24)</f>
        <v>410</v>
      </c>
      <c r="D24" s="28" t="s">
        <v>153</v>
      </c>
      <c r="E24" s="45" t="s">
        <v>153</v>
      </c>
      <c r="F24" s="28" t="s">
        <v>153</v>
      </c>
      <c r="G24" s="28" t="s">
        <v>153</v>
      </c>
      <c r="H24" s="28" t="s">
        <v>153</v>
      </c>
      <c r="I24" s="28" t="s">
        <v>153</v>
      </c>
      <c r="J24" s="28" t="s">
        <v>155</v>
      </c>
      <c r="K24" s="28" t="s">
        <v>155</v>
      </c>
      <c r="L24" s="28" t="s">
        <v>155</v>
      </c>
      <c r="M24" s="28" t="s">
        <v>155</v>
      </c>
      <c r="N24" s="28">
        <f>SUM(O24:Q24)</f>
        <v>0</v>
      </c>
      <c r="O24" s="28" t="s">
        <v>153</v>
      </c>
      <c r="P24" s="28" t="s">
        <v>153</v>
      </c>
      <c r="Q24" s="28" t="s">
        <v>153</v>
      </c>
      <c r="R24" s="28" t="s">
        <v>155</v>
      </c>
      <c r="S24" s="28" t="s">
        <v>155</v>
      </c>
      <c r="T24" s="111" t="s">
        <v>155</v>
      </c>
      <c r="U24" s="44">
        <v>4</v>
      </c>
      <c r="V24" s="44">
        <v>4</v>
      </c>
      <c r="W24" s="120" t="s">
        <v>155</v>
      </c>
      <c r="X24" s="28" t="s">
        <v>153</v>
      </c>
      <c r="Y24" s="28" t="s">
        <v>153</v>
      </c>
      <c r="Z24" s="28" t="s">
        <v>155</v>
      </c>
      <c r="AA24" s="28" t="s">
        <v>153</v>
      </c>
      <c r="AB24" s="28" t="s">
        <v>155</v>
      </c>
      <c r="AC24" s="28" t="s">
        <v>155</v>
      </c>
      <c r="AD24" s="28" t="s">
        <v>155</v>
      </c>
      <c r="AE24" s="28" t="s">
        <v>155</v>
      </c>
      <c r="AF24" s="28" t="s">
        <v>155</v>
      </c>
      <c r="AG24" s="28" t="s">
        <v>153</v>
      </c>
      <c r="AH24" s="28" t="s">
        <v>153</v>
      </c>
      <c r="AI24" s="28" t="s">
        <v>155</v>
      </c>
      <c r="AJ24" s="28" t="s">
        <v>155</v>
      </c>
      <c r="AK24" s="28" t="s">
        <v>155</v>
      </c>
      <c r="AL24" s="28">
        <f>275-40</f>
        <v>235</v>
      </c>
      <c r="AM24" s="28">
        <v>80</v>
      </c>
      <c r="AN24" s="28">
        <v>65</v>
      </c>
      <c r="AO24" s="45">
        <f>SUM(AP24:AS24)</f>
        <v>0</v>
      </c>
      <c r="AP24" s="45" t="s">
        <v>154</v>
      </c>
      <c r="AQ24" s="45" t="s">
        <v>154</v>
      </c>
      <c r="AR24" s="45" t="s">
        <v>154</v>
      </c>
      <c r="AS24" s="45" t="s">
        <v>154</v>
      </c>
      <c r="AT24" s="28" t="s">
        <v>153</v>
      </c>
      <c r="AU24" s="28" t="s">
        <v>153</v>
      </c>
      <c r="AV24" s="28" t="s">
        <v>155</v>
      </c>
      <c r="AW24" s="28">
        <v>30</v>
      </c>
      <c r="AX24" s="111" t="s">
        <v>155</v>
      </c>
      <c r="AY24" s="44">
        <v>4</v>
      </c>
      <c r="AZ24" s="10"/>
      <c r="BA24" s="5">
        <v>13</v>
      </c>
      <c r="BB24" s="30">
        <v>701358</v>
      </c>
      <c r="BC24" s="24" t="s">
        <v>176</v>
      </c>
    </row>
    <row r="25" spans="1:55" ht="13.5" customHeight="1">
      <c r="A25" s="44">
        <v>5</v>
      </c>
      <c r="B25" s="47" t="s">
        <v>177</v>
      </c>
      <c r="C25" s="2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110"/>
      <c r="U25" s="50"/>
      <c r="V25" s="50"/>
      <c r="W25" s="119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10"/>
      <c r="AM25" s="48" t="s">
        <v>145</v>
      </c>
      <c r="AN25" s="48"/>
      <c r="AO25" s="48"/>
      <c r="AP25" s="48"/>
      <c r="AQ25" s="48"/>
      <c r="AR25" s="48"/>
      <c r="AS25" s="48"/>
      <c r="AT25" s="48"/>
      <c r="AU25" s="48"/>
      <c r="AV25" s="48"/>
      <c r="AW25" s="28" t="s">
        <v>178</v>
      </c>
      <c r="AX25" s="111"/>
      <c r="AY25" s="50"/>
      <c r="AZ25" s="10"/>
      <c r="BA25" s="5">
        <v>14</v>
      </c>
      <c r="BB25" s="30">
        <v>681209</v>
      </c>
      <c r="BC25" s="24" t="s">
        <v>179</v>
      </c>
    </row>
    <row r="26" spans="1:55" ht="11.25" customHeight="1">
      <c r="A26" s="50"/>
      <c r="B26" s="26" t="s">
        <v>180</v>
      </c>
      <c r="C26" s="27">
        <f>SUM(D26:N26)+SUM(R26:T26)+SUM(W26:AO26)+SUM(AT26:AX26)</f>
        <v>120</v>
      </c>
      <c r="D26" s="28" t="s">
        <v>153</v>
      </c>
      <c r="E26" s="45" t="s">
        <v>153</v>
      </c>
      <c r="F26" s="28" t="s">
        <v>153</v>
      </c>
      <c r="G26" s="28" t="s">
        <v>153</v>
      </c>
      <c r="H26" s="28" t="s">
        <v>153</v>
      </c>
      <c r="I26" s="28" t="s">
        <v>153</v>
      </c>
      <c r="J26" s="28" t="s">
        <v>155</v>
      </c>
      <c r="K26" s="28" t="s">
        <v>155</v>
      </c>
      <c r="L26" s="28" t="s">
        <v>155</v>
      </c>
      <c r="M26" s="28" t="s">
        <v>155</v>
      </c>
      <c r="N26" s="28">
        <f>SUM(O26:Q26)</f>
        <v>0</v>
      </c>
      <c r="O26" s="28" t="s">
        <v>153</v>
      </c>
      <c r="P26" s="28" t="s">
        <v>153</v>
      </c>
      <c r="Q26" s="28" t="s">
        <v>153</v>
      </c>
      <c r="R26" s="28" t="s">
        <v>155</v>
      </c>
      <c r="S26" s="28" t="s">
        <v>155</v>
      </c>
      <c r="T26" s="111" t="s">
        <v>155</v>
      </c>
      <c r="U26" s="44">
        <v>5</v>
      </c>
      <c r="V26" s="44">
        <v>5</v>
      </c>
      <c r="W26" s="120" t="s">
        <v>155</v>
      </c>
      <c r="X26" s="28" t="s">
        <v>153</v>
      </c>
      <c r="Y26" s="28" t="s">
        <v>153</v>
      </c>
      <c r="Z26" s="28" t="s">
        <v>155</v>
      </c>
      <c r="AA26" s="28" t="s">
        <v>153</v>
      </c>
      <c r="AB26" s="28" t="s">
        <v>155</v>
      </c>
      <c r="AC26" s="28" t="s">
        <v>155</v>
      </c>
      <c r="AD26" s="28" t="s">
        <v>155</v>
      </c>
      <c r="AE26" s="28" t="s">
        <v>155</v>
      </c>
      <c r="AF26" s="28" t="s">
        <v>155</v>
      </c>
      <c r="AG26" s="28" t="s">
        <v>153</v>
      </c>
      <c r="AH26" s="28" t="s">
        <v>153</v>
      </c>
      <c r="AI26" s="28" t="s">
        <v>155</v>
      </c>
      <c r="AJ26" s="28" t="s">
        <v>155</v>
      </c>
      <c r="AK26" s="28" t="s">
        <v>155</v>
      </c>
      <c r="AL26" s="28">
        <v>78</v>
      </c>
      <c r="AM26" s="28">
        <v>30</v>
      </c>
      <c r="AN26" s="28">
        <v>5</v>
      </c>
      <c r="AO26" s="45">
        <f>SUM(AP26:AS26)</f>
        <v>0</v>
      </c>
      <c r="AP26" s="45" t="s">
        <v>154</v>
      </c>
      <c r="AQ26" s="45" t="s">
        <v>154</v>
      </c>
      <c r="AR26" s="45" t="s">
        <v>154</v>
      </c>
      <c r="AS26" s="45" t="s">
        <v>154</v>
      </c>
      <c r="AT26" s="28" t="s">
        <v>153</v>
      </c>
      <c r="AU26" s="28" t="s">
        <v>153</v>
      </c>
      <c r="AV26" s="28" t="s">
        <v>155</v>
      </c>
      <c r="AW26" s="28">
        <v>7</v>
      </c>
      <c r="AX26" s="111" t="s">
        <v>155</v>
      </c>
      <c r="AY26" s="44">
        <v>5</v>
      </c>
      <c r="AZ26" s="10"/>
      <c r="BA26" s="5">
        <v>15</v>
      </c>
      <c r="BB26" s="30">
        <v>206322</v>
      </c>
      <c r="BC26" s="24" t="s">
        <v>181</v>
      </c>
    </row>
    <row r="27" spans="1:55" ht="13.5" customHeight="1">
      <c r="A27" s="44">
        <v>6</v>
      </c>
      <c r="B27" s="47" t="s">
        <v>182</v>
      </c>
      <c r="C27" s="27">
        <f>SUM(D27:N27)+SUM(R27:T27)+SUM(W27:AO27)+SUM(AT27:AX27)</f>
        <v>340</v>
      </c>
      <c r="D27" s="28">
        <f aca="true" t="shared" si="8" ref="D27:AW27">SUM(D29:D30)</f>
        <v>0</v>
      </c>
      <c r="E27" s="28">
        <f t="shared" si="8"/>
        <v>0</v>
      </c>
      <c r="F27" s="28">
        <f t="shared" si="8"/>
        <v>0</v>
      </c>
      <c r="G27" s="28">
        <f t="shared" si="8"/>
        <v>0</v>
      </c>
      <c r="H27" s="28">
        <f t="shared" si="8"/>
        <v>0</v>
      </c>
      <c r="I27" s="28">
        <f t="shared" si="8"/>
        <v>0</v>
      </c>
      <c r="J27" s="28">
        <f t="shared" si="8"/>
        <v>0</v>
      </c>
      <c r="K27" s="28">
        <f>SUM(K29:K30)</f>
        <v>0</v>
      </c>
      <c r="L27" s="28">
        <f t="shared" si="8"/>
        <v>0</v>
      </c>
      <c r="M27" s="28">
        <f t="shared" si="8"/>
        <v>0</v>
      </c>
      <c r="N27" s="28">
        <f t="shared" si="8"/>
        <v>0</v>
      </c>
      <c r="O27" s="28">
        <f t="shared" si="8"/>
        <v>0</v>
      </c>
      <c r="P27" s="28">
        <f t="shared" si="8"/>
        <v>0</v>
      </c>
      <c r="Q27" s="28">
        <f t="shared" si="8"/>
        <v>0</v>
      </c>
      <c r="R27" s="28">
        <f t="shared" si="8"/>
        <v>0</v>
      </c>
      <c r="S27" s="28">
        <f t="shared" si="8"/>
        <v>0</v>
      </c>
      <c r="T27" s="111">
        <f t="shared" si="8"/>
        <v>0</v>
      </c>
      <c r="U27" s="44">
        <v>6</v>
      </c>
      <c r="V27" s="44">
        <v>6</v>
      </c>
      <c r="W27" s="120">
        <f t="shared" si="8"/>
        <v>0</v>
      </c>
      <c r="X27" s="28">
        <f t="shared" si="8"/>
        <v>0</v>
      </c>
      <c r="Y27" s="28">
        <f t="shared" si="8"/>
        <v>0</v>
      </c>
      <c r="Z27" s="28">
        <f t="shared" si="8"/>
        <v>0</v>
      </c>
      <c r="AA27" s="28">
        <f t="shared" si="8"/>
        <v>0</v>
      </c>
      <c r="AB27" s="28">
        <f t="shared" si="8"/>
        <v>0</v>
      </c>
      <c r="AC27" s="28">
        <f t="shared" si="8"/>
        <v>0</v>
      </c>
      <c r="AD27" s="28">
        <f>SUM(AD29:AD30)</f>
        <v>0</v>
      </c>
      <c r="AE27" s="28">
        <f t="shared" si="8"/>
        <v>0</v>
      </c>
      <c r="AF27" s="28">
        <f t="shared" si="8"/>
        <v>0</v>
      </c>
      <c r="AG27" s="28">
        <f t="shared" si="8"/>
        <v>0</v>
      </c>
      <c r="AH27" s="28">
        <f t="shared" si="8"/>
        <v>0</v>
      </c>
      <c r="AI27" s="28">
        <f t="shared" si="8"/>
        <v>0</v>
      </c>
      <c r="AJ27" s="28">
        <f t="shared" si="8"/>
        <v>0</v>
      </c>
      <c r="AK27" s="28">
        <f t="shared" si="8"/>
        <v>0</v>
      </c>
      <c r="AL27" s="28">
        <f t="shared" si="8"/>
        <v>0</v>
      </c>
      <c r="AM27" s="28">
        <f t="shared" si="8"/>
        <v>0</v>
      </c>
      <c r="AN27" s="28">
        <f t="shared" si="8"/>
        <v>0</v>
      </c>
      <c r="AO27" s="28">
        <f>SUM(AO29:AO30)</f>
        <v>325</v>
      </c>
      <c r="AP27" s="28">
        <f>SUM(AP29:AP30)</f>
        <v>147</v>
      </c>
      <c r="AQ27" s="28">
        <f>SUM(AQ29:AQ30)</f>
        <v>123</v>
      </c>
      <c r="AR27" s="28">
        <f t="shared" si="8"/>
        <v>55</v>
      </c>
      <c r="AS27" s="28">
        <f t="shared" si="8"/>
        <v>0</v>
      </c>
      <c r="AT27" s="28">
        <f t="shared" si="8"/>
        <v>0</v>
      </c>
      <c r="AU27" s="28">
        <f t="shared" si="8"/>
        <v>0</v>
      </c>
      <c r="AV27" s="28">
        <f t="shared" si="8"/>
        <v>0</v>
      </c>
      <c r="AW27" s="28">
        <f t="shared" si="8"/>
        <v>15</v>
      </c>
      <c r="AX27" s="111">
        <f>SUM(AX29:AX30)</f>
        <v>0</v>
      </c>
      <c r="AY27" s="44">
        <v>6</v>
      </c>
      <c r="AZ27" s="10"/>
      <c r="BA27" s="5">
        <v>16</v>
      </c>
      <c r="BB27" s="30">
        <v>505218</v>
      </c>
      <c r="BC27" s="24" t="s">
        <v>183</v>
      </c>
    </row>
    <row r="28" spans="1:55" ht="11.25" customHeight="1">
      <c r="A28" s="50"/>
      <c r="B28" s="47" t="s">
        <v>184</v>
      </c>
      <c r="C28" s="5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110"/>
      <c r="U28" s="50"/>
      <c r="V28" s="50"/>
      <c r="W28" s="119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10"/>
      <c r="AP28" s="28" t="s">
        <v>185</v>
      </c>
      <c r="AQ28" s="28" t="s">
        <v>186</v>
      </c>
      <c r="AR28" s="28"/>
      <c r="AS28" s="28"/>
      <c r="AT28" s="48"/>
      <c r="AU28" s="48"/>
      <c r="AV28" s="48"/>
      <c r="AW28" s="48"/>
      <c r="AX28" s="121"/>
      <c r="AY28" s="50"/>
      <c r="AZ28" s="10"/>
      <c r="BA28" s="5">
        <v>17</v>
      </c>
      <c r="BB28" s="30">
        <v>641113</v>
      </c>
      <c r="BC28" s="24" t="s">
        <v>187</v>
      </c>
    </row>
    <row r="29" spans="1:55" ht="11.25" customHeight="1">
      <c r="A29" s="50"/>
      <c r="B29" s="47" t="s">
        <v>188</v>
      </c>
      <c r="C29" s="27">
        <f>SUM(D29:N29)+SUM(R29:T29)+SUM(W29:AO29)+SUM(AT29:AX29)</f>
        <v>285</v>
      </c>
      <c r="D29" s="28" t="s">
        <v>153</v>
      </c>
      <c r="E29" s="45" t="s">
        <v>153</v>
      </c>
      <c r="F29" s="28" t="s">
        <v>153</v>
      </c>
      <c r="G29" s="28" t="s">
        <v>153</v>
      </c>
      <c r="H29" s="28" t="s">
        <v>153</v>
      </c>
      <c r="I29" s="28" t="s">
        <v>153</v>
      </c>
      <c r="J29" s="28" t="s">
        <v>155</v>
      </c>
      <c r="K29" s="28" t="s">
        <v>155</v>
      </c>
      <c r="L29" s="28" t="s">
        <v>155</v>
      </c>
      <c r="M29" s="28" t="s">
        <v>155</v>
      </c>
      <c r="N29" s="28">
        <f>SUM(O29:Q29)</f>
        <v>0</v>
      </c>
      <c r="O29" s="28" t="s">
        <v>153</v>
      </c>
      <c r="P29" s="28" t="s">
        <v>153</v>
      </c>
      <c r="Q29" s="28" t="s">
        <v>153</v>
      </c>
      <c r="R29" s="28" t="s">
        <v>155</v>
      </c>
      <c r="S29" s="28" t="s">
        <v>155</v>
      </c>
      <c r="T29" s="111" t="s">
        <v>155</v>
      </c>
      <c r="U29" s="44"/>
      <c r="V29" s="44"/>
      <c r="W29" s="120" t="s">
        <v>155</v>
      </c>
      <c r="X29" s="28" t="s">
        <v>153</v>
      </c>
      <c r="Y29" s="28" t="s">
        <v>153</v>
      </c>
      <c r="Z29" s="28" t="s">
        <v>155</v>
      </c>
      <c r="AA29" s="28" t="s">
        <v>153</v>
      </c>
      <c r="AB29" s="28" t="s">
        <v>155</v>
      </c>
      <c r="AC29" s="28" t="s">
        <v>155</v>
      </c>
      <c r="AD29" s="28" t="s">
        <v>154</v>
      </c>
      <c r="AE29" s="28" t="s">
        <v>155</v>
      </c>
      <c r="AF29" s="28" t="s">
        <v>155</v>
      </c>
      <c r="AG29" s="28" t="s">
        <v>153</v>
      </c>
      <c r="AH29" s="28" t="s">
        <v>153</v>
      </c>
      <c r="AI29" s="28" t="s">
        <v>155</v>
      </c>
      <c r="AJ29" s="28" t="s">
        <v>155</v>
      </c>
      <c r="AK29" s="28" t="s">
        <v>155</v>
      </c>
      <c r="AL29" s="28" t="s">
        <v>153</v>
      </c>
      <c r="AM29" s="28" t="s">
        <v>153</v>
      </c>
      <c r="AN29" s="28" t="s">
        <v>153</v>
      </c>
      <c r="AO29" s="45">
        <f>SUM(AP29:AS29)</f>
        <v>270</v>
      </c>
      <c r="AP29" s="28">
        <v>147</v>
      </c>
      <c r="AQ29" s="28">
        <v>68</v>
      </c>
      <c r="AR29" s="28">
        <v>55</v>
      </c>
      <c r="AS29" s="28" t="s">
        <v>154</v>
      </c>
      <c r="AT29" s="28" t="s">
        <v>153</v>
      </c>
      <c r="AU29" s="28" t="s">
        <v>153</v>
      </c>
      <c r="AV29" s="28" t="s">
        <v>155</v>
      </c>
      <c r="AW29" s="28">
        <v>15</v>
      </c>
      <c r="AX29" s="111"/>
      <c r="AY29" s="44"/>
      <c r="AZ29" s="10"/>
      <c r="BA29" s="5">
        <v>18</v>
      </c>
      <c r="BB29" s="30">
        <v>519720</v>
      </c>
      <c r="BC29" s="24" t="s">
        <v>189</v>
      </c>
    </row>
    <row r="30" spans="1:55" ht="11.25" customHeight="1">
      <c r="A30" s="49"/>
      <c r="B30" s="52" t="s">
        <v>190</v>
      </c>
      <c r="C30" s="27">
        <f>SUM(D30:N30)+SUM(R30:T30)+SUM(W30:AO30)+SUM(AT30:AX30)</f>
        <v>55</v>
      </c>
      <c r="D30" s="28" t="s">
        <v>153</v>
      </c>
      <c r="E30" s="45" t="s">
        <v>153</v>
      </c>
      <c r="F30" s="28" t="s">
        <v>153</v>
      </c>
      <c r="G30" s="28" t="s">
        <v>153</v>
      </c>
      <c r="H30" s="28" t="s">
        <v>153</v>
      </c>
      <c r="I30" s="28" t="s">
        <v>153</v>
      </c>
      <c r="J30" s="28" t="s">
        <v>155</v>
      </c>
      <c r="K30" s="28" t="s">
        <v>155</v>
      </c>
      <c r="L30" s="28" t="s">
        <v>155</v>
      </c>
      <c r="M30" s="28" t="s">
        <v>155</v>
      </c>
      <c r="N30" s="28">
        <f>SUM(O30:Q30)</f>
        <v>0</v>
      </c>
      <c r="O30" s="28" t="s">
        <v>153</v>
      </c>
      <c r="P30" s="28" t="s">
        <v>153</v>
      </c>
      <c r="Q30" s="28" t="s">
        <v>153</v>
      </c>
      <c r="R30" s="28" t="s">
        <v>155</v>
      </c>
      <c r="S30" s="28" t="s">
        <v>155</v>
      </c>
      <c r="T30" s="111" t="s">
        <v>155</v>
      </c>
      <c r="U30" s="49"/>
      <c r="V30" s="49"/>
      <c r="W30" s="120" t="s">
        <v>155</v>
      </c>
      <c r="X30" s="28" t="s">
        <v>153</v>
      </c>
      <c r="Y30" s="28" t="s">
        <v>153</v>
      </c>
      <c r="Z30" s="28" t="s">
        <v>155</v>
      </c>
      <c r="AA30" s="28" t="s">
        <v>153</v>
      </c>
      <c r="AB30" s="28" t="s">
        <v>155</v>
      </c>
      <c r="AC30" s="28" t="s">
        <v>155</v>
      </c>
      <c r="AD30" s="28" t="s">
        <v>153</v>
      </c>
      <c r="AE30" s="28" t="s">
        <v>155</v>
      </c>
      <c r="AF30" s="28" t="s">
        <v>155</v>
      </c>
      <c r="AG30" s="28" t="s">
        <v>153</v>
      </c>
      <c r="AH30" s="28" t="s">
        <v>153</v>
      </c>
      <c r="AI30" s="28" t="s">
        <v>155</v>
      </c>
      <c r="AJ30" s="28" t="s">
        <v>155</v>
      </c>
      <c r="AK30" s="28" t="s">
        <v>155</v>
      </c>
      <c r="AL30" s="28" t="s">
        <v>153</v>
      </c>
      <c r="AM30" s="28" t="s">
        <v>153</v>
      </c>
      <c r="AN30" s="28" t="s">
        <v>153</v>
      </c>
      <c r="AO30" s="45">
        <f>SUM(AP30:AS30)</f>
        <v>55</v>
      </c>
      <c r="AP30" s="53" t="s">
        <v>154</v>
      </c>
      <c r="AQ30" s="10">
        <v>55</v>
      </c>
      <c r="AR30" s="53" t="s">
        <v>154</v>
      </c>
      <c r="AS30" s="53" t="s">
        <v>154</v>
      </c>
      <c r="AT30" s="28" t="s">
        <v>153</v>
      </c>
      <c r="AU30" s="28" t="s">
        <v>153</v>
      </c>
      <c r="AV30" s="28" t="s">
        <v>155</v>
      </c>
      <c r="AW30" s="28" t="s">
        <v>155</v>
      </c>
      <c r="AX30" s="111" t="s">
        <v>155</v>
      </c>
      <c r="AY30" s="49"/>
      <c r="AZ30" s="10"/>
      <c r="BA30" s="5">
        <v>19</v>
      </c>
      <c r="BB30" s="30">
        <v>274592</v>
      </c>
      <c r="BC30" s="24" t="s">
        <v>191</v>
      </c>
    </row>
    <row r="31" spans="1:55" ht="11.25" customHeight="1">
      <c r="A31" s="44">
        <v>7</v>
      </c>
      <c r="B31" s="26" t="s">
        <v>352</v>
      </c>
      <c r="C31" s="27">
        <f>SUM(D31:N31)+SUM(R31:T31)+SUM(W31:AO31)+SUM(AT31:AX31)</f>
        <v>870</v>
      </c>
      <c r="D31" s="27">
        <f aca="true" t="shared" si="9" ref="D31:T31">SUM(D33:D37)</f>
        <v>0</v>
      </c>
      <c r="E31" s="27">
        <f t="shared" si="9"/>
        <v>0</v>
      </c>
      <c r="F31" s="27">
        <f t="shared" si="9"/>
        <v>0</v>
      </c>
      <c r="G31" s="27">
        <f t="shared" si="9"/>
        <v>0</v>
      </c>
      <c r="H31" s="27">
        <f t="shared" si="9"/>
        <v>0</v>
      </c>
      <c r="I31" s="27">
        <f t="shared" si="9"/>
        <v>0</v>
      </c>
      <c r="J31" s="27">
        <f t="shared" si="9"/>
        <v>0</v>
      </c>
      <c r="K31" s="27">
        <f>SUM(K33:K37)</f>
        <v>0</v>
      </c>
      <c r="L31" s="27">
        <f t="shared" si="9"/>
        <v>0</v>
      </c>
      <c r="M31" s="27">
        <f t="shared" si="9"/>
        <v>0</v>
      </c>
      <c r="N31" s="27">
        <f t="shared" si="9"/>
        <v>870</v>
      </c>
      <c r="O31" s="27">
        <f>SUM(O33:O37)</f>
        <v>0</v>
      </c>
      <c r="P31" s="27">
        <f t="shared" si="9"/>
        <v>497</v>
      </c>
      <c r="Q31" s="27">
        <f>SUM(Q33:Q37)</f>
        <v>373</v>
      </c>
      <c r="R31" s="27">
        <f t="shared" si="9"/>
        <v>0</v>
      </c>
      <c r="S31" s="27">
        <f t="shared" si="9"/>
        <v>0</v>
      </c>
      <c r="T31" s="112">
        <f t="shared" si="9"/>
        <v>0</v>
      </c>
      <c r="U31" s="44">
        <v>7</v>
      </c>
      <c r="V31" s="44">
        <v>7</v>
      </c>
      <c r="W31" s="122">
        <f aca="true" t="shared" si="10" ref="W31:AX31">SUM(W33:W37)</f>
        <v>0</v>
      </c>
      <c r="X31" s="27">
        <f t="shared" si="10"/>
        <v>0</v>
      </c>
      <c r="Y31" s="27">
        <f t="shared" si="10"/>
        <v>0</v>
      </c>
      <c r="Z31" s="27">
        <f t="shared" si="10"/>
        <v>0</v>
      </c>
      <c r="AA31" s="27">
        <f t="shared" si="10"/>
        <v>0</v>
      </c>
      <c r="AB31" s="27">
        <f t="shared" si="10"/>
        <v>0</v>
      </c>
      <c r="AC31" s="27">
        <f t="shared" si="10"/>
        <v>0</v>
      </c>
      <c r="AD31" s="27">
        <f t="shared" si="10"/>
        <v>0</v>
      </c>
      <c r="AE31" s="27">
        <f t="shared" si="10"/>
        <v>0</v>
      </c>
      <c r="AF31" s="27">
        <f t="shared" si="10"/>
        <v>0</v>
      </c>
      <c r="AG31" s="27">
        <f t="shared" si="10"/>
        <v>0</v>
      </c>
      <c r="AH31" s="27">
        <f t="shared" si="10"/>
        <v>0</v>
      </c>
      <c r="AI31" s="27">
        <f t="shared" si="10"/>
        <v>0</v>
      </c>
      <c r="AJ31" s="27">
        <f t="shared" si="10"/>
        <v>0</v>
      </c>
      <c r="AK31" s="27">
        <f t="shared" si="10"/>
        <v>0</v>
      </c>
      <c r="AL31" s="27">
        <f t="shared" si="10"/>
        <v>0</v>
      </c>
      <c r="AM31" s="27">
        <f t="shared" si="10"/>
        <v>0</v>
      </c>
      <c r="AN31" s="27">
        <f t="shared" si="10"/>
        <v>0</v>
      </c>
      <c r="AO31" s="27">
        <f t="shared" si="10"/>
        <v>0</v>
      </c>
      <c r="AP31" s="27">
        <f t="shared" si="10"/>
        <v>0</v>
      </c>
      <c r="AQ31" s="27">
        <f t="shared" si="10"/>
        <v>0</v>
      </c>
      <c r="AR31" s="27">
        <f t="shared" si="10"/>
        <v>0</v>
      </c>
      <c r="AS31" s="27">
        <f t="shared" si="10"/>
        <v>0</v>
      </c>
      <c r="AT31" s="27">
        <f t="shared" si="10"/>
        <v>0</v>
      </c>
      <c r="AU31" s="27">
        <f t="shared" si="10"/>
        <v>0</v>
      </c>
      <c r="AV31" s="27">
        <f t="shared" si="10"/>
        <v>0</v>
      </c>
      <c r="AW31" s="27">
        <f t="shared" si="10"/>
        <v>0</v>
      </c>
      <c r="AX31" s="112">
        <f t="shared" si="10"/>
        <v>0</v>
      </c>
      <c r="AY31" s="44">
        <v>7</v>
      </c>
      <c r="AZ31" s="10"/>
      <c r="BA31" s="5">
        <v>20</v>
      </c>
      <c r="BB31" s="30">
        <v>327550</v>
      </c>
      <c r="BC31" s="24" t="s">
        <v>192</v>
      </c>
    </row>
    <row r="32" spans="1:55" ht="11.25" customHeight="1">
      <c r="A32" s="49"/>
      <c r="B32" s="47" t="s">
        <v>184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54"/>
      <c r="P32" s="53" t="s">
        <v>193</v>
      </c>
      <c r="Q32" s="53" t="s">
        <v>194</v>
      </c>
      <c r="R32" s="10"/>
      <c r="S32" s="10"/>
      <c r="T32" s="113"/>
      <c r="U32" s="49"/>
      <c r="V32" s="49"/>
      <c r="W32" s="123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13"/>
      <c r="AY32" s="49"/>
      <c r="AZ32" s="10"/>
      <c r="BA32" s="5">
        <v>21</v>
      </c>
      <c r="BB32" s="30">
        <v>307552</v>
      </c>
      <c r="BC32" s="24" t="s">
        <v>195</v>
      </c>
    </row>
    <row r="33" spans="1:55" ht="11.25" customHeight="1">
      <c r="A33" s="49"/>
      <c r="B33" s="10" t="s">
        <v>353</v>
      </c>
      <c r="C33" s="27">
        <f>SUM(D33:N33)+SUM(R33:T33)+SUM(W33:AO33)+SUM(AT33:AX33)</f>
        <v>547</v>
      </c>
      <c r="D33" s="45" t="s">
        <v>153</v>
      </c>
      <c r="E33" s="45" t="s">
        <v>153</v>
      </c>
      <c r="F33" s="45" t="s">
        <v>153</v>
      </c>
      <c r="G33" s="45" t="s">
        <v>153</v>
      </c>
      <c r="H33" s="45" t="s">
        <v>153</v>
      </c>
      <c r="I33" s="45" t="s">
        <v>153</v>
      </c>
      <c r="J33" s="45" t="s">
        <v>155</v>
      </c>
      <c r="K33" s="45" t="s">
        <v>155</v>
      </c>
      <c r="L33" s="45" t="s">
        <v>155</v>
      </c>
      <c r="M33" s="45" t="s">
        <v>155</v>
      </c>
      <c r="N33" s="28">
        <f>SUM(O33:Q33)</f>
        <v>547</v>
      </c>
      <c r="O33" s="45">
        <v>0</v>
      </c>
      <c r="P33" s="45">
        <v>497</v>
      </c>
      <c r="Q33" s="45">
        <v>50</v>
      </c>
      <c r="R33" s="45" t="s">
        <v>155</v>
      </c>
      <c r="S33" s="45"/>
      <c r="T33" s="109" t="s">
        <v>155</v>
      </c>
      <c r="U33" s="49"/>
      <c r="V33" s="49"/>
      <c r="W33" s="118" t="s">
        <v>155</v>
      </c>
      <c r="X33" s="45" t="s">
        <v>153</v>
      </c>
      <c r="Y33" s="45" t="s">
        <v>153</v>
      </c>
      <c r="Z33" s="45" t="s">
        <v>155</v>
      </c>
      <c r="AA33" s="45" t="s">
        <v>153</v>
      </c>
      <c r="AB33" s="45" t="s">
        <v>155</v>
      </c>
      <c r="AC33" s="45" t="s">
        <v>155</v>
      </c>
      <c r="AD33" s="45" t="s">
        <v>155</v>
      </c>
      <c r="AE33" s="45" t="s">
        <v>155</v>
      </c>
      <c r="AF33" s="45" t="s">
        <v>155</v>
      </c>
      <c r="AG33" s="45" t="s">
        <v>153</v>
      </c>
      <c r="AH33" s="45" t="s">
        <v>153</v>
      </c>
      <c r="AI33" s="45" t="s">
        <v>155</v>
      </c>
      <c r="AJ33" s="45" t="s">
        <v>155</v>
      </c>
      <c r="AK33" s="45" t="s">
        <v>155</v>
      </c>
      <c r="AL33" s="45" t="s">
        <v>153</v>
      </c>
      <c r="AM33" s="45" t="s">
        <v>153</v>
      </c>
      <c r="AN33" s="45" t="s">
        <v>153</v>
      </c>
      <c r="AO33" s="45">
        <f>SUM(AP33:AS33)</f>
        <v>0</v>
      </c>
      <c r="AP33" s="45" t="s">
        <v>154</v>
      </c>
      <c r="AQ33" s="45" t="s">
        <v>154</v>
      </c>
      <c r="AR33" s="45" t="s">
        <v>154</v>
      </c>
      <c r="AS33" s="45" t="s">
        <v>154</v>
      </c>
      <c r="AT33" s="45" t="s">
        <v>153</v>
      </c>
      <c r="AU33" s="45" t="s">
        <v>153</v>
      </c>
      <c r="AV33" s="45" t="s">
        <v>155</v>
      </c>
      <c r="AW33" s="45" t="s">
        <v>155</v>
      </c>
      <c r="AX33" s="109" t="s">
        <v>155</v>
      </c>
      <c r="AY33" s="49"/>
      <c r="AZ33" s="10"/>
      <c r="BA33" s="5">
        <v>22</v>
      </c>
      <c r="BB33" s="30">
        <v>398920</v>
      </c>
      <c r="BC33" s="24" t="s">
        <v>196</v>
      </c>
    </row>
    <row r="34" spans="1:55" ht="11.25" customHeight="1">
      <c r="A34" s="49"/>
      <c r="B34" s="10"/>
      <c r="C34" s="51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28"/>
      <c r="O34" s="45"/>
      <c r="P34" s="45"/>
      <c r="Q34" s="45" t="s">
        <v>197</v>
      </c>
      <c r="R34" s="45"/>
      <c r="S34" s="45"/>
      <c r="T34" s="109"/>
      <c r="U34" s="49"/>
      <c r="V34" s="49"/>
      <c r="W34" s="118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109"/>
      <c r="AY34" s="49"/>
      <c r="AZ34" s="10"/>
      <c r="BA34" s="5">
        <v>23</v>
      </c>
      <c r="BB34" s="30">
        <v>264575</v>
      </c>
      <c r="BC34" s="24" t="s">
        <v>198</v>
      </c>
    </row>
    <row r="35" spans="1:55" ht="11.25" customHeight="1">
      <c r="A35" s="49"/>
      <c r="B35" s="47" t="s">
        <v>199</v>
      </c>
      <c r="C35" s="27">
        <f>SUM(D35:N35)+SUM(R35:T35)+SUM(W35:AO35)+SUM(AT35:AX35)</f>
        <v>173</v>
      </c>
      <c r="D35" s="48" t="s">
        <v>154</v>
      </c>
      <c r="E35" s="48" t="s">
        <v>154</v>
      </c>
      <c r="F35" s="48" t="s">
        <v>154</v>
      </c>
      <c r="G35" s="48" t="s">
        <v>154</v>
      </c>
      <c r="H35" s="48" t="s">
        <v>154</v>
      </c>
      <c r="I35" s="48" t="s">
        <v>154</v>
      </c>
      <c r="J35" s="48" t="s">
        <v>154</v>
      </c>
      <c r="K35" s="48" t="s">
        <v>154</v>
      </c>
      <c r="L35" s="48" t="s">
        <v>154</v>
      </c>
      <c r="M35" s="48" t="s">
        <v>154</v>
      </c>
      <c r="N35" s="28">
        <f>SUM(O35:Q35)</f>
        <v>173</v>
      </c>
      <c r="O35" s="45" t="s">
        <v>154</v>
      </c>
      <c r="P35" s="48" t="s">
        <v>200</v>
      </c>
      <c r="Q35" s="45">
        <v>173</v>
      </c>
      <c r="R35" s="48" t="s">
        <v>154</v>
      </c>
      <c r="S35" s="48" t="s">
        <v>154</v>
      </c>
      <c r="T35" s="110" t="s">
        <v>154</v>
      </c>
      <c r="U35" s="49"/>
      <c r="V35" s="49"/>
      <c r="W35" s="119" t="s">
        <v>154</v>
      </c>
      <c r="X35" s="48" t="s">
        <v>154</v>
      </c>
      <c r="Y35" s="48" t="s">
        <v>154</v>
      </c>
      <c r="Z35" s="48" t="s">
        <v>154</v>
      </c>
      <c r="AA35" s="48" t="s">
        <v>154</v>
      </c>
      <c r="AB35" s="48" t="s">
        <v>154</v>
      </c>
      <c r="AC35" s="48" t="s">
        <v>154</v>
      </c>
      <c r="AD35" s="48" t="s">
        <v>154</v>
      </c>
      <c r="AE35" s="48" t="s">
        <v>154</v>
      </c>
      <c r="AF35" s="48" t="s">
        <v>154</v>
      </c>
      <c r="AG35" s="48" t="s">
        <v>154</v>
      </c>
      <c r="AH35" s="48" t="s">
        <v>154</v>
      </c>
      <c r="AI35" s="48" t="s">
        <v>154</v>
      </c>
      <c r="AJ35" s="48" t="s">
        <v>154</v>
      </c>
      <c r="AK35" s="48" t="s">
        <v>154</v>
      </c>
      <c r="AL35" s="48" t="s">
        <v>154</v>
      </c>
      <c r="AM35" s="48" t="s">
        <v>154</v>
      </c>
      <c r="AN35" s="48" t="s">
        <v>154</v>
      </c>
      <c r="AO35" s="45">
        <f>SUM(AP35:AS35)</f>
        <v>0</v>
      </c>
      <c r="AP35" s="45" t="s">
        <v>154</v>
      </c>
      <c r="AQ35" s="45" t="s">
        <v>154</v>
      </c>
      <c r="AR35" s="45" t="s">
        <v>154</v>
      </c>
      <c r="AS35" s="45" t="s">
        <v>154</v>
      </c>
      <c r="AT35" s="48" t="s">
        <v>154</v>
      </c>
      <c r="AU35" s="48" t="s">
        <v>154</v>
      </c>
      <c r="AV35" s="48" t="s">
        <v>154</v>
      </c>
      <c r="AW35" s="48" t="s">
        <v>154</v>
      </c>
      <c r="AX35" s="110" t="s">
        <v>154</v>
      </c>
      <c r="AY35" s="49"/>
      <c r="AZ35" s="10"/>
      <c r="BA35" s="5">
        <v>24</v>
      </c>
      <c r="BB35" s="30">
        <v>788547</v>
      </c>
      <c r="BC35" s="24" t="s">
        <v>201</v>
      </c>
    </row>
    <row r="36" spans="1:55" s="63" customFormat="1" ht="11.25" customHeight="1">
      <c r="A36" s="55"/>
      <c r="B36" s="56"/>
      <c r="C36" s="57"/>
      <c r="D36" s="58"/>
      <c r="E36" s="59"/>
      <c r="F36" s="59"/>
      <c r="G36" s="59"/>
      <c r="H36" s="59"/>
      <c r="I36" s="59"/>
      <c r="J36" s="59"/>
      <c r="K36" s="59"/>
      <c r="L36" s="59"/>
      <c r="M36" s="59"/>
      <c r="N36" s="60"/>
      <c r="O36" s="59"/>
      <c r="P36" s="59"/>
      <c r="Q36" s="127" t="s">
        <v>202</v>
      </c>
      <c r="R36" s="59"/>
      <c r="S36" s="59"/>
      <c r="T36" s="114"/>
      <c r="U36" s="55"/>
      <c r="V36" s="55"/>
      <c r="W36" s="124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114"/>
      <c r="AY36" s="55"/>
      <c r="AZ36" s="61"/>
      <c r="BA36" s="5">
        <v>25</v>
      </c>
      <c r="BB36" s="62">
        <v>444226</v>
      </c>
      <c r="BC36" s="24" t="s">
        <v>203</v>
      </c>
    </row>
    <row r="37" spans="1:55" ht="11.25" customHeight="1">
      <c r="A37" s="44"/>
      <c r="B37" s="10" t="s">
        <v>204</v>
      </c>
      <c r="C37" s="27">
        <f>SUM(D37:N37)+SUM(R37:T37)+SUM(W37:AO37)+SUM(AT37:AX37)</f>
        <v>150</v>
      </c>
      <c r="D37" s="45" t="s">
        <v>153</v>
      </c>
      <c r="E37" s="45" t="s">
        <v>153</v>
      </c>
      <c r="F37" s="45" t="s">
        <v>153</v>
      </c>
      <c r="G37" s="45" t="s">
        <v>153</v>
      </c>
      <c r="H37" s="45" t="s">
        <v>153</v>
      </c>
      <c r="I37" s="45" t="s">
        <v>153</v>
      </c>
      <c r="J37" s="45" t="s">
        <v>155</v>
      </c>
      <c r="K37" s="45" t="s">
        <v>155</v>
      </c>
      <c r="L37" s="45" t="s">
        <v>155</v>
      </c>
      <c r="M37" s="45" t="s">
        <v>155</v>
      </c>
      <c r="N37" s="28">
        <f>SUM(O37:Q37)</f>
        <v>150</v>
      </c>
      <c r="O37" s="45" t="s">
        <v>155</v>
      </c>
      <c r="P37" s="45" t="s">
        <v>153</v>
      </c>
      <c r="Q37" s="53">
        <v>150</v>
      </c>
      <c r="R37" s="45" t="s">
        <v>155</v>
      </c>
      <c r="S37" s="45" t="s">
        <v>155</v>
      </c>
      <c r="T37" s="109" t="s">
        <v>155</v>
      </c>
      <c r="U37" s="46"/>
      <c r="V37" s="46"/>
      <c r="W37" s="118" t="s">
        <v>155</v>
      </c>
      <c r="X37" s="45" t="s">
        <v>153</v>
      </c>
      <c r="Y37" s="45" t="s">
        <v>153</v>
      </c>
      <c r="Z37" s="45" t="s">
        <v>155</v>
      </c>
      <c r="AA37" s="45" t="s">
        <v>153</v>
      </c>
      <c r="AB37" s="45" t="s">
        <v>155</v>
      </c>
      <c r="AC37" s="45" t="s">
        <v>155</v>
      </c>
      <c r="AD37" s="45" t="s">
        <v>155</v>
      </c>
      <c r="AE37" s="45" t="s">
        <v>155</v>
      </c>
      <c r="AF37" s="45" t="s">
        <v>155</v>
      </c>
      <c r="AG37" s="45" t="s">
        <v>153</v>
      </c>
      <c r="AH37" s="45" t="s">
        <v>153</v>
      </c>
      <c r="AI37" s="45" t="s">
        <v>155</v>
      </c>
      <c r="AJ37" s="45" t="s">
        <v>155</v>
      </c>
      <c r="AK37" s="45" t="s">
        <v>155</v>
      </c>
      <c r="AL37" s="45" t="s">
        <v>153</v>
      </c>
      <c r="AM37" s="45" t="s">
        <v>153</v>
      </c>
      <c r="AN37" s="45" t="s">
        <v>153</v>
      </c>
      <c r="AO37" s="45">
        <f>SUM(AP37:AS37)</f>
        <v>0</v>
      </c>
      <c r="AP37" s="45" t="s">
        <v>154</v>
      </c>
      <c r="AQ37" s="45" t="s">
        <v>154</v>
      </c>
      <c r="AR37" s="45" t="s">
        <v>154</v>
      </c>
      <c r="AS37" s="45" t="s">
        <v>154</v>
      </c>
      <c r="AT37" s="45" t="s">
        <v>153</v>
      </c>
      <c r="AU37" s="45" t="s">
        <v>153</v>
      </c>
      <c r="AV37" s="45" t="s">
        <v>155</v>
      </c>
      <c r="AW37" s="45" t="s">
        <v>155</v>
      </c>
      <c r="AX37" s="109" t="s">
        <v>155</v>
      </c>
      <c r="AY37" s="46"/>
      <c r="AZ37" s="10"/>
      <c r="BA37" s="5">
        <v>26</v>
      </c>
      <c r="BB37" s="30">
        <v>468406</v>
      </c>
      <c r="BC37" s="24" t="s">
        <v>205</v>
      </c>
    </row>
    <row r="38" spans="1:55" ht="12.75" customHeight="1">
      <c r="A38" s="46">
        <v>8</v>
      </c>
      <c r="B38" s="98" t="s">
        <v>206</v>
      </c>
      <c r="C38" s="97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53" t="s">
        <v>207</v>
      </c>
      <c r="R38" s="48"/>
      <c r="S38" s="48"/>
      <c r="T38" s="110"/>
      <c r="U38" s="46"/>
      <c r="V38" s="46"/>
      <c r="W38" s="119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10"/>
      <c r="AP38" s="10"/>
      <c r="AQ38" s="10"/>
      <c r="AR38" s="10"/>
      <c r="AS38" s="10"/>
      <c r="AT38" s="48"/>
      <c r="AU38" s="48"/>
      <c r="AV38" s="48"/>
      <c r="AW38" s="48"/>
      <c r="AX38" s="110"/>
      <c r="AY38" s="46"/>
      <c r="AZ38" s="10"/>
      <c r="BA38" s="5">
        <v>27</v>
      </c>
      <c r="BB38" s="30">
        <v>252711</v>
      </c>
      <c r="BC38" s="24" t="s">
        <v>208</v>
      </c>
    </row>
    <row r="39" spans="1:55" ht="12.75" customHeight="1">
      <c r="A39" s="49"/>
      <c r="B39" s="98" t="s">
        <v>209</v>
      </c>
      <c r="C39" s="129">
        <f>SUM(D39:N39)+SUM(R39:T39)+SUM(W39:AO39)+SUM(AT39:AX39)</f>
        <v>240</v>
      </c>
      <c r="D39" s="45" t="s">
        <v>154</v>
      </c>
      <c r="E39" s="45" t="s">
        <v>154</v>
      </c>
      <c r="F39" s="45" t="s">
        <v>154</v>
      </c>
      <c r="G39" s="45" t="s">
        <v>154</v>
      </c>
      <c r="H39" s="45" t="s">
        <v>154</v>
      </c>
      <c r="I39" s="45" t="s">
        <v>154</v>
      </c>
      <c r="J39" s="45" t="s">
        <v>154</v>
      </c>
      <c r="K39" s="45" t="s">
        <v>154</v>
      </c>
      <c r="L39" s="45" t="s">
        <v>154</v>
      </c>
      <c r="M39" s="45" t="s">
        <v>154</v>
      </c>
      <c r="N39" s="28">
        <f>SUM(O39:Q39)</f>
        <v>240</v>
      </c>
      <c r="O39" s="45" t="s">
        <v>154</v>
      </c>
      <c r="P39" s="28" t="s">
        <v>153</v>
      </c>
      <c r="Q39" s="53">
        <v>240</v>
      </c>
      <c r="R39" s="45" t="s">
        <v>155</v>
      </c>
      <c r="S39" s="45" t="s">
        <v>155</v>
      </c>
      <c r="T39" s="109" t="s">
        <v>155</v>
      </c>
      <c r="U39" s="46">
        <v>8</v>
      </c>
      <c r="V39" s="46">
        <v>8</v>
      </c>
      <c r="W39" s="118" t="s">
        <v>155</v>
      </c>
      <c r="X39" s="45" t="s">
        <v>153</v>
      </c>
      <c r="Y39" s="45" t="s">
        <v>153</v>
      </c>
      <c r="Z39" s="45" t="s">
        <v>155</v>
      </c>
      <c r="AA39" s="45" t="s">
        <v>153</v>
      </c>
      <c r="AB39" s="45" t="s">
        <v>155</v>
      </c>
      <c r="AC39" s="45" t="s">
        <v>155</v>
      </c>
      <c r="AD39" s="45" t="s">
        <v>155</v>
      </c>
      <c r="AE39" s="45" t="s">
        <v>155</v>
      </c>
      <c r="AF39" s="45" t="s">
        <v>155</v>
      </c>
      <c r="AG39" s="45" t="s">
        <v>153</v>
      </c>
      <c r="AH39" s="45" t="s">
        <v>153</v>
      </c>
      <c r="AI39" s="45" t="s">
        <v>155</v>
      </c>
      <c r="AJ39" s="45" t="s">
        <v>155</v>
      </c>
      <c r="AK39" s="45" t="s">
        <v>155</v>
      </c>
      <c r="AL39" s="45" t="s">
        <v>153</v>
      </c>
      <c r="AM39" s="45" t="s">
        <v>153</v>
      </c>
      <c r="AN39" s="45" t="s">
        <v>153</v>
      </c>
      <c r="AO39" s="45">
        <f>SUM(AP39:AS39)</f>
        <v>0</v>
      </c>
      <c r="AP39" s="45" t="s">
        <v>154</v>
      </c>
      <c r="AQ39" s="45" t="s">
        <v>154</v>
      </c>
      <c r="AR39" s="45" t="s">
        <v>154</v>
      </c>
      <c r="AS39" s="45" t="s">
        <v>154</v>
      </c>
      <c r="AT39" s="45" t="s">
        <v>153</v>
      </c>
      <c r="AU39" s="45" t="s">
        <v>153</v>
      </c>
      <c r="AV39" s="45" t="s">
        <v>155</v>
      </c>
      <c r="AW39" s="45" t="s">
        <v>155</v>
      </c>
      <c r="AX39" s="109" t="s">
        <v>155</v>
      </c>
      <c r="AY39" s="46">
        <v>8</v>
      </c>
      <c r="AZ39" s="10"/>
      <c r="BA39" s="5">
        <v>28</v>
      </c>
      <c r="BB39" s="30">
        <v>543705</v>
      </c>
      <c r="BC39" s="24" t="s">
        <v>210</v>
      </c>
    </row>
    <row r="40" spans="1:55" ht="13.5" customHeight="1">
      <c r="A40" s="44">
        <v>9</v>
      </c>
      <c r="B40" s="47" t="s">
        <v>211</v>
      </c>
      <c r="C40" s="2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110"/>
      <c r="U40" s="49"/>
      <c r="V40" s="49"/>
      <c r="W40" s="119"/>
      <c r="X40" s="28" t="s">
        <v>212</v>
      </c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110"/>
      <c r="AY40" s="49"/>
      <c r="AZ40" s="10"/>
      <c r="BA40" s="5">
        <v>29</v>
      </c>
      <c r="BB40" s="30">
        <v>455622</v>
      </c>
      <c r="BC40" s="24" t="s">
        <v>213</v>
      </c>
    </row>
    <row r="41" spans="1:55" ht="11.25" customHeight="1">
      <c r="A41" s="50"/>
      <c r="B41" s="26" t="s">
        <v>214</v>
      </c>
      <c r="C41" s="27">
        <f>SUM(D41:N41)+SUM(R41:T41)+SUM(W41:AO41)+SUM(AT41:AX41)</f>
        <v>300</v>
      </c>
      <c r="D41" s="28" t="s">
        <v>153</v>
      </c>
      <c r="E41" s="28" t="s">
        <v>153</v>
      </c>
      <c r="F41" s="28" t="s">
        <v>153</v>
      </c>
      <c r="G41" s="28" t="s">
        <v>153</v>
      </c>
      <c r="H41" s="28" t="s">
        <v>153</v>
      </c>
      <c r="I41" s="28" t="s">
        <v>153</v>
      </c>
      <c r="J41" s="28" t="s">
        <v>155</v>
      </c>
      <c r="K41" s="28" t="s">
        <v>155</v>
      </c>
      <c r="L41" s="28" t="s">
        <v>155</v>
      </c>
      <c r="M41" s="28" t="s">
        <v>155</v>
      </c>
      <c r="N41" s="28">
        <f>SUM(O41:Q41)</f>
        <v>0</v>
      </c>
      <c r="O41" s="28" t="s">
        <v>153</v>
      </c>
      <c r="P41" s="28" t="s">
        <v>153</v>
      </c>
      <c r="Q41" s="28" t="s">
        <v>153</v>
      </c>
      <c r="R41" s="28" t="s">
        <v>155</v>
      </c>
      <c r="S41" s="28" t="s">
        <v>155</v>
      </c>
      <c r="T41" s="111" t="s">
        <v>155</v>
      </c>
      <c r="U41" s="44">
        <v>9</v>
      </c>
      <c r="V41" s="44">
        <v>9</v>
      </c>
      <c r="W41" s="120" t="s">
        <v>155</v>
      </c>
      <c r="X41" s="28">
        <v>300</v>
      </c>
      <c r="Y41" s="28" t="s">
        <v>153</v>
      </c>
      <c r="Z41" s="28" t="s">
        <v>155</v>
      </c>
      <c r="AA41" s="28" t="s">
        <v>153</v>
      </c>
      <c r="AB41" s="28" t="s">
        <v>155</v>
      </c>
      <c r="AC41" s="28" t="s">
        <v>155</v>
      </c>
      <c r="AD41" s="28" t="s">
        <v>155</v>
      </c>
      <c r="AE41" s="28" t="s">
        <v>155</v>
      </c>
      <c r="AF41" s="28" t="s">
        <v>155</v>
      </c>
      <c r="AG41" s="28" t="s">
        <v>153</v>
      </c>
      <c r="AH41" s="28" t="s">
        <v>153</v>
      </c>
      <c r="AI41" s="28" t="s">
        <v>155</v>
      </c>
      <c r="AJ41" s="28" t="s">
        <v>155</v>
      </c>
      <c r="AK41" s="28" t="s">
        <v>155</v>
      </c>
      <c r="AL41" s="28" t="s">
        <v>153</v>
      </c>
      <c r="AM41" s="28" t="s">
        <v>153</v>
      </c>
      <c r="AN41" s="28" t="s">
        <v>153</v>
      </c>
      <c r="AO41" s="45">
        <f>SUM(AP41:AS41)</f>
        <v>0</v>
      </c>
      <c r="AP41" s="45" t="s">
        <v>154</v>
      </c>
      <c r="AQ41" s="45" t="s">
        <v>154</v>
      </c>
      <c r="AR41" s="45" t="s">
        <v>154</v>
      </c>
      <c r="AS41" s="45" t="s">
        <v>154</v>
      </c>
      <c r="AT41" s="28" t="s">
        <v>153</v>
      </c>
      <c r="AU41" s="28" t="s">
        <v>153</v>
      </c>
      <c r="AV41" s="28" t="s">
        <v>155</v>
      </c>
      <c r="AW41" s="28" t="s">
        <v>155</v>
      </c>
      <c r="AX41" s="111" t="s">
        <v>155</v>
      </c>
      <c r="AY41" s="44">
        <v>9</v>
      </c>
      <c r="AZ41" s="10"/>
      <c r="BA41" s="5">
        <v>30</v>
      </c>
      <c r="BB41" s="30">
        <v>412512</v>
      </c>
      <c r="BC41" s="24" t="s">
        <v>215</v>
      </c>
    </row>
    <row r="42" spans="1:55" ht="11.25" customHeight="1">
      <c r="A42" s="50">
        <v>10</v>
      </c>
      <c r="B42" s="26" t="s">
        <v>216</v>
      </c>
      <c r="C42" s="2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111"/>
      <c r="U42" s="44"/>
      <c r="V42" s="44"/>
      <c r="W42" s="120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45"/>
      <c r="AP42" s="45"/>
      <c r="AQ42" s="45"/>
      <c r="AR42" s="45"/>
      <c r="AS42" s="45"/>
      <c r="AT42" s="28"/>
      <c r="AU42" s="28"/>
      <c r="AV42" s="28"/>
      <c r="AW42" s="28"/>
      <c r="AX42" s="111"/>
      <c r="AY42" s="44"/>
      <c r="AZ42" s="10"/>
      <c r="BA42" s="5">
        <v>31</v>
      </c>
      <c r="BB42" s="4">
        <v>740456</v>
      </c>
      <c r="BC42" s="24" t="s">
        <v>217</v>
      </c>
    </row>
    <row r="43" spans="1:55" ht="11.25" customHeight="1">
      <c r="A43" s="49"/>
      <c r="B43" s="47" t="s">
        <v>218</v>
      </c>
      <c r="C43" s="27">
        <f>SUM(D43:N43)+SUM(R43:T43)+SUM(W43:AO43)+SUM(AT43:AX43)</f>
        <v>321</v>
      </c>
      <c r="D43" s="28" t="s">
        <v>153</v>
      </c>
      <c r="E43" s="28" t="s">
        <v>153</v>
      </c>
      <c r="F43" s="28" t="s">
        <v>153</v>
      </c>
      <c r="G43" s="28" t="s">
        <v>153</v>
      </c>
      <c r="H43" s="28" t="s">
        <v>153</v>
      </c>
      <c r="I43" s="28" t="s">
        <v>153</v>
      </c>
      <c r="J43" s="28" t="s">
        <v>155</v>
      </c>
      <c r="K43" s="28" t="s">
        <v>155</v>
      </c>
      <c r="L43" s="28" t="s">
        <v>155</v>
      </c>
      <c r="M43" s="28">
        <v>90</v>
      </c>
      <c r="N43" s="28">
        <f>SUM(O43:Q43)</f>
        <v>0</v>
      </c>
      <c r="O43" s="28" t="s">
        <v>153</v>
      </c>
      <c r="P43" s="28" t="s">
        <v>153</v>
      </c>
      <c r="Q43" s="28" t="s">
        <v>153</v>
      </c>
      <c r="R43" s="28">
        <v>156</v>
      </c>
      <c r="S43" s="28" t="s">
        <v>155</v>
      </c>
      <c r="T43" s="111" t="s">
        <v>155</v>
      </c>
      <c r="U43" s="44">
        <v>10</v>
      </c>
      <c r="V43" s="44">
        <v>10</v>
      </c>
      <c r="W43" s="120">
        <v>45</v>
      </c>
      <c r="X43" s="28" t="s">
        <v>153</v>
      </c>
      <c r="Y43" s="28" t="s">
        <v>153</v>
      </c>
      <c r="Z43" s="28" t="s">
        <v>155</v>
      </c>
      <c r="AA43" s="28" t="s">
        <v>153</v>
      </c>
      <c r="AB43" s="28" t="s">
        <v>155</v>
      </c>
      <c r="AC43" s="28" t="s">
        <v>155</v>
      </c>
      <c r="AD43" s="28" t="s">
        <v>155</v>
      </c>
      <c r="AE43" s="28" t="s">
        <v>155</v>
      </c>
      <c r="AF43" s="28" t="s">
        <v>155</v>
      </c>
      <c r="AG43" s="28" t="s">
        <v>153</v>
      </c>
      <c r="AH43" s="28" t="s">
        <v>153</v>
      </c>
      <c r="AI43" s="28" t="s">
        <v>155</v>
      </c>
      <c r="AJ43" s="28" t="s">
        <v>155</v>
      </c>
      <c r="AK43" s="28" t="s">
        <v>155</v>
      </c>
      <c r="AL43" s="28" t="s">
        <v>153</v>
      </c>
      <c r="AM43" s="28" t="s">
        <v>153</v>
      </c>
      <c r="AN43" s="28" t="s">
        <v>153</v>
      </c>
      <c r="AO43" s="45">
        <f>SUM(AP43:AS43)</f>
        <v>0</v>
      </c>
      <c r="AP43" s="45" t="s">
        <v>154</v>
      </c>
      <c r="AQ43" s="45" t="s">
        <v>154</v>
      </c>
      <c r="AR43" s="45" t="s">
        <v>154</v>
      </c>
      <c r="AS43" s="45" t="s">
        <v>154</v>
      </c>
      <c r="AT43" s="28" t="s">
        <v>153</v>
      </c>
      <c r="AU43" s="28" t="s">
        <v>153</v>
      </c>
      <c r="AV43" s="28" t="s">
        <v>155</v>
      </c>
      <c r="AW43" s="28">
        <v>30</v>
      </c>
      <c r="AX43" s="111" t="s">
        <v>155</v>
      </c>
      <c r="AY43" s="44">
        <v>10</v>
      </c>
      <c r="AZ43" s="10"/>
      <c r="BA43" s="5">
        <v>32</v>
      </c>
      <c r="BB43" s="30">
        <v>338202</v>
      </c>
      <c r="BC43" s="24" t="s">
        <v>219</v>
      </c>
    </row>
    <row r="44" spans="1:55" ht="15" customHeight="1">
      <c r="A44" s="44"/>
      <c r="B44" s="47"/>
      <c r="C44" s="28"/>
      <c r="D44" s="48"/>
      <c r="E44" s="48"/>
      <c r="F44" s="2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111" t="s">
        <v>220</v>
      </c>
      <c r="U44" s="50"/>
      <c r="V44" s="50"/>
      <c r="W44" s="119"/>
      <c r="X44" s="48"/>
      <c r="Y44" s="48"/>
      <c r="Z44" s="48"/>
      <c r="AA44" s="48"/>
      <c r="AB44" s="48"/>
      <c r="AC44" s="48"/>
      <c r="AD44" s="48"/>
      <c r="AE44" s="48"/>
      <c r="AF44" s="48"/>
      <c r="AG44" s="28"/>
      <c r="AH44" s="48"/>
      <c r="AI44" s="48"/>
      <c r="AJ44" s="48"/>
      <c r="AK44" s="48"/>
      <c r="AL44" s="48"/>
      <c r="AM44" s="48"/>
      <c r="AN44" s="48"/>
      <c r="AO44" s="45"/>
      <c r="AP44" s="48"/>
      <c r="AQ44" s="48"/>
      <c r="AR44" s="48"/>
      <c r="AS44" s="48"/>
      <c r="AT44" s="28" t="s">
        <v>222</v>
      </c>
      <c r="AU44" s="48"/>
      <c r="AV44" s="48"/>
      <c r="AW44" s="28" t="s">
        <v>223</v>
      </c>
      <c r="AX44" s="110"/>
      <c r="AY44" s="50"/>
      <c r="AZ44" s="10"/>
      <c r="BA44" s="5">
        <v>33</v>
      </c>
      <c r="BB44" s="30">
        <v>217366</v>
      </c>
      <c r="BC44" s="24" t="s">
        <v>224</v>
      </c>
    </row>
    <row r="45" spans="1:55" ht="11.25" customHeight="1">
      <c r="A45" s="44">
        <v>11</v>
      </c>
      <c r="B45" s="47" t="s">
        <v>225</v>
      </c>
      <c r="C45" s="27">
        <f>SUM(D45:N45)+SUM(R45:T45)+SUM(W45:AO45)+SUM(AT45:AX45)</f>
        <v>530</v>
      </c>
      <c r="D45" s="28" t="s">
        <v>153</v>
      </c>
      <c r="E45" s="28" t="s">
        <v>153</v>
      </c>
      <c r="F45" s="28">
        <v>20</v>
      </c>
      <c r="G45" s="28" t="s">
        <v>153</v>
      </c>
      <c r="H45" s="28">
        <v>120</v>
      </c>
      <c r="I45" s="28" t="s">
        <v>153</v>
      </c>
      <c r="J45" s="28" t="s">
        <v>155</v>
      </c>
      <c r="K45" s="28" t="s">
        <v>155</v>
      </c>
      <c r="L45" s="28" t="s">
        <v>155</v>
      </c>
      <c r="M45" s="28" t="s">
        <v>155</v>
      </c>
      <c r="N45" s="28">
        <f>SUM(O45:Q45)</f>
        <v>0</v>
      </c>
      <c r="O45" s="28" t="s">
        <v>153</v>
      </c>
      <c r="P45" s="28" t="s">
        <v>153</v>
      </c>
      <c r="Q45" s="28" t="s">
        <v>153</v>
      </c>
      <c r="R45" s="28" t="s">
        <v>155</v>
      </c>
      <c r="S45" s="28" t="s">
        <v>155</v>
      </c>
      <c r="T45" s="111">
        <v>25</v>
      </c>
      <c r="U45" s="44">
        <v>11</v>
      </c>
      <c r="V45" s="44">
        <v>11</v>
      </c>
      <c r="W45" s="120" t="s">
        <v>155</v>
      </c>
      <c r="X45" s="28" t="s">
        <v>153</v>
      </c>
      <c r="Y45" s="28" t="s">
        <v>153</v>
      </c>
      <c r="Z45" s="28" t="s">
        <v>155</v>
      </c>
      <c r="AA45" s="28" t="s">
        <v>153</v>
      </c>
      <c r="AB45" s="28" t="s">
        <v>155</v>
      </c>
      <c r="AC45" s="28" t="s">
        <v>155</v>
      </c>
      <c r="AD45" s="28" t="s">
        <v>155</v>
      </c>
      <c r="AE45" s="28" t="s">
        <v>155</v>
      </c>
      <c r="AF45" s="28" t="s">
        <v>155</v>
      </c>
      <c r="AG45" s="28">
        <v>55</v>
      </c>
      <c r="AH45" s="28" t="s">
        <v>153</v>
      </c>
      <c r="AI45" s="28" t="s">
        <v>155</v>
      </c>
      <c r="AJ45" s="28" t="s">
        <v>155</v>
      </c>
      <c r="AK45" s="28" t="s">
        <v>155</v>
      </c>
      <c r="AL45" s="28" t="s">
        <v>153</v>
      </c>
      <c r="AM45" s="28" t="s">
        <v>153</v>
      </c>
      <c r="AN45" s="28" t="s">
        <v>153</v>
      </c>
      <c r="AO45" s="45">
        <f>SUM(AP45:AS45)</f>
        <v>0</v>
      </c>
      <c r="AP45" s="45" t="s">
        <v>154</v>
      </c>
      <c r="AQ45" s="45" t="s">
        <v>154</v>
      </c>
      <c r="AR45" s="45" t="s">
        <v>154</v>
      </c>
      <c r="AS45" s="45" t="s">
        <v>154</v>
      </c>
      <c r="AT45" s="28">
        <v>300</v>
      </c>
      <c r="AU45" s="28" t="s">
        <v>153</v>
      </c>
      <c r="AV45" s="28" t="s">
        <v>155</v>
      </c>
      <c r="AW45" s="28">
        <v>10</v>
      </c>
      <c r="AX45" s="111" t="s">
        <v>155</v>
      </c>
      <c r="AY45" s="44">
        <v>11</v>
      </c>
      <c r="AZ45" s="10"/>
      <c r="BA45" s="5">
        <v>34</v>
      </c>
      <c r="BB45" s="30">
        <v>399936</v>
      </c>
      <c r="BC45" s="24" t="s">
        <v>226</v>
      </c>
    </row>
    <row r="46" spans="1:55" ht="13.5" customHeight="1">
      <c r="A46" s="44">
        <v>12</v>
      </c>
      <c r="B46" s="47" t="s">
        <v>227</v>
      </c>
      <c r="C46" s="27">
        <f>SUM(D46:N46)+SUM(R46:T46)+SUM(W46:AO46)+SUM(AT46:AX46)</f>
        <v>110</v>
      </c>
      <c r="D46" s="28">
        <v>24</v>
      </c>
      <c r="E46" s="28" t="s">
        <v>153</v>
      </c>
      <c r="F46" s="28" t="s">
        <v>153</v>
      </c>
      <c r="G46" s="28" t="s">
        <v>153</v>
      </c>
      <c r="H46" s="28" t="s">
        <v>153</v>
      </c>
      <c r="I46" s="28" t="s">
        <v>153</v>
      </c>
      <c r="J46" s="28" t="s">
        <v>155</v>
      </c>
      <c r="K46" s="28" t="s">
        <v>155</v>
      </c>
      <c r="L46" s="28" t="s">
        <v>155</v>
      </c>
      <c r="M46" s="28" t="s">
        <v>155</v>
      </c>
      <c r="N46" s="28">
        <f>SUM(O46:Q46)</f>
        <v>0</v>
      </c>
      <c r="O46" s="28" t="s">
        <v>153</v>
      </c>
      <c r="P46" s="28" t="s">
        <v>153</v>
      </c>
      <c r="Q46" s="28" t="s">
        <v>153</v>
      </c>
      <c r="R46" s="28" t="s">
        <v>155</v>
      </c>
      <c r="S46" s="28" t="s">
        <v>155</v>
      </c>
      <c r="T46" s="111" t="s">
        <v>155</v>
      </c>
      <c r="U46" s="44">
        <v>12</v>
      </c>
      <c r="V46" s="44">
        <v>12</v>
      </c>
      <c r="W46" s="120" t="s">
        <v>155</v>
      </c>
      <c r="X46" s="28">
        <v>15</v>
      </c>
      <c r="Y46" s="28">
        <v>12</v>
      </c>
      <c r="Z46" s="28" t="s">
        <v>155</v>
      </c>
      <c r="AA46" s="28" t="s">
        <v>153</v>
      </c>
      <c r="AB46" s="28" t="s">
        <v>155</v>
      </c>
      <c r="AC46" s="28" t="s">
        <v>155</v>
      </c>
      <c r="AD46" s="28" t="s">
        <v>155</v>
      </c>
      <c r="AE46" s="28" t="s">
        <v>155</v>
      </c>
      <c r="AF46" s="28" t="s">
        <v>155</v>
      </c>
      <c r="AG46" s="28" t="s">
        <v>153</v>
      </c>
      <c r="AH46" s="28">
        <v>16</v>
      </c>
      <c r="AI46" s="28" t="s">
        <v>155</v>
      </c>
      <c r="AJ46" s="28" t="s">
        <v>155</v>
      </c>
      <c r="AK46" s="28" t="s">
        <v>155</v>
      </c>
      <c r="AL46" s="28">
        <v>20</v>
      </c>
      <c r="AM46" s="28">
        <v>10</v>
      </c>
      <c r="AN46" s="28" t="s">
        <v>154</v>
      </c>
      <c r="AO46" s="45">
        <f>SUM(AP46:AS46)</f>
        <v>0</v>
      </c>
      <c r="AP46" s="45" t="s">
        <v>154</v>
      </c>
      <c r="AQ46" s="45" t="s">
        <v>154</v>
      </c>
      <c r="AR46" s="45" t="s">
        <v>154</v>
      </c>
      <c r="AS46" s="45" t="s">
        <v>154</v>
      </c>
      <c r="AT46" s="28">
        <v>10</v>
      </c>
      <c r="AU46" s="28" t="s">
        <v>153</v>
      </c>
      <c r="AV46" s="28" t="s">
        <v>155</v>
      </c>
      <c r="AW46" s="28">
        <v>3</v>
      </c>
      <c r="AX46" s="111" t="s">
        <v>155</v>
      </c>
      <c r="AY46" s="44">
        <v>12</v>
      </c>
      <c r="AZ46" s="10"/>
      <c r="BA46" s="5">
        <v>35</v>
      </c>
      <c r="BB46" s="30">
        <v>629498</v>
      </c>
      <c r="BC46" s="24" t="s">
        <v>228</v>
      </c>
    </row>
    <row r="47" spans="1:55" ht="14.25" customHeight="1">
      <c r="A47" s="44"/>
      <c r="B47" s="47"/>
      <c r="C47" s="51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111"/>
      <c r="U47" s="44"/>
      <c r="V47" s="44"/>
      <c r="W47" s="120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 t="s">
        <v>321</v>
      </c>
      <c r="AM47" s="28" t="s">
        <v>322</v>
      </c>
      <c r="AN47" s="28"/>
      <c r="AO47" s="28"/>
      <c r="AP47" s="28"/>
      <c r="AQ47" s="28"/>
      <c r="AR47" s="28"/>
      <c r="AS47" s="28"/>
      <c r="AT47" s="28"/>
      <c r="AU47" s="28"/>
      <c r="AV47" s="28" t="s">
        <v>229</v>
      </c>
      <c r="AW47" s="28"/>
      <c r="AX47" s="111"/>
      <c r="AY47" s="44"/>
      <c r="AZ47" s="10"/>
      <c r="BA47" s="5">
        <v>36</v>
      </c>
      <c r="BB47" s="30">
        <v>355255</v>
      </c>
      <c r="BC47" s="24" t="s">
        <v>230</v>
      </c>
    </row>
    <row r="48" spans="1:55" s="10" customFormat="1" ht="15" customHeight="1">
      <c r="A48" s="44">
        <v>13</v>
      </c>
      <c r="B48" s="47" t="s">
        <v>343</v>
      </c>
      <c r="C48" s="27">
        <f>SUM(D48:N48)+SUM(R48:T48)+SUM(W48:AO48)+SUM(AT48:AX48)</f>
        <v>385</v>
      </c>
      <c r="D48" s="45">
        <v>38</v>
      </c>
      <c r="E48" s="45" t="s">
        <v>153</v>
      </c>
      <c r="F48" s="45" t="s">
        <v>153</v>
      </c>
      <c r="G48" s="45" t="s">
        <v>153</v>
      </c>
      <c r="H48" s="45">
        <v>10</v>
      </c>
      <c r="I48" s="45">
        <v>7</v>
      </c>
      <c r="J48" s="45">
        <v>25</v>
      </c>
      <c r="K48" s="45"/>
      <c r="L48" s="45" t="s">
        <v>155</v>
      </c>
      <c r="M48" s="45">
        <v>25</v>
      </c>
      <c r="N48" s="28">
        <f>SUM(O48:Q48)</f>
        <v>10</v>
      </c>
      <c r="O48" s="45" t="s">
        <v>154</v>
      </c>
      <c r="P48" s="45">
        <v>10</v>
      </c>
      <c r="Q48" s="45" t="s">
        <v>153</v>
      </c>
      <c r="R48" s="45" t="s">
        <v>155</v>
      </c>
      <c r="S48" s="45" t="s">
        <v>155</v>
      </c>
      <c r="T48" s="109">
        <v>2</v>
      </c>
      <c r="U48" s="44">
        <v>13</v>
      </c>
      <c r="V48" s="44">
        <v>13</v>
      </c>
      <c r="W48" s="118" t="s">
        <v>155</v>
      </c>
      <c r="X48" s="45">
        <v>25</v>
      </c>
      <c r="Y48" s="45">
        <v>23</v>
      </c>
      <c r="Z48" s="45" t="s">
        <v>155</v>
      </c>
      <c r="AA48" s="45" t="s">
        <v>153</v>
      </c>
      <c r="AB48" s="45" t="s">
        <v>155</v>
      </c>
      <c r="AC48" s="45" t="s">
        <v>155</v>
      </c>
      <c r="AD48" s="45" t="s">
        <v>155</v>
      </c>
      <c r="AE48" s="45" t="s">
        <v>155</v>
      </c>
      <c r="AF48" s="45" t="s">
        <v>155</v>
      </c>
      <c r="AG48" s="45">
        <v>10</v>
      </c>
      <c r="AH48" s="45">
        <v>35</v>
      </c>
      <c r="AI48" s="45" t="s">
        <v>154</v>
      </c>
      <c r="AJ48" s="45" t="s">
        <v>154</v>
      </c>
      <c r="AK48" s="45" t="s">
        <v>154</v>
      </c>
      <c r="AL48" s="45">
        <v>40</v>
      </c>
      <c r="AM48" s="45">
        <v>16</v>
      </c>
      <c r="AN48" s="45">
        <v>2</v>
      </c>
      <c r="AO48" s="45">
        <f>SUM(AP48:AS48)</f>
        <v>30</v>
      </c>
      <c r="AP48" s="45">
        <v>10</v>
      </c>
      <c r="AQ48" s="45">
        <v>20</v>
      </c>
      <c r="AR48" s="45" t="s">
        <v>154</v>
      </c>
      <c r="AS48" s="45" t="s">
        <v>154</v>
      </c>
      <c r="AT48" s="45">
        <v>22</v>
      </c>
      <c r="AU48" s="45" t="s">
        <v>153</v>
      </c>
      <c r="AV48" s="45">
        <v>50</v>
      </c>
      <c r="AW48" s="45">
        <v>15</v>
      </c>
      <c r="AX48" s="111"/>
      <c r="AY48" s="44">
        <v>13</v>
      </c>
      <c r="BA48" s="5">
        <v>37</v>
      </c>
      <c r="BB48" s="30">
        <v>696613</v>
      </c>
      <c r="BC48" s="24" t="s">
        <v>231</v>
      </c>
    </row>
    <row r="49" spans="1:55" ht="15" customHeight="1">
      <c r="A49" s="44">
        <v>14</v>
      </c>
      <c r="B49" s="47" t="s">
        <v>232</v>
      </c>
      <c r="C49" s="51"/>
      <c r="D49" s="48"/>
      <c r="E49" s="48"/>
      <c r="F49" s="48"/>
      <c r="G49" s="48" t="s">
        <v>233</v>
      </c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110"/>
      <c r="U49" s="64"/>
      <c r="V49" s="64"/>
      <c r="W49" s="119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110"/>
      <c r="AY49" s="64"/>
      <c r="AZ49" s="10"/>
      <c r="BA49" s="5">
        <v>38</v>
      </c>
      <c r="BB49" s="30">
        <v>203197</v>
      </c>
      <c r="BC49" s="24" t="s">
        <v>234</v>
      </c>
    </row>
    <row r="50" spans="1:55" ht="14.25" customHeight="1">
      <c r="A50" s="44"/>
      <c r="B50" s="26" t="s">
        <v>235</v>
      </c>
      <c r="C50" s="27">
        <f>SUM(D50:N50)+SUM(R50:T50)+SUM(W50:AO50)+SUM(AT50:AX50)</f>
        <v>130</v>
      </c>
      <c r="D50" s="48" t="s">
        <v>154</v>
      </c>
      <c r="E50" s="48" t="s">
        <v>154</v>
      </c>
      <c r="F50" s="48" t="s">
        <v>154</v>
      </c>
      <c r="G50" s="48">
        <v>80</v>
      </c>
      <c r="H50" s="48" t="s">
        <v>153</v>
      </c>
      <c r="I50" s="48" t="s">
        <v>153</v>
      </c>
      <c r="J50" s="48" t="s">
        <v>153</v>
      </c>
      <c r="K50" s="48" t="s">
        <v>153</v>
      </c>
      <c r="L50" s="48"/>
      <c r="M50" s="48" t="s">
        <v>153</v>
      </c>
      <c r="N50" s="48">
        <f>SUM(O50:Q50)</f>
        <v>0</v>
      </c>
      <c r="O50" s="48" t="s">
        <v>153</v>
      </c>
      <c r="P50" s="48" t="s">
        <v>153</v>
      </c>
      <c r="Q50" s="48" t="s">
        <v>153</v>
      </c>
      <c r="R50" s="48" t="s">
        <v>153</v>
      </c>
      <c r="S50" s="48" t="s">
        <v>153</v>
      </c>
      <c r="T50" s="110" t="s">
        <v>153</v>
      </c>
      <c r="U50" s="64">
        <v>14</v>
      </c>
      <c r="V50" s="64">
        <v>14</v>
      </c>
      <c r="W50" s="119" t="s">
        <v>154</v>
      </c>
      <c r="X50" s="48" t="s">
        <v>154</v>
      </c>
      <c r="Y50" s="48" t="s">
        <v>154</v>
      </c>
      <c r="Z50" s="48" t="s">
        <v>154</v>
      </c>
      <c r="AA50" s="48" t="s">
        <v>154</v>
      </c>
      <c r="AB50" s="48" t="s">
        <v>154</v>
      </c>
      <c r="AC50" s="48">
        <v>35</v>
      </c>
      <c r="AD50" s="48" t="s">
        <v>154</v>
      </c>
      <c r="AE50" s="48" t="s">
        <v>154</v>
      </c>
      <c r="AF50" s="48" t="s">
        <v>154</v>
      </c>
      <c r="AG50" s="48" t="s">
        <v>154</v>
      </c>
      <c r="AH50" s="48" t="s">
        <v>154</v>
      </c>
      <c r="AI50" s="48" t="s">
        <v>154</v>
      </c>
      <c r="AJ50" s="48" t="s">
        <v>154</v>
      </c>
      <c r="AK50" s="48" t="s">
        <v>154</v>
      </c>
      <c r="AL50" s="48" t="s">
        <v>154</v>
      </c>
      <c r="AM50" s="48" t="s">
        <v>154</v>
      </c>
      <c r="AN50" s="48" t="s">
        <v>154</v>
      </c>
      <c r="AO50" s="45">
        <f>SUM(AP50:AS50)</f>
        <v>0</v>
      </c>
      <c r="AP50" s="45" t="s">
        <v>154</v>
      </c>
      <c r="AQ50" s="45" t="s">
        <v>154</v>
      </c>
      <c r="AR50" s="45" t="s">
        <v>154</v>
      </c>
      <c r="AS50" s="45" t="s">
        <v>154</v>
      </c>
      <c r="AT50" s="48" t="s">
        <v>154</v>
      </c>
      <c r="AU50" s="48" t="s">
        <v>154</v>
      </c>
      <c r="AV50" s="48" t="s">
        <v>154</v>
      </c>
      <c r="AW50" s="48">
        <v>15</v>
      </c>
      <c r="AX50" s="110" t="s">
        <v>154</v>
      </c>
      <c r="AY50" s="64">
        <v>14</v>
      </c>
      <c r="AZ50" s="10"/>
      <c r="BA50" s="5">
        <v>39</v>
      </c>
      <c r="BB50" s="30">
        <v>387345</v>
      </c>
      <c r="BC50" s="24" t="s">
        <v>236</v>
      </c>
    </row>
    <row r="51" spans="1:55" ht="14.25" customHeight="1">
      <c r="A51" s="44"/>
      <c r="B51" s="26"/>
      <c r="C51" s="27"/>
      <c r="D51" s="48"/>
      <c r="E51" s="48"/>
      <c r="F51" s="48"/>
      <c r="G51" s="48"/>
      <c r="H51" s="48"/>
      <c r="I51" s="48"/>
      <c r="J51" s="48"/>
      <c r="K51" s="48"/>
      <c r="L51" s="48" t="s">
        <v>237</v>
      </c>
      <c r="M51" s="48"/>
      <c r="N51" s="48"/>
      <c r="O51" s="48"/>
      <c r="P51" s="48"/>
      <c r="Q51" s="48"/>
      <c r="R51" s="48"/>
      <c r="S51" s="48"/>
      <c r="T51" s="110"/>
      <c r="U51" s="64"/>
      <c r="V51" s="64"/>
      <c r="W51" s="119"/>
      <c r="X51" s="48"/>
      <c r="Y51" s="48" t="s">
        <v>238</v>
      </c>
      <c r="Z51" s="48"/>
      <c r="AA51" s="48"/>
      <c r="AB51" s="48"/>
      <c r="AC51" s="48"/>
      <c r="AD51" s="48"/>
      <c r="AE51" s="48" t="s">
        <v>239</v>
      </c>
      <c r="AF51" s="48"/>
      <c r="AG51" s="48"/>
      <c r="AH51" s="48"/>
      <c r="AI51" s="48"/>
      <c r="AJ51" s="48"/>
      <c r="AK51" s="48"/>
      <c r="AL51" s="48"/>
      <c r="AM51" s="48"/>
      <c r="AN51" s="48"/>
      <c r="AO51" s="45"/>
      <c r="AP51" s="45"/>
      <c r="AQ51" s="45"/>
      <c r="AR51" s="45"/>
      <c r="AS51" s="45"/>
      <c r="AT51" s="48"/>
      <c r="AU51" s="48"/>
      <c r="AV51" s="48"/>
      <c r="AW51" s="48"/>
      <c r="AX51" s="110" t="s">
        <v>240</v>
      </c>
      <c r="AY51" s="64"/>
      <c r="AZ51" s="10"/>
      <c r="BA51" s="5">
        <v>40</v>
      </c>
      <c r="BB51" s="30">
        <v>359855</v>
      </c>
      <c r="BC51" s="24" t="s">
        <v>241</v>
      </c>
    </row>
    <row r="52" spans="1:55" ht="14.25" customHeight="1">
      <c r="A52" s="44">
        <v>15</v>
      </c>
      <c r="B52" s="47" t="s">
        <v>242</v>
      </c>
      <c r="C52" s="27">
        <f>SUM(D52:N52)+SUM(R52:T52)+SUM(W52:AO52)+SUM(AT52:AX52)</f>
        <v>300</v>
      </c>
      <c r="D52" s="48" t="s">
        <v>154</v>
      </c>
      <c r="E52" s="48" t="s">
        <v>154</v>
      </c>
      <c r="F52" s="48" t="s">
        <v>154</v>
      </c>
      <c r="G52" s="48" t="s">
        <v>154</v>
      </c>
      <c r="H52" s="48" t="s">
        <v>154</v>
      </c>
      <c r="I52" s="48" t="s">
        <v>154</v>
      </c>
      <c r="J52" s="48" t="s">
        <v>154</v>
      </c>
      <c r="K52" s="48" t="s">
        <v>154</v>
      </c>
      <c r="L52" s="48">
        <v>42</v>
      </c>
      <c r="M52" s="48" t="s">
        <v>154</v>
      </c>
      <c r="N52" s="48">
        <f>SUM(O52:Q52)</f>
        <v>0</v>
      </c>
      <c r="O52" s="48" t="s">
        <v>154</v>
      </c>
      <c r="P52" s="48" t="s">
        <v>154</v>
      </c>
      <c r="Q52" s="48" t="s">
        <v>154</v>
      </c>
      <c r="R52" s="48" t="s">
        <v>154</v>
      </c>
      <c r="S52" s="48" t="s">
        <v>154</v>
      </c>
      <c r="T52" s="110" t="s">
        <v>154</v>
      </c>
      <c r="U52" s="64"/>
      <c r="V52" s="64"/>
      <c r="W52" s="119" t="s">
        <v>154</v>
      </c>
      <c r="X52" s="48" t="s">
        <v>154</v>
      </c>
      <c r="Y52" s="48">
        <v>60</v>
      </c>
      <c r="Z52" s="48" t="s">
        <v>154</v>
      </c>
      <c r="AA52" s="48" t="s">
        <v>154</v>
      </c>
      <c r="AB52" s="48">
        <v>10</v>
      </c>
      <c r="AC52" s="48" t="s">
        <v>154</v>
      </c>
      <c r="AD52" s="48">
        <v>10</v>
      </c>
      <c r="AE52" s="48">
        <v>120</v>
      </c>
      <c r="AF52" s="48">
        <v>10</v>
      </c>
      <c r="AG52" s="48" t="s">
        <v>154</v>
      </c>
      <c r="AH52" s="48" t="s">
        <v>154</v>
      </c>
      <c r="AI52" s="48" t="s">
        <v>154</v>
      </c>
      <c r="AJ52" s="48" t="s">
        <v>154</v>
      </c>
      <c r="AK52" s="48" t="s">
        <v>154</v>
      </c>
      <c r="AL52" s="48" t="s">
        <v>154</v>
      </c>
      <c r="AM52" s="48" t="s">
        <v>154</v>
      </c>
      <c r="AN52" s="48" t="s">
        <v>154</v>
      </c>
      <c r="AO52" s="45">
        <f>SUM(AP52:AS52)</f>
        <v>0</v>
      </c>
      <c r="AP52" s="48" t="s">
        <v>154</v>
      </c>
      <c r="AQ52" s="48" t="s">
        <v>154</v>
      </c>
      <c r="AR52" s="48" t="s">
        <v>154</v>
      </c>
      <c r="AS52" s="48" t="s">
        <v>154</v>
      </c>
      <c r="AT52" s="48" t="s">
        <v>154</v>
      </c>
      <c r="AU52" s="48" t="s">
        <v>154</v>
      </c>
      <c r="AV52" s="48" t="s">
        <v>154</v>
      </c>
      <c r="AW52" s="48">
        <v>28</v>
      </c>
      <c r="AX52" s="110">
        <v>20</v>
      </c>
      <c r="AY52" s="64"/>
      <c r="AZ52" s="10"/>
      <c r="BA52" s="5">
        <v>41</v>
      </c>
      <c r="BB52" s="30">
        <v>331015</v>
      </c>
      <c r="BC52" s="24" t="s">
        <v>243</v>
      </c>
    </row>
    <row r="53" spans="1:55" ht="14.25" customHeight="1">
      <c r="A53" s="44"/>
      <c r="B53" s="26"/>
      <c r="C53" s="27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110"/>
      <c r="U53" s="64"/>
      <c r="V53" s="64"/>
      <c r="W53" s="119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5"/>
      <c r="AP53" s="45"/>
      <c r="AQ53" s="45"/>
      <c r="AR53" s="45"/>
      <c r="AS53" s="45"/>
      <c r="AT53" s="48"/>
      <c r="AU53" s="48"/>
      <c r="AV53" s="48"/>
      <c r="AW53" s="48"/>
      <c r="AX53" s="110" t="s">
        <v>221</v>
      </c>
      <c r="AY53" s="64"/>
      <c r="AZ53" s="10"/>
      <c r="BA53" s="5">
        <v>42</v>
      </c>
      <c r="BB53" s="30">
        <v>1844312</v>
      </c>
      <c r="BC53" s="24"/>
    </row>
    <row r="54" spans="1:55" ht="14.25" customHeight="1">
      <c r="A54" s="126">
        <v>16</v>
      </c>
      <c r="B54" s="66" t="s">
        <v>331</v>
      </c>
      <c r="C54" s="9">
        <v>15</v>
      </c>
      <c r="D54" s="68" t="s">
        <v>154</v>
      </c>
      <c r="E54" s="68" t="s">
        <v>154</v>
      </c>
      <c r="F54" s="68" t="s">
        <v>154</v>
      </c>
      <c r="G54" s="68" t="s">
        <v>154</v>
      </c>
      <c r="H54" s="68" t="s">
        <v>154</v>
      </c>
      <c r="I54" s="68" t="s">
        <v>154</v>
      </c>
      <c r="J54" s="68" t="s">
        <v>154</v>
      </c>
      <c r="K54" s="68" t="s">
        <v>154</v>
      </c>
      <c r="L54" s="68" t="s">
        <v>154</v>
      </c>
      <c r="M54" s="68" t="s">
        <v>154</v>
      </c>
      <c r="N54" s="68" t="s">
        <v>154</v>
      </c>
      <c r="O54" s="68" t="s">
        <v>154</v>
      </c>
      <c r="P54" s="68" t="s">
        <v>154</v>
      </c>
      <c r="Q54" s="68" t="s">
        <v>154</v>
      </c>
      <c r="R54" s="68" t="s">
        <v>154</v>
      </c>
      <c r="S54" s="68" t="s">
        <v>154</v>
      </c>
      <c r="T54" s="115" t="s">
        <v>154</v>
      </c>
      <c r="U54" s="65"/>
      <c r="V54" s="65"/>
      <c r="W54" s="125" t="s">
        <v>154</v>
      </c>
      <c r="X54" s="68" t="s">
        <v>154</v>
      </c>
      <c r="Y54" s="68" t="s">
        <v>154</v>
      </c>
      <c r="Z54" s="68" t="s">
        <v>154</v>
      </c>
      <c r="AA54" s="68" t="s">
        <v>154</v>
      </c>
      <c r="AB54" s="68" t="s">
        <v>154</v>
      </c>
      <c r="AC54" s="68" t="s">
        <v>154</v>
      </c>
      <c r="AD54" s="68" t="s">
        <v>154</v>
      </c>
      <c r="AE54" s="68" t="s">
        <v>154</v>
      </c>
      <c r="AF54" s="68" t="s">
        <v>154</v>
      </c>
      <c r="AG54" s="68" t="s">
        <v>154</v>
      </c>
      <c r="AH54" s="68" t="s">
        <v>154</v>
      </c>
      <c r="AI54" s="68" t="s">
        <v>154</v>
      </c>
      <c r="AJ54" s="68" t="s">
        <v>154</v>
      </c>
      <c r="AK54" s="68" t="s">
        <v>154</v>
      </c>
      <c r="AL54" s="68" t="s">
        <v>154</v>
      </c>
      <c r="AM54" s="68" t="s">
        <v>154</v>
      </c>
      <c r="AN54" s="68" t="s">
        <v>154</v>
      </c>
      <c r="AO54" s="68" t="s">
        <v>154</v>
      </c>
      <c r="AP54" s="68" t="s">
        <v>154</v>
      </c>
      <c r="AQ54" s="68" t="s">
        <v>154</v>
      </c>
      <c r="AR54" s="68" t="s">
        <v>154</v>
      </c>
      <c r="AS54" s="68" t="s">
        <v>154</v>
      </c>
      <c r="AT54" s="68" t="s">
        <v>154</v>
      </c>
      <c r="AU54" s="68" t="s">
        <v>154</v>
      </c>
      <c r="AV54" s="68" t="s">
        <v>154</v>
      </c>
      <c r="AW54" s="101" t="s">
        <v>154</v>
      </c>
      <c r="AX54" s="115">
        <v>15</v>
      </c>
      <c r="AY54" s="65"/>
      <c r="AZ54" s="10"/>
      <c r="BA54" s="5"/>
      <c r="BB54" s="30"/>
      <c r="BC54" s="24"/>
    </row>
    <row r="55" spans="1:55" s="16" customFormat="1" ht="14.25" customHeight="1" hidden="1">
      <c r="A55" s="65">
        <v>16</v>
      </c>
      <c r="B55" s="66" t="s">
        <v>319</v>
      </c>
      <c r="C55" s="9">
        <f>SUM(D55:N55)+SUM(R55:T55)+SUM(W55:AO55)+SUM(AT55:AX55)</f>
        <v>0</v>
      </c>
      <c r="D55" s="67" t="s">
        <v>154</v>
      </c>
      <c r="E55" s="68" t="s">
        <v>154</v>
      </c>
      <c r="F55" s="68" t="s">
        <v>154</v>
      </c>
      <c r="G55" s="68" t="s">
        <v>154</v>
      </c>
      <c r="H55" s="68" t="s">
        <v>154</v>
      </c>
      <c r="I55" s="68" t="s">
        <v>154</v>
      </c>
      <c r="J55" s="68" t="s">
        <v>154</v>
      </c>
      <c r="K55" s="68" t="s">
        <v>154</v>
      </c>
      <c r="L55" s="68" t="s">
        <v>154</v>
      </c>
      <c r="M55" s="67" t="s">
        <v>154</v>
      </c>
      <c r="N55" s="67">
        <f>SUM(O55:Q55)</f>
        <v>0</v>
      </c>
      <c r="O55" s="68" t="s">
        <v>154</v>
      </c>
      <c r="P55" s="68" t="s">
        <v>154</v>
      </c>
      <c r="Q55" s="68" t="s">
        <v>154</v>
      </c>
      <c r="R55" s="68" t="s">
        <v>154</v>
      </c>
      <c r="S55" s="68" t="s">
        <v>154</v>
      </c>
      <c r="T55" s="67" t="s">
        <v>154</v>
      </c>
      <c r="U55" s="65">
        <v>18</v>
      </c>
      <c r="V55" s="65">
        <v>18</v>
      </c>
      <c r="W55" s="67" t="s">
        <v>154</v>
      </c>
      <c r="X55" s="68" t="s">
        <v>154</v>
      </c>
      <c r="Y55" s="67" t="s">
        <v>154</v>
      </c>
      <c r="Z55" s="68" t="s">
        <v>154</v>
      </c>
      <c r="AA55" s="68" t="s">
        <v>154</v>
      </c>
      <c r="AB55" s="68" t="s">
        <v>154</v>
      </c>
      <c r="AC55" s="68" t="s">
        <v>154</v>
      </c>
      <c r="AD55" s="68" t="s">
        <v>154</v>
      </c>
      <c r="AE55" s="68" t="s">
        <v>154</v>
      </c>
      <c r="AF55" s="68" t="s">
        <v>154</v>
      </c>
      <c r="AG55" s="68" t="s">
        <v>154</v>
      </c>
      <c r="AH55" s="68" t="s">
        <v>154</v>
      </c>
      <c r="AI55" s="68" t="s">
        <v>154</v>
      </c>
      <c r="AJ55" s="68" t="s">
        <v>154</v>
      </c>
      <c r="AK55" s="67" t="s">
        <v>154</v>
      </c>
      <c r="AL55" s="68" t="s">
        <v>154</v>
      </c>
      <c r="AM55" s="68" t="s">
        <v>154</v>
      </c>
      <c r="AN55" s="68" t="s">
        <v>154</v>
      </c>
      <c r="AO55" s="69">
        <f>SUM(AP55:AS55)</f>
        <v>0</v>
      </c>
      <c r="AP55" s="69" t="s">
        <v>154</v>
      </c>
      <c r="AQ55" s="69" t="s">
        <v>154</v>
      </c>
      <c r="AR55" s="69" t="s">
        <v>154</v>
      </c>
      <c r="AS55" s="69" t="s">
        <v>154</v>
      </c>
      <c r="AT55" s="67" t="s">
        <v>154</v>
      </c>
      <c r="AU55" s="68" t="s">
        <v>154</v>
      </c>
      <c r="AV55" s="68" t="s">
        <v>154</v>
      </c>
      <c r="AW55" s="67" t="s">
        <v>154</v>
      </c>
      <c r="AX55" s="68" t="s">
        <v>154</v>
      </c>
      <c r="AY55" s="65">
        <v>16</v>
      </c>
      <c r="AZ55" s="10"/>
      <c r="BA55" s="16">
        <v>42</v>
      </c>
      <c r="BB55" s="96"/>
      <c r="BC55" s="16" t="s">
        <v>245</v>
      </c>
    </row>
    <row r="56" spans="1:55" s="16" customFormat="1" ht="13.5" customHeight="1" hidden="1">
      <c r="A56" s="65">
        <v>17</v>
      </c>
      <c r="B56" s="66" t="s">
        <v>244</v>
      </c>
      <c r="C56" s="9">
        <f>SUM(D56:N56)+SUM(R56:T56)+SUM(W56:AO56)+SUM(AT56:AX56)</f>
        <v>153</v>
      </c>
      <c r="D56" s="67">
        <v>74</v>
      </c>
      <c r="E56" s="68" t="s">
        <v>154</v>
      </c>
      <c r="F56" s="68" t="s">
        <v>154</v>
      </c>
      <c r="G56" s="68" t="s">
        <v>154</v>
      </c>
      <c r="H56" s="68" t="s">
        <v>154</v>
      </c>
      <c r="I56" s="68" t="s">
        <v>154</v>
      </c>
      <c r="J56" s="68" t="s">
        <v>154</v>
      </c>
      <c r="K56" s="68" t="s">
        <v>154</v>
      </c>
      <c r="L56" s="68" t="s">
        <v>154</v>
      </c>
      <c r="M56" s="68" t="s">
        <v>154</v>
      </c>
      <c r="N56" s="67">
        <f>SUM(O56:Q56)</f>
        <v>0</v>
      </c>
      <c r="O56" s="68" t="s">
        <v>154</v>
      </c>
      <c r="P56" s="68" t="s">
        <v>154</v>
      </c>
      <c r="Q56" s="68" t="s">
        <v>154</v>
      </c>
      <c r="R56" s="68" t="s">
        <v>154</v>
      </c>
      <c r="S56" s="68" t="s">
        <v>154</v>
      </c>
      <c r="T56" s="68" t="s">
        <v>154</v>
      </c>
      <c r="U56" s="65">
        <v>19</v>
      </c>
      <c r="V56" s="65">
        <v>19</v>
      </c>
      <c r="W56" s="68" t="s">
        <v>154</v>
      </c>
      <c r="X56" s="68" t="s">
        <v>154</v>
      </c>
      <c r="Y56" s="67">
        <v>55</v>
      </c>
      <c r="Z56" s="68" t="s">
        <v>154</v>
      </c>
      <c r="AA56" s="68" t="s">
        <v>154</v>
      </c>
      <c r="AB56" s="68" t="s">
        <v>154</v>
      </c>
      <c r="AC56" s="68" t="s">
        <v>154</v>
      </c>
      <c r="AD56" s="68" t="s">
        <v>154</v>
      </c>
      <c r="AE56" s="68" t="s">
        <v>154</v>
      </c>
      <c r="AF56" s="68" t="s">
        <v>154</v>
      </c>
      <c r="AG56" s="68" t="s">
        <v>154</v>
      </c>
      <c r="AH56" s="68" t="s">
        <v>154</v>
      </c>
      <c r="AI56" s="68" t="s">
        <v>154</v>
      </c>
      <c r="AJ56" s="68" t="s">
        <v>154</v>
      </c>
      <c r="AK56" s="68" t="s">
        <v>154</v>
      </c>
      <c r="AL56" s="68" t="s">
        <v>154</v>
      </c>
      <c r="AM56" s="68" t="s">
        <v>154</v>
      </c>
      <c r="AN56" s="68" t="s">
        <v>154</v>
      </c>
      <c r="AO56" s="69">
        <f>SUM(AP56:AS56)</f>
        <v>0</v>
      </c>
      <c r="AP56" s="69" t="s">
        <v>154</v>
      </c>
      <c r="AQ56" s="69" t="s">
        <v>154</v>
      </c>
      <c r="AR56" s="69" t="s">
        <v>154</v>
      </c>
      <c r="AS56" s="69" t="s">
        <v>154</v>
      </c>
      <c r="AT56" s="68">
        <v>14</v>
      </c>
      <c r="AU56" s="68" t="s">
        <v>154</v>
      </c>
      <c r="AV56" s="68" t="s">
        <v>154</v>
      </c>
      <c r="AW56" s="68">
        <v>10</v>
      </c>
      <c r="AX56" s="68" t="s">
        <v>154</v>
      </c>
      <c r="AY56" s="65">
        <v>17</v>
      </c>
      <c r="AZ56" s="10"/>
      <c r="BA56" s="5">
        <v>42</v>
      </c>
      <c r="BB56" s="30"/>
      <c r="BC56" s="24" t="s">
        <v>245</v>
      </c>
    </row>
    <row r="57" spans="1:52" ht="14.25" customHeight="1" hidden="1">
      <c r="A57" s="70">
        <v>18</v>
      </c>
      <c r="B57" s="47" t="s">
        <v>246</v>
      </c>
      <c r="C57" s="27">
        <f>SUM(D57:N57)+SUM(R57:T57)+SUM(W57:AO57)+SUM(AT57:AX57)</f>
        <v>200</v>
      </c>
      <c r="D57" s="28">
        <v>44</v>
      </c>
      <c r="E57" s="28" t="s">
        <v>154</v>
      </c>
      <c r="F57" s="28" t="s">
        <v>154</v>
      </c>
      <c r="G57" s="28">
        <v>10</v>
      </c>
      <c r="H57" s="28" t="s">
        <v>154</v>
      </c>
      <c r="I57" s="28" t="s">
        <v>154</v>
      </c>
      <c r="J57" s="28" t="s">
        <v>154</v>
      </c>
      <c r="K57" s="28" t="s">
        <v>154</v>
      </c>
      <c r="L57" s="28" t="s">
        <v>154</v>
      </c>
      <c r="M57" s="28">
        <v>10</v>
      </c>
      <c r="N57" s="28">
        <f>SUM(O57:Q57)</f>
        <v>18</v>
      </c>
      <c r="O57" s="28">
        <v>18</v>
      </c>
      <c r="P57" s="28" t="s">
        <v>154</v>
      </c>
      <c r="Q57" s="28" t="s">
        <v>154</v>
      </c>
      <c r="R57" s="28" t="s">
        <v>154</v>
      </c>
      <c r="S57" s="28" t="s">
        <v>154</v>
      </c>
      <c r="T57" s="28">
        <v>15</v>
      </c>
      <c r="U57" s="70">
        <v>20</v>
      </c>
      <c r="V57" s="70">
        <v>20</v>
      </c>
      <c r="W57" s="28">
        <v>10</v>
      </c>
      <c r="X57" s="28" t="s">
        <v>154</v>
      </c>
      <c r="Y57" s="28">
        <v>47</v>
      </c>
      <c r="Z57" s="28" t="s">
        <v>154</v>
      </c>
      <c r="AA57" s="28" t="s">
        <v>154</v>
      </c>
      <c r="AB57" s="28" t="s">
        <v>154</v>
      </c>
      <c r="AC57" s="28" t="s">
        <v>154</v>
      </c>
      <c r="AD57" s="28" t="s">
        <v>154</v>
      </c>
      <c r="AE57" s="28" t="s">
        <v>154</v>
      </c>
      <c r="AF57" s="28" t="s">
        <v>154</v>
      </c>
      <c r="AG57" s="28">
        <v>16</v>
      </c>
      <c r="AH57" s="28" t="s">
        <v>154</v>
      </c>
      <c r="AI57" s="28" t="s">
        <v>154</v>
      </c>
      <c r="AJ57" s="28" t="s">
        <v>154</v>
      </c>
      <c r="AK57" s="28">
        <v>15</v>
      </c>
      <c r="AL57" s="28" t="s">
        <v>154</v>
      </c>
      <c r="AM57" s="28" t="s">
        <v>154</v>
      </c>
      <c r="AN57" s="28" t="s">
        <v>154</v>
      </c>
      <c r="AO57" s="45">
        <f>SUM(AP57:AS57)</f>
        <v>0</v>
      </c>
      <c r="AP57" s="28" t="s">
        <v>154</v>
      </c>
      <c r="AQ57" s="28" t="s">
        <v>154</v>
      </c>
      <c r="AR57" s="28" t="s">
        <v>154</v>
      </c>
      <c r="AS57" s="28" t="s">
        <v>154</v>
      </c>
      <c r="AT57" s="28" t="s">
        <v>154</v>
      </c>
      <c r="AU57" s="28" t="s">
        <v>154</v>
      </c>
      <c r="AV57" s="28" t="s">
        <v>154</v>
      </c>
      <c r="AW57" s="28">
        <v>15</v>
      </c>
      <c r="AX57" s="28" t="s">
        <v>154</v>
      </c>
      <c r="AY57" s="70">
        <v>18</v>
      </c>
      <c r="AZ57" s="10"/>
    </row>
    <row r="58" spans="1:52" ht="12.75">
      <c r="A58" s="10"/>
      <c r="B58" s="10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10"/>
      <c r="AZ58" s="10"/>
    </row>
    <row r="59" spans="1:52" ht="12.75">
      <c r="A59" s="10"/>
      <c r="B59" s="10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10"/>
      <c r="AZ59" s="10"/>
    </row>
    <row r="60" spans="1:52" ht="12.75">
      <c r="A60" s="10"/>
      <c r="B60" s="10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10"/>
      <c r="AZ60" s="10"/>
    </row>
    <row r="61" spans="1:52" ht="12.75">
      <c r="A61" s="10"/>
      <c r="B61" s="10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10"/>
      <c r="AZ61" s="10"/>
    </row>
    <row r="62" spans="1:52" ht="12.75">
      <c r="A62" s="10"/>
      <c r="B62" s="10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10"/>
      <c r="AZ62" s="10"/>
    </row>
    <row r="63" spans="1:52" ht="12.75">
      <c r="A63" s="10"/>
      <c r="B63" s="10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10"/>
      <c r="AZ63" s="10"/>
    </row>
    <row r="64" spans="1:52" ht="12.75">
      <c r="A64" s="10"/>
      <c r="B64" s="10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10"/>
      <c r="AZ64" s="10"/>
    </row>
    <row r="65" spans="1:52" ht="12.75">
      <c r="A65" s="10"/>
      <c r="B65" s="10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10"/>
      <c r="AZ65" s="10"/>
    </row>
    <row r="66" spans="1:52" ht="12.75">
      <c r="A66" s="10"/>
      <c r="B66" s="10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10"/>
      <c r="AZ66" s="10"/>
    </row>
    <row r="67" spans="1:52" ht="12.75">
      <c r="A67" s="10"/>
      <c r="B67" s="10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10"/>
      <c r="AZ67" s="10"/>
    </row>
    <row r="68" spans="1:50" ht="12.75">
      <c r="A68" s="71" t="s">
        <v>247</v>
      </c>
      <c r="C68" s="27"/>
      <c r="D68" s="5"/>
      <c r="E68" s="5"/>
      <c r="F68" s="5"/>
      <c r="G68" s="5"/>
      <c r="H68" s="5"/>
      <c r="I68" s="5"/>
      <c r="J68" s="4" t="s">
        <v>250</v>
      </c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</row>
    <row r="69" spans="3:50" ht="12.75">
      <c r="C69" s="27"/>
      <c r="D69" s="5"/>
      <c r="E69" s="5"/>
      <c r="F69" s="5"/>
      <c r="G69" s="5"/>
      <c r="H69" s="5"/>
      <c r="I69" s="5"/>
      <c r="J69" s="130" t="s">
        <v>251</v>
      </c>
      <c r="K69" s="10"/>
      <c r="L69" s="10"/>
      <c r="M69" s="10"/>
      <c r="N69" s="10"/>
      <c r="O69" s="5"/>
      <c r="P69" s="5"/>
      <c r="Q69" s="5"/>
      <c r="R69" s="5"/>
      <c r="S69" s="5"/>
      <c r="T69" s="5"/>
      <c r="U69" s="5"/>
      <c r="V69" s="5"/>
      <c r="AH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</row>
    <row r="70" spans="1:51" s="10" customFormat="1" ht="12.75">
      <c r="A70" s="72"/>
      <c r="B70" s="66" t="s">
        <v>249</v>
      </c>
      <c r="C70" s="5"/>
      <c r="D70" s="5"/>
      <c r="E70" s="5"/>
      <c r="F70" s="5"/>
      <c r="G70" s="5"/>
      <c r="H70" s="5"/>
      <c r="J70" s="76" t="s">
        <v>253</v>
      </c>
      <c r="K70" s="4"/>
      <c r="L70" s="4"/>
      <c r="M70" s="4"/>
      <c r="N70" s="4"/>
      <c r="O70" s="5"/>
      <c r="P70" s="5"/>
      <c r="Q70" s="5"/>
      <c r="R70" s="5"/>
      <c r="S70" s="5"/>
      <c r="T70" s="5"/>
      <c r="U70" s="5"/>
      <c r="V70" s="5"/>
      <c r="AH70" s="4"/>
      <c r="AI70" s="4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70"/>
    </row>
    <row r="71" spans="1:51" s="10" customFormat="1" ht="12.75">
      <c r="A71" s="72"/>
      <c r="B71" s="2" t="s">
        <v>355</v>
      </c>
      <c r="C71" s="5"/>
      <c r="D71" s="73"/>
      <c r="E71" s="73"/>
      <c r="F71" s="73"/>
      <c r="G71" s="74"/>
      <c r="H71" s="73"/>
      <c r="J71" s="4" t="s">
        <v>332</v>
      </c>
      <c r="K71" s="4"/>
      <c r="L71" s="4"/>
      <c r="M71" s="4"/>
      <c r="N71" s="4"/>
      <c r="V71" s="73"/>
      <c r="AH71" s="4"/>
      <c r="AI71" s="4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4"/>
      <c r="AU71" s="4"/>
      <c r="AV71" s="4"/>
      <c r="AW71" s="5"/>
      <c r="AX71" s="4"/>
      <c r="AY71" s="4"/>
    </row>
    <row r="72" spans="2:52" ht="12.75">
      <c r="B72" s="2" t="s">
        <v>252</v>
      </c>
      <c r="C72" s="10"/>
      <c r="D72" s="10"/>
      <c r="E72" s="10"/>
      <c r="F72" s="10"/>
      <c r="G72" s="10"/>
      <c r="J72" s="76" t="s">
        <v>255</v>
      </c>
      <c r="R72" s="10"/>
      <c r="S72" s="10"/>
      <c r="T72" s="10"/>
      <c r="U72" s="73"/>
      <c r="AO72" s="5"/>
      <c r="AP72" s="5"/>
      <c r="AQ72" s="5"/>
      <c r="AR72" s="5"/>
      <c r="AS72" s="5"/>
      <c r="AW72" s="48"/>
      <c r="AZ72" s="77"/>
    </row>
    <row r="73" spans="2:51" ht="14.25" customHeight="1">
      <c r="B73" s="2" t="s">
        <v>254</v>
      </c>
      <c r="C73" s="78"/>
      <c r="D73" s="5"/>
      <c r="J73" s="79" t="s">
        <v>329</v>
      </c>
      <c r="AW73" s="48"/>
      <c r="AX73" s="48"/>
      <c r="AY73" s="48"/>
    </row>
    <row r="74" spans="2:51" ht="12.75">
      <c r="B74" s="4" t="s">
        <v>257</v>
      </c>
      <c r="J74" s="4" t="s">
        <v>260</v>
      </c>
      <c r="R74" s="10"/>
      <c r="S74" s="10"/>
      <c r="T74" s="10"/>
      <c r="U74" s="72"/>
      <c r="AU74" s="80"/>
      <c r="AX74" s="48"/>
      <c r="AY74" s="48"/>
    </row>
    <row r="75" spans="2:47" ht="12.75">
      <c r="B75" s="4" t="s">
        <v>258</v>
      </c>
      <c r="J75" s="4" t="s">
        <v>328</v>
      </c>
      <c r="U75" s="72"/>
      <c r="V75" s="2"/>
      <c r="AI75" s="81"/>
      <c r="AU75" s="80"/>
    </row>
    <row r="76" spans="2:47" ht="12.75">
      <c r="B76" s="4" t="s">
        <v>259</v>
      </c>
      <c r="J76" s="2" t="s">
        <v>316</v>
      </c>
      <c r="V76" s="2"/>
      <c r="AU76" s="80"/>
    </row>
    <row r="77" spans="2:47" ht="12.75">
      <c r="B77" s="4" t="s">
        <v>261</v>
      </c>
      <c r="J77" s="10" t="s">
        <v>315</v>
      </c>
      <c r="V77" s="81"/>
      <c r="AI77" s="81"/>
      <c r="AU77" s="80"/>
    </row>
    <row r="78" spans="2:47" ht="12.75">
      <c r="B78" s="82" t="s">
        <v>345</v>
      </c>
      <c r="J78" s="4" t="s">
        <v>314</v>
      </c>
      <c r="M78" s="10"/>
      <c r="N78" s="10"/>
      <c r="AU78" s="80"/>
    </row>
    <row r="79" spans="2:47" ht="12.75">
      <c r="B79" s="81" t="s">
        <v>346</v>
      </c>
      <c r="J79" s="131" t="s">
        <v>324</v>
      </c>
      <c r="M79" s="83"/>
      <c r="N79" s="83"/>
      <c r="AU79" s="80"/>
    </row>
    <row r="80" spans="2:47" ht="12.75">
      <c r="B80" s="2" t="s">
        <v>263</v>
      </c>
      <c r="J80" s="4" t="s">
        <v>323</v>
      </c>
      <c r="K80" s="10"/>
      <c r="L80" s="10"/>
      <c r="M80" s="10"/>
      <c r="N80" s="10"/>
      <c r="O80" s="10"/>
      <c r="P80" s="10"/>
      <c r="AO80" s="5"/>
      <c r="AP80" s="5"/>
      <c r="AQ80" s="5"/>
      <c r="AR80" s="5"/>
      <c r="AS80" s="5"/>
      <c r="AU80" s="80"/>
    </row>
    <row r="81" spans="2:47" ht="12.75">
      <c r="B81" s="4" t="s">
        <v>313</v>
      </c>
      <c r="O81" s="83"/>
      <c r="P81" s="10"/>
      <c r="AU81" s="80"/>
    </row>
    <row r="82" spans="2:47" ht="12.75">
      <c r="B82" s="2" t="s">
        <v>264</v>
      </c>
      <c r="O82" s="10"/>
      <c r="P82" s="10"/>
      <c r="Q82" s="10"/>
      <c r="R82" s="10"/>
      <c r="AO82" s="5"/>
      <c r="AP82" s="5"/>
      <c r="AQ82" s="5"/>
      <c r="AR82" s="5"/>
      <c r="AS82" s="5"/>
      <c r="AU82" s="80"/>
    </row>
    <row r="83" spans="2:47" ht="12.75">
      <c r="B83" s="2" t="s">
        <v>265</v>
      </c>
      <c r="I83" s="10"/>
      <c r="K83" s="83"/>
      <c r="L83" s="83"/>
      <c r="M83" s="10"/>
      <c r="N83" s="10"/>
      <c r="O83" s="10"/>
      <c r="P83" s="10"/>
      <c r="Q83" s="10"/>
      <c r="R83" s="10"/>
      <c r="S83" s="10"/>
      <c r="AO83" s="5"/>
      <c r="AP83" s="5"/>
      <c r="AQ83" s="5"/>
      <c r="AR83" s="5"/>
      <c r="AS83" s="5"/>
      <c r="AU83" s="80"/>
    </row>
    <row r="84" spans="2:47" ht="12.75">
      <c r="B84" s="2" t="s">
        <v>266</v>
      </c>
      <c r="J84" s="47" t="s">
        <v>248</v>
      </c>
      <c r="K84" s="10"/>
      <c r="L84" s="47"/>
      <c r="M84" s="10"/>
      <c r="N84" s="10"/>
      <c r="O84" s="10"/>
      <c r="P84" s="10"/>
      <c r="Q84" s="10"/>
      <c r="R84" s="10"/>
      <c r="AO84" s="5"/>
      <c r="AP84" s="5"/>
      <c r="AQ84" s="5"/>
      <c r="AR84" s="5"/>
      <c r="AS84" s="5"/>
      <c r="AU84" s="80"/>
    </row>
    <row r="85" spans="2:47" ht="12.75">
      <c r="B85" s="4" t="s">
        <v>267</v>
      </c>
      <c r="I85" s="10"/>
      <c r="J85" s="66" t="s">
        <v>317</v>
      </c>
      <c r="K85" s="7"/>
      <c r="L85" s="66"/>
      <c r="M85" s="7"/>
      <c r="N85" s="7"/>
      <c r="O85" s="7"/>
      <c r="P85" s="7"/>
      <c r="Q85" s="7"/>
      <c r="R85" s="7"/>
      <c r="AO85" s="80"/>
      <c r="AP85" s="80"/>
      <c r="AQ85" s="80"/>
      <c r="AR85" s="80"/>
      <c r="AS85" s="80"/>
      <c r="AU85" s="80"/>
    </row>
    <row r="86" spans="2:47" ht="12.75">
      <c r="B86" s="4" t="s">
        <v>268</v>
      </c>
      <c r="I86" s="75">
        <v>1</v>
      </c>
      <c r="J86" s="2" t="s">
        <v>256</v>
      </c>
      <c r="K86" s="10"/>
      <c r="AJ86" s="2"/>
      <c r="AM86" s="71"/>
      <c r="AN86" s="71"/>
      <c r="AO86" s="80"/>
      <c r="AP86" s="80"/>
      <c r="AQ86" s="80"/>
      <c r="AR86" s="80"/>
      <c r="AS86" s="80"/>
      <c r="AU86" s="80"/>
    </row>
    <row r="87" spans="2:47" ht="12.75">
      <c r="B87" s="4" t="s">
        <v>269</v>
      </c>
      <c r="I87" s="75"/>
      <c r="AJ87" s="2"/>
      <c r="AM87" s="71"/>
      <c r="AN87" s="71"/>
      <c r="AO87" s="80"/>
      <c r="AP87" s="80"/>
      <c r="AQ87" s="80"/>
      <c r="AR87" s="80"/>
      <c r="AS87" s="80"/>
      <c r="AU87" s="80"/>
    </row>
    <row r="88" spans="2:47" ht="12.75">
      <c r="B88" s="4" t="s">
        <v>312</v>
      </c>
      <c r="L88" s="2"/>
      <c r="AM88" s="75"/>
      <c r="AN88" s="75"/>
      <c r="AU88" s="80"/>
    </row>
    <row r="89" spans="2:47" ht="12.75">
      <c r="B89" s="3" t="s">
        <v>349</v>
      </c>
      <c r="I89" s="75">
        <v>1</v>
      </c>
      <c r="J89" s="3" t="s">
        <v>262</v>
      </c>
      <c r="L89" s="2"/>
      <c r="AM89" s="75"/>
      <c r="AN89" s="75"/>
      <c r="AU89" s="75"/>
    </row>
    <row r="90" spans="2:47" ht="12.75">
      <c r="B90" s="2" t="s">
        <v>272</v>
      </c>
      <c r="I90" s="75">
        <v>2</v>
      </c>
      <c r="J90" s="51" t="s">
        <v>333</v>
      </c>
      <c r="L90" s="2"/>
      <c r="AU90" s="80"/>
    </row>
    <row r="91" spans="2:47" ht="12.75">
      <c r="B91" s="2" t="s">
        <v>351</v>
      </c>
      <c r="I91" s="75">
        <v>3</v>
      </c>
      <c r="J91" s="51" t="s">
        <v>334</v>
      </c>
      <c r="L91" s="2"/>
      <c r="AU91" s="80"/>
    </row>
    <row r="92" spans="2:47" ht="12.75">
      <c r="B92" s="2" t="s">
        <v>273</v>
      </c>
      <c r="I92" s="75">
        <v>4</v>
      </c>
      <c r="J92" s="51" t="s">
        <v>335</v>
      </c>
      <c r="AU92" s="80"/>
    </row>
    <row r="93" spans="2:47" ht="12.75">
      <c r="B93" s="2" t="s">
        <v>276</v>
      </c>
      <c r="I93" s="75">
        <v>5</v>
      </c>
      <c r="J93" s="51" t="s">
        <v>336</v>
      </c>
      <c r="AU93" s="80"/>
    </row>
    <row r="94" spans="2:47" ht="12.75">
      <c r="B94" s="4" t="s">
        <v>344</v>
      </c>
      <c r="I94" s="75">
        <v>6</v>
      </c>
      <c r="J94" s="51" t="s">
        <v>337</v>
      </c>
      <c r="AU94" s="80"/>
    </row>
    <row r="95" spans="2:47" ht="12.75">
      <c r="B95" s="4" t="s">
        <v>279</v>
      </c>
      <c r="C95" s="5"/>
      <c r="I95" s="75">
        <v>7</v>
      </c>
      <c r="J95" s="51" t="s">
        <v>338</v>
      </c>
      <c r="AU95" s="80"/>
    </row>
    <row r="96" spans="2:47" ht="12.75">
      <c r="B96" s="2" t="s">
        <v>280</v>
      </c>
      <c r="I96" s="75">
        <v>8</v>
      </c>
      <c r="J96" s="51" t="s">
        <v>339</v>
      </c>
      <c r="L96" s="2"/>
      <c r="AU96" s="80"/>
    </row>
    <row r="97" spans="2:47" ht="12.75">
      <c r="B97" s="2" t="s">
        <v>325</v>
      </c>
      <c r="I97" s="75">
        <v>9</v>
      </c>
      <c r="J97" s="51" t="s">
        <v>340</v>
      </c>
      <c r="AU97" s="80"/>
    </row>
    <row r="98" spans="2:47" ht="12.75">
      <c r="B98" s="82" t="s">
        <v>281</v>
      </c>
      <c r="I98" s="75">
        <v>10</v>
      </c>
      <c r="J98" s="51" t="s">
        <v>341</v>
      </c>
      <c r="L98" s="2"/>
      <c r="AU98" s="80"/>
    </row>
    <row r="99" spans="2:47" ht="12.75">
      <c r="B99" s="4" t="s">
        <v>283</v>
      </c>
      <c r="I99" s="75">
        <v>11</v>
      </c>
      <c r="J99" s="51" t="s">
        <v>342</v>
      </c>
      <c r="L99" s="2"/>
      <c r="AJ99" s="2"/>
      <c r="AO99" s="80"/>
      <c r="AP99" s="80"/>
      <c r="AQ99" s="80"/>
      <c r="AR99" s="80"/>
      <c r="AS99" s="80"/>
      <c r="AU99" s="80"/>
    </row>
    <row r="100" spans="2:12" ht="12.75">
      <c r="B100" s="4" t="s">
        <v>285</v>
      </c>
      <c r="I100" s="75">
        <v>12</v>
      </c>
      <c r="J100" s="51" t="s">
        <v>270</v>
      </c>
      <c r="L100" s="2"/>
    </row>
    <row r="101" spans="2:12" ht="12.75">
      <c r="B101" s="4" t="s">
        <v>347</v>
      </c>
      <c r="I101" s="75">
        <v>13</v>
      </c>
      <c r="J101" s="51" t="s">
        <v>354</v>
      </c>
      <c r="L101" s="2"/>
    </row>
    <row r="102" spans="2:10" ht="12.75">
      <c r="B102" s="4" t="s">
        <v>348</v>
      </c>
      <c r="I102" s="75">
        <v>14</v>
      </c>
      <c r="J102" s="51" t="s">
        <v>271</v>
      </c>
    </row>
    <row r="103" spans="2:12" ht="12.75">
      <c r="B103" s="2" t="s">
        <v>350</v>
      </c>
      <c r="I103" s="75">
        <v>15</v>
      </c>
      <c r="J103" s="51" t="s">
        <v>330</v>
      </c>
      <c r="L103" s="2"/>
    </row>
    <row r="104" ht="12.75">
      <c r="B104" s="2" t="s">
        <v>288</v>
      </c>
    </row>
    <row r="105" ht="12.75">
      <c r="B105" s="2" t="s">
        <v>290</v>
      </c>
    </row>
    <row r="106" spans="2:18" ht="12.75">
      <c r="B106" s="2" t="s">
        <v>291</v>
      </c>
      <c r="J106" s="66" t="s">
        <v>274</v>
      </c>
      <c r="K106" s="7"/>
      <c r="L106" s="7"/>
      <c r="M106" s="7"/>
      <c r="N106" s="7"/>
      <c r="O106" s="7"/>
      <c r="P106" s="7"/>
      <c r="Q106" s="75">
        <f>+Q107+Q108</f>
        <v>92</v>
      </c>
      <c r="R106" s="4" t="s">
        <v>275</v>
      </c>
    </row>
    <row r="107" spans="2:18" ht="12.75">
      <c r="B107" s="4" t="s">
        <v>292</v>
      </c>
      <c r="J107" s="51" t="s">
        <v>277</v>
      </c>
      <c r="Q107" s="75">
        <v>70</v>
      </c>
      <c r="R107" s="2" t="s">
        <v>275</v>
      </c>
    </row>
    <row r="108" spans="2:18" ht="12.75">
      <c r="B108" s="2" t="s">
        <v>326</v>
      </c>
      <c r="J108" s="4" t="s">
        <v>278</v>
      </c>
      <c r="Q108" s="75">
        <v>22</v>
      </c>
      <c r="R108" s="4" t="s">
        <v>275</v>
      </c>
    </row>
    <row r="109" ht="12.75">
      <c r="B109" s="4" t="s">
        <v>294</v>
      </c>
    </row>
    <row r="110" spans="2:18" ht="12.75">
      <c r="B110" s="2" t="s">
        <v>296</v>
      </c>
      <c r="J110" s="2" t="s">
        <v>282</v>
      </c>
      <c r="Q110" s="75"/>
      <c r="R110" s="2"/>
    </row>
    <row r="111" spans="2:16" ht="12.75">
      <c r="B111" s="2" t="s">
        <v>298</v>
      </c>
      <c r="J111" s="66" t="s">
        <v>284</v>
      </c>
      <c r="K111" s="7"/>
      <c r="L111" s="7"/>
      <c r="M111" s="7"/>
      <c r="N111" s="7"/>
      <c r="O111" s="7"/>
      <c r="P111" s="7"/>
    </row>
    <row r="112" spans="2:18" ht="12.75">
      <c r="B112" s="4" t="s">
        <v>300</v>
      </c>
      <c r="J112" s="2" t="s">
        <v>286</v>
      </c>
      <c r="Q112" s="4">
        <v>150</v>
      </c>
      <c r="R112" s="4" t="s">
        <v>275</v>
      </c>
    </row>
    <row r="113" ht="12.75">
      <c r="B113" s="4" t="s">
        <v>301</v>
      </c>
    </row>
    <row r="114" spans="2:14" ht="12.75">
      <c r="B114" s="4" t="s">
        <v>302</v>
      </c>
      <c r="J114" s="66" t="s">
        <v>287</v>
      </c>
      <c r="K114" s="7"/>
      <c r="L114" s="7"/>
      <c r="M114" s="7"/>
      <c r="N114" s="7"/>
    </row>
    <row r="115" spans="2:14" ht="12.75">
      <c r="B115" s="4" t="s">
        <v>327</v>
      </c>
      <c r="J115" s="47"/>
      <c r="K115" s="10"/>
      <c r="L115" s="10"/>
      <c r="M115" s="10"/>
      <c r="N115" s="10"/>
    </row>
    <row r="116" spans="2:15" ht="12.75">
      <c r="B116" s="4" t="s">
        <v>311</v>
      </c>
      <c r="J116" s="3" t="s">
        <v>289</v>
      </c>
      <c r="O116" s="71">
        <v>3</v>
      </c>
    </row>
    <row r="117" spans="2:15" ht="12.75">
      <c r="B117" s="4" t="s">
        <v>303</v>
      </c>
      <c r="J117" s="3" t="s">
        <v>293</v>
      </c>
      <c r="O117" s="71">
        <v>15</v>
      </c>
    </row>
    <row r="118" spans="2:15" ht="12.75">
      <c r="B118" s="82" t="s">
        <v>318</v>
      </c>
      <c r="J118" s="3" t="s">
        <v>295</v>
      </c>
      <c r="O118" s="71">
        <v>2</v>
      </c>
    </row>
    <row r="119" spans="2:15" ht="12.75">
      <c r="B119" s="82" t="s">
        <v>304</v>
      </c>
      <c r="J119" s="3" t="s">
        <v>297</v>
      </c>
      <c r="K119" s="10"/>
      <c r="O119" s="71">
        <v>98</v>
      </c>
    </row>
    <row r="120" spans="2:15" ht="12.75">
      <c r="B120" s="4" t="s">
        <v>305</v>
      </c>
      <c r="J120" s="3" t="s">
        <v>299</v>
      </c>
      <c r="O120" s="71">
        <v>65</v>
      </c>
    </row>
    <row r="121" ht="12.75">
      <c r="B121" s="4" t="s">
        <v>306</v>
      </c>
    </row>
    <row r="124" ht="12.75">
      <c r="C124" s="75"/>
    </row>
    <row r="126" ht="12.75">
      <c r="C126" s="75"/>
    </row>
    <row r="127" spans="2:6" ht="12.75">
      <c r="B127" s="82"/>
      <c r="E127" s="10"/>
      <c r="F127" s="10"/>
    </row>
    <row r="128" ht="12.75">
      <c r="B128" s="82"/>
    </row>
    <row r="130" spans="3:50" ht="12.75">
      <c r="C130" s="84"/>
      <c r="D130" s="5"/>
      <c r="E130" s="5"/>
      <c r="F130" s="5"/>
      <c r="G130" s="5"/>
      <c r="H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</row>
    <row r="131" spans="3:51" ht="12.75">
      <c r="C131" s="51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</row>
    <row r="132" spans="2:50" ht="12.75">
      <c r="B132" s="85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</row>
    <row r="133" spans="1:50" ht="12.75">
      <c r="A133" s="86"/>
      <c r="B133" s="26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</row>
    <row r="134" spans="1:50" ht="12.75">
      <c r="A134" s="87"/>
      <c r="B134" s="47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</row>
    <row r="135" spans="1:5" ht="12.75">
      <c r="A135" s="86"/>
      <c r="B135" s="47"/>
      <c r="C135" s="51"/>
      <c r="D135" s="5"/>
      <c r="E135" s="51"/>
    </row>
    <row r="136" spans="1:5" ht="15.75">
      <c r="A136" s="86"/>
      <c r="B136" s="47"/>
      <c r="C136" s="51"/>
      <c r="D136" s="88"/>
      <c r="E136" s="51"/>
    </row>
    <row r="137" spans="1:50" ht="15.75">
      <c r="A137" s="72"/>
      <c r="B137" s="26"/>
      <c r="C137" s="78"/>
      <c r="D137" s="88"/>
      <c r="E137" s="51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</row>
    <row r="138" spans="1:5" ht="12.75">
      <c r="A138" s="86"/>
      <c r="B138" s="47"/>
      <c r="E138" s="51"/>
    </row>
    <row r="139" spans="1:5" ht="12.75">
      <c r="A139" s="89"/>
      <c r="B139" s="26"/>
      <c r="E139" s="51"/>
    </row>
    <row r="140" spans="1:5" ht="12.75">
      <c r="A140" s="86"/>
      <c r="B140" s="47"/>
      <c r="C140" s="5"/>
      <c r="D140" s="5"/>
      <c r="E140" s="51"/>
    </row>
    <row r="141" spans="1:5" ht="12.75">
      <c r="A141" s="89"/>
      <c r="B141" s="26"/>
      <c r="E141" s="51"/>
    </row>
    <row r="142" spans="1:50" ht="12.75" hidden="1">
      <c r="A142" s="10"/>
      <c r="B142" s="90" t="s">
        <v>307</v>
      </c>
      <c r="C142" s="91">
        <f>+C143+C144</f>
        <v>6082</v>
      </c>
      <c r="D142" s="91">
        <f aca="true" t="shared" si="11" ref="D142:AX142">+D143+D144</f>
        <v>332</v>
      </c>
      <c r="E142" s="91">
        <f t="shared" si="11"/>
        <v>43</v>
      </c>
      <c r="F142" s="91">
        <f t="shared" si="11"/>
        <v>20</v>
      </c>
      <c r="G142" s="91">
        <f t="shared" si="11"/>
        <v>183</v>
      </c>
      <c r="H142" s="91">
        <f t="shared" si="11"/>
        <v>130</v>
      </c>
      <c r="I142" s="91">
        <f t="shared" si="11"/>
        <v>52</v>
      </c>
      <c r="J142" s="91">
        <f t="shared" si="11"/>
        <v>195</v>
      </c>
      <c r="K142" s="91">
        <f t="shared" si="11"/>
        <v>25</v>
      </c>
      <c r="L142" s="91">
        <f t="shared" si="11"/>
        <v>82</v>
      </c>
      <c r="M142" s="91">
        <f t="shared" si="11"/>
        <v>155</v>
      </c>
      <c r="N142" s="91">
        <f t="shared" si="11"/>
        <v>1120</v>
      </c>
      <c r="O142" s="91">
        <f t="shared" si="11"/>
        <v>0</v>
      </c>
      <c r="P142" s="91">
        <f t="shared" si="11"/>
        <v>507</v>
      </c>
      <c r="Q142" s="91">
        <f t="shared" si="11"/>
        <v>613</v>
      </c>
      <c r="R142" s="91">
        <f t="shared" si="11"/>
        <v>171</v>
      </c>
      <c r="S142" s="91">
        <f t="shared" si="11"/>
        <v>0</v>
      </c>
      <c r="T142" s="91">
        <f t="shared" si="11"/>
        <v>102</v>
      </c>
      <c r="U142" s="91"/>
      <c r="V142" s="91"/>
      <c r="W142" s="91">
        <f t="shared" si="11"/>
        <v>85</v>
      </c>
      <c r="X142" s="91">
        <f t="shared" si="11"/>
        <v>340</v>
      </c>
      <c r="Y142" s="91">
        <f t="shared" si="11"/>
        <v>385</v>
      </c>
      <c r="Z142" s="91">
        <f t="shared" si="11"/>
        <v>55</v>
      </c>
      <c r="AA142" s="91">
        <f t="shared" si="11"/>
        <v>50</v>
      </c>
      <c r="AB142" s="91">
        <f t="shared" si="11"/>
        <v>60</v>
      </c>
      <c r="AC142" s="91">
        <f t="shared" si="11"/>
        <v>35</v>
      </c>
      <c r="AD142" s="91">
        <f t="shared" si="11"/>
        <v>15</v>
      </c>
      <c r="AE142" s="91">
        <f t="shared" si="11"/>
        <v>155</v>
      </c>
      <c r="AF142" s="91">
        <f t="shared" si="11"/>
        <v>95</v>
      </c>
      <c r="AG142" s="91">
        <f t="shared" si="11"/>
        <v>170</v>
      </c>
      <c r="AH142" s="91">
        <f t="shared" si="11"/>
        <v>308</v>
      </c>
      <c r="AI142" s="91">
        <f t="shared" si="11"/>
        <v>25</v>
      </c>
      <c r="AJ142" s="91">
        <f t="shared" si="11"/>
        <v>25</v>
      </c>
      <c r="AK142" s="91">
        <f t="shared" si="11"/>
        <v>40</v>
      </c>
      <c r="AL142" s="91">
        <f t="shared" si="11"/>
        <v>373</v>
      </c>
      <c r="AM142" s="91">
        <f t="shared" si="11"/>
        <v>136</v>
      </c>
      <c r="AN142" s="91">
        <f t="shared" si="11"/>
        <v>72</v>
      </c>
      <c r="AO142" s="91">
        <f t="shared" si="11"/>
        <v>355</v>
      </c>
      <c r="AP142" s="91">
        <f t="shared" si="11"/>
        <v>157</v>
      </c>
      <c r="AQ142" s="91">
        <f t="shared" si="11"/>
        <v>143</v>
      </c>
      <c r="AR142" s="91">
        <f t="shared" si="11"/>
        <v>55</v>
      </c>
      <c r="AS142" s="91">
        <f t="shared" si="11"/>
        <v>0</v>
      </c>
      <c r="AT142" s="91">
        <f t="shared" si="11"/>
        <v>349</v>
      </c>
      <c r="AU142" s="91">
        <f t="shared" si="11"/>
        <v>0</v>
      </c>
      <c r="AV142" s="91">
        <f t="shared" si="11"/>
        <v>50</v>
      </c>
      <c r="AW142" s="91">
        <f t="shared" si="11"/>
        <v>254</v>
      </c>
      <c r="AX142" s="91">
        <f t="shared" si="11"/>
        <v>40</v>
      </c>
    </row>
    <row r="143" spans="1:50" ht="12.75" hidden="1">
      <c r="A143" s="10"/>
      <c r="B143" s="92" t="s">
        <v>308</v>
      </c>
      <c r="C143" s="27">
        <f>SUM(D143:N143)+SUM(R143:T143)+SUM(W143:AO143)+SUM(AT143:AX143)</f>
        <v>5519</v>
      </c>
      <c r="D143" s="5">
        <f aca="true" t="shared" si="12" ref="D143:T143">+SUM(D18:D27)+SUM(D32:D33)+SUM(D41:D55)</f>
        <v>332</v>
      </c>
      <c r="E143" s="5">
        <f t="shared" si="12"/>
        <v>43</v>
      </c>
      <c r="F143" s="5">
        <f t="shared" si="12"/>
        <v>20</v>
      </c>
      <c r="G143" s="5">
        <f t="shared" si="12"/>
        <v>183</v>
      </c>
      <c r="H143" s="5">
        <f t="shared" si="12"/>
        <v>130</v>
      </c>
      <c r="I143" s="5">
        <f t="shared" si="12"/>
        <v>52</v>
      </c>
      <c r="J143" s="5">
        <f t="shared" si="12"/>
        <v>195</v>
      </c>
      <c r="K143" s="5">
        <f t="shared" si="12"/>
        <v>25</v>
      </c>
      <c r="L143" s="5">
        <f t="shared" si="12"/>
        <v>82</v>
      </c>
      <c r="M143" s="5">
        <f t="shared" si="12"/>
        <v>155</v>
      </c>
      <c r="N143" s="5">
        <f t="shared" si="12"/>
        <v>557</v>
      </c>
      <c r="O143" s="5">
        <f t="shared" si="12"/>
        <v>0</v>
      </c>
      <c r="P143" s="5">
        <f t="shared" si="12"/>
        <v>507</v>
      </c>
      <c r="Q143" s="5">
        <f t="shared" si="12"/>
        <v>50</v>
      </c>
      <c r="R143" s="5">
        <f t="shared" si="12"/>
        <v>171</v>
      </c>
      <c r="S143" s="5">
        <f t="shared" si="12"/>
        <v>0</v>
      </c>
      <c r="T143" s="5">
        <f t="shared" si="12"/>
        <v>102</v>
      </c>
      <c r="U143" s="5"/>
      <c r="V143" s="5"/>
      <c r="W143" s="5">
        <f aca="true" t="shared" si="13" ref="W143:AX143">+SUM(W18:W27)+SUM(W32:W33)+SUM(W41:W55)</f>
        <v>85</v>
      </c>
      <c r="X143" s="5">
        <f t="shared" si="13"/>
        <v>340</v>
      </c>
      <c r="Y143" s="5">
        <f t="shared" si="13"/>
        <v>385</v>
      </c>
      <c r="Z143" s="5">
        <f t="shared" si="13"/>
        <v>55</v>
      </c>
      <c r="AA143" s="5">
        <f t="shared" si="13"/>
        <v>50</v>
      </c>
      <c r="AB143" s="5">
        <f t="shared" si="13"/>
        <v>60</v>
      </c>
      <c r="AC143" s="5">
        <f t="shared" si="13"/>
        <v>35</v>
      </c>
      <c r="AD143" s="5">
        <f t="shared" si="13"/>
        <v>15</v>
      </c>
      <c r="AE143" s="5">
        <f t="shared" si="13"/>
        <v>155</v>
      </c>
      <c r="AF143" s="5">
        <f t="shared" si="13"/>
        <v>95</v>
      </c>
      <c r="AG143" s="5">
        <f t="shared" si="13"/>
        <v>170</v>
      </c>
      <c r="AH143" s="5">
        <f t="shared" si="13"/>
        <v>308</v>
      </c>
      <c r="AI143" s="5">
        <f t="shared" si="13"/>
        <v>25</v>
      </c>
      <c r="AJ143" s="5">
        <f t="shared" si="13"/>
        <v>25</v>
      </c>
      <c r="AK143" s="5">
        <f t="shared" si="13"/>
        <v>40</v>
      </c>
      <c r="AL143" s="5">
        <f t="shared" si="13"/>
        <v>373</v>
      </c>
      <c r="AM143" s="5">
        <f t="shared" si="13"/>
        <v>136</v>
      </c>
      <c r="AN143" s="5">
        <f t="shared" si="13"/>
        <v>72</v>
      </c>
      <c r="AO143" s="5">
        <f t="shared" si="13"/>
        <v>355</v>
      </c>
      <c r="AP143" s="5">
        <f t="shared" si="13"/>
        <v>157</v>
      </c>
      <c r="AQ143" s="5">
        <f t="shared" si="13"/>
        <v>143</v>
      </c>
      <c r="AR143" s="5">
        <f t="shared" si="13"/>
        <v>55</v>
      </c>
      <c r="AS143" s="5">
        <f t="shared" si="13"/>
        <v>0</v>
      </c>
      <c r="AT143" s="5">
        <f t="shared" si="13"/>
        <v>349</v>
      </c>
      <c r="AU143" s="5">
        <f t="shared" si="13"/>
        <v>0</v>
      </c>
      <c r="AV143" s="5">
        <f t="shared" si="13"/>
        <v>50</v>
      </c>
      <c r="AW143" s="5">
        <f t="shared" si="13"/>
        <v>254</v>
      </c>
      <c r="AX143" s="5">
        <f t="shared" si="13"/>
        <v>40</v>
      </c>
    </row>
    <row r="144" spans="1:50" ht="12.75" hidden="1">
      <c r="A144" s="10"/>
      <c r="B144" s="93" t="s">
        <v>309</v>
      </c>
      <c r="C144" s="27">
        <f>SUM(D144:N144)+SUM(R144:T144)+SUM(W144:AO144)+SUM(AT144:AX144)</f>
        <v>563</v>
      </c>
      <c r="D144" s="5">
        <f>+SUM(D35:D39)</f>
        <v>0</v>
      </c>
      <c r="E144" s="5">
        <f aca="true" t="shared" si="14" ref="E144:T144">+SUM(E35:E39)</f>
        <v>0</v>
      </c>
      <c r="F144" s="5">
        <f t="shared" si="14"/>
        <v>0</v>
      </c>
      <c r="G144" s="5">
        <f t="shared" si="14"/>
        <v>0</v>
      </c>
      <c r="H144" s="5">
        <f t="shared" si="14"/>
        <v>0</v>
      </c>
      <c r="I144" s="5">
        <f t="shared" si="14"/>
        <v>0</v>
      </c>
      <c r="J144" s="5">
        <f t="shared" si="14"/>
        <v>0</v>
      </c>
      <c r="K144" s="5">
        <f t="shared" si="14"/>
        <v>0</v>
      </c>
      <c r="L144" s="5">
        <f t="shared" si="14"/>
        <v>0</v>
      </c>
      <c r="M144" s="5">
        <f t="shared" si="14"/>
        <v>0</v>
      </c>
      <c r="N144" s="5">
        <f t="shared" si="14"/>
        <v>563</v>
      </c>
      <c r="O144" s="5">
        <f t="shared" si="14"/>
        <v>0</v>
      </c>
      <c r="P144" s="5">
        <f t="shared" si="14"/>
        <v>0</v>
      </c>
      <c r="Q144" s="5">
        <f t="shared" si="14"/>
        <v>563</v>
      </c>
      <c r="R144" s="5">
        <f t="shared" si="14"/>
        <v>0</v>
      </c>
      <c r="S144" s="5">
        <f t="shared" si="14"/>
        <v>0</v>
      </c>
      <c r="T144" s="5">
        <f t="shared" si="14"/>
        <v>0</v>
      </c>
      <c r="U144" s="5"/>
      <c r="V144" s="5"/>
      <c r="W144" s="5">
        <f aca="true" t="shared" si="15" ref="W144:AX144">+SUM(W35:W39)</f>
        <v>0</v>
      </c>
      <c r="X144" s="5">
        <f t="shared" si="15"/>
        <v>0</v>
      </c>
      <c r="Y144" s="5">
        <f t="shared" si="15"/>
        <v>0</v>
      </c>
      <c r="Z144" s="5">
        <f t="shared" si="15"/>
        <v>0</v>
      </c>
      <c r="AA144" s="5">
        <f t="shared" si="15"/>
        <v>0</v>
      </c>
      <c r="AB144" s="5">
        <f t="shared" si="15"/>
        <v>0</v>
      </c>
      <c r="AC144" s="5">
        <f t="shared" si="15"/>
        <v>0</v>
      </c>
      <c r="AD144" s="5">
        <f t="shared" si="15"/>
        <v>0</v>
      </c>
      <c r="AE144" s="5">
        <f t="shared" si="15"/>
        <v>0</v>
      </c>
      <c r="AF144" s="5">
        <f t="shared" si="15"/>
        <v>0</v>
      </c>
      <c r="AG144" s="5">
        <f t="shared" si="15"/>
        <v>0</v>
      </c>
      <c r="AH144" s="5">
        <f t="shared" si="15"/>
        <v>0</v>
      </c>
      <c r="AI144" s="5">
        <f t="shared" si="15"/>
        <v>0</v>
      </c>
      <c r="AJ144" s="5">
        <f t="shared" si="15"/>
        <v>0</v>
      </c>
      <c r="AK144" s="5">
        <f t="shared" si="15"/>
        <v>0</v>
      </c>
      <c r="AL144" s="5">
        <f t="shared" si="15"/>
        <v>0</v>
      </c>
      <c r="AM144" s="5">
        <f t="shared" si="15"/>
        <v>0</v>
      </c>
      <c r="AN144" s="5">
        <f t="shared" si="15"/>
        <v>0</v>
      </c>
      <c r="AO144" s="5">
        <f t="shared" si="15"/>
        <v>0</v>
      </c>
      <c r="AP144" s="5">
        <f t="shared" si="15"/>
        <v>0</v>
      </c>
      <c r="AQ144" s="5">
        <f t="shared" si="15"/>
        <v>0</v>
      </c>
      <c r="AR144" s="5">
        <f t="shared" si="15"/>
        <v>0</v>
      </c>
      <c r="AS144" s="5">
        <f t="shared" si="15"/>
        <v>0</v>
      </c>
      <c r="AT144" s="5">
        <f t="shared" si="15"/>
        <v>0</v>
      </c>
      <c r="AU144" s="5">
        <f t="shared" si="15"/>
        <v>0</v>
      </c>
      <c r="AV144" s="5">
        <f t="shared" si="15"/>
        <v>0</v>
      </c>
      <c r="AW144" s="5">
        <f t="shared" si="15"/>
        <v>0</v>
      </c>
      <c r="AX144" s="5">
        <f t="shared" si="15"/>
        <v>0</v>
      </c>
    </row>
    <row r="145" spans="1:3" ht="12.75" hidden="1">
      <c r="A145" s="10"/>
      <c r="B145" s="93"/>
      <c r="C145" s="51"/>
    </row>
    <row r="146" spans="1:50" ht="12.75" hidden="1">
      <c r="A146" s="10"/>
      <c r="B146" s="10" t="s">
        <v>310</v>
      </c>
      <c r="C146" s="27">
        <f>SUM(D146:N146)+SUM(R146:T146)+SUM(W146:AO146)+SUM(AT146:AX146)</f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0</v>
      </c>
    </row>
    <row r="147" spans="1:5" ht="12.75">
      <c r="A147" s="86"/>
      <c r="B147" s="47"/>
      <c r="E147" s="51"/>
    </row>
    <row r="148" spans="1:25" ht="12.75">
      <c r="A148" s="89"/>
      <c r="B148" s="47"/>
      <c r="D148" s="5"/>
      <c r="E148" s="51"/>
      <c r="Y148" s="5"/>
    </row>
    <row r="149" spans="1:5" ht="12.75">
      <c r="A149" s="89"/>
      <c r="B149" s="47"/>
      <c r="C149" s="5"/>
      <c r="D149" s="5"/>
      <c r="E149" s="51"/>
    </row>
    <row r="150" spans="1:46" ht="12.75">
      <c r="A150" s="72"/>
      <c r="B150" s="52"/>
      <c r="D150" s="5"/>
      <c r="E150" s="51"/>
      <c r="AG150" s="5"/>
      <c r="AH150" s="5"/>
      <c r="AT150" s="5"/>
    </row>
    <row r="151" spans="1:34" ht="12.75">
      <c r="A151" s="86"/>
      <c r="B151" s="26"/>
      <c r="D151" s="5"/>
      <c r="E151" s="51"/>
      <c r="AH151" s="5"/>
    </row>
    <row r="152" spans="1:34" ht="12.75">
      <c r="A152" s="72"/>
      <c r="B152" s="47"/>
      <c r="E152" s="51"/>
      <c r="AH152" s="5"/>
    </row>
    <row r="153" spans="1:5" ht="12.75">
      <c r="A153" s="72"/>
      <c r="B153" s="10"/>
      <c r="E153" s="51"/>
    </row>
    <row r="154" spans="1:5" ht="12.75">
      <c r="A154" s="72"/>
      <c r="B154" s="10"/>
      <c r="E154" s="51"/>
    </row>
    <row r="155" spans="1:5" ht="12.75">
      <c r="A155" s="72"/>
      <c r="B155" s="47"/>
      <c r="E155" s="51"/>
    </row>
    <row r="156" spans="1:5" ht="12.75">
      <c r="A156" s="94"/>
      <c r="B156" s="56"/>
      <c r="E156" s="51"/>
    </row>
    <row r="157" spans="1:5" ht="12.75">
      <c r="A157" s="86"/>
      <c r="B157" s="10"/>
      <c r="E157" s="51"/>
    </row>
    <row r="158" spans="1:5" ht="12.75">
      <c r="A158" s="87"/>
      <c r="B158" s="47"/>
      <c r="E158" s="51"/>
    </row>
    <row r="159" spans="1:5" ht="12.75">
      <c r="A159" s="72"/>
      <c r="B159" s="47"/>
      <c r="E159" s="51"/>
    </row>
    <row r="160" spans="1:5" ht="12.75">
      <c r="A160" s="86"/>
      <c r="B160" s="47"/>
      <c r="E160" s="51"/>
    </row>
    <row r="161" spans="1:5" ht="12.75">
      <c r="A161" s="89"/>
      <c r="B161" s="26"/>
      <c r="E161" s="51"/>
    </row>
    <row r="162" spans="1:5" ht="12.75">
      <c r="A162" s="10"/>
      <c r="B162" s="10"/>
      <c r="E162" s="51"/>
    </row>
    <row r="163" spans="1:5" ht="12.75">
      <c r="A163" s="86"/>
      <c r="B163" s="26"/>
      <c r="E163" s="51"/>
    </row>
    <row r="164" spans="1:5" ht="12.75">
      <c r="A164" s="86"/>
      <c r="B164" s="47"/>
      <c r="E164" s="51"/>
    </row>
    <row r="165" spans="1:5" ht="12.75">
      <c r="A165" s="72"/>
      <c r="B165" s="47"/>
      <c r="E165" s="51"/>
    </row>
    <row r="166" spans="1:5" ht="12.75">
      <c r="A166" s="86"/>
      <c r="B166" s="47"/>
      <c r="E166" s="51"/>
    </row>
    <row r="167" spans="1:5" ht="12.75">
      <c r="A167" s="86"/>
      <c r="B167" s="47"/>
      <c r="E167" s="51"/>
    </row>
    <row r="168" spans="1:5" ht="12.75">
      <c r="A168" s="86"/>
      <c r="B168" s="47"/>
      <c r="E168" s="51"/>
    </row>
    <row r="169" spans="1:5" ht="12.75">
      <c r="A169" s="86"/>
      <c r="B169" s="47"/>
      <c r="E169" s="51"/>
    </row>
    <row r="170" spans="1:5" ht="12.75">
      <c r="A170" s="86"/>
      <c r="B170" s="47"/>
      <c r="E170" s="51"/>
    </row>
    <row r="171" spans="1:5" ht="12.75">
      <c r="A171" s="86"/>
      <c r="B171" s="47"/>
      <c r="E171" s="51"/>
    </row>
    <row r="172" spans="1:5" ht="12.75">
      <c r="A172" s="86"/>
      <c r="B172" s="47"/>
      <c r="E172" s="51"/>
    </row>
    <row r="173" spans="1:5" ht="12.75">
      <c r="A173" s="86"/>
      <c r="B173" s="26"/>
      <c r="E173" s="51"/>
    </row>
    <row r="174" spans="1:5" ht="12.75">
      <c r="A174" s="86"/>
      <c r="B174" s="47"/>
      <c r="E174" s="51"/>
    </row>
    <row r="175" spans="1:5" ht="12.75">
      <c r="A175" s="95"/>
      <c r="B175" s="47"/>
      <c r="E175" s="51"/>
    </row>
    <row r="176" spans="1:5" ht="12.75">
      <c r="A176" s="70"/>
      <c r="B176" s="47"/>
      <c r="E176" s="51"/>
    </row>
    <row r="177" spans="1:5" ht="12.75">
      <c r="A177" s="70"/>
      <c r="B177" s="47"/>
      <c r="E177" s="51"/>
    </row>
    <row r="178" spans="1:5" ht="12.75">
      <c r="A178" s="70"/>
      <c r="B178" s="47"/>
      <c r="E178" s="51"/>
    </row>
    <row r="179" spans="1:2" ht="12.75">
      <c r="A179" s="10"/>
      <c r="B179" s="10"/>
    </row>
    <row r="180" spans="1:2" ht="12.75">
      <c r="A180" s="10"/>
      <c r="B180" s="10"/>
    </row>
  </sheetData>
  <sheetProtection/>
  <mergeCells count="53">
    <mergeCell ref="AP5:AS5"/>
    <mergeCell ref="AT5:AT11"/>
    <mergeCell ref="AU5:AU11"/>
    <mergeCell ref="AV5:AV11"/>
    <mergeCell ref="AW5:AW11"/>
    <mergeCell ref="AX5:AX11"/>
    <mergeCell ref="AP6:AP11"/>
    <mergeCell ref="AQ6:AQ11"/>
    <mergeCell ref="AR6:AR11"/>
    <mergeCell ref="AS6:AS11"/>
    <mergeCell ref="AJ5:AJ11"/>
    <mergeCell ref="AK5:AK11"/>
    <mergeCell ref="AL5:AL11"/>
    <mergeCell ref="AM5:AM11"/>
    <mergeCell ref="AN5:AN11"/>
    <mergeCell ref="AO5:AO11"/>
    <mergeCell ref="AD5:AD11"/>
    <mergeCell ref="AE5:AE11"/>
    <mergeCell ref="AF5:AF11"/>
    <mergeCell ref="AG5:AG11"/>
    <mergeCell ref="AH5:AH11"/>
    <mergeCell ref="AI5:AI11"/>
    <mergeCell ref="X5:X11"/>
    <mergeCell ref="Y5:Y11"/>
    <mergeCell ref="Z5:Z11"/>
    <mergeCell ref="AA5:AA11"/>
    <mergeCell ref="AB5:AB11"/>
    <mergeCell ref="AC5:AC11"/>
    <mergeCell ref="N5:N11"/>
    <mergeCell ref="O5:Q5"/>
    <mergeCell ref="R5:R11"/>
    <mergeCell ref="S5:S11"/>
    <mergeCell ref="T5:T11"/>
    <mergeCell ref="W5:W11"/>
    <mergeCell ref="O6:O11"/>
    <mergeCell ref="P6:P11"/>
    <mergeCell ref="Q6:Q11"/>
    <mergeCell ref="H5:H11"/>
    <mergeCell ref="I5:I11"/>
    <mergeCell ref="J5:J11"/>
    <mergeCell ref="K5:K11"/>
    <mergeCell ref="L5:L11"/>
    <mergeCell ref="M5:M11"/>
    <mergeCell ref="A4:A12"/>
    <mergeCell ref="B4:B11"/>
    <mergeCell ref="C4:C11"/>
    <mergeCell ref="U4:U12"/>
    <mergeCell ref="V4:V12"/>
    <mergeCell ref="AY4:AY12"/>
    <mergeCell ref="D5:D11"/>
    <mergeCell ref="E5:E11"/>
    <mergeCell ref="F5:F11"/>
    <mergeCell ref="G5:G11"/>
  </mergeCells>
  <printOptions/>
  <pageMargins left="0.7" right="0.7" top="0.75" bottom="0.75" header="0.3" footer="0.3"/>
  <pageSetup firstPageNumber="130" useFirstPageNumber="1" orientation="portrait" pageOrder="overThenDown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</dc:creator>
  <cp:keywords/>
  <dc:description/>
  <cp:lastModifiedBy>Gabriela Cristisor</cp:lastModifiedBy>
  <cp:lastPrinted>2017-05-26T08:32:18Z</cp:lastPrinted>
  <dcterms:created xsi:type="dcterms:W3CDTF">2014-04-29T10:23:52Z</dcterms:created>
  <dcterms:modified xsi:type="dcterms:W3CDTF">2017-10-31T09:13:47Z</dcterms:modified>
  <cp:category/>
  <cp:version/>
  <cp:contentType/>
  <cp:contentStatus/>
</cp:coreProperties>
</file>