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435" activeTab="0"/>
  </bookViews>
  <sheets>
    <sheet name="Sheet1" sheetId="1" r:id="rId1"/>
  </sheets>
  <externalReferences>
    <externalReference r:id="rId4"/>
  </externalReferences>
  <definedNames>
    <definedName name="S_C">'[1]TotalNumeDefinedNames'!$B$501:$D$501</definedName>
    <definedName name="S_C_CONSERVARE">'[1]TotalNumeDefinedNames'!$B$502:$D$502</definedName>
    <definedName name="SECTII">'[1]TotalNumeDefinedNames'!$B$1:$FD$1</definedName>
  </definedNames>
  <calcPr fullCalcOnLoad="1"/>
</workbook>
</file>

<file path=xl/sharedStrings.xml><?xml version="1.0" encoding="utf-8"?>
<sst xmlns="http://schemas.openxmlformats.org/spreadsheetml/2006/main" count="771" uniqueCount="306">
  <si>
    <t xml:space="preserve"> - continuare -</t>
  </si>
  <si>
    <t>locuitori</t>
  </si>
  <si>
    <t xml:space="preserve"> </t>
  </si>
  <si>
    <t>ENDO-</t>
  </si>
  <si>
    <t>CARDI-</t>
  </si>
  <si>
    <t>HEMA-</t>
  </si>
  <si>
    <t>TOTAL</t>
  </si>
  <si>
    <t>NEU-</t>
  </si>
  <si>
    <t>O R L</t>
  </si>
  <si>
    <t>BOLI</t>
  </si>
  <si>
    <t>CHI-</t>
  </si>
  <si>
    <t>ONCO-</t>
  </si>
  <si>
    <t>ORTO-</t>
  </si>
  <si>
    <t>RECU-</t>
  </si>
  <si>
    <t>OBSTE-</t>
  </si>
  <si>
    <t>MEDI-</t>
  </si>
  <si>
    <t>ANES-</t>
  </si>
  <si>
    <t>UNITATE</t>
  </si>
  <si>
    <t>CRINO-</t>
  </si>
  <si>
    <t>OLOGIE</t>
  </si>
  <si>
    <t>GAS-</t>
  </si>
  <si>
    <t>TOLO-</t>
  </si>
  <si>
    <t>PSIHI-</t>
  </si>
  <si>
    <t>RO-</t>
  </si>
  <si>
    <t>OF-</t>
  </si>
  <si>
    <t>RUR-</t>
  </si>
  <si>
    <t>LOGIE</t>
  </si>
  <si>
    <t>PEDIE</t>
  </si>
  <si>
    <t>TEZIE</t>
  </si>
  <si>
    <t>REUMA-</t>
  </si>
  <si>
    <t>TRO-</t>
  </si>
  <si>
    <t>GIE</t>
  </si>
  <si>
    <t>ATRIE</t>
  </si>
  <si>
    <t>TAL-</t>
  </si>
  <si>
    <t>DER-</t>
  </si>
  <si>
    <t>MEDIC.</t>
  </si>
  <si>
    <t>GENE-</t>
  </si>
  <si>
    <t>ENTE-</t>
  </si>
  <si>
    <t>MO-</t>
  </si>
  <si>
    <t>MATO</t>
  </si>
  <si>
    <t>NEO-</t>
  </si>
  <si>
    <t>ROLO-</t>
  </si>
  <si>
    <t>URO-</t>
  </si>
  <si>
    <t>PEDIA-</t>
  </si>
  <si>
    <t>VENE-</t>
  </si>
  <si>
    <t>NATO-</t>
  </si>
  <si>
    <t>ALTE</t>
  </si>
  <si>
    <t>TRIE</t>
  </si>
  <si>
    <t>A</t>
  </si>
  <si>
    <t>la %0 locuitori</t>
  </si>
  <si>
    <t>TOTAL JUDEŢ</t>
  </si>
  <si>
    <t>ŞI</t>
  </si>
  <si>
    <t>RALĂ</t>
  </si>
  <si>
    <t>TRICĂ</t>
  </si>
  <si>
    <t>CINĂ</t>
  </si>
  <si>
    <t>RURGIE</t>
  </si>
  <si>
    <t>PERARE</t>
  </si>
  <si>
    <t>GINECO-</t>
  </si>
  <si>
    <t>DIABET</t>
  </si>
  <si>
    <t>TOLOGIE</t>
  </si>
  <si>
    <t>SECŢII</t>
  </si>
  <si>
    <t>05</t>
  </si>
  <si>
    <t>judeţul B I H O R</t>
  </si>
  <si>
    <t xml:space="preserve">    *2</t>
  </si>
  <si>
    <t xml:space="preserve">  *14</t>
  </si>
  <si>
    <t xml:space="preserve">    -</t>
  </si>
  <si>
    <t xml:space="preserve">   -</t>
  </si>
  <si>
    <t>*3</t>
  </si>
  <si>
    <t xml:space="preserve">    *6</t>
  </si>
  <si>
    <t>-</t>
  </si>
  <si>
    <t xml:space="preserve">    *9</t>
  </si>
  <si>
    <t xml:space="preserve">   *11</t>
  </si>
  <si>
    <t xml:space="preserve"> B. SANATORII ANTITUBERCULOASE,PREVENTORII,</t>
  </si>
  <si>
    <t xml:space="preserve">          N O T Ă</t>
  </si>
  <si>
    <t xml:space="preserve">          SANATORII BALNEARE</t>
  </si>
  <si>
    <t xml:space="preserve"> PATURI DE ÎNSOŢITORI PENTRU COPII (total)</t>
  </si>
  <si>
    <t xml:space="preserve"> paturi</t>
  </si>
  <si>
    <t xml:space="preserve">      C. ALTE UNITĂŢI</t>
  </si>
  <si>
    <t xml:space="preserve"> A.POLICLINICI,CENTRE DE DIAGNOSTIC ŞI TRATAMENT,CENTRE</t>
  </si>
  <si>
    <t xml:space="preserve">   MEDICALE,AMBULATORII DE SPECIALITATE ALE SPITALELOR</t>
  </si>
  <si>
    <t>Policlinica cu plată Oradea</t>
  </si>
  <si>
    <t>*15</t>
  </si>
  <si>
    <t>*17</t>
  </si>
  <si>
    <t>*18</t>
  </si>
  <si>
    <t>*1</t>
  </si>
  <si>
    <t>*20</t>
  </si>
  <si>
    <t>Ambulatoriul de specialitate pentru sportivi Oradea</t>
  </si>
  <si>
    <t>NEURO-</t>
  </si>
  <si>
    <t>PSIHO-</t>
  </si>
  <si>
    <t>MOTO-</t>
  </si>
  <si>
    <t>RIE</t>
  </si>
  <si>
    <t>*13</t>
  </si>
  <si>
    <t>*16</t>
  </si>
  <si>
    <t>U.SPIT.MILITAR DE URGENŢĂ ORADEA</t>
  </si>
  <si>
    <t>GERIA-</t>
  </si>
  <si>
    <t>ZAHA-</t>
  </si>
  <si>
    <t>TRIE ŞI</t>
  </si>
  <si>
    <t>INFEC-</t>
  </si>
  <si>
    <t>RECUP.,</t>
  </si>
  <si>
    <t>RAT ŞI</t>
  </si>
  <si>
    <t>GERON-</t>
  </si>
  <si>
    <t>TIOASE</t>
  </si>
  <si>
    <t>ŞI TE-</t>
  </si>
  <si>
    <t>CALĂ</t>
  </si>
  <si>
    <t>TRAU-</t>
  </si>
  <si>
    <t>FIZICĂ ŞI</t>
  </si>
  <si>
    <t>RAPIE</t>
  </si>
  <si>
    <t>META-</t>
  </si>
  <si>
    <t>MATO-</t>
  </si>
  <si>
    <t>BALNEO-</t>
  </si>
  <si>
    <t>INTEN-</t>
  </si>
  <si>
    <t>BOLICE</t>
  </si>
  <si>
    <t>SIVĂ</t>
  </si>
  <si>
    <t>*19</t>
  </si>
  <si>
    <t>DIN CARE:</t>
  </si>
  <si>
    <t>din care:</t>
  </si>
  <si>
    <t>PATURI ÎN SPI-TALE FĂRĂ ÎNSOŢI-TORI</t>
  </si>
  <si>
    <t>INTERNE</t>
  </si>
  <si>
    <t>CARDIOLOGIE</t>
  </si>
  <si>
    <t>REUMATOLOGIE</t>
  </si>
  <si>
    <t>DIABET ZAHARAT NUTRIŢIE ŞI BOLI METABOLICE</t>
  </si>
  <si>
    <t>GASTRO-ENTEROLOGIE</t>
  </si>
  <si>
    <t>GERIATRIE ŞI GERONTOLOGIE</t>
  </si>
  <si>
    <t>HEMATOLOGIE</t>
  </si>
  <si>
    <t>NEUROLOGIE</t>
  </si>
  <si>
    <t>ORL</t>
  </si>
  <si>
    <t>OFTALMOLOGIE</t>
  </si>
  <si>
    <t>CHIRURGIE PEDIATRICĂ</t>
  </si>
  <si>
    <t>CHIRURGIE TORACICĂ</t>
  </si>
  <si>
    <t>ONCOLOGIE MEDICALĂ</t>
  </si>
  <si>
    <t>UROLOGIE</t>
  </si>
  <si>
    <t>PEDIATRIE</t>
  </si>
  <si>
    <t>RECUPERARE PEDIATRICĂ</t>
  </si>
  <si>
    <t>DERMATO- VENEROLOGIE</t>
  </si>
  <si>
    <t>OBSTETRICĂ-GINECOLOGIE</t>
  </si>
  <si>
    <t>NEONATOLOGIE</t>
  </si>
  <si>
    <t>NEONATOLOGIE PREMATURI</t>
  </si>
  <si>
    <t>TUBERCULOZĂ</t>
  </si>
  <si>
    <t>RECUPERARE, MED.FIZICĂ ŞI BALNEOLOGIE</t>
  </si>
  <si>
    <t>CRONICI</t>
  </si>
  <si>
    <t>ALTE SECŢII</t>
  </si>
  <si>
    <t xml:space="preserve">MEDI-CINA MUNCII </t>
  </si>
  <si>
    <t>PSIHIATRIE</t>
  </si>
  <si>
    <t>PSIHIATRIE ACUŢI</t>
  </si>
  <si>
    <t>PSIHIATRIE CRONICI</t>
  </si>
  <si>
    <t>PNEU-MO-LOGIE</t>
  </si>
  <si>
    <t>PNEUMOLOGIE</t>
  </si>
  <si>
    <t>TBC EXTRA-PULMONAR</t>
  </si>
  <si>
    <t xml:space="preserve">Nr. crt. </t>
  </si>
  <si>
    <t>*4</t>
  </si>
  <si>
    <t>*7</t>
  </si>
  <si>
    <t>ENDOCRINOLOGIE</t>
  </si>
  <si>
    <t>NEUROCHIRURGIE</t>
  </si>
  <si>
    <t>bb11</t>
  </si>
  <si>
    <t>bb12</t>
  </si>
  <si>
    <t>bb13</t>
  </si>
  <si>
    <t>bb14</t>
  </si>
  <si>
    <t>bb15</t>
  </si>
  <si>
    <t>bb16</t>
  </si>
  <si>
    <t>bb17</t>
  </si>
  <si>
    <t>bb18</t>
  </si>
  <si>
    <t>bb19</t>
  </si>
  <si>
    <t>bb30</t>
  </si>
  <si>
    <t>bb31</t>
  </si>
  <si>
    <t>bb35</t>
  </si>
  <si>
    <t>bb36</t>
  </si>
  <si>
    <t>bb37</t>
  </si>
  <si>
    <t>bb38</t>
  </si>
  <si>
    <t>bb39</t>
  </si>
  <si>
    <t>bb40</t>
  </si>
  <si>
    <t>bb41</t>
  </si>
  <si>
    <t>bb42</t>
  </si>
  <si>
    <t>bb43</t>
  </si>
  <si>
    <t>bb44</t>
  </si>
  <si>
    <t>bb45</t>
  </si>
  <si>
    <t>bb46</t>
  </si>
  <si>
    <t>bb47</t>
  </si>
  <si>
    <t>bb49</t>
  </si>
  <si>
    <t>bb50</t>
  </si>
  <si>
    <t>bb51</t>
  </si>
  <si>
    <t>bb52</t>
  </si>
  <si>
    <t/>
  </si>
  <si>
    <t>U.SPIT.PSIHIATRIE ŞI MĂSURI DE SIGURANŢĂ ŞTEI (MS)</t>
  </si>
  <si>
    <t>R.SPIT.CLINIC RECUPERARE MEDICALĂ- BĂILE FELIX (MS)</t>
  </si>
  <si>
    <t>*23</t>
  </si>
  <si>
    <t>*24</t>
  </si>
  <si>
    <t>*25</t>
  </si>
  <si>
    <t>*26</t>
  </si>
  <si>
    <t>*22</t>
  </si>
  <si>
    <t>U.SPIT.CLINIC MUN."Dr.GAVRIL CURTEANU "ORADEA (A.L.)</t>
  </si>
  <si>
    <t>U.SPIT.ORĂŞENESC ALEŞD (A.L.)</t>
  </si>
  <si>
    <t>U.SPIT.MUNICIPAL "EPISCOP N.POPOVICI" BEIUŞ (A.L.)</t>
  </si>
  <si>
    <t>U.SPIT.MUNICIPAL "DR.POP MIRCEA"-MARGHITA (A.L.)</t>
  </si>
  <si>
    <t>U.SPIT.PSIHIATRIE NUCET (A.L.)</t>
  </si>
  <si>
    <t>U.SPIT.MUNICIPAL SALONTA (A.L.)</t>
  </si>
  <si>
    <t>*8</t>
  </si>
  <si>
    <t xml:space="preserve">Ambulatoriul integrat spit.clinic jud.Oradea </t>
  </si>
  <si>
    <t xml:space="preserve">Ambulatoriul integrat spit.clinic mun."Dr.Gavril Curteanu "Oradea </t>
  </si>
  <si>
    <t xml:space="preserve">Ambulatoriul integrat spit.orăşenesc Aleşd </t>
  </si>
  <si>
    <t xml:space="preserve">Ambulatoriul integrat spit.municipal "Episcop N.Popovici" Beiuş </t>
  </si>
  <si>
    <t xml:space="preserve">Ambulatoriul integrat spit.municipal "Dr.Pop Mircea"-Marghita </t>
  </si>
  <si>
    <t xml:space="preserve">Ambulatoriul integrat spit.municipal Salonta </t>
  </si>
  <si>
    <t xml:space="preserve">Ambulatoriul integrat spit.psihiatrie Nucet </t>
  </si>
  <si>
    <t>Ambulatoriul integrat spit.clinic recuperare medicală- Băile Felix (MS)</t>
  </si>
  <si>
    <t>Ambulatoriul integrat spit.psihiatrie şi măsuri de siguranţă Ştei (MS)</t>
  </si>
  <si>
    <t>Spit.clinic mun."Dr.Gavril Curteanu "Oradea ………………………………</t>
  </si>
  <si>
    <t xml:space="preserve">Spit.orăşenesc Aleşd………………………………………………... </t>
  </si>
  <si>
    <t>Spit.municipal "Episcop N.Popovici" Beiuş ……………………</t>
  </si>
  <si>
    <t xml:space="preserve">Spit.municipal "Dr.Pop Mircea"-Marghita…………………………. </t>
  </si>
  <si>
    <t xml:space="preserve">Spit.municipal Salonta……………………………………... </t>
  </si>
  <si>
    <t>Spit.clinic recuperare medicală- Băile Felix (MS)………………………….</t>
  </si>
  <si>
    <t>*16 din care:190 paturi psihiatrie (cod penal)</t>
  </si>
  <si>
    <t xml:space="preserve">*14 din care:  30 paturi radioterapie </t>
  </si>
  <si>
    <t>*13 din care:    5 paturi nefrologie</t>
  </si>
  <si>
    <t xml:space="preserve">                       20 paturi internări nevoluntare</t>
  </si>
  <si>
    <t>bb26</t>
  </si>
  <si>
    <t>bb27</t>
  </si>
  <si>
    <t>bb48</t>
  </si>
  <si>
    <t xml:space="preserve"> - dispensare medicale …………………….........…….</t>
  </si>
  <si>
    <t xml:space="preserve"> - farmacii ..........................……………………………..</t>
  </si>
  <si>
    <t xml:space="preserve"> - puncte de lucru farmaceutice .............……………</t>
  </si>
  <si>
    <t xml:space="preserve"> - laboratoare .............………………………………….</t>
  </si>
  <si>
    <t xml:space="preserve"> - autosanitare .............…………………………………</t>
  </si>
  <si>
    <t>U.SPIT.CLINIC JUD.DE URG. ORADEA (A.L.)</t>
  </si>
  <si>
    <t>Spit.clinic jud. de urg. Oradea ....................................................</t>
  </si>
  <si>
    <t>ORTOPEDIE ŞI TRAUMATOLOGIE</t>
  </si>
  <si>
    <t>PNEUMOLOGIE TBC</t>
  </si>
  <si>
    <t>bb20</t>
  </si>
  <si>
    <t>bb21</t>
  </si>
  <si>
    <t>bb22</t>
  </si>
  <si>
    <t>bb23</t>
  </si>
  <si>
    <t>bb24</t>
  </si>
  <si>
    <t>bb25</t>
  </si>
  <si>
    <t>bb28</t>
  </si>
  <si>
    <t>bb29</t>
  </si>
  <si>
    <t>bb32</t>
  </si>
  <si>
    <t>bb33</t>
  </si>
  <si>
    <t>bb34</t>
  </si>
  <si>
    <t>t</t>
  </si>
  <si>
    <t>u</t>
  </si>
  <si>
    <t>r</t>
  </si>
  <si>
    <t>cs</t>
  </si>
  <si>
    <t>BOLI           PROFESIONALE</t>
  </si>
  <si>
    <t>TOTAL             PSIHIATRIE</t>
  </si>
  <si>
    <t>RECUPERARE             NEURO-PSIHO-MOTORIE</t>
  </si>
  <si>
    <t>BOLI          INFECŢIOASE</t>
  </si>
  <si>
    <t>CHIRURGIE           GENERALĂ</t>
  </si>
  <si>
    <t>CHIRURGIE               MAXILO-FACIALĂ</t>
  </si>
  <si>
    <t>CHIRURGIE           PLASTICĂ ŞI REPARATORIE</t>
  </si>
  <si>
    <t>CHIRURGIE                   CARDIO-      VASCULARĂ</t>
  </si>
  <si>
    <t>CHIRURGIE         TORACICĂ</t>
  </si>
  <si>
    <t>PEDIATRIE            CRONICI</t>
  </si>
  <si>
    <t>MEDICINĂ         GENERALĂ</t>
  </si>
  <si>
    <t>ANESTEZIE             TERAPIE              INTENSIVĂ</t>
  </si>
  <si>
    <t>TOTAL JUDEȚ</t>
  </si>
  <si>
    <t>U.SPIT.CF ORADEA (MS)</t>
  </si>
  <si>
    <t>U.SPIT.ORĂŞENESC ŞTEI (A.L.)</t>
  </si>
  <si>
    <t>Ambulatoriul integrat spit.orăşenesc Ștei</t>
  </si>
  <si>
    <t xml:space="preserve">Spit.orăşenesc Ștei………………………………………………... </t>
  </si>
  <si>
    <t>*5</t>
  </si>
  <si>
    <t>*12</t>
  </si>
  <si>
    <t>*11 din care:90 paturi balneologie şi recuperare pediatrică,</t>
  </si>
  <si>
    <t>*  6 din care:15 paturi TI</t>
  </si>
  <si>
    <t>*  2 din care:12 paturi TI coronarieni</t>
  </si>
  <si>
    <t>*  1 din care:  5 paturi arşi</t>
  </si>
  <si>
    <t xml:space="preserve">                     12 paturi cardiologie intervenţională</t>
  </si>
  <si>
    <t xml:space="preserve">                       8 paturi prematuri,</t>
  </si>
  <si>
    <t xml:space="preserve">                       6 paturi pneumologie</t>
  </si>
  <si>
    <t>*  4 din care:  5 paturi HIV/SIDA</t>
  </si>
  <si>
    <t xml:space="preserve">                     42 parturi psihogeriatrie</t>
  </si>
  <si>
    <t xml:space="preserve">                     50 paturi recuperare neurologică</t>
  </si>
  <si>
    <t xml:space="preserve">                     15 paturi recuperare cardiovasculară</t>
  </si>
  <si>
    <t xml:space="preserve">                       10 paturi gineco-oncologie</t>
  </si>
  <si>
    <t xml:space="preserve">                       10 paturi tratamentul infertilităţii cuplului</t>
  </si>
  <si>
    <t>*19 din care:    6 paturi hematologie copii</t>
  </si>
  <si>
    <t>*20 din care:  28 paturi nefrologie</t>
  </si>
  <si>
    <t>*23 din care:    4 paturi ATI - obstetrică ginecologie</t>
  </si>
  <si>
    <t xml:space="preserve">                         6 paturi oncologie copii</t>
  </si>
  <si>
    <t xml:space="preserve">                         4 paturi îngrijiri paleative</t>
  </si>
  <si>
    <t>*21</t>
  </si>
  <si>
    <t>*26 din care:    5 paturi cardiologie copii</t>
  </si>
  <si>
    <t>*27</t>
  </si>
  <si>
    <t>*  8 din care:  6 paturi copii</t>
  </si>
  <si>
    <t>*28</t>
  </si>
  <si>
    <t xml:space="preserve">                       50 paturi recuperare neurologică</t>
  </si>
  <si>
    <t>*28 din care:  15 paturi recuperare medicală boli respiratorii</t>
  </si>
  <si>
    <t>*18 din care:    7 paturi neurologie copii</t>
  </si>
  <si>
    <t xml:space="preserve">                       25 paturi patologie stabilizata si cronica</t>
  </si>
  <si>
    <t>*27 din care:    5 paturi chirurgie vasculara</t>
  </si>
  <si>
    <t>*10</t>
  </si>
  <si>
    <t xml:space="preserve">*  9 din care:36 paturi bolnavi psihici cu tbc pulmonar (cod penal) </t>
  </si>
  <si>
    <t xml:space="preserve">                       </t>
  </si>
  <si>
    <t>*17 din care:  31 paturi obstetrică patologică</t>
  </si>
  <si>
    <t>*29 din care: 12 paturi îngrijiri paliative</t>
  </si>
  <si>
    <t>*12           :  10 paturi îngrijiri paleative</t>
  </si>
  <si>
    <t>*29</t>
  </si>
  <si>
    <t>*  7 din care:  8 paturi pneumologie - TBC copii</t>
  </si>
  <si>
    <t>*  3 din care:  6 paturi de genetică medicală,</t>
  </si>
  <si>
    <t>*  5 din care:  2 paturi oftalmologie copii</t>
  </si>
  <si>
    <t>*10 din care:25 paturi pneumologie cronici</t>
  </si>
  <si>
    <t>*15 din care:    4 paturi ORL copii</t>
  </si>
  <si>
    <t xml:space="preserve">*21 din care:    8 paturi îngrijiri paliative </t>
  </si>
  <si>
    <t>*25  din care:  7 paturi psihiatrie pediatrica</t>
  </si>
  <si>
    <t>*22                  6 paturi îngrijiri paliative</t>
  </si>
  <si>
    <t>*24              : 20 paturi recuperare neuro psihomotorie copii</t>
  </si>
  <si>
    <t>populaţia la 1 ianuarie 2016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</si>
</sst>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0_)"/>
    <numFmt numFmtId="181" formatCode="0.00_)"/>
    <numFmt numFmtId="182" formatCode="0.0"/>
    <numFmt numFmtId="183" formatCode="0.0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imes New (W1)"/>
      <family val="1"/>
    </font>
    <font>
      <b/>
      <sz val="10"/>
      <name val="Times New (W1)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Times New (W1)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(W1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49" fontId="7" fillId="0" borderId="0" xfId="0" applyNumberFormat="1" applyFont="1" applyFill="1" applyBorder="1" applyAlignment="1" applyProtection="1">
      <alignment horizontal="center"/>
      <protection/>
    </xf>
    <xf numFmtId="37" fontId="7" fillId="0" borderId="0" xfId="0" applyNumberFormat="1" applyFont="1" applyFill="1" applyBorder="1" applyAlignment="1" applyProtection="1">
      <alignment horizontal="left"/>
      <protection/>
    </xf>
    <xf numFmtId="37" fontId="7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 horizontal="center"/>
    </xf>
    <xf numFmtId="37" fontId="7" fillId="0" borderId="10" xfId="0" applyNumberFormat="1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" fontId="7" fillId="0" borderId="12" xfId="0" applyNumberFormat="1" applyFont="1" applyFill="1" applyBorder="1" applyAlignment="1" applyProtection="1">
      <alignment horizontal="center"/>
      <protection/>
    </xf>
    <xf numFmtId="1" fontId="7" fillId="0" borderId="13" xfId="0" applyNumberFormat="1" applyFont="1" applyFill="1" applyBorder="1" applyAlignment="1" applyProtection="1">
      <alignment horizontal="center"/>
      <protection/>
    </xf>
    <xf numFmtId="1" fontId="7" fillId="0" borderId="10" xfId="0" applyNumberFormat="1" applyFont="1" applyFill="1" applyBorder="1" applyAlignment="1" applyProtection="1">
      <alignment horizontal="center"/>
      <protection/>
    </xf>
    <xf numFmtId="1" fontId="7" fillId="0" borderId="11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>
      <alignment horizontal="center"/>
    </xf>
    <xf numFmtId="1" fontId="7" fillId="0" borderId="14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80" fontId="7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Font="1" applyFill="1" applyBorder="1" applyAlignment="1">
      <alignment/>
    </xf>
    <xf numFmtId="180" fontId="7" fillId="0" borderId="14" xfId="0" applyNumberFormat="1" applyFont="1" applyFill="1" applyBorder="1" applyAlignment="1" applyProtection="1">
      <alignment horizontal="right"/>
      <protection/>
    </xf>
    <xf numFmtId="1" fontId="7" fillId="0" borderId="16" xfId="0" applyNumberFormat="1" applyFont="1" applyFill="1" applyBorder="1" applyAlignment="1">
      <alignment/>
    </xf>
    <xf numFmtId="181" fontId="7" fillId="0" borderId="17" xfId="0" applyNumberFormat="1" applyFont="1" applyFill="1" applyBorder="1" applyAlignment="1" applyProtection="1">
      <alignment horizontal="left"/>
      <protection/>
    </xf>
    <xf numFmtId="181" fontId="7" fillId="0" borderId="13" xfId="0" applyNumberFormat="1" applyFont="1" applyFill="1" applyBorder="1" applyAlignment="1" applyProtection="1">
      <alignment horizontal="right"/>
      <protection/>
    </xf>
    <xf numFmtId="181" fontId="7" fillId="0" borderId="14" xfId="0" applyNumberFormat="1" applyFont="1" applyFill="1" applyBorder="1" applyAlignment="1">
      <alignment/>
    </xf>
    <xf numFmtId="181" fontId="7" fillId="0" borderId="16" xfId="0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181" fontId="7" fillId="0" borderId="0" xfId="0" applyNumberFormat="1" applyFont="1" applyFill="1" applyAlignment="1">
      <alignment/>
    </xf>
    <xf numFmtId="180" fontId="7" fillId="0" borderId="15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 applyProtection="1">
      <alignment horizontal="right"/>
      <protection/>
    </xf>
    <xf numFmtId="180" fontId="7" fillId="0" borderId="15" xfId="0" applyNumberFormat="1" applyFont="1" applyFill="1" applyBorder="1" applyAlignment="1">
      <alignment horizontal="right"/>
    </xf>
    <xf numFmtId="180" fontId="7" fillId="0" borderId="14" xfId="0" applyNumberFormat="1" applyFont="1" applyFill="1" applyBorder="1" applyAlignment="1" applyProtection="1">
      <alignment/>
      <protection/>
    </xf>
    <xf numFmtId="0" fontId="7" fillId="0" borderId="14" xfId="0" applyFont="1" applyFill="1" applyBorder="1" applyAlignment="1">
      <alignment/>
    </xf>
    <xf numFmtId="37" fontId="7" fillId="0" borderId="0" xfId="0" applyNumberFormat="1" applyFont="1" applyFill="1" applyBorder="1" applyAlignment="1" applyProtection="1">
      <alignment/>
      <protection/>
    </xf>
    <xf numFmtId="180" fontId="7" fillId="0" borderId="14" xfId="0" applyNumberFormat="1" applyFont="1" applyFill="1" applyBorder="1" applyAlignment="1">
      <alignment horizontal="right"/>
    </xf>
    <xf numFmtId="180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180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Continuous"/>
    </xf>
    <xf numFmtId="37" fontId="7" fillId="0" borderId="13" xfId="0" applyNumberFormat="1" applyFont="1" applyFill="1" applyBorder="1" applyAlignment="1" applyProtection="1">
      <alignment horizontal="left"/>
      <protection/>
    </xf>
    <xf numFmtId="0" fontId="7" fillId="0" borderId="13" xfId="0" applyFont="1" applyFill="1" applyBorder="1" applyAlignment="1">
      <alignment/>
    </xf>
    <xf numFmtId="180" fontId="7" fillId="0" borderId="0" xfId="0" applyNumberFormat="1" applyFont="1" applyFill="1" applyBorder="1" applyAlignment="1" applyProtection="1">
      <alignment/>
      <protection/>
    </xf>
    <xf numFmtId="180" fontId="7" fillId="0" borderId="0" xfId="0" applyNumberFormat="1" applyFont="1" applyFill="1" applyAlignment="1">
      <alignment/>
    </xf>
    <xf numFmtId="0" fontId="7" fillId="0" borderId="0" xfId="0" applyFont="1" applyFill="1" applyBorder="1" applyAlignment="1" applyProtection="1" quotePrefix="1">
      <alignment horizontal="left"/>
      <protection/>
    </xf>
    <xf numFmtId="37" fontId="7" fillId="0" borderId="13" xfId="0" applyNumberFormat="1" applyFont="1" applyFill="1" applyBorder="1" applyAlignment="1" applyProtection="1">
      <alignment/>
      <protection/>
    </xf>
    <xf numFmtId="0" fontId="7" fillId="0" borderId="13" xfId="0" applyFont="1" applyFill="1" applyBorder="1" applyAlignment="1">
      <alignment/>
    </xf>
    <xf numFmtId="0" fontId="7" fillId="0" borderId="0" xfId="0" applyFont="1" applyFill="1" applyAlignment="1" quotePrefix="1">
      <alignment horizontal="left"/>
    </xf>
    <xf numFmtId="37" fontId="7" fillId="0" borderId="0" xfId="0" applyNumberFormat="1" applyFont="1" applyFill="1" applyBorder="1" applyAlignment="1" applyProtection="1">
      <alignment/>
      <protection/>
    </xf>
    <xf numFmtId="37" fontId="7" fillId="0" borderId="0" xfId="0" applyNumberFormat="1" applyFont="1" applyFill="1" applyAlignment="1" applyProtection="1" quotePrefix="1">
      <alignment horizontal="left"/>
      <protection/>
    </xf>
    <xf numFmtId="37" fontId="8" fillId="0" borderId="0" xfId="0" applyNumberFormat="1" applyFont="1" applyFill="1" applyBorder="1" applyAlignment="1" applyProtection="1">
      <alignment horizontal="left"/>
      <protection/>
    </xf>
    <xf numFmtId="1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" fontId="7" fillId="0" borderId="0" xfId="0" applyNumberFormat="1" applyFont="1" applyFill="1" applyAlignment="1">
      <alignment/>
    </xf>
    <xf numFmtId="37" fontId="7" fillId="0" borderId="0" xfId="0" applyNumberFormat="1" applyFont="1" applyFill="1" applyAlignment="1" applyProtection="1">
      <alignment horizontal="left"/>
      <protection/>
    </xf>
    <xf numFmtId="180" fontId="7" fillId="0" borderId="18" xfId="0" applyNumberFormat="1" applyFont="1" applyFill="1" applyBorder="1" applyAlignment="1" applyProtection="1">
      <alignment/>
      <protection/>
    </xf>
    <xf numFmtId="180" fontId="7" fillId="0" borderId="18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1" fontId="7" fillId="0" borderId="20" xfId="0" applyNumberFormat="1" applyFont="1" applyFill="1" applyBorder="1" applyAlignment="1">
      <alignment horizontal="right"/>
    </xf>
    <xf numFmtId="1" fontId="7" fillId="0" borderId="20" xfId="0" applyNumberFormat="1" applyFont="1" applyFill="1" applyBorder="1" applyAlignment="1" applyProtection="1">
      <alignment horizontal="right"/>
      <protection/>
    </xf>
    <xf numFmtId="1" fontId="7" fillId="0" borderId="21" xfId="0" applyNumberFormat="1" applyFont="1" applyFill="1" applyBorder="1" applyAlignment="1">
      <alignment horizontal="right"/>
    </xf>
    <xf numFmtId="37" fontId="7" fillId="0" borderId="18" xfId="0" applyNumberFormat="1" applyFont="1" applyFill="1" applyBorder="1" applyAlignment="1" applyProtection="1" quotePrefix="1">
      <alignment horizontal="left"/>
      <protection/>
    </xf>
    <xf numFmtId="1" fontId="7" fillId="0" borderId="22" xfId="0" applyNumberFormat="1" applyFont="1" applyFill="1" applyBorder="1" applyAlignment="1" applyProtection="1">
      <alignment horizontal="right"/>
      <protection/>
    </xf>
    <xf numFmtId="1" fontId="7" fillId="0" borderId="22" xfId="0" applyNumberFormat="1" applyFont="1" applyFill="1" applyBorder="1" applyAlignment="1">
      <alignment horizontal="right"/>
    </xf>
    <xf numFmtId="37" fontId="7" fillId="0" borderId="18" xfId="0" applyNumberFormat="1" applyFont="1" applyFill="1" applyBorder="1" applyAlignment="1" applyProtection="1">
      <alignment/>
      <protection/>
    </xf>
    <xf numFmtId="0" fontId="7" fillId="0" borderId="18" xfId="0" applyFont="1" applyFill="1" applyBorder="1" applyAlignment="1">
      <alignment/>
    </xf>
    <xf numFmtId="1" fontId="7" fillId="0" borderId="19" xfId="0" applyNumberFormat="1" applyFont="1" applyFill="1" applyBorder="1" applyAlignment="1">
      <alignment horizontal="right"/>
    </xf>
    <xf numFmtId="1" fontId="7" fillId="0" borderId="18" xfId="0" applyNumberFormat="1" applyFont="1" applyFill="1" applyBorder="1" applyAlignment="1" applyProtection="1">
      <alignment horizontal="right"/>
      <protection/>
    </xf>
    <xf numFmtId="1" fontId="7" fillId="0" borderId="18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 applyProtection="1">
      <alignment/>
      <protection/>
    </xf>
    <xf numFmtId="180" fontId="7" fillId="0" borderId="16" xfId="0" applyNumberFormat="1" applyFont="1" applyFill="1" applyBorder="1" applyAlignment="1" applyProtection="1">
      <alignment horizontal="right"/>
      <protection/>
    </xf>
    <xf numFmtId="1" fontId="7" fillId="0" borderId="13" xfId="0" applyNumberFormat="1" applyFont="1" applyFill="1" applyBorder="1" applyAlignment="1" applyProtection="1">
      <alignment horizontal="right"/>
      <protection/>
    </xf>
    <xf numFmtId="180" fontId="7" fillId="0" borderId="16" xfId="0" applyNumberFormat="1" applyFont="1" applyFill="1" applyBorder="1" applyAlignment="1">
      <alignment horizontal="right"/>
    </xf>
    <xf numFmtId="1" fontId="7" fillId="0" borderId="17" xfId="0" applyNumberFormat="1" applyFont="1" applyFill="1" applyBorder="1" applyAlignment="1" applyProtection="1">
      <alignment horizontal="right"/>
      <protection/>
    </xf>
    <xf numFmtId="1" fontId="7" fillId="0" borderId="23" xfId="0" applyNumberFormat="1" applyFont="1" applyFill="1" applyBorder="1" applyAlignment="1" applyProtection="1">
      <alignment horizontal="right"/>
      <protection/>
    </xf>
    <xf numFmtId="1" fontId="7" fillId="0" borderId="19" xfId="0" applyNumberFormat="1" applyFont="1" applyFill="1" applyBorder="1" applyAlignment="1" applyProtection="1" quotePrefix="1">
      <alignment horizontal="left"/>
      <protection/>
    </xf>
    <xf numFmtId="1" fontId="7" fillId="0" borderId="20" xfId="0" applyNumberFormat="1" applyFont="1" applyFill="1" applyBorder="1" applyAlignment="1">
      <alignment/>
    </xf>
    <xf numFmtId="2" fontId="7" fillId="0" borderId="17" xfId="0" applyNumberFormat="1" applyFont="1" applyFill="1" applyBorder="1" applyAlignment="1" applyProtection="1">
      <alignment/>
      <protection/>
    </xf>
    <xf numFmtId="2" fontId="7" fillId="0" borderId="13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 horizontal="right"/>
    </xf>
    <xf numFmtId="0" fontId="7" fillId="0" borderId="17" xfId="0" applyFont="1" applyFill="1" applyBorder="1" applyAlignment="1" applyProtection="1">
      <alignment/>
      <protection/>
    </xf>
    <xf numFmtId="1" fontId="7" fillId="0" borderId="13" xfId="0" applyNumberFormat="1" applyFont="1" applyFill="1" applyBorder="1" applyAlignment="1">
      <alignment/>
    </xf>
    <xf numFmtId="18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quotePrefix="1">
      <alignment horizontal="left"/>
    </xf>
    <xf numFmtId="37" fontId="7" fillId="0" borderId="17" xfId="0" applyNumberFormat="1" applyFont="1" applyFill="1" applyBorder="1" applyAlignment="1" applyProtection="1" quotePrefix="1">
      <alignment horizontal="left"/>
      <protection/>
    </xf>
    <xf numFmtId="0" fontId="7" fillId="0" borderId="20" xfId="0" applyFont="1" applyFill="1" applyBorder="1" applyAlignment="1">
      <alignment horizontal="right"/>
    </xf>
    <xf numFmtId="0" fontId="7" fillId="0" borderId="0" xfId="0" applyFont="1" applyFill="1" applyBorder="1" applyAlignment="1" quotePrefix="1">
      <alignment horizontal="right"/>
    </xf>
    <xf numFmtId="0" fontId="7" fillId="0" borderId="22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1" fontId="7" fillId="0" borderId="0" xfId="0" applyNumberFormat="1" applyFont="1" applyFill="1" applyAlignment="1" applyProtection="1">
      <alignment/>
      <protection/>
    </xf>
    <xf numFmtId="180" fontId="7" fillId="0" borderId="0" xfId="0" applyNumberFormat="1" applyFont="1" applyFill="1" applyAlignment="1" applyProtection="1">
      <alignment horizontal="right"/>
      <protection/>
    </xf>
    <xf numFmtId="1" fontId="43" fillId="0" borderId="0" xfId="0" applyNumberFormat="1" applyFont="1" applyFill="1" applyBorder="1" applyAlignment="1" applyProtection="1">
      <alignment horizontal="right"/>
      <protection/>
    </xf>
    <xf numFmtId="49" fontId="7" fillId="0" borderId="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0" xfId="0" applyNumberFormat="1" applyFont="1" applyFill="1" applyBorder="1" applyAlignment="1">
      <alignment horizontal="center" textRotation="90" wrapText="1"/>
    </xf>
    <xf numFmtId="0" fontId="7" fillId="0" borderId="13" xfId="0" applyFont="1" applyFill="1" applyBorder="1" applyAlignment="1">
      <alignment horizontal="center"/>
    </xf>
    <xf numFmtId="37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37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>
      <alignment horizontal="center" vertical="center"/>
    </xf>
    <xf numFmtId="37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37" fontId="7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0" xfId="0" applyFont="1" applyFill="1" applyBorder="1" applyAlignment="1">
      <alignment horizontal="center" vertical="center" textRotation="90" wrapText="1"/>
    </xf>
    <xf numFmtId="37" fontId="7" fillId="0" borderId="0" xfId="0" applyNumberFormat="1" applyFont="1" applyFill="1" applyBorder="1" applyAlignment="1" applyProtection="1">
      <alignment horizontal="center" vertical="center" textRotation="90"/>
      <protection/>
    </xf>
    <xf numFmtId="0" fontId="7" fillId="0" borderId="0" xfId="0" applyFont="1" applyFill="1" applyBorder="1" applyAlignment="1">
      <alignment horizontal="center" textRotation="90"/>
    </xf>
    <xf numFmtId="49" fontId="7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8" xfId="0" applyNumberFormat="1" applyFont="1" applyFill="1" applyBorder="1" applyAlignment="1">
      <alignment horizontal="center" vertical="center" textRotation="90" wrapText="1"/>
    </xf>
    <xf numFmtId="49" fontId="7" fillId="0" borderId="17" xfId="0" applyNumberFormat="1" applyFont="1" applyFill="1" applyBorder="1" applyAlignment="1">
      <alignment horizontal="center" vertical="center" textRotation="90" wrapText="1"/>
    </xf>
    <xf numFmtId="49" fontId="7" fillId="0" borderId="2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2" xfId="0" applyNumberFormat="1" applyFont="1" applyFill="1" applyBorder="1" applyAlignment="1">
      <alignment horizontal="center" textRotation="90" wrapText="1"/>
    </xf>
    <xf numFmtId="49" fontId="7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0" xfId="0" applyFont="1" applyFill="1" applyBorder="1" applyAlignment="1">
      <alignment horizontal="center"/>
    </xf>
    <xf numFmtId="37" fontId="7" fillId="0" borderId="20" xfId="0" applyNumberFormat="1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16</xdr:row>
      <xdr:rowOff>104775</xdr:rowOff>
    </xdr:from>
    <xdr:to>
      <xdr:col>5</xdr:col>
      <xdr:colOff>304800</xdr:colOff>
      <xdr:row>16</xdr:row>
      <xdr:rowOff>104775</xdr:rowOff>
    </xdr:to>
    <xdr:sp>
      <xdr:nvSpPr>
        <xdr:cNvPr id="1" name="Line 3"/>
        <xdr:cNvSpPr>
          <a:spLocks/>
        </xdr:cNvSpPr>
      </xdr:nvSpPr>
      <xdr:spPr>
        <a:xfrm>
          <a:off x="519112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352425</xdr:colOff>
      <xdr:row>16</xdr:row>
      <xdr:rowOff>104775</xdr:rowOff>
    </xdr:from>
    <xdr:to>
      <xdr:col>30</xdr:col>
      <xdr:colOff>352425</xdr:colOff>
      <xdr:row>16</xdr:row>
      <xdr:rowOff>104775</xdr:rowOff>
    </xdr:to>
    <xdr:sp>
      <xdr:nvSpPr>
        <xdr:cNvPr id="2" name="Line 24"/>
        <xdr:cNvSpPr>
          <a:spLocks/>
        </xdr:cNvSpPr>
      </xdr:nvSpPr>
      <xdr:spPr>
        <a:xfrm>
          <a:off x="1568767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16</xdr:row>
      <xdr:rowOff>104775</xdr:rowOff>
    </xdr:from>
    <xdr:to>
      <xdr:col>4</xdr:col>
      <xdr:colOff>314325</xdr:colOff>
      <xdr:row>16</xdr:row>
      <xdr:rowOff>104775</xdr:rowOff>
    </xdr:to>
    <xdr:sp>
      <xdr:nvSpPr>
        <xdr:cNvPr id="3" name="Line 77"/>
        <xdr:cNvSpPr>
          <a:spLocks/>
        </xdr:cNvSpPr>
      </xdr:nvSpPr>
      <xdr:spPr>
        <a:xfrm>
          <a:off x="488632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16</xdr:row>
      <xdr:rowOff>104775</xdr:rowOff>
    </xdr:from>
    <xdr:to>
      <xdr:col>7</xdr:col>
      <xdr:colOff>314325</xdr:colOff>
      <xdr:row>16</xdr:row>
      <xdr:rowOff>104775</xdr:rowOff>
    </xdr:to>
    <xdr:sp>
      <xdr:nvSpPr>
        <xdr:cNvPr id="4" name="Line 78"/>
        <xdr:cNvSpPr>
          <a:spLocks/>
        </xdr:cNvSpPr>
      </xdr:nvSpPr>
      <xdr:spPr>
        <a:xfrm>
          <a:off x="5867400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16</xdr:row>
      <xdr:rowOff>104775</xdr:rowOff>
    </xdr:from>
    <xdr:to>
      <xdr:col>8</xdr:col>
      <xdr:colOff>466725</xdr:colOff>
      <xdr:row>16</xdr:row>
      <xdr:rowOff>104775</xdr:rowOff>
    </xdr:to>
    <xdr:sp>
      <xdr:nvSpPr>
        <xdr:cNvPr id="5" name="Line 79"/>
        <xdr:cNvSpPr>
          <a:spLocks/>
        </xdr:cNvSpPr>
      </xdr:nvSpPr>
      <xdr:spPr>
        <a:xfrm>
          <a:off x="633412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16</xdr:row>
      <xdr:rowOff>104775</xdr:rowOff>
    </xdr:from>
    <xdr:to>
      <xdr:col>12</xdr:col>
      <xdr:colOff>419100</xdr:colOff>
      <xdr:row>16</xdr:row>
      <xdr:rowOff>104775</xdr:rowOff>
    </xdr:to>
    <xdr:sp>
      <xdr:nvSpPr>
        <xdr:cNvPr id="6" name="Line 80"/>
        <xdr:cNvSpPr>
          <a:spLocks/>
        </xdr:cNvSpPr>
      </xdr:nvSpPr>
      <xdr:spPr>
        <a:xfrm>
          <a:off x="8267700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XANDRA\san%202016\Public\bihor\BH01A00U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N"/>
      <sheetName val="c2Sp_Sext_cab_spital"/>
      <sheetName val="c2Sp_Sext_cab_ambulator"/>
      <sheetName val="c2Sp_Sext_cab_centre_multifunc"/>
      <sheetName val="c2Amb_spec"/>
      <sheetName val="c3tbcSp_Sext"/>
      <sheetName val="c3San_tbcMangalia"/>
      <sheetName val="c4"/>
      <sheetName val="c7"/>
      <sheetName val="c14"/>
      <sheetName val="c15"/>
      <sheetName val="Macros"/>
      <sheetName val="CopacSortatAlfabetic"/>
      <sheetName val="TotalNumeDefinedNames"/>
      <sheetName val="NumeUnice2012"/>
      <sheetName val="Copac2012"/>
      <sheetName val="Copac2012Backup"/>
      <sheetName val="Erori2012"/>
    </sheetNames>
    <sheetDataSet>
      <sheetData sheetId="13">
        <row r="1">
          <cell r="C1" t="str">
            <v>ALERGOLOGIE_SI_IMUNOLOGIE</v>
          </cell>
          <cell r="D1" t="str">
            <v>ALTE_SECŢII</v>
          </cell>
          <cell r="E1" t="str">
            <v>ATI</v>
          </cell>
          <cell r="F1" t="str">
            <v>ATI_COPII_</v>
          </cell>
          <cell r="G1" t="str">
            <v>BOLI_CRONICE</v>
          </cell>
          <cell r="H1" t="str">
            <v>BOLI_INFECTIOASE_COPII_</v>
          </cell>
          <cell r="I1" t="str">
            <v>BOLI_INFECTIOASE_HIV_SIDA</v>
          </cell>
          <cell r="J1" t="str">
            <v>BOLI_INFECTIOASE_MAPN</v>
          </cell>
          <cell r="K1" t="str">
            <v>BOLI_INFECTIOASE_SI_TROPICALE</v>
          </cell>
          <cell r="L1" t="str">
            <v>BOLI_INFECŢIOASE</v>
          </cell>
          <cell r="M1" t="str">
            <v>BOLI_PROFESIONALE</v>
          </cell>
          <cell r="N1" t="str">
            <v>BOLNAVI_PSIHICI_CU_TBC_PULMONAR_</v>
          </cell>
          <cell r="O1" t="str">
            <v>BOLNAVI_PSIHICI_CU_TBC_PULMONAR_COD_PENAL__</v>
          </cell>
          <cell r="P1" t="str">
            <v>CARDIOLOGIE</v>
          </cell>
          <cell r="Q1" t="str">
            <v>CARDIOLOGIE_INTERVENTIONALA_</v>
          </cell>
          <cell r="R1" t="str">
            <v>CARDIOLOGIE_PATOLOGIE_STABILIZATA_SI_CRONICA</v>
          </cell>
          <cell r="S1" t="str">
            <v>CARDIOLOGIE_PEDIATRICA_</v>
          </cell>
          <cell r="T1" t="str">
            <v>CARDIOLOGIE_PENTRU_DIABETICI</v>
          </cell>
          <cell r="U1" t="str">
            <v>CG</v>
          </cell>
          <cell r="V1" t="str">
            <v>CHIRURGIE_CARDIACA_SI_A_VASELOR_MARI</v>
          </cell>
          <cell r="W1" t="str">
            <v>CHIRURGIE_CARDIOVASCULARA</v>
          </cell>
          <cell r="X1" t="str">
            <v>CHIRURGIE_CARDIOVASCULARA_ADULTI_SI_COPII</v>
          </cell>
          <cell r="Y1" t="str">
            <v>CHIRURGIE_ENDOCRINA</v>
          </cell>
          <cell r="Z1" t="str">
            <v>CHIRURGIE_GENERALA</v>
          </cell>
          <cell r="AA1" t="str">
            <v>CHIRURGIE_GENERALA_CHIRURGIE_ONCOLOGICA</v>
          </cell>
          <cell r="AB1" t="str">
            <v>CHIRURGIE_LAPAROSCOPICA_</v>
          </cell>
          <cell r="AC1" t="str">
            <v>CHIRURGIE_MAXILO_FACIALA_</v>
          </cell>
          <cell r="AD1" t="str">
            <v>CHIRURGIE_ONCOLOGICA_</v>
          </cell>
          <cell r="AE1" t="str">
            <v>CHIRURGIE_ONCOLOGICA_ORL_CHIRURGIE_CERVICO_FACIALA_SI_ONCOLOGIE_LARINGIANA</v>
          </cell>
          <cell r="AF1" t="str">
            <v>CHIRURGIE_ORALA_SI_MAXILO_FACIALA__</v>
          </cell>
          <cell r="AG1" t="str">
            <v>CHIRURGIE_PEDIATRICA_</v>
          </cell>
          <cell r="AH1" t="str">
            <v>CHIRURGIE_PLASTICA_MICROCHIRURGIE_RECONSTRUCTIVA_ARSI</v>
          </cell>
          <cell r="AI1" t="str">
            <v>CHIRURGIE_PLASTICA_MICROCHIRURGIE_RECONSTRUCTIVA_COPII</v>
          </cell>
          <cell r="AJ1" t="str">
            <v>CHIRURGIE_PLASTICA_MICROCHIRURGIE_RECONSTRUCTIVA___</v>
          </cell>
          <cell r="AK1" t="str">
            <v>CHIRURGIE_SI_ORTOPEDIE_INFANTILA_PEDIATRICA_</v>
          </cell>
          <cell r="AL1" t="str">
            <v>CHIRURGIE_TORACICA_TBC</v>
          </cell>
          <cell r="AM1" t="str">
            <v>CHIRURGIE_TORACICA____</v>
          </cell>
          <cell r="AN1" t="str">
            <v>CHIRURGIE_VASCULARA_</v>
          </cell>
          <cell r="AO1" t="str">
            <v>CPU</v>
          </cell>
          <cell r="AP1" t="str">
            <v>CRONICI_AFECTIUNI_PSIHOSOMATICE</v>
          </cell>
          <cell r="AQ1" t="str">
            <v>CRONICI_TERAPIE_IZOTOPICA</v>
          </cell>
          <cell r="AR1" t="str">
            <v>CRONICI__</v>
          </cell>
          <cell r="AS1" t="str">
            <v>DERMATOVENEROLOGIE</v>
          </cell>
          <cell r="AT1" t="str">
            <v>DERMATOVENEROLOGIE_COPII_</v>
          </cell>
          <cell r="AU1" t="str">
            <v>DIABET_ZAHARAT_NUTRITIE_SI_BOLI_METABOLICE</v>
          </cell>
          <cell r="AV1" t="str">
            <v>DIALIZA_PERITONEALA</v>
          </cell>
          <cell r="AW1" t="str">
            <v>ENDOCRINOLOGIE_</v>
          </cell>
          <cell r="AX1" t="str">
            <v>ENDOCRINOLOGIE_COPII_</v>
          </cell>
          <cell r="AY1" t="str">
            <v>GASTROENTEROLOGIE</v>
          </cell>
          <cell r="AZ1" t="str">
            <v>GASTROENTEROLOGIE_HEPATOLOGIE</v>
          </cell>
          <cell r="BA1" t="str">
            <v>GENETICA_MEDICALA</v>
          </cell>
          <cell r="BB1" t="str">
            <v>GERIATRIE_SI_GERONTOLOGIE_</v>
          </cell>
          <cell r="BC1" t="str">
            <v>GINECOLOGIE_</v>
          </cell>
          <cell r="BD1" t="str">
            <v>GINECOLOGIE_INFANTILA</v>
          </cell>
          <cell r="BE1" t="str">
            <v>HEMATOLOGIE</v>
          </cell>
          <cell r="BF1" t="str">
            <v>HEMATOLOGIE_HEMOFILIE</v>
          </cell>
          <cell r="BG1" t="str">
            <v>HEMATOLOGIE_ONCOLOGIE</v>
          </cell>
          <cell r="BH1" t="str">
            <v>HEMATOLOGIE_ONCOLOGIE_PEDIATRICA</v>
          </cell>
          <cell r="BI1" t="str">
            <v>HEMODIALIZA</v>
          </cell>
          <cell r="BJ1" t="str">
            <v>HIV_SIDA_ADULTI_SI_COPII_</v>
          </cell>
          <cell r="BK1" t="str">
            <v>HIV_SIDA_COPII</v>
          </cell>
          <cell r="BL1" t="str">
            <v>HIV_SIDA__</v>
          </cell>
          <cell r="BM1" t="str">
            <v>INGRIJIRI_PALIATIVE__</v>
          </cell>
          <cell r="BN1" t="str">
            <v>MEDICINA_GENERALA</v>
          </cell>
          <cell r="BO1" t="str">
            <v>MEDICINA_INTERNA_CRONICI_</v>
          </cell>
          <cell r="BP1" t="str">
            <v>MEDICINA_INTERNA__</v>
          </cell>
          <cell r="BQ1" t="str">
            <v>MEDICINA_MATERNO_FETALA</v>
          </cell>
          <cell r="BR1" t="str">
            <v>NEFROLOGIE_</v>
          </cell>
          <cell r="BS1" t="str">
            <v>NEFROLOGIE_PEDIATRICA</v>
          </cell>
          <cell r="BT1" t="str">
            <v>NEFROLOGIE_PENTRU_DIABETICI</v>
          </cell>
          <cell r="BU1" t="str">
            <v>NEONATOLOGIE</v>
          </cell>
          <cell r="BV1" t="str">
            <v>NEONATOLOGIE_PREMATURI</v>
          </cell>
          <cell r="BW1" t="str">
            <v>NEUROCHIRURGIE_STEREOTACTICA_SI_FUNCTIONALA</v>
          </cell>
          <cell r="BX1" t="str">
            <v>NEUROCHIRURGIE__</v>
          </cell>
          <cell r="BY1" t="str">
            <v>NEUROLOGIE_</v>
          </cell>
          <cell r="BZ1" t="str">
            <v>NEUROLOGIE_CRONICI</v>
          </cell>
          <cell r="CA1" t="str">
            <v>NEUROLOGIE_PEDIATRICA</v>
          </cell>
          <cell r="CB1" t="str">
            <v>NEUROLOGIE_SI_PSIHIATRIE</v>
          </cell>
          <cell r="CC1" t="str">
            <v>NEUROPSIHIATRIE_ADULTI</v>
          </cell>
          <cell r="CD1" t="str">
            <v>NEUROPSIHIATRIE_INFANTILA</v>
          </cell>
          <cell r="CE1" t="str">
            <v>OBSTETRICA</v>
          </cell>
          <cell r="CF1" t="str">
            <v>OBSTETRICA_FIZIOLOGICA</v>
          </cell>
          <cell r="CG1" t="str">
            <v>OBSTETRICA_GINECOLOGIE_</v>
          </cell>
          <cell r="CH1" t="str">
            <v>OBSTETRICA_GINECOLOGIE_GRAVIDE_CU_RISC</v>
          </cell>
          <cell r="CI1" t="str">
            <v>OBSTETRICA_GINECOLOGIE_NASTERI_PRECIPITATE</v>
          </cell>
          <cell r="CJ1" t="str">
            <v>OBSTETRICA_GINECOLOGIE_PATOLOGICA</v>
          </cell>
          <cell r="CK1" t="str">
            <v>OBSTETRICA_PATOLOGICA_</v>
          </cell>
          <cell r="CL1" t="str">
            <v>OFTALMOLOGIE___</v>
          </cell>
          <cell r="CM1" t="str">
            <v>ONCOLOGIE_MEDICALA_INGRIJIRI_PALIATIVE</v>
          </cell>
          <cell r="CN1" t="str">
            <v>ONCOLOGIE_MEDICALA__</v>
          </cell>
          <cell r="CO1" t="str">
            <v>ONCOLOGIE_PEDIATRICA</v>
          </cell>
          <cell r="CP1" t="str">
            <v>ONCOLOGIE_TERAPIE_CU_IZOTOPI</v>
          </cell>
          <cell r="CQ1" t="str">
            <v>ORL_CHIRURGIE_AUDIOLOGICA_SI_RINOLOGICA</v>
          </cell>
          <cell r="CR1" t="str">
            <v>ORL_MICROCHIRURGIE_ORL_SI_FONIATRIE_RECUPERAREA_VOCII</v>
          </cell>
          <cell r="CS1" t="str">
            <v>ORL_MICROCHIRURGIE_OTOLOGICA</v>
          </cell>
          <cell r="CT1" t="str">
            <v>ORL____</v>
          </cell>
          <cell r="CU1" t="str">
            <v>ORTOPEDIE_PEDIATRICA__</v>
          </cell>
          <cell r="CV1" t="str">
            <v>ORTOPEDIE_SI_TRAUMATOLOGIE_</v>
          </cell>
          <cell r="CW1" t="str">
            <v>PATURI_CARE_FUNCTIONEAZA_IN_RURAL</v>
          </cell>
          <cell r="CX1" t="str">
            <v>PATURI_CARE_FUNCTIONEAZA_IN_URBAN</v>
          </cell>
          <cell r="CY1" t="str">
            <v>PATURI_INCHISE_TEMPORAR</v>
          </cell>
          <cell r="CZ1" t="str">
            <v>PATURI_IN_CONSERVARE</v>
          </cell>
          <cell r="DA1" t="str">
            <v>PEDIATRIE</v>
          </cell>
          <cell r="DB1" t="str">
            <v>PEDIATRIE_CRONICI</v>
          </cell>
          <cell r="DC1" t="str">
            <v>PEDIATRIE_NEFROLOGIE</v>
          </cell>
          <cell r="DD1" t="str">
            <v>PEDIATRIE_RECUPERARE_PEDIATRICA</v>
          </cell>
          <cell r="DE1" t="str">
            <v>PNEUMOLOGIE_COPII_DIN_SECTIILE_TBC_</v>
          </cell>
          <cell r="DF1" t="str">
            <v>PNEUMOLOGIE_DIN_SECTIILE_MEDICALE__</v>
          </cell>
          <cell r="DG1" t="str">
            <v>PNEUMOLOGIE_DIN_SECTIILE_TBC</v>
          </cell>
          <cell r="DH1" t="str">
            <v>PNEUMOLOGIE_TBC_</v>
          </cell>
          <cell r="DI1" t="str">
            <v>PNEUMOLOGIE_TBC_COPII___</v>
          </cell>
          <cell r="DJ1" t="str">
            <v>PNEUMOLOGIE_TBC_CRONICI_</v>
          </cell>
          <cell r="DK1" t="str">
            <v>PNEUMOLOGIE_TBC_MDR_MULTIDROG_REZISTENTA_</v>
          </cell>
          <cell r="DL1" t="str">
            <v>PREMATURI__</v>
          </cell>
          <cell r="DM1" t="str">
            <v>PSIHIATRIE</v>
          </cell>
          <cell r="DN1" t="str">
            <v>PSIHIATRIE_ACUTI_</v>
          </cell>
          <cell r="DO1" t="str">
            <v>PSIHIATRIE_CRONICI_COPII</v>
          </cell>
          <cell r="DP1" t="str">
            <v>PSIHIATRIE_CRONICI___</v>
          </cell>
          <cell r="DQ1" t="str">
            <v>PSIHIATRIE_DROGODEPENDENTA</v>
          </cell>
          <cell r="DR1" t="str">
            <v>PSIHIATRIE_GERONTOPSIHIATRIE</v>
          </cell>
          <cell r="DS1" t="str">
            <v>PSIHIATRIE_PEDIATRICA_COPII_</v>
          </cell>
          <cell r="DT1" t="str">
            <v>PSIHIATRIE_PSIHOSOMATICA</v>
          </cell>
          <cell r="DU1" t="str">
            <v>PSIHIATRIE_PSIHOZE</v>
          </cell>
          <cell r="DV1" t="str">
            <v>PSIHIATRIE_TOXICOMANIE</v>
          </cell>
          <cell r="DW1" t="str">
            <v>PSIHOGERIATRIE__</v>
          </cell>
          <cell r="DX1" t="str">
            <v>RADIOTERAPIE_</v>
          </cell>
          <cell r="DY1" t="str">
            <v>RADIOTERAPIE_M_AP_N</v>
          </cell>
          <cell r="DZ1" t="str">
            <v>RECUPERARE_BOLI_CRDIOVASCULARE</v>
          </cell>
          <cell r="EA1" t="str">
            <v>RECUPERARE_CARDIOLOGIE_COPII</v>
          </cell>
          <cell r="EB1" t="str">
            <v>RECUPERARE_MEDICALA_</v>
          </cell>
          <cell r="EC1" t="str">
            <v>RECUPERARE_MEDICALA_CARDIOVASCULARA</v>
          </cell>
          <cell r="ED1" t="str">
            <v>RECUPERARE_MEDICALA_CRONICI_DIABET_SI_HEMOFILIE</v>
          </cell>
          <cell r="EE1" t="str">
            <v>RECUPERARE_MEDICALA_NEUROPSIHOMOTORIE_COPII</v>
          </cell>
          <cell r="EF1" t="str">
            <v>RECUPERARE_MEDICALA_ORTOPEDIE_SI_TRAUMATOLOGIE</v>
          </cell>
          <cell r="EG1" t="str">
            <v>RECUPERARE_MEDICALA_RESPIRATORIE</v>
          </cell>
          <cell r="EH1" t="str">
            <v>RECUPERARE_MEDICINA_FIZICA_SI_BALNEOLOGIE_</v>
          </cell>
          <cell r="EI1" t="str">
            <v>RECUPERARE_MEDICINA_FIZICA_SI_BALNEOLOGIE_COPII</v>
          </cell>
          <cell r="EJ1" t="str">
            <v>RECUPERARE_NEUROLOGICA</v>
          </cell>
          <cell r="EK1" t="str">
            <v>RECUPERARE_NEUROLOGICA_</v>
          </cell>
          <cell r="EL1" t="str">
            <v>RECUPERARE_NEUROLOGICA_COPII</v>
          </cell>
          <cell r="EM1" t="str">
            <v>RECUPERARE_NEUROLOGICA_CRONICI</v>
          </cell>
          <cell r="EN1" t="str">
            <v>RECUPERARE_NEUROMOTORIE_COPII</v>
          </cell>
          <cell r="EO1" t="str">
            <v>RECUPERARE_NEUROMOTORIE__</v>
          </cell>
          <cell r="EP1" t="str">
            <v>RECUPERARE_NEUROMUSCULARA</v>
          </cell>
          <cell r="EQ1" t="str">
            <v>RECUPERARE_NEUROPSIHOMOTORIE_</v>
          </cell>
          <cell r="ER1" t="str">
            <v>RECUPERARE_NEUROPSIHOMOTORIE_COPII</v>
          </cell>
          <cell r="ES1" t="str">
            <v>RECUPERARE_NEUROPSIHOMOTORIE_SI_POSTTRAUMATICA_COPII</v>
          </cell>
          <cell r="ET1" t="str">
            <v>RECUPERARE_ORL_COPII_CU_HANDICAP_AUZ_VORBIRE_CIUBOTICA_CUCULUI</v>
          </cell>
          <cell r="EU1" t="str">
            <v>RECUPERARE_ORTOPEDIE_SI_TRAUMATOLOGIE</v>
          </cell>
          <cell r="EV1" t="str">
            <v>RECUPERARE_PEDIATRICA_DISTROFICI_</v>
          </cell>
          <cell r="EW1" t="str">
            <v>RECUPERARE_TRAUMATOLOGICA_VERTEBROMEDULARA_SI_NEUROMOTORIE</v>
          </cell>
          <cell r="EX1" t="str">
            <v>REUMATOLOGIE__</v>
          </cell>
          <cell r="EY1" t="str">
            <v>TBC_OSTEOARTICULAR</v>
          </cell>
          <cell r="EZ1" t="str">
            <v>TOXICOLOGIE__</v>
          </cell>
          <cell r="FA1" t="str">
            <v>TOXICOMANIE_ELEVI_SI_STUDENTI</v>
          </cell>
          <cell r="FB1" t="str">
            <v>TOXICOMANIE__</v>
          </cell>
          <cell r="FC1" t="str">
            <v>UPU</v>
          </cell>
          <cell r="FD1" t="str">
            <v>UROLOGIE___</v>
          </cell>
        </row>
        <row r="501">
          <cell r="C501" t="str">
            <v>Compartiment</v>
          </cell>
          <cell r="D501" t="str">
            <v>Sectie</v>
          </cell>
        </row>
        <row r="502">
          <cell r="C502" t="str">
            <v>DA</v>
          </cell>
          <cell r="D502" t="str">
            <v>NU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50"/>
  <sheetViews>
    <sheetView tabSelected="1" zoomScalePageLayoutView="0" workbookViewId="0" topLeftCell="A1">
      <pane xSplit="3" ySplit="15" topLeftCell="L16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AK14" sqref="AK14"/>
    </sheetView>
  </sheetViews>
  <sheetFormatPr defaultColWidth="4.140625" defaultRowHeight="12.75"/>
  <cols>
    <col min="1" max="1" width="4.7109375" style="6" customWidth="1"/>
    <col min="2" max="2" width="51.421875" style="6" customWidth="1"/>
    <col min="3" max="3" width="7.7109375" style="6" customWidth="1"/>
    <col min="4" max="5" width="4.7109375" style="6" customWidth="1"/>
    <col min="6" max="6" width="4.57421875" style="6" customWidth="1"/>
    <col min="7" max="7" width="5.00390625" style="6" customWidth="1"/>
    <col min="8" max="8" width="5.140625" style="6" customWidth="1"/>
    <col min="9" max="9" width="7.57421875" style="6" customWidth="1"/>
    <col min="10" max="10" width="8.140625" style="6" customWidth="1"/>
    <col min="11" max="11" width="7.7109375" style="6" customWidth="1"/>
    <col min="12" max="13" width="6.28125" style="6" customWidth="1"/>
    <col min="14" max="14" width="7.00390625" style="6" customWidth="1"/>
    <col min="15" max="15" width="6.7109375" style="6" customWidth="1"/>
    <col min="16" max="16" width="7.00390625" style="6" customWidth="1"/>
    <col min="17" max="17" width="6.8515625" style="6" customWidth="1"/>
    <col min="18" max="18" width="5.421875" style="6" customWidth="1"/>
    <col min="19" max="19" width="7.8515625" style="6" customWidth="1"/>
    <col min="20" max="20" width="5.7109375" style="6" customWidth="1"/>
    <col min="21" max="22" width="4.8515625" style="6" customWidth="1"/>
    <col min="23" max="23" width="5.140625" style="6" customWidth="1"/>
    <col min="24" max="25" width="5.57421875" style="6" customWidth="1"/>
    <col min="26" max="26" width="6.00390625" style="6" customWidth="1"/>
    <col min="27" max="27" width="6.421875" style="6" customWidth="1"/>
    <col min="28" max="28" width="7.57421875" style="6" customWidth="1"/>
    <col min="29" max="29" width="7.28125" style="6" customWidth="1"/>
    <col min="30" max="30" width="6.140625" style="6" customWidth="1"/>
    <col min="31" max="31" width="5.28125" style="6" customWidth="1"/>
    <col min="32" max="32" width="4.421875" style="6" customWidth="1"/>
    <col min="33" max="33" width="5.8515625" style="6" customWidth="1"/>
    <col min="34" max="34" width="4.8515625" style="6" customWidth="1"/>
    <col min="35" max="35" width="5.140625" style="6" customWidth="1"/>
    <col min="36" max="36" width="6.00390625" style="6" customWidth="1"/>
    <col min="37" max="37" width="5.28125" style="6" customWidth="1"/>
    <col min="38" max="38" width="6.421875" style="6" customWidth="1"/>
    <col min="39" max="39" width="5.00390625" style="6" customWidth="1"/>
    <col min="40" max="40" width="5.8515625" style="6" customWidth="1"/>
    <col min="41" max="41" width="4.421875" style="6" customWidth="1"/>
    <col min="42" max="42" width="4.57421875" style="6" customWidth="1"/>
    <col min="43" max="43" width="5.57421875" style="6" customWidth="1"/>
    <col min="44" max="44" width="6.421875" style="6" customWidth="1"/>
    <col min="45" max="45" width="6.00390625" style="6" customWidth="1"/>
    <col min="46" max="46" width="8.8515625" style="6" customWidth="1"/>
    <col min="47" max="47" width="5.140625" style="6" customWidth="1"/>
    <col min="48" max="48" width="6.00390625" style="6" customWidth="1"/>
    <col min="49" max="49" width="7.00390625" style="6" customWidth="1"/>
    <col min="50" max="50" width="5.00390625" style="6" customWidth="1"/>
    <col min="51" max="51" width="5.00390625" style="6" bestFit="1" customWidth="1"/>
    <col min="52" max="52" width="1.1484375" style="6" customWidth="1"/>
    <col min="53" max="53" width="3.140625" style="6" bestFit="1" customWidth="1"/>
    <col min="54" max="54" width="9.421875" style="6" bestFit="1" customWidth="1"/>
    <col min="55" max="55" width="11.28125" style="6" customWidth="1"/>
    <col min="56" max="16384" width="4.140625" style="6" customWidth="1"/>
  </cols>
  <sheetData>
    <row r="1" spans="1:54" ht="12.75">
      <c r="A1" s="1" t="s">
        <v>61</v>
      </c>
      <c r="B1" s="2" t="s">
        <v>62</v>
      </c>
      <c r="C1" s="3" t="s">
        <v>305</v>
      </c>
      <c r="D1" s="4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 t="s">
        <v>0</v>
      </c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21"/>
      <c r="AU1" s="4"/>
      <c r="AV1" s="4"/>
      <c r="AW1" s="4"/>
      <c r="AX1" s="4"/>
      <c r="AY1" s="4"/>
      <c r="AZ1" s="4"/>
      <c r="BA1" s="4"/>
      <c r="BB1" s="4"/>
    </row>
    <row r="2" spans="1:54" ht="12.75">
      <c r="A2" s="4"/>
      <c r="B2" s="4"/>
      <c r="C2" s="7">
        <f>+BB15</f>
        <v>568924</v>
      </c>
      <c r="D2" s="4" t="s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3" s="13" customFormat="1" ht="12.75">
      <c r="A3" s="104" t="s">
        <v>148</v>
      </c>
      <c r="B3" s="107" t="s">
        <v>17</v>
      </c>
      <c r="C3" s="109" t="s">
        <v>116</v>
      </c>
      <c r="D3" s="8"/>
      <c r="E3" s="9" t="s">
        <v>114</v>
      </c>
      <c r="F3" s="9"/>
      <c r="G3" s="9" t="s">
        <v>2</v>
      </c>
      <c r="H3" s="8"/>
      <c r="I3" s="8"/>
      <c r="J3" s="8"/>
      <c r="K3" s="8"/>
      <c r="L3" s="8"/>
      <c r="M3" s="8"/>
      <c r="N3" s="8"/>
      <c r="O3" s="9"/>
      <c r="P3" s="9"/>
      <c r="Q3" s="8"/>
      <c r="R3" s="8"/>
      <c r="S3" s="8"/>
      <c r="T3" s="10"/>
      <c r="U3" s="104" t="s">
        <v>148</v>
      </c>
      <c r="V3" s="104" t="s">
        <v>148</v>
      </c>
      <c r="W3" s="11"/>
      <c r="X3" s="8"/>
      <c r="Y3" s="9"/>
      <c r="Z3" s="9"/>
      <c r="AA3" s="9"/>
      <c r="AB3" s="9"/>
      <c r="AC3" s="9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10"/>
      <c r="AY3" s="104" t="s">
        <v>148</v>
      </c>
      <c r="AZ3" s="12"/>
      <c r="BA3" s="12"/>
    </row>
    <row r="4" spans="1:52" s="13" customFormat="1" ht="18.75" customHeight="1">
      <c r="A4" s="105"/>
      <c r="B4" s="108"/>
      <c r="C4" s="110"/>
      <c r="D4" s="114" t="s">
        <v>117</v>
      </c>
      <c r="E4" s="101" t="s">
        <v>151</v>
      </c>
      <c r="F4" s="101" t="s">
        <v>242</v>
      </c>
      <c r="G4" s="101" t="s">
        <v>118</v>
      </c>
      <c r="H4" s="101" t="s">
        <v>119</v>
      </c>
      <c r="I4" s="101" t="s">
        <v>120</v>
      </c>
      <c r="J4" s="101" t="s">
        <v>121</v>
      </c>
      <c r="K4" s="101" t="s">
        <v>122</v>
      </c>
      <c r="L4" s="101" t="s">
        <v>123</v>
      </c>
      <c r="M4" s="101" t="s">
        <v>124</v>
      </c>
      <c r="N4" s="101" t="s">
        <v>243</v>
      </c>
      <c r="O4" s="103" t="s">
        <v>115</v>
      </c>
      <c r="P4" s="103"/>
      <c r="Q4" s="103"/>
      <c r="R4" s="101" t="s">
        <v>152</v>
      </c>
      <c r="S4" s="101" t="s">
        <v>244</v>
      </c>
      <c r="T4" s="101" t="s">
        <v>125</v>
      </c>
      <c r="U4" s="105"/>
      <c r="V4" s="105"/>
      <c r="W4" s="116" t="s">
        <v>126</v>
      </c>
      <c r="X4" s="101" t="s">
        <v>245</v>
      </c>
      <c r="Y4" s="101" t="s">
        <v>246</v>
      </c>
      <c r="Z4" s="101" t="s">
        <v>247</v>
      </c>
      <c r="AA4" s="101" t="s">
        <v>127</v>
      </c>
      <c r="AB4" s="101" t="s">
        <v>248</v>
      </c>
      <c r="AC4" s="101" t="s">
        <v>249</v>
      </c>
      <c r="AD4" s="101" t="s">
        <v>250</v>
      </c>
      <c r="AE4" s="101" t="s">
        <v>129</v>
      </c>
      <c r="AF4" s="101" t="s">
        <v>130</v>
      </c>
      <c r="AG4" s="101" t="s">
        <v>225</v>
      </c>
      <c r="AH4" s="101" t="s">
        <v>131</v>
      </c>
      <c r="AI4" s="101" t="s">
        <v>132</v>
      </c>
      <c r="AJ4" s="101" t="s">
        <v>251</v>
      </c>
      <c r="AK4" s="101" t="s">
        <v>133</v>
      </c>
      <c r="AL4" s="101" t="s">
        <v>134</v>
      </c>
      <c r="AM4" s="101" t="s">
        <v>135</v>
      </c>
      <c r="AN4" s="101" t="s">
        <v>136</v>
      </c>
      <c r="AO4" s="101" t="s">
        <v>137</v>
      </c>
      <c r="AP4" s="123" t="s">
        <v>115</v>
      </c>
      <c r="AQ4" s="124"/>
      <c r="AR4" s="124"/>
      <c r="AS4" s="124"/>
      <c r="AT4" s="101" t="s">
        <v>138</v>
      </c>
      <c r="AU4" s="101" t="s">
        <v>252</v>
      </c>
      <c r="AV4" s="101" t="s">
        <v>139</v>
      </c>
      <c r="AW4" s="101" t="s">
        <v>253</v>
      </c>
      <c r="AX4" s="119" t="s">
        <v>140</v>
      </c>
      <c r="AY4" s="105"/>
      <c r="AZ4" s="12"/>
    </row>
    <row r="5" spans="1:52" s="13" customFormat="1" ht="12.75">
      <c r="A5" s="105"/>
      <c r="B5" s="108"/>
      <c r="C5" s="110"/>
      <c r="D5" s="115"/>
      <c r="E5" s="102" t="s">
        <v>3</v>
      </c>
      <c r="F5" s="102" t="s">
        <v>141</v>
      </c>
      <c r="G5" s="102" t="s">
        <v>4</v>
      </c>
      <c r="H5" s="102" t="s">
        <v>2</v>
      </c>
      <c r="I5" s="102" t="s">
        <v>58</v>
      </c>
      <c r="J5" s="102" t="s">
        <v>2</v>
      </c>
      <c r="K5" s="102" t="s">
        <v>94</v>
      </c>
      <c r="L5" s="102" t="s">
        <v>5</v>
      </c>
      <c r="M5" s="102"/>
      <c r="N5" s="102" t="s">
        <v>6</v>
      </c>
      <c r="O5" s="112" t="s">
        <v>142</v>
      </c>
      <c r="P5" s="112" t="s">
        <v>143</v>
      </c>
      <c r="Q5" s="112" t="s">
        <v>144</v>
      </c>
      <c r="R5" s="102" t="s">
        <v>7</v>
      </c>
      <c r="S5" s="102" t="s">
        <v>13</v>
      </c>
      <c r="T5" s="102" t="s">
        <v>8</v>
      </c>
      <c r="U5" s="105"/>
      <c r="V5" s="105"/>
      <c r="W5" s="117"/>
      <c r="X5" s="102" t="s">
        <v>9</v>
      </c>
      <c r="Y5" s="102"/>
      <c r="Z5" s="102"/>
      <c r="AA5" s="102"/>
      <c r="AB5" s="102"/>
      <c r="AC5" s="102"/>
      <c r="AD5" s="102"/>
      <c r="AE5" s="102" t="s">
        <v>11</v>
      </c>
      <c r="AF5" s="102"/>
      <c r="AG5" s="102" t="s">
        <v>12</v>
      </c>
      <c r="AH5" s="102"/>
      <c r="AI5" s="102" t="s">
        <v>13</v>
      </c>
      <c r="AJ5" s="102"/>
      <c r="AK5" s="102"/>
      <c r="AL5" s="102" t="s">
        <v>14</v>
      </c>
      <c r="AM5" s="102"/>
      <c r="AN5" s="102"/>
      <c r="AO5" s="102" t="s">
        <v>145</v>
      </c>
      <c r="AP5" s="121" t="s">
        <v>146</v>
      </c>
      <c r="AQ5" s="121" t="s">
        <v>226</v>
      </c>
      <c r="AR5" s="121" t="s">
        <v>128</v>
      </c>
      <c r="AS5" s="121" t="s">
        <v>147</v>
      </c>
      <c r="AT5" s="102" t="s">
        <v>98</v>
      </c>
      <c r="AU5" s="102"/>
      <c r="AV5" s="102"/>
      <c r="AW5" s="102" t="s">
        <v>16</v>
      </c>
      <c r="AX5" s="120" t="s">
        <v>46</v>
      </c>
      <c r="AY5" s="105"/>
      <c r="AZ5" s="12"/>
    </row>
    <row r="6" spans="1:52" s="13" customFormat="1" ht="15" customHeight="1">
      <c r="A6" s="105"/>
      <c r="B6" s="108"/>
      <c r="C6" s="110"/>
      <c r="D6" s="115"/>
      <c r="E6" s="102" t="s">
        <v>18</v>
      </c>
      <c r="F6" s="102"/>
      <c r="G6" s="102" t="s">
        <v>19</v>
      </c>
      <c r="H6" s="102" t="s">
        <v>2</v>
      </c>
      <c r="I6" s="102" t="s">
        <v>95</v>
      </c>
      <c r="J6" s="102" t="s">
        <v>20</v>
      </c>
      <c r="K6" s="102" t="s">
        <v>96</v>
      </c>
      <c r="L6" s="102" t="s">
        <v>21</v>
      </c>
      <c r="M6" s="102" t="s">
        <v>2</v>
      </c>
      <c r="N6" s="102" t="s">
        <v>22</v>
      </c>
      <c r="O6" s="113"/>
      <c r="P6" s="113"/>
      <c r="Q6" s="113"/>
      <c r="R6" s="102" t="s">
        <v>23</v>
      </c>
      <c r="S6" s="102" t="s">
        <v>56</v>
      </c>
      <c r="T6" s="102"/>
      <c r="U6" s="105"/>
      <c r="V6" s="105"/>
      <c r="W6" s="117"/>
      <c r="X6" s="102" t="s">
        <v>97</v>
      </c>
      <c r="Y6" s="102"/>
      <c r="Z6" s="102"/>
      <c r="AA6" s="102"/>
      <c r="AB6" s="102"/>
      <c r="AC6" s="102"/>
      <c r="AD6" s="102"/>
      <c r="AE6" s="102" t="s">
        <v>26</v>
      </c>
      <c r="AF6" s="102"/>
      <c r="AG6" s="102" t="s">
        <v>27</v>
      </c>
      <c r="AH6" s="102"/>
      <c r="AI6" s="102" t="s">
        <v>56</v>
      </c>
      <c r="AJ6" s="102"/>
      <c r="AK6" s="102" t="s">
        <v>34</v>
      </c>
      <c r="AL6" s="102" t="s">
        <v>53</v>
      </c>
      <c r="AM6" s="102"/>
      <c r="AN6" s="102"/>
      <c r="AO6" s="102"/>
      <c r="AP6" s="122"/>
      <c r="AQ6" s="122"/>
      <c r="AR6" s="122"/>
      <c r="AS6" s="122"/>
      <c r="AT6" s="102" t="s">
        <v>35</v>
      </c>
      <c r="AU6" s="102"/>
      <c r="AV6" s="102"/>
      <c r="AW6" s="102" t="s">
        <v>28</v>
      </c>
      <c r="AX6" s="120" t="s">
        <v>60</v>
      </c>
      <c r="AY6" s="105"/>
      <c r="AZ6" s="12"/>
    </row>
    <row r="7" spans="1:52" s="13" customFormat="1" ht="20.25" customHeight="1">
      <c r="A7" s="105"/>
      <c r="B7" s="108"/>
      <c r="C7" s="110"/>
      <c r="D7" s="115"/>
      <c r="E7" s="102" t="s">
        <v>26</v>
      </c>
      <c r="F7" s="102"/>
      <c r="G7" s="102"/>
      <c r="H7" s="102"/>
      <c r="I7" s="102" t="s">
        <v>99</v>
      </c>
      <c r="J7" s="102" t="s">
        <v>30</v>
      </c>
      <c r="K7" s="102" t="s">
        <v>100</v>
      </c>
      <c r="L7" s="102" t="s">
        <v>31</v>
      </c>
      <c r="M7" s="102"/>
      <c r="N7" s="102" t="s">
        <v>32</v>
      </c>
      <c r="O7" s="113"/>
      <c r="P7" s="113"/>
      <c r="Q7" s="113"/>
      <c r="R7" s="102" t="s">
        <v>10</v>
      </c>
      <c r="S7" s="102" t="s">
        <v>87</v>
      </c>
      <c r="T7" s="102"/>
      <c r="U7" s="105"/>
      <c r="V7" s="105"/>
      <c r="W7" s="117" t="s">
        <v>24</v>
      </c>
      <c r="X7" s="102" t="s">
        <v>101</v>
      </c>
      <c r="Y7" s="102" t="s">
        <v>10</v>
      </c>
      <c r="Z7" s="102" t="s">
        <v>10</v>
      </c>
      <c r="AA7" s="102" t="s">
        <v>10</v>
      </c>
      <c r="AB7" s="102" t="s">
        <v>10</v>
      </c>
      <c r="AC7" s="102" t="s">
        <v>10</v>
      </c>
      <c r="AD7" s="102" t="s">
        <v>10</v>
      </c>
      <c r="AE7" s="102" t="s">
        <v>15</v>
      </c>
      <c r="AF7" s="102"/>
      <c r="AG7" s="102" t="s">
        <v>51</v>
      </c>
      <c r="AH7" s="102"/>
      <c r="AI7" s="102" t="s">
        <v>43</v>
      </c>
      <c r="AJ7" s="102"/>
      <c r="AK7" s="102" t="s">
        <v>39</v>
      </c>
      <c r="AL7" s="102" t="s">
        <v>57</v>
      </c>
      <c r="AM7" s="102"/>
      <c r="AN7" s="102"/>
      <c r="AO7" s="102"/>
      <c r="AP7" s="122"/>
      <c r="AQ7" s="122"/>
      <c r="AR7" s="122"/>
      <c r="AS7" s="122"/>
      <c r="AT7" s="102" t="s">
        <v>105</v>
      </c>
      <c r="AU7" s="102" t="s">
        <v>15</v>
      </c>
      <c r="AV7" s="102" t="s">
        <v>15</v>
      </c>
      <c r="AW7" s="102" t="s">
        <v>102</v>
      </c>
      <c r="AX7" s="120"/>
      <c r="AY7" s="105"/>
      <c r="AZ7" s="12"/>
    </row>
    <row r="8" spans="1:52" s="13" customFormat="1" ht="12.75">
      <c r="A8" s="105"/>
      <c r="B8" s="108"/>
      <c r="C8" s="110"/>
      <c r="D8" s="115"/>
      <c r="E8" s="102"/>
      <c r="F8" s="102"/>
      <c r="G8" s="102"/>
      <c r="H8" s="102" t="s">
        <v>29</v>
      </c>
      <c r="I8" s="102" t="s">
        <v>9</v>
      </c>
      <c r="J8" s="102" t="s">
        <v>37</v>
      </c>
      <c r="K8" s="102" t="s">
        <v>21</v>
      </c>
      <c r="L8" s="102"/>
      <c r="M8" s="102" t="s">
        <v>7</v>
      </c>
      <c r="N8" s="102"/>
      <c r="O8" s="113"/>
      <c r="P8" s="113"/>
      <c r="Q8" s="113"/>
      <c r="R8" s="102" t="s">
        <v>25</v>
      </c>
      <c r="S8" s="102" t="s">
        <v>88</v>
      </c>
      <c r="T8" s="102"/>
      <c r="U8" s="105"/>
      <c r="V8" s="105"/>
      <c r="W8" s="117" t="s">
        <v>33</v>
      </c>
      <c r="X8" s="102"/>
      <c r="Y8" s="102" t="s">
        <v>55</v>
      </c>
      <c r="Z8" s="102" t="s">
        <v>55</v>
      </c>
      <c r="AA8" s="102" t="s">
        <v>55</v>
      </c>
      <c r="AB8" s="102" t="s">
        <v>55</v>
      </c>
      <c r="AC8" s="102" t="s">
        <v>55</v>
      </c>
      <c r="AD8" s="102" t="s">
        <v>55</v>
      </c>
      <c r="AE8" s="102" t="s">
        <v>103</v>
      </c>
      <c r="AF8" s="102"/>
      <c r="AG8" s="102" t="s">
        <v>104</v>
      </c>
      <c r="AH8" s="102"/>
      <c r="AI8" s="102" t="s">
        <v>53</v>
      </c>
      <c r="AJ8" s="102"/>
      <c r="AK8" s="102" t="s">
        <v>44</v>
      </c>
      <c r="AL8" s="102" t="s">
        <v>26</v>
      </c>
      <c r="AM8" s="102" t="s">
        <v>40</v>
      </c>
      <c r="AN8" s="102" t="s">
        <v>40</v>
      </c>
      <c r="AO8" s="102"/>
      <c r="AP8" s="122"/>
      <c r="AQ8" s="122"/>
      <c r="AR8" s="122"/>
      <c r="AS8" s="122"/>
      <c r="AT8" s="102" t="s">
        <v>109</v>
      </c>
      <c r="AU8" s="102" t="s">
        <v>54</v>
      </c>
      <c r="AV8" s="102" t="s">
        <v>54</v>
      </c>
      <c r="AW8" s="102" t="s">
        <v>106</v>
      </c>
      <c r="AX8" s="120"/>
      <c r="AY8" s="105"/>
      <c r="AZ8" s="12"/>
    </row>
    <row r="9" spans="1:54" s="13" customFormat="1" ht="12.75">
      <c r="A9" s="105"/>
      <c r="B9" s="108"/>
      <c r="C9" s="110"/>
      <c r="D9" s="115"/>
      <c r="E9" s="102"/>
      <c r="F9" s="102"/>
      <c r="G9" s="102"/>
      <c r="H9" s="102" t="s">
        <v>59</v>
      </c>
      <c r="I9" s="102" t="s">
        <v>107</v>
      </c>
      <c r="J9" s="102" t="s">
        <v>41</v>
      </c>
      <c r="K9" s="102" t="s">
        <v>31</v>
      </c>
      <c r="L9" s="102" t="s">
        <v>2</v>
      </c>
      <c r="M9" s="102" t="s">
        <v>41</v>
      </c>
      <c r="N9" s="102"/>
      <c r="O9" s="113"/>
      <c r="P9" s="113"/>
      <c r="Q9" s="113"/>
      <c r="R9" s="102" t="s">
        <v>31</v>
      </c>
      <c r="S9" s="102" t="s">
        <v>89</v>
      </c>
      <c r="T9" s="102"/>
      <c r="U9" s="105"/>
      <c r="V9" s="105"/>
      <c r="W9" s="117" t="s">
        <v>38</v>
      </c>
      <c r="X9" s="102"/>
      <c r="Y9" s="102" t="s">
        <v>36</v>
      </c>
      <c r="Z9" s="102" t="s">
        <v>36</v>
      </c>
      <c r="AA9" s="102" t="s">
        <v>36</v>
      </c>
      <c r="AB9" s="102" t="s">
        <v>36</v>
      </c>
      <c r="AC9" s="102" t="s">
        <v>36</v>
      </c>
      <c r="AD9" s="102" t="s">
        <v>36</v>
      </c>
      <c r="AE9" s="102"/>
      <c r="AF9" s="102" t="s">
        <v>42</v>
      </c>
      <c r="AG9" s="102" t="s">
        <v>108</v>
      </c>
      <c r="AH9" s="102" t="s">
        <v>43</v>
      </c>
      <c r="AI9" s="102"/>
      <c r="AJ9" s="102"/>
      <c r="AK9" s="102" t="s">
        <v>41</v>
      </c>
      <c r="AL9" s="102"/>
      <c r="AM9" s="102" t="s">
        <v>45</v>
      </c>
      <c r="AN9" s="102" t="s">
        <v>45</v>
      </c>
      <c r="AO9" s="102"/>
      <c r="AP9" s="122"/>
      <c r="AQ9" s="122"/>
      <c r="AR9" s="122"/>
      <c r="AS9" s="122"/>
      <c r="AT9" s="102" t="s">
        <v>26</v>
      </c>
      <c r="AU9" s="102" t="s">
        <v>36</v>
      </c>
      <c r="AV9" s="102" t="s">
        <v>36</v>
      </c>
      <c r="AW9" s="102" t="s">
        <v>110</v>
      </c>
      <c r="AX9" s="120"/>
      <c r="AY9" s="105"/>
      <c r="AZ9" s="12"/>
      <c r="BB9" s="13">
        <f>SUM(BB11:BB52)</f>
        <v>19760314</v>
      </c>
    </row>
    <row r="10" spans="1:52" s="13" customFormat="1" ht="12.75">
      <c r="A10" s="105"/>
      <c r="B10" s="108"/>
      <c r="C10" s="111"/>
      <c r="D10" s="115"/>
      <c r="E10" s="102" t="s">
        <v>2</v>
      </c>
      <c r="F10" s="102"/>
      <c r="G10" s="102"/>
      <c r="H10" s="102"/>
      <c r="I10" s="102" t="s">
        <v>111</v>
      </c>
      <c r="J10" s="102" t="s">
        <v>31</v>
      </c>
      <c r="K10" s="102"/>
      <c r="L10" s="102" t="s">
        <v>2</v>
      </c>
      <c r="M10" s="102" t="s">
        <v>31</v>
      </c>
      <c r="N10" s="102"/>
      <c r="O10" s="113"/>
      <c r="P10" s="113"/>
      <c r="Q10" s="113"/>
      <c r="R10" s="102"/>
      <c r="S10" s="102" t="s">
        <v>90</v>
      </c>
      <c r="T10" s="102"/>
      <c r="U10" s="105"/>
      <c r="V10" s="105"/>
      <c r="W10" s="118" t="s">
        <v>26</v>
      </c>
      <c r="X10" s="102"/>
      <c r="Y10" s="102" t="s">
        <v>52</v>
      </c>
      <c r="Z10" s="102" t="s">
        <v>52</v>
      </c>
      <c r="AA10" s="102" t="s">
        <v>52</v>
      </c>
      <c r="AB10" s="102" t="s">
        <v>52</v>
      </c>
      <c r="AC10" s="102" t="s">
        <v>52</v>
      </c>
      <c r="AD10" s="102" t="s">
        <v>52</v>
      </c>
      <c r="AE10" s="102"/>
      <c r="AF10" s="102" t="s">
        <v>26</v>
      </c>
      <c r="AG10" s="102" t="s">
        <v>26</v>
      </c>
      <c r="AH10" s="102" t="s">
        <v>47</v>
      </c>
      <c r="AI10" s="102"/>
      <c r="AJ10" s="102"/>
      <c r="AK10" s="102" t="s">
        <v>31</v>
      </c>
      <c r="AL10" s="102"/>
      <c r="AM10" s="102" t="s">
        <v>26</v>
      </c>
      <c r="AN10" s="102" t="s">
        <v>26</v>
      </c>
      <c r="AO10" s="102"/>
      <c r="AP10" s="103"/>
      <c r="AQ10" s="103"/>
      <c r="AR10" s="103"/>
      <c r="AS10" s="103"/>
      <c r="AT10" s="102"/>
      <c r="AU10" s="102" t="s">
        <v>52</v>
      </c>
      <c r="AV10" s="102" t="s">
        <v>52</v>
      </c>
      <c r="AW10" s="102" t="s">
        <v>112</v>
      </c>
      <c r="AX10" s="120"/>
      <c r="AY10" s="105"/>
      <c r="AZ10" s="12"/>
    </row>
    <row r="11" spans="1:55" s="19" customFormat="1" ht="12.75">
      <c r="A11" s="106"/>
      <c r="B11" s="14" t="s">
        <v>48</v>
      </c>
      <c r="C11" s="15">
        <v>1</v>
      </c>
      <c r="D11" s="16">
        <v>2</v>
      </c>
      <c r="E11" s="16">
        <v>3</v>
      </c>
      <c r="F11" s="16">
        <v>4</v>
      </c>
      <c r="G11" s="16">
        <v>5</v>
      </c>
      <c r="H11" s="16">
        <v>6</v>
      </c>
      <c r="I11" s="16">
        <v>7</v>
      </c>
      <c r="J11" s="16">
        <v>8</v>
      </c>
      <c r="K11" s="16">
        <v>9</v>
      </c>
      <c r="L11" s="16">
        <v>10</v>
      </c>
      <c r="M11" s="16">
        <v>11</v>
      </c>
      <c r="N11" s="16">
        <v>12</v>
      </c>
      <c r="O11" s="16">
        <v>13</v>
      </c>
      <c r="P11" s="16">
        <v>14</v>
      </c>
      <c r="Q11" s="16">
        <v>15</v>
      </c>
      <c r="R11" s="16">
        <v>16</v>
      </c>
      <c r="S11" s="16">
        <v>17</v>
      </c>
      <c r="T11" s="17">
        <v>18</v>
      </c>
      <c r="U11" s="106"/>
      <c r="V11" s="106"/>
      <c r="W11" s="14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06"/>
      <c r="AZ11" s="12"/>
      <c r="BA11" s="18">
        <v>1</v>
      </c>
      <c r="BB11" s="18">
        <v>333450</v>
      </c>
      <c r="BC11" s="13" t="s">
        <v>153</v>
      </c>
    </row>
    <row r="12" spans="1:55" ht="12.75" hidden="1">
      <c r="A12" s="20"/>
      <c r="B12" s="2" t="s">
        <v>50</v>
      </c>
      <c r="C12" s="21">
        <f>SUM(D12:N12)+SUM(R12:T12)+SUM(W12:AO12)+SUM(AT12:AX12)</f>
        <v>3829</v>
      </c>
      <c r="D12" s="22">
        <f aca="true" t="shared" si="0" ref="D12:T12">+SUM(D16:D36)</f>
        <v>353</v>
      </c>
      <c r="E12" s="22">
        <f t="shared" si="0"/>
        <v>6</v>
      </c>
      <c r="F12" s="22">
        <f t="shared" si="0"/>
        <v>0</v>
      </c>
      <c r="G12" s="22">
        <f t="shared" si="0"/>
        <v>197</v>
      </c>
      <c r="H12" s="22">
        <f t="shared" si="0"/>
        <v>7</v>
      </c>
      <c r="I12" s="22">
        <f t="shared" si="0"/>
        <v>30</v>
      </c>
      <c r="J12" s="22">
        <f t="shared" si="0"/>
        <v>56</v>
      </c>
      <c r="K12" s="22">
        <f t="shared" si="0"/>
        <v>0</v>
      </c>
      <c r="L12" s="22">
        <f t="shared" si="0"/>
        <v>32</v>
      </c>
      <c r="M12" s="22">
        <f t="shared" si="0"/>
        <v>128</v>
      </c>
      <c r="N12" s="22">
        <f t="shared" si="0"/>
        <v>711</v>
      </c>
      <c r="O12" s="22">
        <f t="shared" si="0"/>
        <v>209</v>
      </c>
      <c r="P12" s="22">
        <f t="shared" si="0"/>
        <v>65</v>
      </c>
      <c r="Q12" s="22">
        <f t="shared" si="0"/>
        <v>437</v>
      </c>
      <c r="R12" s="22">
        <f t="shared" si="0"/>
        <v>25</v>
      </c>
      <c r="S12" s="22">
        <f t="shared" si="0"/>
        <v>20</v>
      </c>
      <c r="T12" s="22">
        <f t="shared" si="0"/>
        <v>48</v>
      </c>
      <c r="U12" s="23"/>
      <c r="V12" s="23"/>
      <c r="W12" s="22">
        <f aca="true" t="shared" si="1" ref="W12:AD12">+SUM(W16:W36)</f>
        <v>30</v>
      </c>
      <c r="X12" s="22">
        <f t="shared" si="1"/>
        <v>100</v>
      </c>
      <c r="Y12" s="22">
        <f t="shared" si="1"/>
        <v>271</v>
      </c>
      <c r="Z12" s="22">
        <f t="shared" si="1"/>
        <v>15</v>
      </c>
      <c r="AA12" s="22">
        <f t="shared" si="1"/>
        <v>34</v>
      </c>
      <c r="AB12" s="22">
        <f t="shared" si="1"/>
        <v>25</v>
      </c>
      <c r="AC12" s="22">
        <f t="shared" si="1"/>
        <v>4</v>
      </c>
      <c r="AD12" s="22">
        <f t="shared" si="1"/>
        <v>6</v>
      </c>
      <c r="AE12" s="22">
        <f>+SUM(AE17:AE36)</f>
        <v>96</v>
      </c>
      <c r="AF12" s="22">
        <f aca="true" t="shared" si="2" ref="AF12:AX12">+SUM(AF16:AF36)</f>
        <v>49</v>
      </c>
      <c r="AG12" s="22">
        <f t="shared" si="2"/>
        <v>107</v>
      </c>
      <c r="AH12" s="22">
        <f t="shared" si="2"/>
        <v>226</v>
      </c>
      <c r="AI12" s="22">
        <f t="shared" si="2"/>
        <v>0</v>
      </c>
      <c r="AJ12" s="22">
        <f t="shared" si="2"/>
        <v>0</v>
      </c>
      <c r="AK12" s="22">
        <f t="shared" si="2"/>
        <v>45</v>
      </c>
      <c r="AL12" s="22">
        <f t="shared" si="2"/>
        <v>260</v>
      </c>
      <c r="AM12" s="22">
        <f t="shared" si="2"/>
        <v>104</v>
      </c>
      <c r="AN12" s="22">
        <f t="shared" si="2"/>
        <v>23</v>
      </c>
      <c r="AO12" s="22">
        <f t="shared" si="2"/>
        <v>285</v>
      </c>
      <c r="AP12" s="22">
        <f t="shared" si="2"/>
        <v>207</v>
      </c>
      <c r="AQ12" s="22">
        <f t="shared" si="2"/>
        <v>78</v>
      </c>
      <c r="AR12" s="22">
        <f t="shared" si="2"/>
        <v>0</v>
      </c>
      <c r="AS12" s="22">
        <f t="shared" si="2"/>
        <v>0</v>
      </c>
      <c r="AT12" s="22">
        <f t="shared" si="2"/>
        <v>380</v>
      </c>
      <c r="AU12" s="22">
        <f t="shared" si="2"/>
        <v>0</v>
      </c>
      <c r="AV12" s="22">
        <f t="shared" si="2"/>
        <v>24</v>
      </c>
      <c r="AW12" s="22">
        <f t="shared" si="2"/>
        <v>116</v>
      </c>
      <c r="AX12" s="22">
        <f t="shared" si="2"/>
        <v>16</v>
      </c>
      <c r="AY12" s="24"/>
      <c r="AZ12" s="4"/>
      <c r="BA12" s="18">
        <v>2</v>
      </c>
      <c r="BB12" s="18">
        <v>424047</v>
      </c>
      <c r="BC12" s="13" t="s">
        <v>154</v>
      </c>
    </row>
    <row r="13" spans="1:55" s="32" customFormat="1" ht="12.75" hidden="1">
      <c r="A13" s="25"/>
      <c r="B13" s="26" t="s">
        <v>49</v>
      </c>
      <c r="C13" s="27">
        <f>C12*1000/$C2</f>
        <v>6.7302486799642836</v>
      </c>
      <c r="D13" s="27">
        <f aca="true" t="shared" si="3" ref="D13:S13">D12*1000/$C2</f>
        <v>0.6204695178969423</v>
      </c>
      <c r="E13" s="27">
        <f t="shared" si="3"/>
        <v>0.010546224100231314</v>
      </c>
      <c r="F13" s="27">
        <f t="shared" si="3"/>
        <v>0</v>
      </c>
      <c r="G13" s="27">
        <f t="shared" si="3"/>
        <v>0.34626769129092816</v>
      </c>
      <c r="H13" s="27">
        <f t="shared" si="3"/>
        <v>0.012303928116936532</v>
      </c>
      <c r="I13" s="27">
        <f t="shared" si="3"/>
        <v>0.05273112050115657</v>
      </c>
      <c r="J13" s="27">
        <f t="shared" si="3"/>
        <v>0.09843142493549226</v>
      </c>
      <c r="K13" s="27">
        <f t="shared" si="3"/>
        <v>0</v>
      </c>
      <c r="L13" s="27">
        <f t="shared" si="3"/>
        <v>0.056246528534567006</v>
      </c>
      <c r="M13" s="27">
        <f t="shared" si="3"/>
        <v>0.22498611413826802</v>
      </c>
      <c r="N13" s="27">
        <f t="shared" si="3"/>
        <v>1.2497275558774108</v>
      </c>
      <c r="O13" s="27">
        <f t="shared" si="3"/>
        <v>0.3673601394913908</v>
      </c>
      <c r="P13" s="27">
        <f t="shared" si="3"/>
        <v>0.11425076108583923</v>
      </c>
      <c r="Q13" s="27">
        <f t="shared" si="3"/>
        <v>0.7681166553001807</v>
      </c>
      <c r="R13" s="27">
        <f t="shared" si="3"/>
        <v>0.04394260041763048</v>
      </c>
      <c r="S13" s="27">
        <f t="shared" si="3"/>
        <v>0.03515408033410438</v>
      </c>
      <c r="T13" s="27">
        <f>T12*1000/$C2</f>
        <v>0.08436979280185052</v>
      </c>
      <c r="U13" s="28"/>
      <c r="V13" s="28"/>
      <c r="W13" s="27">
        <f aca="true" t="shared" si="4" ref="W13:AX13">W12*1000/$C2</f>
        <v>0.05273112050115657</v>
      </c>
      <c r="X13" s="27">
        <f t="shared" si="4"/>
        <v>0.1757704016705219</v>
      </c>
      <c r="Y13" s="27">
        <f t="shared" si="4"/>
        <v>0.47633778852711434</v>
      </c>
      <c r="Z13" s="27">
        <f t="shared" si="4"/>
        <v>0.026365560250578284</v>
      </c>
      <c r="AA13" s="27">
        <f t="shared" si="4"/>
        <v>0.059761936567977444</v>
      </c>
      <c r="AB13" s="27">
        <f t="shared" si="4"/>
        <v>0.04394260041763048</v>
      </c>
      <c r="AC13" s="27">
        <f t="shared" si="4"/>
        <v>0.007030816066820876</v>
      </c>
      <c r="AD13" s="27">
        <f t="shared" si="4"/>
        <v>0.010546224100231314</v>
      </c>
      <c r="AE13" s="27">
        <f t="shared" si="4"/>
        <v>0.16873958560370103</v>
      </c>
      <c r="AF13" s="27">
        <f t="shared" si="4"/>
        <v>0.08612749681855573</v>
      </c>
      <c r="AG13" s="27">
        <f t="shared" si="4"/>
        <v>0.18807432978745844</v>
      </c>
      <c r="AH13" s="27">
        <f t="shared" si="4"/>
        <v>0.39724110777537947</v>
      </c>
      <c r="AI13" s="27">
        <f t="shared" si="4"/>
        <v>0</v>
      </c>
      <c r="AJ13" s="27">
        <f t="shared" si="4"/>
        <v>0</v>
      </c>
      <c r="AK13" s="27">
        <f t="shared" si="4"/>
        <v>0.07909668075173486</v>
      </c>
      <c r="AL13" s="27">
        <f t="shared" si="4"/>
        <v>0.4570030443433569</v>
      </c>
      <c r="AM13" s="27">
        <f t="shared" si="4"/>
        <v>0.18280121773734279</v>
      </c>
      <c r="AN13" s="27">
        <f t="shared" si="4"/>
        <v>0.04042719238422004</v>
      </c>
      <c r="AO13" s="27">
        <f t="shared" si="4"/>
        <v>0.5009456447609875</v>
      </c>
      <c r="AP13" s="27">
        <f t="shared" si="4"/>
        <v>0.36384473145798035</v>
      </c>
      <c r="AQ13" s="27">
        <f t="shared" si="4"/>
        <v>0.13710091330300708</v>
      </c>
      <c r="AR13" s="27">
        <f t="shared" si="4"/>
        <v>0</v>
      </c>
      <c r="AS13" s="27">
        <f t="shared" si="4"/>
        <v>0</v>
      </c>
      <c r="AT13" s="27">
        <f t="shared" si="4"/>
        <v>0.6679275263479832</v>
      </c>
      <c r="AU13" s="27">
        <f t="shared" si="4"/>
        <v>0</v>
      </c>
      <c r="AV13" s="27">
        <f t="shared" si="4"/>
        <v>0.04218489640092526</v>
      </c>
      <c r="AW13" s="27">
        <f t="shared" si="4"/>
        <v>0.2038936659378054</v>
      </c>
      <c r="AX13" s="27">
        <f t="shared" si="4"/>
        <v>0.028123264267283503</v>
      </c>
      <c r="AY13" s="29"/>
      <c r="AZ13" s="30"/>
      <c r="BA13" s="18">
        <v>3</v>
      </c>
      <c r="BB13" s="31">
        <v>595794</v>
      </c>
      <c r="BC13" s="13" t="s">
        <v>155</v>
      </c>
    </row>
    <row r="14" spans="1:55" s="32" customFormat="1" ht="12.75" customHeight="1">
      <c r="A14" s="28"/>
      <c r="B14" s="83" t="s">
        <v>254</v>
      </c>
      <c r="C14" s="84">
        <f>SUM(D14:N14)+SUM(R14:T14)+SUM(W14:AO14)+SUM(AT14:AX14)</f>
        <v>3468</v>
      </c>
      <c r="D14" s="36">
        <f>+SUM(D17:D33)</f>
        <v>301</v>
      </c>
      <c r="E14" s="36">
        <f aca="true" t="shared" si="5" ref="E14:T14">+SUM(E17:E33)</f>
        <v>6</v>
      </c>
      <c r="F14" s="36">
        <f t="shared" si="5"/>
        <v>0</v>
      </c>
      <c r="G14" s="100">
        <f t="shared" si="5"/>
        <v>138</v>
      </c>
      <c r="H14" s="36">
        <f t="shared" si="5"/>
        <v>7</v>
      </c>
      <c r="I14" s="36">
        <f t="shared" si="5"/>
        <v>30</v>
      </c>
      <c r="J14" s="36">
        <f t="shared" si="5"/>
        <v>50</v>
      </c>
      <c r="K14" s="36">
        <f t="shared" si="5"/>
        <v>0</v>
      </c>
      <c r="L14" s="36">
        <f t="shared" si="5"/>
        <v>32</v>
      </c>
      <c r="M14" s="36">
        <f t="shared" si="5"/>
        <v>112</v>
      </c>
      <c r="N14" s="36">
        <f t="shared" si="5"/>
        <v>691</v>
      </c>
      <c r="O14" s="36">
        <f t="shared" si="5"/>
        <v>189</v>
      </c>
      <c r="P14" s="36">
        <f t="shared" si="5"/>
        <v>65</v>
      </c>
      <c r="Q14" s="36">
        <f t="shared" si="5"/>
        <v>437</v>
      </c>
      <c r="R14" s="36">
        <f t="shared" si="5"/>
        <v>25</v>
      </c>
      <c r="S14" s="36">
        <f t="shared" si="5"/>
        <v>20</v>
      </c>
      <c r="T14" s="36">
        <f t="shared" si="5"/>
        <v>32</v>
      </c>
      <c r="U14" s="28"/>
      <c r="V14" s="28"/>
      <c r="W14" s="36">
        <f>+SUM(W17:W33)</f>
        <v>20</v>
      </c>
      <c r="X14" s="100">
        <f aca="true" t="shared" si="6" ref="X14:AX14">+SUM(X17:X33)</f>
        <v>100</v>
      </c>
      <c r="Y14" s="100">
        <f t="shared" si="6"/>
        <v>203</v>
      </c>
      <c r="Z14" s="100">
        <f t="shared" si="6"/>
        <v>15</v>
      </c>
      <c r="AA14" s="100">
        <f t="shared" si="6"/>
        <v>34</v>
      </c>
      <c r="AB14" s="100">
        <f t="shared" si="6"/>
        <v>25</v>
      </c>
      <c r="AC14" s="100">
        <f t="shared" si="6"/>
        <v>4</v>
      </c>
      <c r="AD14" s="100">
        <f t="shared" si="6"/>
        <v>6</v>
      </c>
      <c r="AE14" s="36">
        <f t="shared" si="6"/>
        <v>96</v>
      </c>
      <c r="AF14" s="36">
        <f t="shared" si="6"/>
        <v>49</v>
      </c>
      <c r="AG14" s="36">
        <f t="shared" si="6"/>
        <v>82</v>
      </c>
      <c r="AH14" s="36">
        <f t="shared" si="6"/>
        <v>226</v>
      </c>
      <c r="AI14" s="36">
        <f t="shared" si="6"/>
        <v>0</v>
      </c>
      <c r="AJ14" s="36">
        <f t="shared" si="6"/>
        <v>0</v>
      </c>
      <c r="AK14" s="36">
        <f t="shared" si="6"/>
        <v>35</v>
      </c>
      <c r="AL14" s="36">
        <f t="shared" si="6"/>
        <v>260</v>
      </c>
      <c r="AM14" s="36">
        <f t="shared" si="6"/>
        <v>104</v>
      </c>
      <c r="AN14" s="36">
        <f t="shared" si="6"/>
        <v>23</v>
      </c>
      <c r="AO14" s="36">
        <f t="shared" si="6"/>
        <v>270</v>
      </c>
      <c r="AP14" s="36">
        <f t="shared" si="6"/>
        <v>192</v>
      </c>
      <c r="AQ14" s="36">
        <f t="shared" si="6"/>
        <v>78</v>
      </c>
      <c r="AR14" s="36">
        <f t="shared" si="6"/>
        <v>0</v>
      </c>
      <c r="AS14" s="36">
        <f t="shared" si="6"/>
        <v>0</v>
      </c>
      <c r="AT14" s="36">
        <f t="shared" si="6"/>
        <v>355</v>
      </c>
      <c r="AU14" s="36">
        <f t="shared" si="6"/>
        <v>0</v>
      </c>
      <c r="AV14" s="36">
        <f t="shared" si="6"/>
        <v>0</v>
      </c>
      <c r="AW14" s="100">
        <f t="shared" si="6"/>
        <v>101</v>
      </c>
      <c r="AX14" s="36">
        <f t="shared" si="6"/>
        <v>16</v>
      </c>
      <c r="AY14" s="28"/>
      <c r="AZ14" s="30"/>
      <c r="BA14" s="18">
        <v>4</v>
      </c>
      <c r="BB14" s="18">
        <v>600421</v>
      </c>
      <c r="BC14" s="13" t="s">
        <v>156</v>
      </c>
    </row>
    <row r="15" spans="1:55" s="32" customFormat="1" ht="12.75" customHeight="1">
      <c r="A15" s="29"/>
      <c r="B15" s="85" t="s">
        <v>49</v>
      </c>
      <c r="C15" s="86">
        <f>C14*1000/$C2</f>
        <v>6.095717529933699</v>
      </c>
      <c r="D15" s="86">
        <f aca="true" t="shared" si="7" ref="D15:T15">D14*1000/$C2</f>
        <v>0.5290689090282709</v>
      </c>
      <c r="E15" s="86">
        <f t="shared" si="7"/>
        <v>0.010546224100231314</v>
      </c>
      <c r="F15" s="86">
        <f t="shared" si="7"/>
        <v>0</v>
      </c>
      <c r="G15" s="86">
        <f t="shared" si="7"/>
        <v>0.24256315430532022</v>
      </c>
      <c r="H15" s="86">
        <f t="shared" si="7"/>
        <v>0.012303928116936532</v>
      </c>
      <c r="I15" s="86">
        <f t="shared" si="7"/>
        <v>0.05273112050115657</v>
      </c>
      <c r="J15" s="86">
        <f t="shared" si="7"/>
        <v>0.08788520083526095</v>
      </c>
      <c r="K15" s="86">
        <f t="shared" si="7"/>
        <v>0</v>
      </c>
      <c r="L15" s="86">
        <f t="shared" si="7"/>
        <v>0.056246528534567006</v>
      </c>
      <c r="M15" s="86">
        <f t="shared" si="7"/>
        <v>0.1968628498709845</v>
      </c>
      <c r="N15" s="86">
        <f t="shared" si="7"/>
        <v>1.2145734755433064</v>
      </c>
      <c r="O15" s="86">
        <f t="shared" si="7"/>
        <v>0.3322060591572864</v>
      </c>
      <c r="P15" s="86">
        <f t="shared" si="7"/>
        <v>0.11425076108583923</v>
      </c>
      <c r="Q15" s="86">
        <f t="shared" si="7"/>
        <v>0.7681166553001807</v>
      </c>
      <c r="R15" s="86">
        <f t="shared" si="7"/>
        <v>0.04394260041763048</v>
      </c>
      <c r="S15" s="86">
        <f t="shared" si="7"/>
        <v>0.03515408033410438</v>
      </c>
      <c r="T15" s="86">
        <f t="shared" si="7"/>
        <v>0.056246528534567006</v>
      </c>
      <c r="U15" s="29"/>
      <c r="V15" s="29"/>
      <c r="W15" s="86">
        <f aca="true" t="shared" si="8" ref="W15:AX15">W14*1000/$C2</f>
        <v>0.03515408033410438</v>
      </c>
      <c r="X15" s="86">
        <f t="shared" si="8"/>
        <v>0.1757704016705219</v>
      </c>
      <c r="Y15" s="86">
        <f t="shared" si="8"/>
        <v>0.3568139153911595</v>
      </c>
      <c r="Z15" s="86">
        <f t="shared" si="8"/>
        <v>0.026365560250578284</v>
      </c>
      <c r="AA15" s="86">
        <f t="shared" si="8"/>
        <v>0.059761936567977444</v>
      </c>
      <c r="AB15" s="86">
        <f t="shared" si="8"/>
        <v>0.04394260041763048</v>
      </c>
      <c r="AC15" s="86">
        <f t="shared" si="8"/>
        <v>0.007030816066820876</v>
      </c>
      <c r="AD15" s="86">
        <f t="shared" si="8"/>
        <v>0.010546224100231314</v>
      </c>
      <c r="AE15" s="86">
        <f t="shared" si="8"/>
        <v>0.16873958560370103</v>
      </c>
      <c r="AF15" s="86">
        <f t="shared" si="8"/>
        <v>0.08612749681855573</v>
      </c>
      <c r="AG15" s="86">
        <f t="shared" si="8"/>
        <v>0.14413172936982796</v>
      </c>
      <c r="AH15" s="86">
        <f t="shared" si="8"/>
        <v>0.39724110777537947</v>
      </c>
      <c r="AI15" s="86">
        <f t="shared" si="8"/>
        <v>0</v>
      </c>
      <c r="AJ15" s="86">
        <f t="shared" si="8"/>
        <v>0</v>
      </c>
      <c r="AK15" s="86">
        <f t="shared" si="8"/>
        <v>0.061519640584682664</v>
      </c>
      <c r="AL15" s="86">
        <f t="shared" si="8"/>
        <v>0.4570030443433569</v>
      </c>
      <c r="AM15" s="86">
        <f t="shared" si="8"/>
        <v>0.18280121773734279</v>
      </c>
      <c r="AN15" s="86">
        <f t="shared" si="8"/>
        <v>0.04042719238422004</v>
      </c>
      <c r="AO15" s="86">
        <f t="shared" si="8"/>
        <v>0.4745800845104091</v>
      </c>
      <c r="AP15" s="86">
        <f t="shared" si="8"/>
        <v>0.33747917120740206</v>
      </c>
      <c r="AQ15" s="86">
        <f t="shared" si="8"/>
        <v>0.13710091330300708</v>
      </c>
      <c r="AR15" s="86">
        <f t="shared" si="8"/>
        <v>0</v>
      </c>
      <c r="AS15" s="86">
        <f t="shared" si="8"/>
        <v>0</v>
      </c>
      <c r="AT15" s="86">
        <f t="shared" si="8"/>
        <v>0.6239849259303527</v>
      </c>
      <c r="AU15" s="86">
        <f t="shared" si="8"/>
        <v>0</v>
      </c>
      <c r="AV15" s="86">
        <f t="shared" si="8"/>
        <v>0</v>
      </c>
      <c r="AW15" s="86">
        <f t="shared" si="8"/>
        <v>0.17752810568722713</v>
      </c>
      <c r="AX15" s="86">
        <f t="shared" si="8"/>
        <v>0.028123264267283503</v>
      </c>
      <c r="AY15" s="29"/>
      <c r="AZ15" s="30"/>
      <c r="BA15" s="18">
        <v>5</v>
      </c>
      <c r="BB15" s="18">
        <v>568924</v>
      </c>
      <c r="BC15" s="13" t="s">
        <v>157</v>
      </c>
    </row>
    <row r="16" spans="1:55" ht="12.75">
      <c r="A16" s="33"/>
      <c r="B16" s="65"/>
      <c r="C16" s="66"/>
      <c r="D16" s="93" t="s">
        <v>91</v>
      </c>
      <c r="E16" s="66"/>
      <c r="F16" s="66"/>
      <c r="G16" s="67" t="s">
        <v>63</v>
      </c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8"/>
      <c r="U16" s="37"/>
      <c r="V16" s="37"/>
      <c r="W16" s="74"/>
      <c r="X16" s="67"/>
      <c r="Y16" s="66" t="s">
        <v>281</v>
      </c>
      <c r="Z16" s="66"/>
      <c r="AA16" s="66"/>
      <c r="AB16" s="66" t="s">
        <v>84</v>
      </c>
      <c r="AC16" s="66"/>
      <c r="AD16" s="66"/>
      <c r="AE16" s="4"/>
      <c r="AF16" s="66"/>
      <c r="AG16" s="66"/>
      <c r="AH16" s="66"/>
      <c r="AI16" s="66"/>
      <c r="AJ16" s="66"/>
      <c r="AK16" s="67"/>
      <c r="AL16" s="67" t="s">
        <v>82</v>
      </c>
      <c r="AM16" s="67" t="s">
        <v>68</v>
      </c>
      <c r="AN16" s="66"/>
      <c r="AO16" s="66"/>
      <c r="AP16" s="66"/>
      <c r="AQ16" s="66"/>
      <c r="AR16" s="66"/>
      <c r="AS16" s="66"/>
      <c r="AT16" s="66"/>
      <c r="AU16" s="66"/>
      <c r="AV16" s="66"/>
      <c r="AW16" s="67"/>
      <c r="AX16" s="68"/>
      <c r="AY16" s="37"/>
      <c r="AZ16" s="4"/>
      <c r="BA16" s="18">
        <v>6</v>
      </c>
      <c r="BB16" s="18">
        <v>282521</v>
      </c>
      <c r="BC16" s="13" t="s">
        <v>158</v>
      </c>
    </row>
    <row r="17" spans="1:55" ht="12.75">
      <c r="A17" s="38">
        <v>1</v>
      </c>
      <c r="B17" s="69" t="s">
        <v>223</v>
      </c>
      <c r="C17" s="21">
        <f>SUM(D17:N17)+SUM(R17:T17)+SUM(W17:AO17)+SUM(AT17:AX17)</f>
        <v>885</v>
      </c>
      <c r="D17" s="36">
        <v>60</v>
      </c>
      <c r="E17" s="36" t="s">
        <v>69</v>
      </c>
      <c r="F17" s="36" t="s">
        <v>65</v>
      </c>
      <c r="G17" s="36">
        <v>82</v>
      </c>
      <c r="H17" s="36" t="s">
        <v>69</v>
      </c>
      <c r="I17" s="36">
        <v>15</v>
      </c>
      <c r="J17" s="36">
        <v>40</v>
      </c>
      <c r="K17" s="36" t="s">
        <v>69</v>
      </c>
      <c r="L17" s="36" t="s">
        <v>69</v>
      </c>
      <c r="M17" s="36">
        <v>30</v>
      </c>
      <c r="N17" s="36">
        <f>SUM(O17:Q17)</f>
        <v>0</v>
      </c>
      <c r="O17" s="36" t="s">
        <v>65</v>
      </c>
      <c r="P17" s="36" t="s">
        <v>65</v>
      </c>
      <c r="Q17" s="36" t="s">
        <v>65</v>
      </c>
      <c r="R17" s="36">
        <v>25</v>
      </c>
      <c r="S17" s="36" t="s">
        <v>66</v>
      </c>
      <c r="T17" s="70">
        <v>15</v>
      </c>
      <c r="U17" s="24">
        <v>1</v>
      </c>
      <c r="V17" s="24">
        <v>1</v>
      </c>
      <c r="W17" s="75">
        <v>10</v>
      </c>
      <c r="X17" s="36" t="s">
        <v>69</v>
      </c>
      <c r="Y17" s="36">
        <v>94</v>
      </c>
      <c r="Z17" s="36">
        <v>15</v>
      </c>
      <c r="AA17" s="36" t="s">
        <v>65</v>
      </c>
      <c r="AB17" s="36">
        <v>25</v>
      </c>
      <c r="AC17" s="36">
        <v>4</v>
      </c>
      <c r="AD17" s="36">
        <v>6</v>
      </c>
      <c r="AE17" s="36" t="s">
        <v>69</v>
      </c>
      <c r="AF17" s="36">
        <v>45</v>
      </c>
      <c r="AG17" s="36">
        <v>63</v>
      </c>
      <c r="AH17" s="36" t="s">
        <v>65</v>
      </c>
      <c r="AI17" s="36" t="s">
        <v>66</v>
      </c>
      <c r="AJ17" s="36" t="s">
        <v>69</v>
      </c>
      <c r="AK17" s="36">
        <v>25</v>
      </c>
      <c r="AL17" s="36">
        <v>186</v>
      </c>
      <c r="AM17" s="36">
        <v>75</v>
      </c>
      <c r="AN17" s="36">
        <v>20</v>
      </c>
      <c r="AO17" s="36">
        <f>SUM(AP17:AS17)</f>
        <v>0</v>
      </c>
      <c r="AP17" s="36" t="s">
        <v>69</v>
      </c>
      <c r="AQ17" s="36" t="s">
        <v>69</v>
      </c>
      <c r="AR17" s="36" t="s">
        <v>69</v>
      </c>
      <c r="AS17" s="36" t="s">
        <v>69</v>
      </c>
      <c r="AT17" s="36" t="s">
        <v>69</v>
      </c>
      <c r="AU17" s="36" t="s">
        <v>65</v>
      </c>
      <c r="AV17" s="36" t="s">
        <v>66</v>
      </c>
      <c r="AW17" s="36">
        <v>50</v>
      </c>
      <c r="AX17" s="70" t="s">
        <v>69</v>
      </c>
      <c r="AY17" s="24">
        <v>1</v>
      </c>
      <c r="AZ17" s="4"/>
      <c r="BA17" s="18">
        <v>7</v>
      </c>
      <c r="BB17" s="18">
        <v>394849</v>
      </c>
      <c r="BC17" s="13" t="s">
        <v>159</v>
      </c>
    </row>
    <row r="18" spans="1:55" s="4" customFormat="1" ht="12.75">
      <c r="A18" s="38"/>
      <c r="B18" s="69" t="s">
        <v>181</v>
      </c>
      <c r="D18" s="36" t="s">
        <v>85</v>
      </c>
      <c r="G18" s="87" t="s">
        <v>187</v>
      </c>
      <c r="J18" s="94" t="s">
        <v>195</v>
      </c>
      <c r="L18" s="87" t="s">
        <v>113</v>
      </c>
      <c r="M18" s="87" t="s">
        <v>83</v>
      </c>
      <c r="O18" s="94" t="s">
        <v>186</v>
      </c>
      <c r="T18" s="95" t="s">
        <v>81</v>
      </c>
      <c r="U18" s="39"/>
      <c r="V18" s="39"/>
      <c r="W18" s="96" t="s">
        <v>259</v>
      </c>
      <c r="X18" s="36" t="s">
        <v>149</v>
      </c>
      <c r="AA18" s="35"/>
      <c r="AE18" s="36" t="s">
        <v>64</v>
      </c>
      <c r="AH18" s="36" t="s">
        <v>67</v>
      </c>
      <c r="AK18" s="87"/>
      <c r="AQ18" s="36" t="s">
        <v>150</v>
      </c>
      <c r="AT18" s="35" t="s">
        <v>283</v>
      </c>
      <c r="AX18" s="95" t="s">
        <v>188</v>
      </c>
      <c r="AY18" s="39"/>
      <c r="BA18" s="18">
        <v>8</v>
      </c>
      <c r="BB18" s="18">
        <v>550784</v>
      </c>
      <c r="BC18" s="13" t="s">
        <v>160</v>
      </c>
    </row>
    <row r="19" spans="1:55" s="4" customFormat="1" ht="12.75">
      <c r="A19" s="38">
        <v>2</v>
      </c>
      <c r="B19" s="69" t="s">
        <v>189</v>
      </c>
      <c r="C19" s="21">
        <f>SUM(D19:N19)+SUM(R19:T19)+SUM(W19:AO19)+SUM(AT19:AX19)</f>
        <v>1061</v>
      </c>
      <c r="D19" s="36">
        <v>76</v>
      </c>
      <c r="E19" s="36">
        <v>6</v>
      </c>
      <c r="F19" s="36" t="s">
        <v>65</v>
      </c>
      <c r="G19" s="36">
        <v>30</v>
      </c>
      <c r="H19" s="36">
        <v>7</v>
      </c>
      <c r="I19" s="36" t="s">
        <v>65</v>
      </c>
      <c r="J19" s="36">
        <v>10</v>
      </c>
      <c r="K19" s="36" t="s">
        <v>69</v>
      </c>
      <c r="L19" s="36">
        <v>32</v>
      </c>
      <c r="M19" s="36">
        <v>43</v>
      </c>
      <c r="N19" s="36">
        <f>SUM(O19:Q19)</f>
        <v>215</v>
      </c>
      <c r="O19" s="36">
        <v>174</v>
      </c>
      <c r="P19" s="36" t="s">
        <v>65</v>
      </c>
      <c r="Q19" s="36">
        <v>41</v>
      </c>
      <c r="R19" s="36" t="s">
        <v>66</v>
      </c>
      <c r="S19" s="36" t="s">
        <v>66</v>
      </c>
      <c r="T19" s="70">
        <v>4</v>
      </c>
      <c r="U19" s="38">
        <v>2</v>
      </c>
      <c r="V19" s="38">
        <v>2</v>
      </c>
      <c r="W19" s="75">
        <v>2</v>
      </c>
      <c r="X19" s="36">
        <v>80</v>
      </c>
      <c r="Y19" s="36" t="s">
        <v>66</v>
      </c>
      <c r="Z19" s="36" t="s">
        <v>66</v>
      </c>
      <c r="AA19" s="36">
        <v>34</v>
      </c>
      <c r="AB19" s="36" t="s">
        <v>66</v>
      </c>
      <c r="AC19" s="36" t="s">
        <v>66</v>
      </c>
      <c r="AD19" s="36" t="s">
        <v>66</v>
      </c>
      <c r="AE19" s="36">
        <v>96</v>
      </c>
      <c r="AF19" s="36" t="s">
        <v>66</v>
      </c>
      <c r="AG19" s="36" t="s">
        <v>66</v>
      </c>
      <c r="AH19" s="36">
        <v>127</v>
      </c>
      <c r="AI19" s="36" t="s">
        <v>66</v>
      </c>
      <c r="AJ19" s="36" t="s">
        <v>69</v>
      </c>
      <c r="AK19" s="36" t="s">
        <v>69</v>
      </c>
      <c r="AL19" s="36" t="s">
        <v>65</v>
      </c>
      <c r="AM19" s="36" t="s">
        <v>65</v>
      </c>
      <c r="AN19" s="36" t="s">
        <v>65</v>
      </c>
      <c r="AO19" s="36">
        <f>SUM(AP19:AS19)</f>
        <v>203</v>
      </c>
      <c r="AP19" s="36">
        <v>150</v>
      </c>
      <c r="AQ19" s="36">
        <v>53</v>
      </c>
      <c r="AR19" s="36" t="s">
        <v>69</v>
      </c>
      <c r="AS19" s="36" t="s">
        <v>69</v>
      </c>
      <c r="AT19" s="36">
        <v>75</v>
      </c>
      <c r="AU19" s="36" t="s">
        <v>65</v>
      </c>
      <c r="AV19" s="36" t="s">
        <v>66</v>
      </c>
      <c r="AW19" s="36">
        <v>15</v>
      </c>
      <c r="AX19" s="70">
        <v>6</v>
      </c>
      <c r="AY19" s="38">
        <v>2</v>
      </c>
      <c r="BA19" s="18">
        <v>9</v>
      </c>
      <c r="BB19" s="18">
        <v>303622</v>
      </c>
      <c r="BC19" s="13" t="s">
        <v>161</v>
      </c>
    </row>
    <row r="20" spans="1:55" s="4" customFormat="1" ht="12.75">
      <c r="A20" s="38"/>
      <c r="B20" s="69"/>
      <c r="C20" s="21"/>
      <c r="D20" s="35" t="s">
        <v>279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70"/>
      <c r="U20" s="24"/>
      <c r="V20" s="24"/>
      <c r="W20" s="75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 t="s">
        <v>289</v>
      </c>
      <c r="AQ20" s="36"/>
      <c r="AR20" s="36"/>
      <c r="AS20" s="36"/>
      <c r="AT20" s="36"/>
      <c r="AU20" s="36"/>
      <c r="AV20" s="36"/>
      <c r="AW20" s="36"/>
      <c r="AX20" s="70"/>
      <c r="AY20" s="24"/>
      <c r="BA20" s="18">
        <v>10</v>
      </c>
      <c r="BB20" s="18">
        <v>431038</v>
      </c>
      <c r="BC20" s="13" t="s">
        <v>227</v>
      </c>
    </row>
    <row r="21" spans="1:55" s="4" customFormat="1" ht="12.75">
      <c r="A21" s="38">
        <v>3</v>
      </c>
      <c r="B21" s="69" t="s">
        <v>190</v>
      </c>
      <c r="C21" s="21">
        <f>SUM(D21:N21)+SUM(R21:T21)+SUM(W21:AO21)+SUM(AT21:AX21)</f>
        <v>135</v>
      </c>
      <c r="D21" s="21">
        <v>41</v>
      </c>
      <c r="E21" s="35" t="s">
        <v>69</v>
      </c>
      <c r="F21" s="35" t="s">
        <v>69</v>
      </c>
      <c r="G21" s="35" t="s">
        <v>69</v>
      </c>
      <c r="H21" s="35" t="s">
        <v>69</v>
      </c>
      <c r="I21" s="35" t="s">
        <v>69</v>
      </c>
      <c r="J21" s="35" t="s">
        <v>69</v>
      </c>
      <c r="K21" s="35" t="s">
        <v>69</v>
      </c>
      <c r="L21" s="35" t="s">
        <v>69</v>
      </c>
      <c r="M21" s="21">
        <v>6</v>
      </c>
      <c r="N21" s="36">
        <f>SUM(O21:Q21)</f>
        <v>0</v>
      </c>
      <c r="O21" s="35" t="s">
        <v>69</v>
      </c>
      <c r="P21" s="35" t="s">
        <v>69</v>
      </c>
      <c r="Q21" s="35" t="s">
        <v>69</v>
      </c>
      <c r="R21" s="35" t="s">
        <v>69</v>
      </c>
      <c r="S21" s="35" t="s">
        <v>69</v>
      </c>
      <c r="T21" s="71" t="s">
        <v>69</v>
      </c>
      <c r="U21" s="24">
        <v>3</v>
      </c>
      <c r="V21" s="24">
        <v>3</v>
      </c>
      <c r="W21" s="75" t="s">
        <v>66</v>
      </c>
      <c r="X21" s="36" t="s">
        <v>65</v>
      </c>
      <c r="Y21" s="21">
        <v>11</v>
      </c>
      <c r="Z21" s="36" t="s">
        <v>66</v>
      </c>
      <c r="AA21" s="36" t="s">
        <v>65</v>
      </c>
      <c r="AB21" s="36" t="s">
        <v>66</v>
      </c>
      <c r="AC21" s="36" t="s">
        <v>66</v>
      </c>
      <c r="AD21" s="36" t="s">
        <v>66</v>
      </c>
      <c r="AE21" s="36" t="s">
        <v>66</v>
      </c>
      <c r="AF21" s="36" t="s">
        <v>66</v>
      </c>
      <c r="AG21" s="36">
        <v>3</v>
      </c>
      <c r="AH21" s="21">
        <v>17</v>
      </c>
      <c r="AI21" s="36" t="s">
        <v>66</v>
      </c>
      <c r="AJ21" s="36" t="s">
        <v>66</v>
      </c>
      <c r="AK21" s="36" t="s">
        <v>66</v>
      </c>
      <c r="AL21" s="36">
        <v>6</v>
      </c>
      <c r="AM21" s="36">
        <v>2</v>
      </c>
      <c r="AN21" s="36" t="s">
        <v>65</v>
      </c>
      <c r="AO21" s="36">
        <f>SUM(AP21:AS21)</f>
        <v>47</v>
      </c>
      <c r="AP21" s="21">
        <v>30</v>
      </c>
      <c r="AQ21" s="21">
        <v>17</v>
      </c>
      <c r="AR21" s="36" t="s">
        <v>69</v>
      </c>
      <c r="AS21" s="36" t="s">
        <v>69</v>
      </c>
      <c r="AT21" s="36" t="s">
        <v>65</v>
      </c>
      <c r="AU21" s="36" t="s">
        <v>69</v>
      </c>
      <c r="AV21" s="36" t="s">
        <v>66</v>
      </c>
      <c r="AW21" s="21">
        <v>2</v>
      </c>
      <c r="AX21" s="71" t="s">
        <v>69</v>
      </c>
      <c r="AY21" s="24">
        <v>3</v>
      </c>
      <c r="BA21" s="18">
        <v>11</v>
      </c>
      <c r="BB21" s="18">
        <v>282460</v>
      </c>
      <c r="BC21" s="13" t="s">
        <v>228</v>
      </c>
    </row>
    <row r="22" spans="1:55" s="4" customFormat="1" ht="12.75">
      <c r="A22" s="24"/>
      <c r="B22" s="72"/>
      <c r="C22" s="21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70"/>
      <c r="U22" s="41"/>
      <c r="V22" s="41"/>
      <c r="W22" s="75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 t="s">
        <v>184</v>
      </c>
      <c r="AX22" s="70" t="s">
        <v>260</v>
      </c>
      <c r="AY22" s="41"/>
      <c r="BA22" s="18">
        <v>12</v>
      </c>
      <c r="BB22" s="18">
        <v>295496</v>
      </c>
      <c r="BC22" s="13" t="s">
        <v>229</v>
      </c>
    </row>
    <row r="23" spans="1:55" s="4" customFormat="1" ht="12.75">
      <c r="A23" s="24">
        <v>4</v>
      </c>
      <c r="B23" s="69" t="s">
        <v>191</v>
      </c>
      <c r="C23" s="21">
        <f>SUM(D23:N23)+SUM(R23:T23)+SUM(W23:AO23)+SUM(AT23:AX23)</f>
        <v>225</v>
      </c>
      <c r="D23" s="36">
        <v>28</v>
      </c>
      <c r="E23" s="36" t="s">
        <v>65</v>
      </c>
      <c r="F23" s="36" t="s">
        <v>65</v>
      </c>
      <c r="G23" s="36">
        <v>14</v>
      </c>
      <c r="H23" s="36" t="s">
        <v>65</v>
      </c>
      <c r="I23" s="36">
        <v>4</v>
      </c>
      <c r="J23" s="36" t="s">
        <v>66</v>
      </c>
      <c r="K23" s="36" t="s">
        <v>69</v>
      </c>
      <c r="L23" s="36" t="s">
        <v>66</v>
      </c>
      <c r="M23" s="36">
        <v>10</v>
      </c>
      <c r="N23" s="36">
        <f>SUM(O23:Q23)</f>
        <v>0</v>
      </c>
      <c r="O23" s="36" t="s">
        <v>65</v>
      </c>
      <c r="P23" s="36" t="s">
        <v>65</v>
      </c>
      <c r="Q23" s="36" t="s">
        <v>65</v>
      </c>
      <c r="R23" s="36" t="s">
        <v>66</v>
      </c>
      <c r="S23" s="36" t="s">
        <v>66</v>
      </c>
      <c r="T23" s="70">
        <v>3</v>
      </c>
      <c r="U23" s="24">
        <v>4</v>
      </c>
      <c r="V23" s="24">
        <v>4</v>
      </c>
      <c r="W23" s="75">
        <v>3</v>
      </c>
      <c r="X23" s="36">
        <v>20</v>
      </c>
      <c r="Y23" s="36">
        <v>33</v>
      </c>
      <c r="Z23" s="36" t="s">
        <v>66</v>
      </c>
      <c r="AA23" s="36" t="s">
        <v>65</v>
      </c>
      <c r="AB23" s="36" t="s">
        <v>66</v>
      </c>
      <c r="AC23" s="36" t="s">
        <v>66</v>
      </c>
      <c r="AD23" s="36" t="s">
        <v>66</v>
      </c>
      <c r="AE23" s="36" t="s">
        <v>66</v>
      </c>
      <c r="AF23" s="36">
        <v>4</v>
      </c>
      <c r="AG23" s="36">
        <v>10</v>
      </c>
      <c r="AH23" s="36">
        <v>30</v>
      </c>
      <c r="AI23" s="36" t="s">
        <v>66</v>
      </c>
      <c r="AJ23" s="36" t="s">
        <v>66</v>
      </c>
      <c r="AK23" s="36" t="s">
        <v>66</v>
      </c>
      <c r="AL23" s="36">
        <v>26</v>
      </c>
      <c r="AM23" s="36">
        <v>10</v>
      </c>
      <c r="AN23" s="36" t="s">
        <v>65</v>
      </c>
      <c r="AO23" s="36">
        <f>SUM(AP23:AS23)</f>
        <v>0</v>
      </c>
      <c r="AP23" s="36" t="s">
        <v>69</v>
      </c>
      <c r="AQ23" s="36" t="s">
        <v>69</v>
      </c>
      <c r="AR23" s="36" t="s">
        <v>69</v>
      </c>
      <c r="AS23" s="36" t="s">
        <v>69</v>
      </c>
      <c r="AT23" s="36">
        <v>6</v>
      </c>
      <c r="AU23" s="36" t="s">
        <v>65</v>
      </c>
      <c r="AV23" s="36" t="s">
        <v>66</v>
      </c>
      <c r="AW23" s="36">
        <v>14</v>
      </c>
      <c r="AX23" s="70">
        <v>10</v>
      </c>
      <c r="AY23" s="24">
        <v>4</v>
      </c>
      <c r="BA23" s="18">
        <v>13</v>
      </c>
      <c r="BB23" s="18">
        <v>701358</v>
      </c>
      <c r="BC23" s="13" t="s">
        <v>230</v>
      </c>
    </row>
    <row r="24" spans="1:55" s="4" customFormat="1" ht="12.75">
      <c r="A24" s="24">
        <v>5</v>
      </c>
      <c r="B24" s="69" t="s">
        <v>192</v>
      </c>
      <c r="C24" s="21">
        <f>SUM(D24:N24)+SUM(R24:T24)+SUM(W24:AO24)+SUM(AT24:AX24)</f>
        <v>267</v>
      </c>
      <c r="D24" s="36">
        <v>50</v>
      </c>
      <c r="E24" s="36" t="s">
        <v>65</v>
      </c>
      <c r="F24" s="36" t="s">
        <v>65</v>
      </c>
      <c r="G24" s="36" t="s">
        <v>65</v>
      </c>
      <c r="H24" s="36" t="s">
        <v>65</v>
      </c>
      <c r="I24" s="36">
        <v>6</v>
      </c>
      <c r="J24" s="36" t="s">
        <v>66</v>
      </c>
      <c r="K24" s="36" t="s">
        <v>69</v>
      </c>
      <c r="L24" s="36" t="s">
        <v>66</v>
      </c>
      <c r="M24" s="36">
        <v>10</v>
      </c>
      <c r="N24" s="36">
        <f>SUM(O24:Q24)</f>
        <v>15</v>
      </c>
      <c r="O24" s="36">
        <v>15</v>
      </c>
      <c r="P24" s="36" t="s">
        <v>66</v>
      </c>
      <c r="Q24" s="36" t="s">
        <v>65</v>
      </c>
      <c r="R24" s="36" t="s">
        <v>66</v>
      </c>
      <c r="S24" s="36" t="s">
        <v>66</v>
      </c>
      <c r="T24" s="70">
        <v>10</v>
      </c>
      <c r="U24" s="24">
        <v>5</v>
      </c>
      <c r="V24" s="24">
        <v>5</v>
      </c>
      <c r="W24" s="75">
        <v>5</v>
      </c>
      <c r="X24" s="36" t="s">
        <v>65</v>
      </c>
      <c r="Y24" s="36">
        <v>40</v>
      </c>
      <c r="Z24" s="36" t="s">
        <v>66</v>
      </c>
      <c r="AA24" s="36" t="s">
        <v>65</v>
      </c>
      <c r="AB24" s="36" t="s">
        <v>66</v>
      </c>
      <c r="AC24" s="36" t="s">
        <v>66</v>
      </c>
      <c r="AD24" s="36" t="s">
        <v>66</v>
      </c>
      <c r="AE24" s="36" t="s">
        <v>66</v>
      </c>
      <c r="AF24" s="36" t="s">
        <v>66</v>
      </c>
      <c r="AG24" s="36">
        <v>6</v>
      </c>
      <c r="AH24" s="36">
        <v>25</v>
      </c>
      <c r="AI24" s="36" t="s">
        <v>66</v>
      </c>
      <c r="AJ24" s="36" t="s">
        <v>66</v>
      </c>
      <c r="AK24" s="36" t="s">
        <v>66</v>
      </c>
      <c r="AL24" s="36">
        <v>30</v>
      </c>
      <c r="AM24" s="36">
        <v>12</v>
      </c>
      <c r="AN24" s="36">
        <v>3</v>
      </c>
      <c r="AO24" s="36">
        <f>SUM(AP24:AS24)</f>
        <v>20</v>
      </c>
      <c r="AP24" s="36">
        <v>12</v>
      </c>
      <c r="AQ24" s="36">
        <v>8</v>
      </c>
      <c r="AR24" s="36" t="s">
        <v>69</v>
      </c>
      <c r="AS24" s="36" t="s">
        <v>69</v>
      </c>
      <c r="AT24" s="36">
        <v>20</v>
      </c>
      <c r="AU24" s="36" t="s">
        <v>65</v>
      </c>
      <c r="AV24" s="36" t="s">
        <v>66</v>
      </c>
      <c r="AW24" s="36">
        <v>15</v>
      </c>
      <c r="AX24" s="70" t="s">
        <v>66</v>
      </c>
      <c r="AY24" s="24">
        <v>5</v>
      </c>
      <c r="BA24" s="18">
        <v>14</v>
      </c>
      <c r="BB24" s="18">
        <v>681209</v>
      </c>
      <c r="BC24" s="13" t="s">
        <v>231</v>
      </c>
    </row>
    <row r="25" spans="1:55" s="4" customFormat="1" ht="12.75">
      <c r="A25" s="24"/>
      <c r="B25" s="73"/>
      <c r="C25" s="42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P25" s="35"/>
      <c r="Q25" s="36" t="s">
        <v>70</v>
      </c>
      <c r="R25" s="35"/>
      <c r="S25" s="35"/>
      <c r="T25" s="71"/>
      <c r="U25" s="41"/>
      <c r="V25" s="41"/>
      <c r="W25" s="76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71"/>
      <c r="AY25" s="41"/>
      <c r="BA25" s="18">
        <v>15</v>
      </c>
      <c r="BB25" s="18">
        <v>206322</v>
      </c>
      <c r="BC25" s="13" t="s">
        <v>232</v>
      </c>
    </row>
    <row r="26" spans="1:55" s="4" customFormat="1" ht="12.75">
      <c r="A26" s="24">
        <v>6</v>
      </c>
      <c r="B26" s="69" t="s">
        <v>193</v>
      </c>
      <c r="C26" s="21">
        <f>SUM(D26:N26)+SUM(R26:T26)+SUM(W26:AO26)+SUM(AT26:AX26)</f>
        <v>226</v>
      </c>
      <c r="D26" s="36" t="s">
        <v>65</v>
      </c>
      <c r="E26" s="36" t="s">
        <v>65</v>
      </c>
      <c r="F26" s="36" t="s">
        <v>65</v>
      </c>
      <c r="G26" s="36" t="s">
        <v>65</v>
      </c>
      <c r="H26" s="36" t="s">
        <v>65</v>
      </c>
      <c r="I26" s="36" t="s">
        <v>65</v>
      </c>
      <c r="J26" s="36" t="s">
        <v>66</v>
      </c>
      <c r="K26" s="36" t="s">
        <v>69</v>
      </c>
      <c r="L26" s="36" t="s">
        <v>66</v>
      </c>
      <c r="M26" s="36" t="s">
        <v>66</v>
      </c>
      <c r="N26" s="36">
        <f>SUM(O26:Q26)</f>
        <v>226</v>
      </c>
      <c r="O26" s="36" t="s">
        <v>69</v>
      </c>
      <c r="P26" s="36">
        <v>40</v>
      </c>
      <c r="Q26" s="36">
        <v>186</v>
      </c>
      <c r="R26" s="36" t="s">
        <v>66</v>
      </c>
      <c r="S26" s="36" t="s">
        <v>66</v>
      </c>
      <c r="T26" s="70" t="s">
        <v>66</v>
      </c>
      <c r="U26" s="24">
        <v>6</v>
      </c>
      <c r="V26" s="24">
        <v>6</v>
      </c>
      <c r="W26" s="75" t="s">
        <v>66</v>
      </c>
      <c r="X26" s="36" t="s">
        <v>65</v>
      </c>
      <c r="Y26" s="36" t="s">
        <v>65</v>
      </c>
      <c r="Z26" s="36" t="s">
        <v>66</v>
      </c>
      <c r="AA26" s="36" t="s">
        <v>65</v>
      </c>
      <c r="AB26" s="36" t="s">
        <v>66</v>
      </c>
      <c r="AC26" s="36" t="s">
        <v>66</v>
      </c>
      <c r="AD26" s="36" t="s">
        <v>66</v>
      </c>
      <c r="AE26" s="36" t="s">
        <v>66</v>
      </c>
      <c r="AF26" s="36" t="s">
        <v>66</v>
      </c>
      <c r="AG26" s="36" t="s">
        <v>65</v>
      </c>
      <c r="AH26" s="36" t="s">
        <v>65</v>
      </c>
      <c r="AI26" s="36" t="s">
        <v>66</v>
      </c>
      <c r="AJ26" s="36" t="s">
        <v>66</v>
      </c>
      <c r="AK26" s="36" t="s">
        <v>66</v>
      </c>
      <c r="AL26" s="36" t="s">
        <v>65</v>
      </c>
      <c r="AM26" s="36" t="s">
        <v>65</v>
      </c>
      <c r="AN26" s="36" t="s">
        <v>65</v>
      </c>
      <c r="AO26" s="36">
        <f>SUM(AP26:AS26)</f>
        <v>0</v>
      </c>
      <c r="AP26" s="36" t="s">
        <v>69</v>
      </c>
      <c r="AQ26" s="36" t="s">
        <v>69</v>
      </c>
      <c r="AR26" s="36" t="s">
        <v>69</v>
      </c>
      <c r="AS26" s="36" t="s">
        <v>69</v>
      </c>
      <c r="AT26" s="36" t="s">
        <v>65</v>
      </c>
      <c r="AU26" s="36" t="s">
        <v>65</v>
      </c>
      <c r="AV26" s="36" t="s">
        <v>66</v>
      </c>
      <c r="AW26" s="36" t="s">
        <v>66</v>
      </c>
      <c r="AX26" s="70" t="s">
        <v>66</v>
      </c>
      <c r="AY26" s="24">
        <v>6</v>
      </c>
      <c r="BA26" s="18">
        <v>16</v>
      </c>
      <c r="BB26" s="18">
        <v>505218</v>
      </c>
      <c r="BC26" s="13" t="s">
        <v>215</v>
      </c>
    </row>
    <row r="27" spans="1:55" s="4" customFormat="1" ht="12.75">
      <c r="A27" s="24">
        <v>7</v>
      </c>
      <c r="B27" s="69" t="s">
        <v>194</v>
      </c>
      <c r="C27" s="21">
        <f>SUM(D27:N27)+SUM(R27:T27)+SUM(W27:AO27)+SUM(AT27:AX27)</f>
        <v>122</v>
      </c>
      <c r="D27" s="36">
        <v>15</v>
      </c>
      <c r="E27" s="36" t="s">
        <v>65</v>
      </c>
      <c r="F27" s="36" t="s">
        <v>65</v>
      </c>
      <c r="G27" s="36">
        <v>12</v>
      </c>
      <c r="H27" s="36" t="s">
        <v>65</v>
      </c>
      <c r="I27" s="36">
        <v>5</v>
      </c>
      <c r="J27" s="36" t="s">
        <v>66</v>
      </c>
      <c r="K27" s="36" t="s">
        <v>69</v>
      </c>
      <c r="L27" s="36" t="s">
        <v>66</v>
      </c>
      <c r="M27" s="36">
        <v>10</v>
      </c>
      <c r="N27" s="36">
        <f>SUM(O27:Q27)</f>
        <v>0</v>
      </c>
      <c r="O27" s="36" t="s">
        <v>65</v>
      </c>
      <c r="P27" s="36" t="s">
        <v>65</v>
      </c>
      <c r="Q27" s="36" t="s">
        <v>65</v>
      </c>
      <c r="R27" s="36" t="s">
        <v>66</v>
      </c>
      <c r="S27" s="36" t="s">
        <v>66</v>
      </c>
      <c r="T27" s="70" t="s">
        <v>66</v>
      </c>
      <c r="U27" s="24">
        <v>7</v>
      </c>
      <c r="V27" s="24">
        <v>7</v>
      </c>
      <c r="W27" s="75" t="s">
        <v>69</v>
      </c>
      <c r="X27" s="36" t="s">
        <v>65</v>
      </c>
      <c r="Y27" s="36">
        <v>25</v>
      </c>
      <c r="Z27" s="36" t="s">
        <v>66</v>
      </c>
      <c r="AA27" s="36" t="s">
        <v>65</v>
      </c>
      <c r="AB27" s="36" t="s">
        <v>66</v>
      </c>
      <c r="AC27" s="36" t="s">
        <v>66</v>
      </c>
      <c r="AD27" s="36" t="s">
        <v>66</v>
      </c>
      <c r="AE27" s="36" t="s">
        <v>66</v>
      </c>
      <c r="AF27" s="36" t="s">
        <v>66</v>
      </c>
      <c r="AG27" s="36" t="s">
        <v>66</v>
      </c>
      <c r="AH27" s="36">
        <v>15</v>
      </c>
      <c r="AI27" s="36" t="s">
        <v>66</v>
      </c>
      <c r="AJ27" s="36" t="s">
        <v>66</v>
      </c>
      <c r="AK27" s="36">
        <v>10</v>
      </c>
      <c r="AL27" s="36">
        <v>12</v>
      </c>
      <c r="AM27" s="36">
        <v>5</v>
      </c>
      <c r="AN27" s="36" t="s">
        <v>65</v>
      </c>
      <c r="AO27" s="36">
        <f>SUM(AP27:AS27)</f>
        <v>0</v>
      </c>
      <c r="AP27" s="36" t="s">
        <v>69</v>
      </c>
      <c r="AQ27" s="36" t="s">
        <v>69</v>
      </c>
      <c r="AR27" s="36" t="s">
        <v>69</v>
      </c>
      <c r="AS27" s="36" t="s">
        <v>69</v>
      </c>
      <c r="AT27" s="36">
        <v>8</v>
      </c>
      <c r="AU27" s="36" t="s">
        <v>65</v>
      </c>
      <c r="AV27" s="36" t="s">
        <v>65</v>
      </c>
      <c r="AW27" s="36">
        <v>5</v>
      </c>
      <c r="AX27" s="70" t="s">
        <v>66</v>
      </c>
      <c r="AY27" s="24">
        <v>7</v>
      </c>
      <c r="BA27" s="18">
        <v>17</v>
      </c>
      <c r="BB27" s="18">
        <v>641113</v>
      </c>
      <c r="BC27" s="13" t="s">
        <v>216</v>
      </c>
    </row>
    <row r="28" spans="1:55" s="4" customFormat="1" ht="12.75">
      <c r="A28" s="24"/>
      <c r="B28" s="69"/>
      <c r="C28" s="21"/>
      <c r="D28" s="36" t="s">
        <v>295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70"/>
      <c r="U28" s="24"/>
      <c r="V28" s="24"/>
      <c r="W28" s="75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70"/>
      <c r="AY28" s="24"/>
      <c r="BA28" s="18">
        <v>18</v>
      </c>
      <c r="BB28" s="18">
        <v>519720</v>
      </c>
      <c r="BC28" s="13" t="s">
        <v>233</v>
      </c>
    </row>
    <row r="29" spans="1:55" s="4" customFormat="1" ht="12.75">
      <c r="A29" s="24">
        <v>8</v>
      </c>
      <c r="B29" s="69" t="s">
        <v>256</v>
      </c>
      <c r="C29" s="21">
        <f>SUM(D29:N29)+SUM(R29:T29)+SUM(W29:AO29)+SUM(AT29:AX29)</f>
        <v>52</v>
      </c>
      <c r="D29" s="36">
        <v>31</v>
      </c>
      <c r="E29" s="36" t="s">
        <v>69</v>
      </c>
      <c r="F29" s="36" t="s">
        <v>69</v>
      </c>
      <c r="G29" s="36" t="s">
        <v>69</v>
      </c>
      <c r="H29" s="36" t="s">
        <v>69</v>
      </c>
      <c r="I29" s="36" t="s">
        <v>69</v>
      </c>
      <c r="J29" s="36" t="s">
        <v>69</v>
      </c>
      <c r="K29" s="36" t="s">
        <v>69</v>
      </c>
      <c r="L29" s="36" t="s">
        <v>69</v>
      </c>
      <c r="M29" s="36">
        <v>3</v>
      </c>
      <c r="N29" s="36">
        <f>SUM(O29:Q29)</f>
        <v>0</v>
      </c>
      <c r="O29" s="36" t="s">
        <v>69</v>
      </c>
      <c r="P29" s="36" t="s">
        <v>69</v>
      </c>
      <c r="Q29" s="36" t="s">
        <v>69</v>
      </c>
      <c r="R29" s="36" t="s">
        <v>69</v>
      </c>
      <c r="S29" s="36" t="s">
        <v>69</v>
      </c>
      <c r="T29" s="70" t="s">
        <v>69</v>
      </c>
      <c r="U29" s="24"/>
      <c r="V29" s="24"/>
      <c r="W29" s="75" t="s">
        <v>69</v>
      </c>
      <c r="X29" s="36" t="s">
        <v>69</v>
      </c>
      <c r="Y29" s="36" t="s">
        <v>69</v>
      </c>
      <c r="Z29" s="36" t="s">
        <v>69</v>
      </c>
      <c r="AA29" s="36" t="s">
        <v>69</v>
      </c>
      <c r="AB29" s="36" t="s">
        <v>69</v>
      </c>
      <c r="AC29" s="36" t="s">
        <v>69</v>
      </c>
      <c r="AD29" s="36" t="s">
        <v>69</v>
      </c>
      <c r="AE29" s="36" t="s">
        <v>69</v>
      </c>
      <c r="AF29" s="36" t="s">
        <v>69</v>
      </c>
      <c r="AG29" s="36" t="s">
        <v>69</v>
      </c>
      <c r="AH29" s="36">
        <v>12</v>
      </c>
      <c r="AI29" s="36" t="s">
        <v>69</v>
      </c>
      <c r="AJ29" s="36" t="s">
        <v>69</v>
      </c>
      <c r="AK29" s="36" t="s">
        <v>69</v>
      </c>
      <c r="AL29" s="36" t="s">
        <v>69</v>
      </c>
      <c r="AM29" s="36" t="s">
        <v>69</v>
      </c>
      <c r="AN29" s="36" t="s">
        <v>69</v>
      </c>
      <c r="AO29" s="36" t="s">
        <v>69</v>
      </c>
      <c r="AP29" s="36" t="s">
        <v>69</v>
      </c>
      <c r="AQ29" s="36" t="s">
        <v>69</v>
      </c>
      <c r="AR29" s="36" t="s">
        <v>69</v>
      </c>
      <c r="AS29" s="36" t="s">
        <v>69</v>
      </c>
      <c r="AT29" s="36">
        <v>6</v>
      </c>
      <c r="AU29" s="36" t="s">
        <v>69</v>
      </c>
      <c r="AV29" s="36" t="s">
        <v>69</v>
      </c>
      <c r="AW29" s="36" t="s">
        <v>69</v>
      </c>
      <c r="AX29" s="70" t="s">
        <v>69</v>
      </c>
      <c r="AY29" s="24"/>
      <c r="BA29" s="18">
        <v>19</v>
      </c>
      <c r="BB29" s="18">
        <v>274592</v>
      </c>
      <c r="BC29" s="13" t="s">
        <v>234</v>
      </c>
    </row>
    <row r="30" spans="1:55" s="4" customFormat="1" ht="12.75">
      <c r="A30" s="24"/>
      <c r="B30" s="69" t="s">
        <v>181</v>
      </c>
      <c r="C30" s="42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 t="s">
        <v>92</v>
      </c>
      <c r="R30" s="36"/>
      <c r="S30" s="36"/>
      <c r="T30" s="70"/>
      <c r="U30" s="24"/>
      <c r="V30" s="24"/>
      <c r="W30" s="75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70"/>
      <c r="AY30" s="24"/>
      <c r="BA30" s="18">
        <v>20</v>
      </c>
      <c r="BB30" s="18">
        <v>327550</v>
      </c>
      <c r="BC30" s="13" t="s">
        <v>162</v>
      </c>
    </row>
    <row r="31" spans="1:55" s="4" customFormat="1" ht="12.75">
      <c r="A31" s="24">
        <v>9</v>
      </c>
      <c r="B31" s="72" t="s">
        <v>182</v>
      </c>
      <c r="C31" s="21">
        <f>SUM(D31:N31)+SUM(R31:T31)+SUM(W31:AO31)+SUM(AT31:AX31)</f>
        <v>235</v>
      </c>
      <c r="D31" s="36" t="s">
        <v>65</v>
      </c>
      <c r="E31" s="36" t="s">
        <v>65</v>
      </c>
      <c r="F31" s="36" t="s">
        <v>65</v>
      </c>
      <c r="G31" s="36" t="s">
        <v>65</v>
      </c>
      <c r="H31" s="36" t="s">
        <v>65</v>
      </c>
      <c r="I31" s="36" t="s">
        <v>65</v>
      </c>
      <c r="J31" s="36" t="s">
        <v>66</v>
      </c>
      <c r="K31" s="36" t="s">
        <v>69</v>
      </c>
      <c r="L31" s="36" t="s">
        <v>66</v>
      </c>
      <c r="M31" s="36" t="s">
        <v>66</v>
      </c>
      <c r="N31" s="36">
        <f>SUM(O31:Q31)</f>
        <v>235</v>
      </c>
      <c r="O31" s="36" t="s">
        <v>69</v>
      </c>
      <c r="P31" s="36">
        <v>25</v>
      </c>
      <c r="Q31" s="36">
        <v>210</v>
      </c>
      <c r="R31" s="36" t="s">
        <v>66</v>
      </c>
      <c r="S31" s="36" t="s">
        <v>66</v>
      </c>
      <c r="T31" s="70" t="s">
        <v>66</v>
      </c>
      <c r="U31" s="24">
        <v>8</v>
      </c>
      <c r="V31" s="24">
        <v>8</v>
      </c>
      <c r="W31" s="75" t="s">
        <v>66</v>
      </c>
      <c r="X31" s="36" t="s">
        <v>65</v>
      </c>
      <c r="Y31" s="36" t="s">
        <v>65</v>
      </c>
      <c r="Z31" s="36" t="s">
        <v>66</v>
      </c>
      <c r="AA31" s="36" t="s">
        <v>65</v>
      </c>
      <c r="AB31" s="36" t="s">
        <v>66</v>
      </c>
      <c r="AC31" s="36" t="s">
        <v>66</v>
      </c>
      <c r="AD31" s="36" t="s">
        <v>66</v>
      </c>
      <c r="AE31" s="36" t="s">
        <v>66</v>
      </c>
      <c r="AF31" s="36" t="s">
        <v>66</v>
      </c>
      <c r="AG31" s="36" t="s">
        <v>65</v>
      </c>
      <c r="AH31" s="36" t="s">
        <v>65</v>
      </c>
      <c r="AI31" s="36" t="s">
        <v>66</v>
      </c>
      <c r="AJ31" s="36" t="s">
        <v>66</v>
      </c>
      <c r="AK31" s="36" t="s">
        <v>66</v>
      </c>
      <c r="AL31" s="36" t="s">
        <v>65</v>
      </c>
      <c r="AM31" s="36" t="s">
        <v>65</v>
      </c>
      <c r="AN31" s="36" t="s">
        <v>65</v>
      </c>
      <c r="AO31" s="36">
        <f>SUM(AP31:AS31)</f>
        <v>0</v>
      </c>
      <c r="AP31" s="36" t="s">
        <v>69</v>
      </c>
      <c r="AQ31" s="36" t="s">
        <v>69</v>
      </c>
      <c r="AR31" s="36" t="s">
        <v>69</v>
      </c>
      <c r="AS31" s="36" t="s">
        <v>69</v>
      </c>
      <c r="AT31" s="36" t="s">
        <v>65</v>
      </c>
      <c r="AU31" s="36" t="s">
        <v>65</v>
      </c>
      <c r="AV31" s="36" t="s">
        <v>66</v>
      </c>
      <c r="AW31" s="36" t="s">
        <v>66</v>
      </c>
      <c r="AX31" s="70" t="s">
        <v>66</v>
      </c>
      <c r="AY31" s="24">
        <v>8</v>
      </c>
      <c r="BA31" s="18">
        <v>21</v>
      </c>
      <c r="BB31" s="18">
        <v>307552</v>
      </c>
      <c r="BC31" s="13" t="s">
        <v>163</v>
      </c>
    </row>
    <row r="32" spans="1:55" s="4" customFormat="1" ht="12.75">
      <c r="A32" s="24"/>
      <c r="B32" s="72"/>
      <c r="C32" s="4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 t="s">
        <v>185</v>
      </c>
      <c r="T32" s="71"/>
      <c r="U32" s="41"/>
      <c r="V32" s="41"/>
      <c r="W32" s="76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6" t="s">
        <v>71</v>
      </c>
      <c r="AU32" s="35"/>
      <c r="AV32" s="35"/>
      <c r="AW32" s="35"/>
      <c r="AX32" s="71"/>
      <c r="AY32" s="41"/>
      <c r="BA32" s="18">
        <v>22</v>
      </c>
      <c r="BB32" s="18">
        <v>398920</v>
      </c>
      <c r="BC32" s="13" t="s">
        <v>235</v>
      </c>
    </row>
    <row r="33" spans="1:55" s="4" customFormat="1" ht="12.75">
      <c r="A33" s="78">
        <v>10</v>
      </c>
      <c r="B33" s="92" t="s">
        <v>183</v>
      </c>
      <c r="C33" s="89">
        <f>SUM(D33:N33)+SUM(R33:T33)+SUM(W33:AO33)+SUM(AT33:AX33)</f>
        <v>260</v>
      </c>
      <c r="D33" s="79" t="s">
        <v>65</v>
      </c>
      <c r="E33" s="79" t="s">
        <v>65</v>
      </c>
      <c r="F33" s="79" t="s">
        <v>65</v>
      </c>
      <c r="G33" s="79" t="s">
        <v>65</v>
      </c>
      <c r="H33" s="79" t="s">
        <v>65</v>
      </c>
      <c r="I33" s="79" t="s">
        <v>65</v>
      </c>
      <c r="J33" s="79" t="s">
        <v>66</v>
      </c>
      <c r="K33" s="79" t="s">
        <v>69</v>
      </c>
      <c r="L33" s="79" t="s">
        <v>66</v>
      </c>
      <c r="M33" s="79" t="s">
        <v>66</v>
      </c>
      <c r="N33" s="79">
        <f>SUM(O33:Q33)</f>
        <v>0</v>
      </c>
      <c r="O33" s="79" t="s">
        <v>65</v>
      </c>
      <c r="P33" s="79" t="s">
        <v>65</v>
      </c>
      <c r="Q33" s="79" t="s">
        <v>65</v>
      </c>
      <c r="R33" s="79" t="s">
        <v>66</v>
      </c>
      <c r="S33" s="79">
        <v>20</v>
      </c>
      <c r="T33" s="82" t="s">
        <v>66</v>
      </c>
      <c r="U33" s="78">
        <v>9</v>
      </c>
      <c r="V33" s="78">
        <v>9</v>
      </c>
      <c r="W33" s="81" t="s">
        <v>66</v>
      </c>
      <c r="X33" s="79" t="s">
        <v>65</v>
      </c>
      <c r="Y33" s="79" t="s">
        <v>65</v>
      </c>
      <c r="Z33" s="79" t="s">
        <v>66</v>
      </c>
      <c r="AA33" s="79" t="s">
        <v>65</v>
      </c>
      <c r="AB33" s="79" t="s">
        <v>66</v>
      </c>
      <c r="AC33" s="79" t="s">
        <v>66</v>
      </c>
      <c r="AD33" s="79" t="s">
        <v>66</v>
      </c>
      <c r="AE33" s="79" t="s">
        <v>66</v>
      </c>
      <c r="AF33" s="79" t="s">
        <v>66</v>
      </c>
      <c r="AG33" s="79" t="s">
        <v>65</v>
      </c>
      <c r="AH33" s="79" t="s">
        <v>65</v>
      </c>
      <c r="AI33" s="79" t="s">
        <v>66</v>
      </c>
      <c r="AJ33" s="79" t="s">
        <v>66</v>
      </c>
      <c r="AK33" s="79" t="s">
        <v>66</v>
      </c>
      <c r="AL33" s="79" t="s">
        <v>65</v>
      </c>
      <c r="AM33" s="79" t="s">
        <v>65</v>
      </c>
      <c r="AN33" s="79" t="s">
        <v>65</v>
      </c>
      <c r="AO33" s="79">
        <f>SUM(AP33:AS33)</f>
        <v>0</v>
      </c>
      <c r="AP33" s="79" t="s">
        <v>69</v>
      </c>
      <c r="AQ33" s="79" t="s">
        <v>69</v>
      </c>
      <c r="AR33" s="79" t="s">
        <v>69</v>
      </c>
      <c r="AS33" s="79" t="s">
        <v>69</v>
      </c>
      <c r="AT33" s="79">
        <v>240</v>
      </c>
      <c r="AU33" s="79" t="s">
        <v>65</v>
      </c>
      <c r="AV33" s="79" t="s">
        <v>66</v>
      </c>
      <c r="AW33" s="79" t="s">
        <v>66</v>
      </c>
      <c r="AX33" s="82" t="s">
        <v>66</v>
      </c>
      <c r="AY33" s="78">
        <v>9</v>
      </c>
      <c r="BA33" s="18">
        <v>23</v>
      </c>
      <c r="BB33" s="18">
        <v>264575</v>
      </c>
      <c r="BC33" s="13" t="s">
        <v>236</v>
      </c>
    </row>
    <row r="34" spans="1:55" s="4" customFormat="1" ht="12.75" hidden="1">
      <c r="A34" s="24"/>
      <c r="B34" s="69"/>
      <c r="C34" s="21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24"/>
      <c r="V34" s="24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 t="s">
        <v>260</v>
      </c>
      <c r="AW34" s="36"/>
      <c r="AX34" s="36"/>
      <c r="AY34" s="24"/>
      <c r="BA34" s="77">
        <v>24</v>
      </c>
      <c r="BB34" s="77">
        <v>788547</v>
      </c>
      <c r="BC34" s="12" t="s">
        <v>237</v>
      </c>
    </row>
    <row r="35" spans="1:55" s="4" customFormat="1" ht="12.75" hidden="1">
      <c r="A35" s="78">
        <v>11</v>
      </c>
      <c r="B35" s="88" t="s">
        <v>255</v>
      </c>
      <c r="C35" s="89">
        <f>SUM(D35:N35)+SUM(R35:T35)+SUM(W35:AO35)+SUM(AT35:AX35)</f>
        <v>125</v>
      </c>
      <c r="D35" s="79">
        <v>22</v>
      </c>
      <c r="E35" s="79" t="s">
        <v>66</v>
      </c>
      <c r="F35" s="79" t="s">
        <v>65</v>
      </c>
      <c r="G35" s="79">
        <v>34</v>
      </c>
      <c r="H35" s="79" t="s">
        <v>65</v>
      </c>
      <c r="I35" s="79" t="s">
        <v>66</v>
      </c>
      <c r="J35" s="79">
        <v>6</v>
      </c>
      <c r="K35" s="79" t="s">
        <v>69</v>
      </c>
      <c r="L35" s="79" t="s">
        <v>66</v>
      </c>
      <c r="M35" s="79">
        <v>6</v>
      </c>
      <c r="N35" s="79">
        <f>SUM(O35:Q35)</f>
        <v>0</v>
      </c>
      <c r="O35" s="79" t="s">
        <v>66</v>
      </c>
      <c r="P35" s="79" t="s">
        <v>65</v>
      </c>
      <c r="Q35" s="79" t="s">
        <v>66</v>
      </c>
      <c r="R35" s="79" t="s">
        <v>66</v>
      </c>
      <c r="S35" s="79" t="s">
        <v>66</v>
      </c>
      <c r="T35" s="79">
        <v>6</v>
      </c>
      <c r="U35" s="80">
        <v>10</v>
      </c>
      <c r="V35" s="80">
        <v>10</v>
      </c>
      <c r="W35" s="81" t="s">
        <v>66</v>
      </c>
      <c r="X35" s="79" t="s">
        <v>65</v>
      </c>
      <c r="Y35" s="79">
        <v>19</v>
      </c>
      <c r="Z35" s="79" t="s">
        <v>66</v>
      </c>
      <c r="AA35" s="79" t="s">
        <v>65</v>
      </c>
      <c r="AB35" s="79" t="s">
        <v>66</v>
      </c>
      <c r="AC35" s="79" t="s">
        <v>66</v>
      </c>
      <c r="AD35" s="79" t="s">
        <v>66</v>
      </c>
      <c r="AE35" s="79" t="s">
        <v>66</v>
      </c>
      <c r="AF35" s="79" t="s">
        <v>66</v>
      </c>
      <c r="AG35" s="79" t="s">
        <v>65</v>
      </c>
      <c r="AH35" s="79" t="s">
        <v>69</v>
      </c>
      <c r="AI35" s="79" t="s">
        <v>66</v>
      </c>
      <c r="AJ35" s="79" t="s">
        <v>66</v>
      </c>
      <c r="AK35" s="79" t="s">
        <v>66</v>
      </c>
      <c r="AL35" s="79" t="s">
        <v>69</v>
      </c>
      <c r="AM35" s="79" t="s">
        <v>65</v>
      </c>
      <c r="AN35" s="79" t="s">
        <v>65</v>
      </c>
      <c r="AO35" s="79">
        <f>SUM(AP35:AS35)</f>
        <v>0</v>
      </c>
      <c r="AP35" s="79" t="s">
        <v>69</v>
      </c>
      <c r="AQ35" s="79" t="s">
        <v>69</v>
      </c>
      <c r="AR35" s="79" t="s">
        <v>69</v>
      </c>
      <c r="AS35" s="79" t="s">
        <v>69</v>
      </c>
      <c r="AT35" s="79" t="s">
        <v>65</v>
      </c>
      <c r="AU35" s="79" t="s">
        <v>66</v>
      </c>
      <c r="AV35" s="79">
        <v>24</v>
      </c>
      <c r="AW35" s="79">
        <v>8</v>
      </c>
      <c r="AX35" s="82" t="s">
        <v>69</v>
      </c>
      <c r="AY35" s="80">
        <v>10</v>
      </c>
      <c r="BA35" s="18">
        <v>25</v>
      </c>
      <c r="BB35" s="18">
        <v>444226</v>
      </c>
      <c r="BC35" s="13" t="s">
        <v>164</v>
      </c>
    </row>
    <row r="36" spans="1:55" s="4" customFormat="1" ht="12.75" hidden="1">
      <c r="A36" s="22">
        <v>11</v>
      </c>
      <c r="B36" s="43" t="s">
        <v>93</v>
      </c>
      <c r="C36" s="21">
        <f>SUM(D36:N36)+SUM(R36:T36)+SUM(W36:AO36)+SUM(AT36:AX36)</f>
        <v>236</v>
      </c>
      <c r="D36" s="36">
        <v>30</v>
      </c>
      <c r="E36" s="36" t="s">
        <v>69</v>
      </c>
      <c r="F36" s="36" t="s">
        <v>69</v>
      </c>
      <c r="G36" s="36">
        <v>25</v>
      </c>
      <c r="H36" s="36" t="s">
        <v>69</v>
      </c>
      <c r="I36" s="36" t="s">
        <v>69</v>
      </c>
      <c r="J36" s="36" t="s">
        <v>69</v>
      </c>
      <c r="K36" s="36" t="s">
        <v>69</v>
      </c>
      <c r="L36" s="36" t="s">
        <v>69</v>
      </c>
      <c r="M36" s="36">
        <v>10</v>
      </c>
      <c r="N36" s="36">
        <f>SUM(O36:Q36)</f>
        <v>20</v>
      </c>
      <c r="O36" s="36">
        <v>20</v>
      </c>
      <c r="P36" s="36" t="s">
        <v>69</v>
      </c>
      <c r="Q36" s="36" t="s">
        <v>69</v>
      </c>
      <c r="R36" s="36" t="s">
        <v>69</v>
      </c>
      <c r="S36" s="36" t="s">
        <v>69</v>
      </c>
      <c r="T36" s="36">
        <v>10</v>
      </c>
      <c r="U36" s="45">
        <v>11</v>
      </c>
      <c r="V36" s="45">
        <v>11</v>
      </c>
      <c r="W36" s="36">
        <v>10</v>
      </c>
      <c r="X36" s="36" t="s">
        <v>69</v>
      </c>
      <c r="Y36" s="36">
        <v>49</v>
      </c>
      <c r="Z36" s="36" t="s">
        <v>69</v>
      </c>
      <c r="AA36" s="36" t="s">
        <v>69</v>
      </c>
      <c r="AB36" s="36" t="s">
        <v>69</v>
      </c>
      <c r="AC36" s="36" t="s">
        <v>69</v>
      </c>
      <c r="AD36" s="36" t="s">
        <v>69</v>
      </c>
      <c r="AE36" s="36" t="s">
        <v>69</v>
      </c>
      <c r="AF36" s="36" t="s">
        <v>69</v>
      </c>
      <c r="AG36" s="36">
        <v>25</v>
      </c>
      <c r="AH36" s="36" t="s">
        <v>69</v>
      </c>
      <c r="AI36" s="36" t="s">
        <v>69</v>
      </c>
      <c r="AJ36" s="36" t="s">
        <v>69</v>
      </c>
      <c r="AK36" s="36">
        <v>10</v>
      </c>
      <c r="AL36" s="36" t="s">
        <v>69</v>
      </c>
      <c r="AM36" s="36" t="s">
        <v>69</v>
      </c>
      <c r="AN36" s="36" t="s">
        <v>69</v>
      </c>
      <c r="AO36" s="36">
        <f>SUM(AP36:AS36)</f>
        <v>15</v>
      </c>
      <c r="AP36" s="36">
        <v>15</v>
      </c>
      <c r="AQ36" s="36" t="s">
        <v>69</v>
      </c>
      <c r="AR36" s="36" t="s">
        <v>69</v>
      </c>
      <c r="AS36" s="36" t="s">
        <v>69</v>
      </c>
      <c r="AT36" s="36">
        <v>25</v>
      </c>
      <c r="AU36" s="36" t="s">
        <v>69</v>
      </c>
      <c r="AV36" s="36" t="s">
        <v>69</v>
      </c>
      <c r="AW36" s="36">
        <v>7</v>
      </c>
      <c r="AX36" s="36" t="s">
        <v>69</v>
      </c>
      <c r="AY36" s="45">
        <v>11</v>
      </c>
      <c r="BA36" s="18">
        <v>26</v>
      </c>
      <c r="BB36" s="18">
        <v>468406</v>
      </c>
      <c r="BC36" s="13" t="s">
        <v>165</v>
      </c>
    </row>
    <row r="37" spans="1:55" s="4" customFormat="1" ht="12.75">
      <c r="A37" s="22"/>
      <c r="B37" s="43"/>
      <c r="C37" s="42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45"/>
      <c r="V37" s="45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45"/>
      <c r="BA37" s="18">
        <v>27</v>
      </c>
      <c r="BB37" s="18">
        <v>252711</v>
      </c>
      <c r="BC37" s="13" t="s">
        <v>166</v>
      </c>
    </row>
    <row r="38" spans="1:55" s="4" customFormat="1" ht="12.75">
      <c r="A38" s="47" t="s">
        <v>73</v>
      </c>
      <c r="B38" s="44"/>
      <c r="C38" s="21"/>
      <c r="D38" s="36"/>
      <c r="E38" s="36"/>
      <c r="F38" s="36"/>
      <c r="G38" s="36"/>
      <c r="H38" s="36"/>
      <c r="J38" s="43" t="s">
        <v>213</v>
      </c>
      <c r="O38" s="21"/>
      <c r="S38" s="36"/>
      <c r="W38" s="2" t="s">
        <v>78</v>
      </c>
      <c r="AG38" s="36"/>
      <c r="AH38" s="36"/>
      <c r="AI38" s="36"/>
      <c r="AJ38" s="36"/>
      <c r="AK38" s="36"/>
      <c r="AL38" s="2" t="s">
        <v>72</v>
      </c>
      <c r="AS38" s="6"/>
      <c r="AT38" s="60"/>
      <c r="AU38" s="36"/>
      <c r="AV38" s="36"/>
      <c r="AW38" s="36"/>
      <c r="AX38" s="36"/>
      <c r="AY38" s="45"/>
      <c r="BA38" s="18">
        <v>28</v>
      </c>
      <c r="BB38" s="18">
        <v>543705</v>
      </c>
      <c r="BC38" s="13" t="s">
        <v>167</v>
      </c>
    </row>
    <row r="39" spans="1:55" s="4" customFormat="1" ht="12.75">
      <c r="A39" s="43" t="s">
        <v>264</v>
      </c>
      <c r="B39" s="43"/>
      <c r="D39" s="60"/>
      <c r="E39" s="36"/>
      <c r="F39" s="36"/>
      <c r="G39" s="36"/>
      <c r="H39" s="36"/>
      <c r="J39" s="43" t="s">
        <v>212</v>
      </c>
      <c r="S39" s="36"/>
      <c r="W39" s="47" t="s">
        <v>79</v>
      </c>
      <c r="X39" s="48"/>
      <c r="Y39" s="48"/>
      <c r="Z39" s="48"/>
      <c r="AA39" s="48"/>
      <c r="AB39" s="48"/>
      <c r="AC39" s="48"/>
      <c r="AD39" s="48"/>
      <c r="AG39" s="36"/>
      <c r="AH39" s="36"/>
      <c r="AI39" s="36"/>
      <c r="AL39" s="47" t="s">
        <v>74</v>
      </c>
      <c r="AM39" s="48"/>
      <c r="AN39" s="48"/>
      <c r="AO39" s="48"/>
      <c r="AP39" s="48"/>
      <c r="AQ39" s="48"/>
      <c r="AR39" s="48"/>
      <c r="AS39" s="6"/>
      <c r="AT39" s="6"/>
      <c r="AU39" s="36"/>
      <c r="AV39" s="36"/>
      <c r="AW39" s="36"/>
      <c r="AX39" s="36"/>
      <c r="AY39" s="45"/>
      <c r="BA39" s="18">
        <v>29</v>
      </c>
      <c r="BB39" s="18">
        <v>455622</v>
      </c>
      <c r="BC39" s="13" t="s">
        <v>168</v>
      </c>
    </row>
    <row r="40" spans="1:55" s="4" customFormat="1" ht="12.75">
      <c r="A40" s="43" t="s">
        <v>263</v>
      </c>
      <c r="B40" s="6"/>
      <c r="D40" s="60"/>
      <c r="E40" s="42"/>
      <c r="F40" s="42"/>
      <c r="G40" s="42"/>
      <c r="H40" s="42"/>
      <c r="J40" s="4" t="s">
        <v>278</v>
      </c>
      <c r="S40" s="42"/>
      <c r="W40" s="49">
        <v>1</v>
      </c>
      <c r="X40" s="43" t="s">
        <v>80</v>
      </c>
      <c r="Y40" s="43"/>
      <c r="AG40" s="42"/>
      <c r="AH40" s="42"/>
      <c r="AI40" s="42"/>
      <c r="AL40" s="6"/>
      <c r="AM40" s="6"/>
      <c r="AN40" s="6"/>
      <c r="AO40" s="6"/>
      <c r="AP40" s="6"/>
      <c r="AQ40" s="6"/>
      <c r="AR40" s="6"/>
      <c r="AS40" s="6"/>
      <c r="AT40" s="6"/>
      <c r="AU40" s="42"/>
      <c r="AV40" s="42"/>
      <c r="AW40" s="42"/>
      <c r="AX40" s="42"/>
      <c r="AY40" s="45"/>
      <c r="BA40" s="18">
        <v>30</v>
      </c>
      <c r="BB40" s="18">
        <v>412512</v>
      </c>
      <c r="BC40" s="13" t="s">
        <v>169</v>
      </c>
    </row>
    <row r="41" spans="1:55" s="4" customFormat="1" ht="12.75">
      <c r="A41" s="43" t="s">
        <v>265</v>
      </c>
      <c r="B41" s="6"/>
      <c r="D41" s="6"/>
      <c r="E41" s="42"/>
      <c r="F41" s="42"/>
      <c r="G41" s="42"/>
      <c r="H41" s="42"/>
      <c r="J41" s="4" t="s">
        <v>277</v>
      </c>
      <c r="S41" s="42"/>
      <c r="W41" s="50"/>
      <c r="X41" s="6"/>
      <c r="Y41" s="6"/>
      <c r="AG41" s="42"/>
      <c r="AH41" s="42"/>
      <c r="AI41" s="42"/>
      <c r="AL41" s="52" t="s">
        <v>75</v>
      </c>
      <c r="AM41" s="53"/>
      <c r="AN41" s="53"/>
      <c r="AO41" s="53"/>
      <c r="AP41" s="53"/>
      <c r="AQ41" s="53"/>
      <c r="AS41" s="49">
        <f>SUM(AS42:AS49)</f>
        <v>149</v>
      </c>
      <c r="AT41" s="49" t="s">
        <v>76</v>
      </c>
      <c r="AU41" s="42"/>
      <c r="AV41" s="42"/>
      <c r="AW41" s="42"/>
      <c r="AX41" s="42"/>
      <c r="AY41" s="45"/>
      <c r="BA41" s="18">
        <v>31</v>
      </c>
      <c r="BB41" s="18">
        <v>740456</v>
      </c>
      <c r="BC41" s="13" t="s">
        <v>170</v>
      </c>
    </row>
    <row r="42" spans="1:55" s="4" customFormat="1" ht="12.75">
      <c r="A42" s="43" t="s">
        <v>297</v>
      </c>
      <c r="B42" s="6"/>
      <c r="D42" s="6"/>
      <c r="E42" s="42"/>
      <c r="F42" s="42"/>
      <c r="G42" s="42"/>
      <c r="H42" s="42"/>
      <c r="J42" s="6" t="s">
        <v>300</v>
      </c>
      <c r="S42" s="42"/>
      <c r="W42" s="49">
        <v>1</v>
      </c>
      <c r="X42" s="43" t="s">
        <v>86</v>
      </c>
      <c r="Y42" s="6"/>
      <c r="AG42" s="42"/>
      <c r="AH42" s="42"/>
      <c r="AI42" s="42"/>
      <c r="AL42" s="6" t="s">
        <v>224</v>
      </c>
      <c r="AM42" s="6"/>
      <c r="AN42" s="6"/>
      <c r="AO42" s="6"/>
      <c r="AP42" s="6"/>
      <c r="AQ42" s="6"/>
      <c r="AS42" s="90">
        <v>20</v>
      </c>
      <c r="AT42" s="49" t="s">
        <v>76</v>
      </c>
      <c r="AU42" s="42"/>
      <c r="AV42" s="42"/>
      <c r="AW42" s="42"/>
      <c r="AX42" s="42"/>
      <c r="AY42" s="45"/>
      <c r="BA42" s="18">
        <v>32</v>
      </c>
      <c r="BB42" s="18">
        <v>338202</v>
      </c>
      <c r="BC42" s="13" t="s">
        <v>171</v>
      </c>
    </row>
    <row r="43" spans="1:55" s="4" customFormat="1" ht="12.75">
      <c r="A43" s="43" t="s">
        <v>266</v>
      </c>
      <c r="B43" s="6"/>
      <c r="D43" s="6"/>
      <c r="E43" s="42"/>
      <c r="F43" s="42"/>
      <c r="G43" s="42"/>
      <c r="H43" s="42"/>
      <c r="J43" s="43" t="s">
        <v>211</v>
      </c>
      <c r="S43" s="42"/>
      <c r="W43" s="49"/>
      <c r="X43" s="43"/>
      <c r="AG43" s="42"/>
      <c r="AH43" s="42"/>
      <c r="AI43" s="42"/>
      <c r="AL43" s="6" t="s">
        <v>205</v>
      </c>
      <c r="AM43" s="34"/>
      <c r="AN43" s="34"/>
      <c r="AO43" s="34"/>
      <c r="AP43" s="34"/>
      <c r="AQ43" s="34"/>
      <c r="AS43" s="90">
        <v>67</v>
      </c>
      <c r="AT43" s="49" t="s">
        <v>76</v>
      </c>
      <c r="AV43" s="42"/>
      <c r="AW43" s="42"/>
      <c r="AX43" s="42"/>
      <c r="AY43" s="45"/>
      <c r="BA43" s="18">
        <v>33</v>
      </c>
      <c r="BB43" s="4">
        <v>217366</v>
      </c>
      <c r="BC43" s="13" t="s">
        <v>172</v>
      </c>
    </row>
    <row r="44" spans="1:55" s="4" customFormat="1" ht="12.75">
      <c r="A44" s="4" t="s">
        <v>267</v>
      </c>
      <c r="B44" s="43"/>
      <c r="D44" s="6"/>
      <c r="E44" s="42"/>
      <c r="F44" s="42"/>
      <c r="G44" s="42"/>
      <c r="H44" s="42"/>
      <c r="J44" s="43" t="s">
        <v>214</v>
      </c>
      <c r="S44" s="42"/>
      <c r="W44" s="49">
        <v>1</v>
      </c>
      <c r="X44" s="6" t="s">
        <v>196</v>
      </c>
      <c r="AB44" s="6"/>
      <c r="AG44" s="42"/>
      <c r="AH44" s="42"/>
      <c r="AI44" s="42"/>
      <c r="AL44" s="6" t="s">
        <v>206</v>
      </c>
      <c r="AM44" s="34"/>
      <c r="AN44" s="34"/>
      <c r="AO44" s="34"/>
      <c r="AP44" s="34"/>
      <c r="AQ44" s="34"/>
      <c r="AS44" s="90">
        <v>2</v>
      </c>
      <c r="AT44" s="49" t="s">
        <v>76</v>
      </c>
      <c r="AV44" s="42"/>
      <c r="AW44" s="42"/>
      <c r="AX44" s="42"/>
      <c r="AY44" s="45"/>
      <c r="BA44" s="18">
        <v>34</v>
      </c>
      <c r="BB44" s="18">
        <v>399936</v>
      </c>
      <c r="BC44" s="13" t="s">
        <v>173</v>
      </c>
    </row>
    <row r="45" spans="1:55" s="4" customFormat="1" ht="12.75">
      <c r="A45" s="4" t="s">
        <v>268</v>
      </c>
      <c r="D45" s="6"/>
      <c r="E45" s="5"/>
      <c r="F45" s="5"/>
      <c r="G45" s="5"/>
      <c r="H45" s="5"/>
      <c r="J45" s="43" t="s">
        <v>292</v>
      </c>
      <c r="S45" s="5"/>
      <c r="W45" s="49">
        <v>2</v>
      </c>
      <c r="X45" s="6" t="s">
        <v>197</v>
      </c>
      <c r="Y45" s="43"/>
      <c r="AB45" s="6"/>
      <c r="AG45" s="5"/>
      <c r="AH45" s="5"/>
      <c r="AI45" s="5"/>
      <c r="AL45" s="6" t="s">
        <v>207</v>
      </c>
      <c r="AM45" s="34"/>
      <c r="AN45" s="34"/>
      <c r="AO45" s="34"/>
      <c r="AP45" s="34"/>
      <c r="AQ45" s="34"/>
      <c r="AS45" s="90">
        <v>15</v>
      </c>
      <c r="AT45" s="49" t="s">
        <v>76</v>
      </c>
      <c r="AV45" s="5"/>
      <c r="AW45" s="5"/>
      <c r="AX45" s="5"/>
      <c r="AY45" s="45"/>
      <c r="BA45" s="18">
        <v>35</v>
      </c>
      <c r="BB45" s="4">
        <v>629498</v>
      </c>
      <c r="BC45" s="13" t="s">
        <v>174</v>
      </c>
    </row>
    <row r="46" spans="1:55" s="4" customFormat="1" ht="12.75">
      <c r="A46" s="97" t="s">
        <v>298</v>
      </c>
      <c r="D46" s="6"/>
      <c r="J46" s="43" t="s">
        <v>272</v>
      </c>
      <c r="W46" s="49">
        <v>3</v>
      </c>
      <c r="X46" s="6" t="s">
        <v>198</v>
      </c>
      <c r="Y46" s="43"/>
      <c r="AB46" s="6"/>
      <c r="AH46" s="5"/>
      <c r="AI46" s="5"/>
      <c r="AL46" s="6" t="s">
        <v>208</v>
      </c>
      <c r="AM46" s="34"/>
      <c r="AN46" s="34"/>
      <c r="AO46" s="34"/>
      <c r="AP46" s="34"/>
      <c r="AQ46" s="34"/>
      <c r="AS46" s="90">
        <v>15</v>
      </c>
      <c r="AT46" s="49" t="s">
        <v>76</v>
      </c>
      <c r="BA46" s="18">
        <v>36</v>
      </c>
      <c r="BB46" s="4">
        <v>355255</v>
      </c>
      <c r="BC46" s="13" t="s">
        <v>175</v>
      </c>
    </row>
    <row r="47" spans="1:55" s="4" customFormat="1" ht="12.75">
      <c r="A47" s="43" t="s">
        <v>262</v>
      </c>
      <c r="D47" s="6"/>
      <c r="J47" s="43" t="s">
        <v>273</v>
      </c>
      <c r="W47" s="49">
        <v>4</v>
      </c>
      <c r="X47" s="6" t="s">
        <v>199</v>
      </c>
      <c r="Y47" s="43"/>
      <c r="AL47" s="6" t="s">
        <v>209</v>
      </c>
      <c r="AM47" s="6"/>
      <c r="AN47" s="6"/>
      <c r="AO47" s="6"/>
      <c r="AP47" s="6"/>
      <c r="AQ47" s="6"/>
      <c r="AS47" s="90">
        <v>5</v>
      </c>
      <c r="AT47" s="49" t="s">
        <v>76</v>
      </c>
      <c r="AZ47" s="46"/>
      <c r="BA47" s="18">
        <v>37</v>
      </c>
      <c r="BB47" s="4">
        <v>696613</v>
      </c>
      <c r="BC47" s="13" t="s">
        <v>176</v>
      </c>
    </row>
    <row r="48" spans="1:55" s="4" customFormat="1" ht="12.75">
      <c r="A48" s="43" t="s">
        <v>296</v>
      </c>
      <c r="D48" s="6"/>
      <c r="J48" s="43" t="s">
        <v>286</v>
      </c>
      <c r="W48" s="49">
        <v>5</v>
      </c>
      <c r="X48" s="6" t="s">
        <v>200</v>
      </c>
      <c r="Y48" s="6"/>
      <c r="Z48" s="6"/>
      <c r="AL48" s="6" t="s">
        <v>210</v>
      </c>
      <c r="AM48" s="6"/>
      <c r="AN48" s="6"/>
      <c r="AO48" s="6"/>
      <c r="AP48" s="6"/>
      <c r="AQ48" s="6"/>
      <c r="AS48" s="49">
        <v>20</v>
      </c>
      <c r="AT48" s="49" t="s">
        <v>76</v>
      </c>
      <c r="BA48" s="18">
        <v>38</v>
      </c>
      <c r="BB48" s="4">
        <v>203197</v>
      </c>
      <c r="BC48" s="13" t="s">
        <v>217</v>
      </c>
    </row>
    <row r="49" spans="1:55" s="4" customFormat="1" ht="12.75">
      <c r="A49" s="97" t="s">
        <v>282</v>
      </c>
      <c r="D49" s="6"/>
      <c r="J49" s="43" t="s">
        <v>274</v>
      </c>
      <c r="W49" s="49">
        <v>6</v>
      </c>
      <c r="X49" s="6" t="s">
        <v>201</v>
      </c>
      <c r="Y49" s="6"/>
      <c r="Z49" s="6"/>
      <c r="AA49" s="6"/>
      <c r="AB49" s="6"/>
      <c r="AE49" s="6"/>
      <c r="AL49" s="6" t="s">
        <v>258</v>
      </c>
      <c r="AM49" s="6"/>
      <c r="AN49" s="6"/>
      <c r="AO49" s="6"/>
      <c r="AP49" s="6"/>
      <c r="AQ49" s="6"/>
      <c r="AR49" s="6"/>
      <c r="AS49" s="49">
        <v>5</v>
      </c>
      <c r="AT49" s="49" t="s">
        <v>76</v>
      </c>
      <c r="BA49" s="18">
        <v>39</v>
      </c>
      <c r="BB49" s="4">
        <v>387345</v>
      </c>
      <c r="BC49" s="13" t="s">
        <v>177</v>
      </c>
    </row>
    <row r="50" spans="1:55" s="4" customFormat="1" ht="12.75">
      <c r="A50" s="43" t="s">
        <v>290</v>
      </c>
      <c r="D50" s="6"/>
      <c r="J50" s="43" t="s">
        <v>275</v>
      </c>
      <c r="W50" s="49">
        <v>7</v>
      </c>
      <c r="X50" s="6" t="s">
        <v>202</v>
      </c>
      <c r="Y50" s="40"/>
      <c r="Z50" s="6"/>
      <c r="AA50" s="6"/>
      <c r="AB50" s="6"/>
      <c r="AE50" s="6"/>
      <c r="AL50" s="6"/>
      <c r="AM50" s="6"/>
      <c r="AN50" s="6"/>
      <c r="AO50" s="6"/>
      <c r="AP50" s="6"/>
      <c r="AQ50" s="6"/>
      <c r="AR50" s="6"/>
      <c r="AS50" s="6"/>
      <c r="BA50" s="18">
        <v>40</v>
      </c>
      <c r="BB50" s="4">
        <v>359855</v>
      </c>
      <c r="BC50" s="13" t="s">
        <v>178</v>
      </c>
    </row>
    <row r="51" spans="1:55" s="4" customFormat="1" ht="12.75">
      <c r="A51" s="43" t="s">
        <v>269</v>
      </c>
      <c r="D51" s="6"/>
      <c r="J51" s="54" t="s">
        <v>301</v>
      </c>
      <c r="W51" s="49">
        <v>8</v>
      </c>
      <c r="X51" s="6" t="s">
        <v>257</v>
      </c>
      <c r="Y51" s="40"/>
      <c r="Z51" s="6"/>
      <c r="AA51" s="6"/>
      <c r="AC51" s="6"/>
      <c r="AD51" s="6"/>
      <c r="AE51" s="6"/>
      <c r="AL51" s="6"/>
      <c r="AM51" s="6"/>
      <c r="AN51" s="6"/>
      <c r="AO51" s="6"/>
      <c r="AP51" s="6"/>
      <c r="AQ51" s="6"/>
      <c r="AR51" s="6"/>
      <c r="AS51" s="6"/>
      <c r="BA51" s="18">
        <v>41</v>
      </c>
      <c r="BB51" s="4">
        <v>331015</v>
      </c>
      <c r="BC51" s="13" t="s">
        <v>179</v>
      </c>
    </row>
    <row r="52" spans="1:55" s="4" customFormat="1" ht="12.75">
      <c r="A52" s="43" t="s">
        <v>299</v>
      </c>
      <c r="B52" s="2"/>
      <c r="D52" s="6"/>
      <c r="H52" s="21"/>
      <c r="J52" s="91" t="s">
        <v>303</v>
      </c>
      <c r="W52" s="49">
        <v>9</v>
      </c>
      <c r="X52" s="6" t="s">
        <v>203</v>
      </c>
      <c r="Y52" s="6"/>
      <c r="Z52" s="6"/>
      <c r="AA52" s="6"/>
      <c r="AC52" s="6"/>
      <c r="AD52" s="6"/>
      <c r="AE52" s="6"/>
      <c r="AL52" s="47" t="s">
        <v>77</v>
      </c>
      <c r="AM52" s="48"/>
      <c r="AN52" s="48"/>
      <c r="AO52" s="48"/>
      <c r="AP52" s="48"/>
      <c r="AQ52" s="98"/>
      <c r="AR52" s="55"/>
      <c r="BA52" s="18">
        <v>42</v>
      </c>
      <c r="BB52" s="4">
        <v>1844312</v>
      </c>
      <c r="BC52" s="13" t="s">
        <v>180</v>
      </c>
    </row>
    <row r="53" spans="1:55" s="4" customFormat="1" ht="12.75">
      <c r="A53" s="51" t="s">
        <v>261</v>
      </c>
      <c r="D53" s="6"/>
      <c r="J53" s="91" t="s">
        <v>276</v>
      </c>
      <c r="W53" s="49">
        <v>10</v>
      </c>
      <c r="X53" s="6" t="s">
        <v>204</v>
      </c>
      <c r="Y53" s="40"/>
      <c r="Z53" s="6"/>
      <c r="AA53" s="6"/>
      <c r="AB53" s="6"/>
      <c r="AC53" s="6"/>
      <c r="AD53" s="6"/>
      <c r="AE53" s="6"/>
      <c r="AL53" s="56" t="s">
        <v>218</v>
      </c>
      <c r="AM53" s="6"/>
      <c r="AN53" s="6"/>
      <c r="AO53" s="6"/>
      <c r="AQ53" s="99">
        <v>5</v>
      </c>
      <c r="AS53" s="6"/>
      <c r="BA53" s="18"/>
      <c r="BC53" s="13"/>
    </row>
    <row r="54" spans="1:55" s="4" customFormat="1" ht="12.75">
      <c r="A54" s="6" t="s">
        <v>270</v>
      </c>
      <c r="D54" s="6"/>
      <c r="J54" s="91" t="s">
        <v>304</v>
      </c>
      <c r="W54" s="49"/>
      <c r="X54" s="6"/>
      <c r="Y54" s="40"/>
      <c r="Z54" s="6"/>
      <c r="AA54" s="6"/>
      <c r="AB54" s="6"/>
      <c r="AC54" s="6"/>
      <c r="AD54" s="6"/>
      <c r="AE54" s="6"/>
      <c r="AL54" s="56" t="s">
        <v>219</v>
      </c>
      <c r="AM54" s="6"/>
      <c r="AN54" s="6"/>
      <c r="AO54" s="6"/>
      <c r="AQ54" s="99">
        <v>9</v>
      </c>
      <c r="AS54" s="6"/>
      <c r="BA54" s="18"/>
      <c r="BC54" s="13"/>
    </row>
    <row r="55" spans="1:55" s="4" customFormat="1" ht="12.75">
      <c r="A55" s="6" t="s">
        <v>271</v>
      </c>
      <c r="D55" s="6"/>
      <c r="J55" s="54" t="s">
        <v>302</v>
      </c>
      <c r="Y55" s="40"/>
      <c r="Z55" s="6"/>
      <c r="AA55" s="6"/>
      <c r="AB55" s="6"/>
      <c r="AC55" s="6"/>
      <c r="AD55" s="6"/>
      <c r="AE55" s="6"/>
      <c r="AL55" s="56" t="s">
        <v>220</v>
      </c>
      <c r="AM55" s="6"/>
      <c r="AN55" s="6"/>
      <c r="AO55" s="6"/>
      <c r="AQ55" s="99">
        <v>4</v>
      </c>
      <c r="AS55" s="6"/>
      <c r="BA55" s="18"/>
      <c r="BC55" s="13"/>
    </row>
    <row r="56" spans="1:45" s="4" customFormat="1" ht="12.75">
      <c r="A56" s="6" t="s">
        <v>294</v>
      </c>
      <c r="J56" s="6" t="s">
        <v>280</v>
      </c>
      <c r="Y56" s="40"/>
      <c r="Z56" s="6"/>
      <c r="AA56" s="6"/>
      <c r="AB56" s="6"/>
      <c r="AC56" s="6"/>
      <c r="AD56" s="6"/>
      <c r="AE56" s="6"/>
      <c r="AL56" s="56" t="s">
        <v>221</v>
      </c>
      <c r="AN56" s="6"/>
      <c r="AO56" s="6"/>
      <c r="AQ56" s="99">
        <v>63</v>
      </c>
      <c r="AS56" s="6"/>
    </row>
    <row r="57" spans="10:45" s="4" customFormat="1" ht="12.75">
      <c r="J57" s="4" t="s">
        <v>287</v>
      </c>
      <c r="Y57" s="6"/>
      <c r="Z57" s="6"/>
      <c r="AA57" s="6"/>
      <c r="AB57" s="6"/>
      <c r="AC57" s="6"/>
      <c r="AD57" s="6"/>
      <c r="AE57" s="6"/>
      <c r="AL57" s="56" t="s">
        <v>222</v>
      </c>
      <c r="AM57" s="6"/>
      <c r="AN57" s="6"/>
      <c r="AO57" s="6"/>
      <c r="AQ57" s="99">
        <v>62</v>
      </c>
      <c r="AS57" s="6"/>
    </row>
    <row r="58" spans="1:45" s="4" customFormat="1" ht="12.75">
      <c r="A58" s="4" t="s">
        <v>291</v>
      </c>
      <c r="J58" s="4" t="s">
        <v>288</v>
      </c>
      <c r="W58" s="49"/>
      <c r="X58" s="6"/>
      <c r="Y58" s="6"/>
      <c r="Z58" s="6"/>
      <c r="AA58" s="6"/>
      <c r="AB58" s="6"/>
      <c r="AC58" s="6"/>
      <c r="AD58" s="6"/>
      <c r="AE58" s="6"/>
      <c r="AL58" s="56"/>
      <c r="AM58" s="6"/>
      <c r="AN58" s="6"/>
      <c r="AO58" s="6"/>
      <c r="AS58" s="6"/>
    </row>
    <row r="59" spans="10:45" s="4" customFormat="1" ht="12.75">
      <c r="J59" s="4" t="s">
        <v>285</v>
      </c>
      <c r="W59" s="49"/>
      <c r="X59" s="6"/>
      <c r="Y59" s="6"/>
      <c r="Z59" s="6"/>
      <c r="AA59" s="6"/>
      <c r="AB59" s="6"/>
      <c r="AC59" s="6"/>
      <c r="AD59" s="6"/>
      <c r="AF59" s="6"/>
      <c r="AL59" s="56"/>
      <c r="AN59" s="6"/>
      <c r="AO59" s="6"/>
      <c r="AS59" s="6"/>
    </row>
    <row r="60" spans="10:45" s="4" customFormat="1" ht="12.75">
      <c r="J60" s="4" t="s">
        <v>284</v>
      </c>
      <c r="W60" s="6"/>
      <c r="X60" s="6"/>
      <c r="Y60" s="6"/>
      <c r="Z60" s="6"/>
      <c r="AA60" s="6"/>
      <c r="AB60" s="6"/>
      <c r="AC60" s="6"/>
      <c r="AD60" s="6"/>
      <c r="AE60" s="6"/>
      <c r="AF60" s="6"/>
      <c r="AL60" s="56"/>
      <c r="AM60" s="6"/>
      <c r="AN60" s="6"/>
      <c r="AO60" s="6"/>
      <c r="AP60" s="6"/>
      <c r="AS60" s="6"/>
    </row>
    <row r="61" spans="10:45" s="4" customFormat="1" ht="12.75">
      <c r="J61" s="4" t="s">
        <v>293</v>
      </c>
      <c r="W61" s="6"/>
      <c r="AS61" s="6"/>
    </row>
    <row r="62" spans="3:54" ht="12.75">
      <c r="C62" s="4"/>
      <c r="D62" s="4"/>
      <c r="E62" s="4"/>
      <c r="F62" s="4"/>
      <c r="G62" s="4"/>
      <c r="H62" s="4"/>
      <c r="AG62" s="4"/>
      <c r="AH62" s="4"/>
      <c r="AI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3:54" ht="12.75">
      <c r="C63" s="4"/>
      <c r="D63" s="4"/>
      <c r="E63" s="4"/>
      <c r="F63" s="4"/>
      <c r="G63" s="4"/>
      <c r="H63" s="4"/>
      <c r="AG63" s="4"/>
      <c r="AH63" s="4"/>
      <c r="AI63" s="4"/>
      <c r="AU63" s="4"/>
      <c r="AV63" s="4"/>
      <c r="AW63" s="4"/>
      <c r="AX63" s="4"/>
      <c r="AY63" s="4"/>
      <c r="AZ63" s="4"/>
      <c r="BA63" s="4"/>
      <c r="BB63" s="4"/>
    </row>
    <row r="64" spans="5:54" ht="12.75">
      <c r="E64" s="4"/>
      <c r="F64" s="4"/>
      <c r="G64" s="4"/>
      <c r="H64" s="4"/>
      <c r="AG64" s="4"/>
      <c r="AH64" s="4"/>
      <c r="AI64" s="4"/>
      <c r="AU64" s="4"/>
      <c r="AV64" s="4"/>
      <c r="AW64" s="4"/>
      <c r="AX64" s="4"/>
      <c r="AY64" s="4"/>
      <c r="AZ64" s="4"/>
      <c r="BA64" s="4"/>
      <c r="BB64" s="4"/>
    </row>
    <row r="65" spans="5:54" ht="12.75">
      <c r="E65" s="4"/>
      <c r="F65" s="4"/>
      <c r="G65" s="4"/>
      <c r="H65" s="4"/>
      <c r="AG65" s="4"/>
      <c r="AH65" s="4"/>
      <c r="AI65" s="4"/>
      <c r="AU65" s="4"/>
      <c r="AV65" s="4"/>
      <c r="AW65" s="4"/>
      <c r="AX65" s="4"/>
      <c r="AY65" s="4"/>
      <c r="AZ65" s="4"/>
      <c r="BA65" s="4"/>
      <c r="BB65" s="4"/>
    </row>
    <row r="66" spans="5:54" ht="12.75">
      <c r="E66" s="4"/>
      <c r="F66" s="4"/>
      <c r="G66" s="4"/>
      <c r="H66" s="4"/>
      <c r="AG66" s="4"/>
      <c r="AH66" s="4"/>
      <c r="AI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3:54" ht="12.75">
      <c r="C67" s="4"/>
      <c r="D67" s="4"/>
      <c r="E67" s="4"/>
      <c r="F67" s="4"/>
      <c r="G67" s="4"/>
      <c r="H67" s="4"/>
      <c r="AG67" s="4"/>
      <c r="AH67" s="4"/>
      <c r="AI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3:54" ht="12.75">
      <c r="C68" s="4"/>
      <c r="D68" s="4"/>
      <c r="E68" s="4"/>
      <c r="F68" s="4"/>
      <c r="G68" s="4"/>
      <c r="H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3:54" ht="12.75">
      <c r="C69" s="4"/>
      <c r="D69" s="4"/>
      <c r="E69" s="4"/>
      <c r="F69" s="4"/>
      <c r="G69" s="4"/>
      <c r="H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3:54" ht="12.75">
      <c r="C70" s="4"/>
      <c r="D70" s="4"/>
      <c r="E70" s="4"/>
      <c r="F70" s="4"/>
      <c r="G70" s="4"/>
      <c r="H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</row>
    <row r="71" spans="3:54" ht="12.75">
      <c r="C71" s="4"/>
      <c r="D71" s="4"/>
      <c r="E71" s="4"/>
      <c r="F71" s="4"/>
      <c r="G71" s="4"/>
      <c r="H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</row>
    <row r="72" spans="3:54" ht="12.75">
      <c r="C72" s="4"/>
      <c r="D72" s="4"/>
      <c r="E72" s="4"/>
      <c r="F72" s="4"/>
      <c r="G72" s="4"/>
      <c r="H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</row>
    <row r="73" spans="2:54" ht="12.75" hidden="1">
      <c r="B73" s="6" t="s">
        <v>238</v>
      </c>
      <c r="C73" s="58">
        <f>SUM(D73:N73)+SUM(R73:T73)+SUM(W73:AO73)+SUM(AT73:AX73)</f>
        <v>3468</v>
      </c>
      <c r="D73" s="64">
        <f>+D74+D75</f>
        <v>301</v>
      </c>
      <c r="E73" s="64">
        <f aca="true" t="shared" si="9" ref="E73:T73">+E74+E75</f>
        <v>6</v>
      </c>
      <c r="F73" s="64">
        <f t="shared" si="9"/>
        <v>0</v>
      </c>
      <c r="G73" s="64">
        <f t="shared" si="9"/>
        <v>138</v>
      </c>
      <c r="H73" s="64">
        <f t="shared" si="9"/>
        <v>7</v>
      </c>
      <c r="I73" s="64">
        <f t="shared" si="9"/>
        <v>30</v>
      </c>
      <c r="J73" s="64">
        <f t="shared" si="9"/>
        <v>50</v>
      </c>
      <c r="K73" s="64">
        <f t="shared" si="9"/>
        <v>0</v>
      </c>
      <c r="L73" s="64">
        <f t="shared" si="9"/>
        <v>32</v>
      </c>
      <c r="M73" s="64">
        <f t="shared" si="9"/>
        <v>112</v>
      </c>
      <c r="N73" s="64">
        <f t="shared" si="9"/>
        <v>691</v>
      </c>
      <c r="O73" s="64">
        <f t="shared" si="9"/>
        <v>189</v>
      </c>
      <c r="P73" s="64">
        <f t="shared" si="9"/>
        <v>65</v>
      </c>
      <c r="Q73" s="64">
        <f t="shared" si="9"/>
        <v>437</v>
      </c>
      <c r="R73" s="64">
        <f t="shared" si="9"/>
        <v>25</v>
      </c>
      <c r="S73" s="64">
        <f t="shared" si="9"/>
        <v>20</v>
      </c>
      <c r="T73" s="64">
        <f t="shared" si="9"/>
        <v>32</v>
      </c>
      <c r="W73" s="64">
        <f aca="true" t="shared" si="10" ref="W73:AX73">+W74+W75</f>
        <v>20</v>
      </c>
      <c r="X73" s="64">
        <f t="shared" si="10"/>
        <v>100</v>
      </c>
      <c r="Y73" s="64">
        <f t="shared" si="10"/>
        <v>203</v>
      </c>
      <c r="Z73" s="64">
        <f t="shared" si="10"/>
        <v>15</v>
      </c>
      <c r="AA73" s="64">
        <f t="shared" si="10"/>
        <v>34</v>
      </c>
      <c r="AB73" s="64">
        <f t="shared" si="10"/>
        <v>25</v>
      </c>
      <c r="AC73" s="64">
        <f t="shared" si="10"/>
        <v>4</v>
      </c>
      <c r="AD73" s="64">
        <f t="shared" si="10"/>
        <v>6</v>
      </c>
      <c r="AE73" s="64">
        <f t="shared" si="10"/>
        <v>96</v>
      </c>
      <c r="AF73" s="64">
        <f t="shared" si="10"/>
        <v>49</v>
      </c>
      <c r="AG73" s="64">
        <f t="shared" si="10"/>
        <v>82</v>
      </c>
      <c r="AH73" s="64">
        <f t="shared" si="10"/>
        <v>226</v>
      </c>
      <c r="AI73" s="64">
        <f t="shared" si="10"/>
        <v>0</v>
      </c>
      <c r="AJ73" s="64">
        <f t="shared" si="10"/>
        <v>0</v>
      </c>
      <c r="AK73" s="64">
        <f t="shared" si="10"/>
        <v>35</v>
      </c>
      <c r="AL73" s="64">
        <f t="shared" si="10"/>
        <v>260</v>
      </c>
      <c r="AM73" s="64">
        <f t="shared" si="10"/>
        <v>104</v>
      </c>
      <c r="AN73" s="64">
        <f t="shared" si="10"/>
        <v>23</v>
      </c>
      <c r="AO73" s="64">
        <f t="shared" si="10"/>
        <v>270</v>
      </c>
      <c r="AP73" s="64">
        <f t="shared" si="10"/>
        <v>192</v>
      </c>
      <c r="AQ73" s="64">
        <f t="shared" si="10"/>
        <v>78</v>
      </c>
      <c r="AR73" s="64">
        <f t="shared" si="10"/>
        <v>0</v>
      </c>
      <c r="AS73" s="64">
        <f t="shared" si="10"/>
        <v>0</v>
      </c>
      <c r="AT73" s="64">
        <f t="shared" si="10"/>
        <v>355</v>
      </c>
      <c r="AU73" s="64">
        <f t="shared" si="10"/>
        <v>0</v>
      </c>
      <c r="AV73" s="64">
        <f t="shared" si="10"/>
        <v>0</v>
      </c>
      <c r="AW73" s="64">
        <f t="shared" si="10"/>
        <v>101</v>
      </c>
      <c r="AX73" s="64">
        <f t="shared" si="10"/>
        <v>16</v>
      </c>
      <c r="AY73" s="4"/>
      <c r="AZ73" s="4"/>
      <c r="BA73" s="4"/>
      <c r="BB73" s="4"/>
    </row>
    <row r="74" spans="2:54" ht="12.75" hidden="1">
      <c r="B74" s="6" t="s">
        <v>239</v>
      </c>
      <c r="C74" s="21">
        <f>SUM(D74:N74)+SUM(R74:T74)+SUM(W74:AO74)+SUM(AT74:AX74)</f>
        <v>3208</v>
      </c>
      <c r="D74" s="21">
        <f>+SUM(D17:D31)</f>
        <v>301</v>
      </c>
      <c r="E74" s="21">
        <f aca="true" t="shared" si="11" ref="E74:AX74">+SUM(E17:E31)</f>
        <v>6</v>
      </c>
      <c r="F74" s="21">
        <f t="shared" si="11"/>
        <v>0</v>
      </c>
      <c r="G74" s="21">
        <f t="shared" si="11"/>
        <v>138</v>
      </c>
      <c r="H74" s="21">
        <f t="shared" si="11"/>
        <v>7</v>
      </c>
      <c r="I74" s="21">
        <f t="shared" si="11"/>
        <v>30</v>
      </c>
      <c r="J74" s="21">
        <f t="shared" si="11"/>
        <v>50</v>
      </c>
      <c r="K74" s="21">
        <f t="shared" si="11"/>
        <v>0</v>
      </c>
      <c r="L74" s="21">
        <f t="shared" si="11"/>
        <v>32</v>
      </c>
      <c r="M74" s="21">
        <f t="shared" si="11"/>
        <v>112</v>
      </c>
      <c r="N74" s="21">
        <f t="shared" si="11"/>
        <v>691</v>
      </c>
      <c r="O74" s="21">
        <f t="shared" si="11"/>
        <v>189</v>
      </c>
      <c r="P74" s="21">
        <f t="shared" si="11"/>
        <v>65</v>
      </c>
      <c r="Q74" s="21">
        <f t="shared" si="11"/>
        <v>437</v>
      </c>
      <c r="R74" s="21">
        <f t="shared" si="11"/>
        <v>25</v>
      </c>
      <c r="S74" s="21">
        <f t="shared" si="11"/>
        <v>0</v>
      </c>
      <c r="T74" s="21">
        <f t="shared" si="11"/>
        <v>32</v>
      </c>
      <c r="U74" s="21"/>
      <c r="V74" s="21"/>
      <c r="W74" s="21">
        <f t="shared" si="11"/>
        <v>20</v>
      </c>
      <c r="X74" s="21">
        <f t="shared" si="11"/>
        <v>100</v>
      </c>
      <c r="Y74" s="21">
        <f t="shared" si="11"/>
        <v>203</v>
      </c>
      <c r="Z74" s="21">
        <f t="shared" si="11"/>
        <v>15</v>
      </c>
      <c r="AA74" s="21">
        <f t="shared" si="11"/>
        <v>34</v>
      </c>
      <c r="AB74" s="21">
        <f t="shared" si="11"/>
        <v>25</v>
      </c>
      <c r="AC74" s="21">
        <f t="shared" si="11"/>
        <v>4</v>
      </c>
      <c r="AD74" s="21">
        <f t="shared" si="11"/>
        <v>6</v>
      </c>
      <c r="AE74" s="21">
        <f t="shared" si="11"/>
        <v>96</v>
      </c>
      <c r="AF74" s="21">
        <f t="shared" si="11"/>
        <v>49</v>
      </c>
      <c r="AG74" s="21">
        <f t="shared" si="11"/>
        <v>82</v>
      </c>
      <c r="AH74" s="21">
        <f t="shared" si="11"/>
        <v>226</v>
      </c>
      <c r="AI74" s="21">
        <f t="shared" si="11"/>
        <v>0</v>
      </c>
      <c r="AJ74" s="21">
        <f t="shared" si="11"/>
        <v>0</v>
      </c>
      <c r="AK74" s="21">
        <f t="shared" si="11"/>
        <v>35</v>
      </c>
      <c r="AL74" s="21">
        <f t="shared" si="11"/>
        <v>260</v>
      </c>
      <c r="AM74" s="21">
        <f t="shared" si="11"/>
        <v>104</v>
      </c>
      <c r="AN74" s="21">
        <f t="shared" si="11"/>
        <v>23</v>
      </c>
      <c r="AO74" s="21">
        <f t="shared" si="11"/>
        <v>270</v>
      </c>
      <c r="AP74" s="21">
        <f t="shared" si="11"/>
        <v>192</v>
      </c>
      <c r="AQ74" s="21">
        <f t="shared" si="11"/>
        <v>78</v>
      </c>
      <c r="AR74" s="21">
        <f t="shared" si="11"/>
        <v>0</v>
      </c>
      <c r="AS74" s="21">
        <f t="shared" si="11"/>
        <v>0</v>
      </c>
      <c r="AT74" s="21">
        <f t="shared" si="11"/>
        <v>115</v>
      </c>
      <c r="AU74" s="21">
        <f t="shared" si="11"/>
        <v>0</v>
      </c>
      <c r="AV74" s="21">
        <f t="shared" si="11"/>
        <v>0</v>
      </c>
      <c r="AW74" s="21">
        <f t="shared" si="11"/>
        <v>101</v>
      </c>
      <c r="AX74" s="21">
        <f t="shared" si="11"/>
        <v>16</v>
      </c>
      <c r="AY74" s="4"/>
      <c r="AZ74" s="4"/>
      <c r="BA74" s="4"/>
      <c r="BB74" s="4"/>
    </row>
    <row r="75" spans="2:54" ht="12.75" hidden="1">
      <c r="B75" s="6" t="s">
        <v>240</v>
      </c>
      <c r="C75" s="21">
        <f>SUM(D75:N75)+SUM(R75:T75)+SUM(W75:AO75)+SUM(AT75:AX75)</f>
        <v>260</v>
      </c>
      <c r="D75" s="21">
        <f aca="true" t="shared" si="12" ref="D75:T75">+SUM(D32:D33)</f>
        <v>0</v>
      </c>
      <c r="E75" s="21">
        <f t="shared" si="12"/>
        <v>0</v>
      </c>
      <c r="F75" s="21">
        <f t="shared" si="12"/>
        <v>0</v>
      </c>
      <c r="G75" s="21">
        <f t="shared" si="12"/>
        <v>0</v>
      </c>
      <c r="H75" s="21">
        <f t="shared" si="12"/>
        <v>0</v>
      </c>
      <c r="I75" s="21">
        <f t="shared" si="12"/>
        <v>0</v>
      </c>
      <c r="J75" s="21">
        <f t="shared" si="12"/>
        <v>0</v>
      </c>
      <c r="K75" s="21">
        <f t="shared" si="12"/>
        <v>0</v>
      </c>
      <c r="L75" s="21">
        <f t="shared" si="12"/>
        <v>0</v>
      </c>
      <c r="M75" s="21">
        <f t="shared" si="12"/>
        <v>0</v>
      </c>
      <c r="N75" s="21">
        <f t="shared" si="12"/>
        <v>0</v>
      </c>
      <c r="O75" s="21">
        <f t="shared" si="12"/>
        <v>0</v>
      </c>
      <c r="P75" s="21">
        <f t="shared" si="12"/>
        <v>0</v>
      </c>
      <c r="Q75" s="21">
        <f t="shared" si="12"/>
        <v>0</v>
      </c>
      <c r="R75" s="21">
        <f t="shared" si="12"/>
        <v>0</v>
      </c>
      <c r="S75" s="21">
        <f t="shared" si="12"/>
        <v>20</v>
      </c>
      <c r="T75" s="21">
        <f t="shared" si="12"/>
        <v>0</v>
      </c>
      <c r="W75" s="21">
        <f aca="true" t="shared" si="13" ref="W75:AX75">+SUM(W32:W33)</f>
        <v>0</v>
      </c>
      <c r="X75" s="21">
        <f t="shared" si="13"/>
        <v>0</v>
      </c>
      <c r="Y75" s="21">
        <f t="shared" si="13"/>
        <v>0</v>
      </c>
      <c r="Z75" s="21">
        <f t="shared" si="13"/>
        <v>0</v>
      </c>
      <c r="AA75" s="21">
        <f t="shared" si="13"/>
        <v>0</v>
      </c>
      <c r="AB75" s="21">
        <f t="shared" si="13"/>
        <v>0</v>
      </c>
      <c r="AC75" s="21">
        <f t="shared" si="13"/>
        <v>0</v>
      </c>
      <c r="AD75" s="21">
        <f t="shared" si="13"/>
        <v>0</v>
      </c>
      <c r="AE75" s="21">
        <f t="shared" si="13"/>
        <v>0</v>
      </c>
      <c r="AF75" s="21">
        <f t="shared" si="13"/>
        <v>0</v>
      </c>
      <c r="AG75" s="21">
        <f t="shared" si="13"/>
        <v>0</v>
      </c>
      <c r="AH75" s="21">
        <f t="shared" si="13"/>
        <v>0</v>
      </c>
      <c r="AI75" s="21">
        <f t="shared" si="13"/>
        <v>0</v>
      </c>
      <c r="AJ75" s="21">
        <f t="shared" si="13"/>
        <v>0</v>
      </c>
      <c r="AK75" s="21">
        <f t="shared" si="13"/>
        <v>0</v>
      </c>
      <c r="AL75" s="21">
        <f t="shared" si="13"/>
        <v>0</v>
      </c>
      <c r="AM75" s="21">
        <f t="shared" si="13"/>
        <v>0</v>
      </c>
      <c r="AN75" s="21">
        <f t="shared" si="13"/>
        <v>0</v>
      </c>
      <c r="AO75" s="21">
        <f t="shared" si="13"/>
        <v>0</v>
      </c>
      <c r="AP75" s="21">
        <f t="shared" si="13"/>
        <v>0</v>
      </c>
      <c r="AQ75" s="21">
        <f t="shared" si="13"/>
        <v>0</v>
      </c>
      <c r="AR75" s="21">
        <f t="shared" si="13"/>
        <v>0</v>
      </c>
      <c r="AS75" s="21">
        <f t="shared" si="13"/>
        <v>0</v>
      </c>
      <c r="AT75" s="21">
        <f t="shared" si="13"/>
        <v>240</v>
      </c>
      <c r="AU75" s="21">
        <f t="shared" si="13"/>
        <v>0</v>
      </c>
      <c r="AV75" s="21">
        <f t="shared" si="13"/>
        <v>0</v>
      </c>
      <c r="AW75" s="21">
        <f t="shared" si="13"/>
        <v>0</v>
      </c>
      <c r="AX75" s="21">
        <f t="shared" si="13"/>
        <v>0</v>
      </c>
      <c r="AY75" s="4"/>
      <c r="AZ75" s="4"/>
      <c r="BA75" s="4"/>
      <c r="BB75" s="4"/>
    </row>
    <row r="76" spans="3:54" ht="12.75" hidden="1">
      <c r="C76" s="21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</row>
    <row r="77" spans="2:54" ht="12.75" hidden="1">
      <c r="B77" s="6" t="s">
        <v>241</v>
      </c>
      <c r="C77" s="21">
        <f>SUM(D77:N77)+SUM(R77:T77)+SUM(W77:AO77)+SUM(AT77:AX77)</f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/>
      <c r="AZ77" s="4"/>
      <c r="BA77" s="4"/>
      <c r="BB77" s="4"/>
    </row>
    <row r="78" spans="6:54" ht="12.75">
      <c r="F78" s="4"/>
      <c r="G78" s="4"/>
      <c r="H78" s="4"/>
      <c r="S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</row>
    <row r="79" spans="6:54" ht="12.75">
      <c r="F79" s="4"/>
      <c r="G79" s="4"/>
      <c r="H79" s="4"/>
      <c r="S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</row>
    <row r="80" spans="6:54" ht="12.75">
      <c r="F80" s="4"/>
      <c r="G80" s="4"/>
      <c r="H80" s="4"/>
      <c r="S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</row>
    <row r="81" spans="6:54" ht="12.75">
      <c r="F81" s="4"/>
      <c r="G81" s="4"/>
      <c r="H81" s="4"/>
      <c r="S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</row>
    <row r="82" spans="6:54" ht="12.75">
      <c r="F82" s="4"/>
      <c r="G82" s="4"/>
      <c r="H82" s="4"/>
      <c r="S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</row>
    <row r="83" spans="6:54" ht="12.75">
      <c r="F83" s="4"/>
      <c r="G83" s="4"/>
      <c r="H83" s="4"/>
      <c r="S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</row>
    <row r="84" spans="6:54" ht="12.75">
      <c r="F84" s="4"/>
      <c r="G84" s="4"/>
      <c r="H84" s="4"/>
      <c r="S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</row>
    <row r="85" spans="6:54" ht="12.75">
      <c r="F85" s="4"/>
      <c r="G85" s="4"/>
      <c r="H85" s="4"/>
      <c r="S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</row>
    <row r="86" spans="6:54" ht="12.75">
      <c r="F86" s="4"/>
      <c r="G86" s="4"/>
      <c r="H86" s="4"/>
      <c r="S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</row>
    <row r="87" spans="3:54" ht="12.75">
      <c r="C87" s="4"/>
      <c r="D87" s="4"/>
      <c r="E87" s="4"/>
      <c r="F87" s="4"/>
      <c r="G87" s="4"/>
      <c r="H87" s="4"/>
      <c r="S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</row>
    <row r="88" spans="3:54" ht="12.75">
      <c r="C88" s="4"/>
      <c r="D88" s="4"/>
      <c r="E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</row>
    <row r="89" spans="3:54" ht="12.75">
      <c r="C89" s="4"/>
      <c r="D89" s="4"/>
      <c r="E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</row>
    <row r="90" spans="3:54" ht="12.75">
      <c r="C90" s="4"/>
      <c r="D90" s="4"/>
      <c r="E90" s="4"/>
      <c r="S90" s="4"/>
      <c r="T90" s="4"/>
      <c r="U90" s="4"/>
      <c r="V90" s="4"/>
      <c r="W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</row>
    <row r="91" spans="3:54" ht="12.75">
      <c r="C91" s="4"/>
      <c r="D91" s="4"/>
      <c r="E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</row>
    <row r="92" spans="1:54" ht="12.75">
      <c r="A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</row>
    <row r="93" spans="1:54" ht="12.75">
      <c r="A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</row>
    <row r="94" spans="1:54" ht="12.75">
      <c r="A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</row>
    <row r="95" spans="1:54" ht="12.75">
      <c r="A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</row>
    <row r="96" spans="1:54" ht="12.75">
      <c r="A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</row>
    <row r="97" spans="1:54" ht="12.75">
      <c r="A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</row>
    <row r="98" spans="1:54" ht="12.75">
      <c r="A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</row>
    <row r="99" spans="1:54" ht="12.75">
      <c r="A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</row>
    <row r="100" spans="1:54" ht="12.75">
      <c r="A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</row>
    <row r="101" spans="1:54" ht="12.75">
      <c r="A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</row>
    <row r="102" spans="1:54" ht="12.75">
      <c r="A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</row>
    <row r="103" spans="1:54" ht="12.75">
      <c r="A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</row>
    <row r="104" spans="1:54" ht="12.75">
      <c r="A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</row>
    <row r="105" spans="1:54" ht="12.75">
      <c r="A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</row>
    <row r="106" spans="1:54" ht="12.75">
      <c r="A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</row>
    <row r="107" spans="1:54" ht="12.75">
      <c r="A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</row>
    <row r="108" spans="1:54" ht="12.75">
      <c r="A108" s="4"/>
      <c r="J108" s="2"/>
      <c r="K108" s="4"/>
      <c r="L108" s="4"/>
      <c r="M108" s="4"/>
      <c r="N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</row>
    <row r="109" spans="1:54" ht="12.75">
      <c r="A109" s="4"/>
      <c r="J109" s="2"/>
      <c r="K109" s="4"/>
      <c r="L109" s="4"/>
      <c r="M109" s="4"/>
      <c r="N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</row>
    <row r="110" spans="1:54" ht="12.75">
      <c r="A110" s="4"/>
      <c r="J110" s="2"/>
      <c r="K110" s="4"/>
      <c r="L110" s="4"/>
      <c r="M110" s="4"/>
      <c r="N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</row>
    <row r="111" spans="1:54" ht="12.75">
      <c r="A111" s="4"/>
      <c r="J111" s="2"/>
      <c r="K111" s="4"/>
      <c r="L111" s="4"/>
      <c r="M111" s="4"/>
      <c r="N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</row>
    <row r="112" spans="1:54" ht="12.75">
      <c r="A112" s="4"/>
      <c r="J112" s="2"/>
      <c r="K112" s="4"/>
      <c r="L112" s="4"/>
      <c r="M112" s="4"/>
      <c r="N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</row>
    <row r="113" spans="1:50" ht="12.75" hidden="1">
      <c r="A113" s="4"/>
      <c r="B113" s="57"/>
      <c r="C113" s="58">
        <f>+C114+C115</f>
        <v>3829</v>
      </c>
      <c r="D113" s="59">
        <f>+D114+D115</f>
        <v>353</v>
      </c>
      <c r="E113" s="59">
        <f aca="true" t="shared" si="14" ref="E113:T113">+E114+E115</f>
        <v>6</v>
      </c>
      <c r="F113" s="59">
        <f t="shared" si="14"/>
        <v>0</v>
      </c>
      <c r="G113" s="59">
        <f t="shared" si="14"/>
        <v>197</v>
      </c>
      <c r="H113" s="59">
        <f t="shared" si="14"/>
        <v>7</v>
      </c>
      <c r="I113" s="59">
        <f t="shared" si="14"/>
        <v>30</v>
      </c>
      <c r="J113" s="59">
        <f t="shared" si="14"/>
        <v>56</v>
      </c>
      <c r="K113" s="59">
        <f t="shared" si="14"/>
        <v>0</v>
      </c>
      <c r="L113" s="59">
        <f t="shared" si="14"/>
        <v>32</v>
      </c>
      <c r="M113" s="59">
        <f t="shared" si="14"/>
        <v>128</v>
      </c>
      <c r="N113" s="59">
        <f t="shared" si="14"/>
        <v>711</v>
      </c>
      <c r="O113" s="59">
        <f t="shared" si="14"/>
        <v>209</v>
      </c>
      <c r="P113" s="59">
        <f t="shared" si="14"/>
        <v>65</v>
      </c>
      <c r="Q113" s="59">
        <f t="shared" si="14"/>
        <v>437</v>
      </c>
      <c r="R113" s="59">
        <f t="shared" si="14"/>
        <v>25</v>
      </c>
      <c r="S113" s="59">
        <f t="shared" si="14"/>
        <v>20</v>
      </c>
      <c r="T113" s="59">
        <f t="shared" si="14"/>
        <v>48</v>
      </c>
      <c r="W113" s="59">
        <f aca="true" t="shared" si="15" ref="W113:AX113">+W114+W115</f>
        <v>30</v>
      </c>
      <c r="X113" s="59">
        <f t="shared" si="15"/>
        <v>100</v>
      </c>
      <c r="Y113" s="59">
        <f t="shared" si="15"/>
        <v>271</v>
      </c>
      <c r="Z113" s="59">
        <f t="shared" si="15"/>
        <v>15</v>
      </c>
      <c r="AA113" s="59">
        <f t="shared" si="15"/>
        <v>34</v>
      </c>
      <c r="AB113" s="59">
        <f t="shared" si="15"/>
        <v>25</v>
      </c>
      <c r="AC113" s="59">
        <f t="shared" si="15"/>
        <v>4</v>
      </c>
      <c r="AD113" s="59">
        <f t="shared" si="15"/>
        <v>6</v>
      </c>
      <c r="AE113" s="59">
        <f t="shared" si="15"/>
        <v>96</v>
      </c>
      <c r="AF113" s="59">
        <f t="shared" si="15"/>
        <v>49</v>
      </c>
      <c r="AG113" s="59">
        <f t="shared" si="15"/>
        <v>107</v>
      </c>
      <c r="AH113" s="59">
        <f t="shared" si="15"/>
        <v>226</v>
      </c>
      <c r="AI113" s="59">
        <f t="shared" si="15"/>
        <v>0</v>
      </c>
      <c r="AJ113" s="59">
        <f t="shared" si="15"/>
        <v>0</v>
      </c>
      <c r="AK113" s="59">
        <f t="shared" si="15"/>
        <v>45</v>
      </c>
      <c r="AL113" s="59">
        <f t="shared" si="15"/>
        <v>260</v>
      </c>
      <c r="AM113" s="59">
        <f t="shared" si="15"/>
        <v>104</v>
      </c>
      <c r="AN113" s="59">
        <f t="shared" si="15"/>
        <v>23</v>
      </c>
      <c r="AO113" s="59">
        <f t="shared" si="15"/>
        <v>285</v>
      </c>
      <c r="AP113" s="59">
        <f t="shared" si="15"/>
        <v>207</v>
      </c>
      <c r="AQ113" s="59">
        <f t="shared" si="15"/>
        <v>78</v>
      </c>
      <c r="AR113" s="59">
        <f t="shared" si="15"/>
        <v>0</v>
      </c>
      <c r="AS113" s="59">
        <f t="shared" si="15"/>
        <v>0</v>
      </c>
      <c r="AT113" s="59">
        <f t="shared" si="15"/>
        <v>380</v>
      </c>
      <c r="AU113" s="59">
        <f t="shared" si="15"/>
        <v>0</v>
      </c>
      <c r="AV113" s="59">
        <f t="shared" si="15"/>
        <v>24</v>
      </c>
      <c r="AW113" s="59">
        <f t="shared" si="15"/>
        <v>116</v>
      </c>
      <c r="AX113" s="59">
        <f t="shared" si="15"/>
        <v>16</v>
      </c>
    </row>
    <row r="114" spans="1:50" ht="12.75" hidden="1">
      <c r="A114" s="4"/>
      <c r="B114" s="2"/>
      <c r="C114" s="21">
        <f>SUM(D114:N114)+SUM(R114:T114)+SUM(W114:AO114)+SUM(AT114:AX114)</f>
        <v>3569</v>
      </c>
      <c r="D114" s="60">
        <f aca="true" t="shared" si="16" ref="D114:T114">+SUM(D17:D21)+SUM(D23:D31)+SUM(D35:D36)</f>
        <v>353</v>
      </c>
      <c r="E114" s="60">
        <f t="shared" si="16"/>
        <v>6</v>
      </c>
      <c r="F114" s="60">
        <f t="shared" si="16"/>
        <v>0</v>
      </c>
      <c r="G114" s="60">
        <f t="shared" si="16"/>
        <v>197</v>
      </c>
      <c r="H114" s="60">
        <f t="shared" si="16"/>
        <v>7</v>
      </c>
      <c r="I114" s="60">
        <f t="shared" si="16"/>
        <v>30</v>
      </c>
      <c r="J114" s="60">
        <f t="shared" si="16"/>
        <v>56</v>
      </c>
      <c r="K114" s="60">
        <f t="shared" si="16"/>
        <v>0</v>
      </c>
      <c r="L114" s="60">
        <f t="shared" si="16"/>
        <v>32</v>
      </c>
      <c r="M114" s="60">
        <f t="shared" si="16"/>
        <v>128</v>
      </c>
      <c r="N114" s="60">
        <f t="shared" si="16"/>
        <v>711</v>
      </c>
      <c r="O114" s="60">
        <f t="shared" si="16"/>
        <v>209</v>
      </c>
      <c r="P114" s="60">
        <f t="shared" si="16"/>
        <v>65</v>
      </c>
      <c r="Q114" s="60">
        <f t="shared" si="16"/>
        <v>437</v>
      </c>
      <c r="R114" s="60">
        <f t="shared" si="16"/>
        <v>25</v>
      </c>
      <c r="S114" s="60">
        <f t="shared" si="16"/>
        <v>0</v>
      </c>
      <c r="T114" s="60">
        <f t="shared" si="16"/>
        <v>48</v>
      </c>
      <c r="W114" s="60">
        <f aca="true" t="shared" si="17" ref="W114:AX114">+SUM(W17:W21)+SUM(W23:W31)+SUM(W35:W36)</f>
        <v>30</v>
      </c>
      <c r="X114" s="60">
        <f t="shared" si="17"/>
        <v>100</v>
      </c>
      <c r="Y114" s="60">
        <f t="shared" si="17"/>
        <v>271</v>
      </c>
      <c r="Z114" s="60">
        <f t="shared" si="17"/>
        <v>15</v>
      </c>
      <c r="AA114" s="60">
        <f t="shared" si="17"/>
        <v>34</v>
      </c>
      <c r="AB114" s="60">
        <f t="shared" si="17"/>
        <v>25</v>
      </c>
      <c r="AC114" s="60">
        <f t="shared" si="17"/>
        <v>4</v>
      </c>
      <c r="AD114" s="60">
        <f t="shared" si="17"/>
        <v>6</v>
      </c>
      <c r="AE114" s="60">
        <f t="shared" si="17"/>
        <v>96</v>
      </c>
      <c r="AF114" s="60">
        <f t="shared" si="17"/>
        <v>49</v>
      </c>
      <c r="AG114" s="60">
        <f t="shared" si="17"/>
        <v>107</v>
      </c>
      <c r="AH114" s="60">
        <f t="shared" si="17"/>
        <v>226</v>
      </c>
      <c r="AI114" s="60">
        <f t="shared" si="17"/>
        <v>0</v>
      </c>
      <c r="AJ114" s="60">
        <f t="shared" si="17"/>
        <v>0</v>
      </c>
      <c r="AK114" s="60">
        <f t="shared" si="17"/>
        <v>45</v>
      </c>
      <c r="AL114" s="60">
        <f t="shared" si="17"/>
        <v>260</v>
      </c>
      <c r="AM114" s="60">
        <f t="shared" si="17"/>
        <v>104</v>
      </c>
      <c r="AN114" s="60">
        <f t="shared" si="17"/>
        <v>23</v>
      </c>
      <c r="AO114" s="60">
        <f t="shared" si="17"/>
        <v>285</v>
      </c>
      <c r="AP114" s="60">
        <f t="shared" si="17"/>
        <v>207</v>
      </c>
      <c r="AQ114" s="60">
        <f t="shared" si="17"/>
        <v>78</v>
      </c>
      <c r="AR114" s="60">
        <f t="shared" si="17"/>
        <v>0</v>
      </c>
      <c r="AS114" s="60">
        <f t="shared" si="17"/>
        <v>0</v>
      </c>
      <c r="AT114" s="60">
        <f t="shared" si="17"/>
        <v>140</v>
      </c>
      <c r="AU114" s="60">
        <f t="shared" si="17"/>
        <v>0</v>
      </c>
      <c r="AV114" s="60">
        <f t="shared" si="17"/>
        <v>24</v>
      </c>
      <c r="AW114" s="60">
        <f t="shared" si="17"/>
        <v>116</v>
      </c>
      <c r="AX114" s="60">
        <f t="shared" si="17"/>
        <v>16</v>
      </c>
    </row>
    <row r="115" spans="1:50" ht="12.75" hidden="1">
      <c r="A115" s="49"/>
      <c r="B115" s="2"/>
      <c r="C115" s="21">
        <f>SUM(D115:N115)+SUM(R115:T115)+SUM(W115:AO115)+SUM(AT115:AX115)</f>
        <v>260</v>
      </c>
      <c r="D115" s="60">
        <f aca="true" t="shared" si="18" ref="D115:T115">+SUM(D22:D22)+SUM(D32:D33)</f>
        <v>0</v>
      </c>
      <c r="E115" s="60">
        <f t="shared" si="18"/>
        <v>0</v>
      </c>
      <c r="F115" s="60">
        <f t="shared" si="18"/>
        <v>0</v>
      </c>
      <c r="G115" s="60">
        <f t="shared" si="18"/>
        <v>0</v>
      </c>
      <c r="H115" s="60">
        <f t="shared" si="18"/>
        <v>0</v>
      </c>
      <c r="I115" s="60">
        <f t="shared" si="18"/>
        <v>0</v>
      </c>
      <c r="J115" s="60">
        <f t="shared" si="18"/>
        <v>0</v>
      </c>
      <c r="K115" s="60">
        <f t="shared" si="18"/>
        <v>0</v>
      </c>
      <c r="L115" s="60">
        <f t="shared" si="18"/>
        <v>0</v>
      </c>
      <c r="M115" s="60">
        <f t="shared" si="18"/>
        <v>0</v>
      </c>
      <c r="N115" s="60">
        <f t="shared" si="18"/>
        <v>0</v>
      </c>
      <c r="O115" s="60">
        <f t="shared" si="18"/>
        <v>0</v>
      </c>
      <c r="P115" s="60">
        <f t="shared" si="18"/>
        <v>0</v>
      </c>
      <c r="Q115" s="60">
        <f t="shared" si="18"/>
        <v>0</v>
      </c>
      <c r="R115" s="60">
        <f t="shared" si="18"/>
        <v>0</v>
      </c>
      <c r="S115" s="60">
        <f t="shared" si="18"/>
        <v>20</v>
      </c>
      <c r="T115" s="60">
        <f t="shared" si="18"/>
        <v>0</v>
      </c>
      <c r="W115" s="60">
        <f aca="true" t="shared" si="19" ref="W115:AX115">+SUM(W22:W22)+SUM(W32:W33)</f>
        <v>0</v>
      </c>
      <c r="X115" s="60">
        <f t="shared" si="19"/>
        <v>0</v>
      </c>
      <c r="Y115" s="60">
        <f t="shared" si="19"/>
        <v>0</v>
      </c>
      <c r="Z115" s="60">
        <f t="shared" si="19"/>
        <v>0</v>
      </c>
      <c r="AA115" s="60">
        <f t="shared" si="19"/>
        <v>0</v>
      </c>
      <c r="AB115" s="60">
        <f t="shared" si="19"/>
        <v>0</v>
      </c>
      <c r="AC115" s="60">
        <f t="shared" si="19"/>
        <v>0</v>
      </c>
      <c r="AD115" s="60">
        <f t="shared" si="19"/>
        <v>0</v>
      </c>
      <c r="AE115" s="60">
        <f t="shared" si="19"/>
        <v>0</v>
      </c>
      <c r="AF115" s="60">
        <f t="shared" si="19"/>
        <v>0</v>
      </c>
      <c r="AG115" s="60">
        <f t="shared" si="19"/>
        <v>0</v>
      </c>
      <c r="AH115" s="60">
        <f t="shared" si="19"/>
        <v>0</v>
      </c>
      <c r="AI115" s="60">
        <f t="shared" si="19"/>
        <v>0</v>
      </c>
      <c r="AJ115" s="60">
        <f t="shared" si="19"/>
        <v>0</v>
      </c>
      <c r="AK115" s="60">
        <f t="shared" si="19"/>
        <v>0</v>
      </c>
      <c r="AL115" s="60">
        <f t="shared" si="19"/>
        <v>0</v>
      </c>
      <c r="AM115" s="60">
        <f t="shared" si="19"/>
        <v>0</v>
      </c>
      <c r="AN115" s="60">
        <f t="shared" si="19"/>
        <v>0</v>
      </c>
      <c r="AO115" s="60">
        <f t="shared" si="19"/>
        <v>0</v>
      </c>
      <c r="AP115" s="60">
        <f t="shared" si="19"/>
        <v>0</v>
      </c>
      <c r="AQ115" s="60">
        <f t="shared" si="19"/>
        <v>0</v>
      </c>
      <c r="AR115" s="60">
        <f t="shared" si="19"/>
        <v>0</v>
      </c>
      <c r="AS115" s="60">
        <f t="shared" si="19"/>
        <v>0</v>
      </c>
      <c r="AT115" s="60">
        <f t="shared" si="19"/>
        <v>240</v>
      </c>
      <c r="AU115" s="60">
        <f t="shared" si="19"/>
        <v>0</v>
      </c>
      <c r="AV115" s="60">
        <f t="shared" si="19"/>
        <v>0</v>
      </c>
      <c r="AW115" s="60">
        <f t="shared" si="19"/>
        <v>0</v>
      </c>
      <c r="AX115" s="60">
        <f t="shared" si="19"/>
        <v>0</v>
      </c>
    </row>
    <row r="116" spans="1:3" ht="12.75" hidden="1">
      <c r="A116" s="4"/>
      <c r="B116" s="4"/>
      <c r="C116" s="21"/>
    </row>
    <row r="117" spans="1:50" ht="12.75" hidden="1">
      <c r="A117" s="4"/>
      <c r="B117" s="2"/>
      <c r="C117" s="21" t="e">
        <f>SUM(D117:N117)+SUM(R117:T117)+SUM(W117:AO117)+SUM(AT117:AX117)</f>
        <v>#REF!</v>
      </c>
      <c r="D117" s="60" t="e">
        <f>+SUM(#REF!)+SUM(#REF!)</f>
        <v>#REF!</v>
      </c>
      <c r="E117" s="60" t="e">
        <f>+SUM(#REF!)+SUM(#REF!)</f>
        <v>#REF!</v>
      </c>
      <c r="F117" s="60" t="e">
        <f>+SUM(#REF!)+SUM(#REF!)</f>
        <v>#REF!</v>
      </c>
      <c r="G117" s="60" t="e">
        <f>+SUM(#REF!)+SUM(#REF!)</f>
        <v>#REF!</v>
      </c>
      <c r="H117" s="60" t="e">
        <f>+SUM(#REF!)+SUM(#REF!)</f>
        <v>#REF!</v>
      </c>
      <c r="I117" s="60" t="e">
        <f>+SUM(#REF!)+SUM(#REF!)</f>
        <v>#REF!</v>
      </c>
      <c r="J117" s="60" t="e">
        <f>+SUM(#REF!)+SUM(#REF!)</f>
        <v>#REF!</v>
      </c>
      <c r="K117" s="60" t="e">
        <f>+SUM(#REF!)+SUM(#REF!)</f>
        <v>#REF!</v>
      </c>
      <c r="L117" s="60" t="e">
        <f>+SUM(#REF!)+SUM(#REF!)</f>
        <v>#REF!</v>
      </c>
      <c r="M117" s="60" t="e">
        <f>+SUM(#REF!)+SUM(#REF!)</f>
        <v>#REF!</v>
      </c>
      <c r="N117" s="60" t="e">
        <f>+SUM(#REF!)+SUM(#REF!)</f>
        <v>#REF!</v>
      </c>
      <c r="O117" s="60" t="e">
        <f>+SUM(#REF!)+SUM(#REF!)</f>
        <v>#REF!</v>
      </c>
      <c r="P117" s="60" t="e">
        <f>+SUM(#REF!)+SUM(#REF!)</f>
        <v>#REF!</v>
      </c>
      <c r="Q117" s="60" t="e">
        <f>+SUM(#REF!)+SUM(#REF!)</f>
        <v>#REF!</v>
      </c>
      <c r="R117" s="60" t="e">
        <f>+SUM(#REF!)+SUM(#REF!)</f>
        <v>#REF!</v>
      </c>
      <c r="S117" s="60" t="e">
        <f>+SUM(#REF!)+SUM(#REF!)</f>
        <v>#REF!</v>
      </c>
      <c r="T117" s="60" t="e">
        <f>+SUM(#REF!)+SUM(#REF!)</f>
        <v>#REF!</v>
      </c>
      <c r="W117" s="60" t="e">
        <f>+SUM(#REF!)+SUM(#REF!)</f>
        <v>#REF!</v>
      </c>
      <c r="X117" s="60" t="e">
        <f>+SUM(#REF!)+SUM(#REF!)</f>
        <v>#REF!</v>
      </c>
      <c r="Y117" s="60" t="e">
        <f>+SUM(#REF!)+SUM(#REF!)</f>
        <v>#REF!</v>
      </c>
      <c r="Z117" s="60" t="e">
        <f>+SUM(#REF!)+SUM(#REF!)</f>
        <v>#REF!</v>
      </c>
      <c r="AA117" s="60" t="e">
        <f>+SUM(#REF!)+SUM(#REF!)</f>
        <v>#REF!</v>
      </c>
      <c r="AB117" s="60" t="e">
        <f>+SUM(#REF!)+SUM(#REF!)</f>
        <v>#REF!</v>
      </c>
      <c r="AC117" s="60" t="e">
        <f>+SUM(#REF!)+SUM(#REF!)</f>
        <v>#REF!</v>
      </c>
      <c r="AD117" s="60" t="e">
        <f>+SUM(#REF!)+SUM(#REF!)</f>
        <v>#REF!</v>
      </c>
      <c r="AE117" s="60" t="e">
        <f>+SUM(#REF!)+SUM(#REF!)</f>
        <v>#REF!</v>
      </c>
      <c r="AF117" s="60" t="e">
        <f>+SUM(#REF!)+SUM(#REF!)</f>
        <v>#REF!</v>
      </c>
      <c r="AG117" s="60" t="e">
        <f>+SUM(#REF!)+SUM(#REF!)</f>
        <v>#REF!</v>
      </c>
      <c r="AH117" s="60" t="e">
        <f>+SUM(#REF!)+SUM(#REF!)</f>
        <v>#REF!</v>
      </c>
      <c r="AI117" s="60" t="e">
        <f>+SUM(#REF!)+SUM(#REF!)</f>
        <v>#REF!</v>
      </c>
      <c r="AJ117" s="60" t="e">
        <f>+SUM(#REF!)+SUM(#REF!)</f>
        <v>#REF!</v>
      </c>
      <c r="AK117" s="60" t="e">
        <f>+SUM(#REF!)+SUM(#REF!)</f>
        <v>#REF!</v>
      </c>
      <c r="AL117" s="60" t="e">
        <f>+SUM(#REF!)+SUM(#REF!)</f>
        <v>#REF!</v>
      </c>
      <c r="AM117" s="60" t="e">
        <f>+SUM(#REF!)+SUM(#REF!)</f>
        <v>#REF!</v>
      </c>
      <c r="AN117" s="60" t="e">
        <f>+SUM(#REF!)+SUM(#REF!)</f>
        <v>#REF!</v>
      </c>
      <c r="AO117" s="60" t="e">
        <f>+SUM(#REF!)+SUM(#REF!)</f>
        <v>#REF!</v>
      </c>
      <c r="AP117" s="60" t="e">
        <f>+SUM(#REF!)+SUM(#REF!)</f>
        <v>#REF!</v>
      </c>
      <c r="AQ117" s="60" t="e">
        <f>+SUM(#REF!)+SUM(#REF!)</f>
        <v>#REF!</v>
      </c>
      <c r="AR117" s="60" t="e">
        <f>+SUM(#REF!)+SUM(#REF!)</f>
        <v>#REF!</v>
      </c>
      <c r="AS117" s="60" t="e">
        <f>+SUM(#REF!)+SUM(#REF!)</f>
        <v>#REF!</v>
      </c>
      <c r="AT117" s="60" t="e">
        <f>+SUM(#REF!)+SUM(#REF!)</f>
        <v>#REF!</v>
      </c>
      <c r="AU117" s="60" t="e">
        <f>+SUM(#REF!)+SUM(#REF!)</f>
        <v>#REF!</v>
      </c>
      <c r="AV117" s="60" t="e">
        <f>+SUM(#REF!)+SUM(#REF!)</f>
        <v>#REF!</v>
      </c>
      <c r="AW117" s="60" t="e">
        <f>+SUM(#REF!)+SUM(#REF!)</f>
        <v>#REF!</v>
      </c>
      <c r="AX117" s="60" t="e">
        <f>+SUM(#REF!)+SUM(#REF!)</f>
        <v>#REF!</v>
      </c>
    </row>
    <row r="118" ht="12.75">
      <c r="A118" s="4"/>
    </row>
    <row r="119" spans="1:14" ht="12.75">
      <c r="A119" s="4"/>
      <c r="K119" s="4"/>
      <c r="L119" s="4"/>
      <c r="M119" s="4"/>
      <c r="N119" s="4"/>
    </row>
    <row r="120" spans="1:14" ht="12.75">
      <c r="A120" s="4"/>
      <c r="J120" s="61"/>
      <c r="N120" s="4"/>
    </row>
    <row r="121" ht="12.75">
      <c r="A121" s="4"/>
    </row>
    <row r="122" spans="1:2" ht="12.75">
      <c r="A122" s="49"/>
      <c r="B122" s="3"/>
    </row>
    <row r="123" spans="1:2" ht="12.75">
      <c r="A123" s="49"/>
      <c r="B123" s="3"/>
    </row>
    <row r="124" spans="1:2" ht="12.75">
      <c r="A124" s="49"/>
      <c r="B124" s="3"/>
    </row>
    <row r="125" spans="1:2" ht="12.75">
      <c r="A125" s="49"/>
      <c r="B125" s="40"/>
    </row>
    <row r="126" spans="1:2" ht="12.75">
      <c r="A126" s="49"/>
      <c r="B126" s="3"/>
    </row>
    <row r="127" spans="1:2" ht="12.75">
      <c r="A127" s="62"/>
      <c r="B127" s="40"/>
    </row>
    <row r="128" spans="1:2" ht="12.75">
      <c r="A128" s="62"/>
      <c r="B128" s="3"/>
    </row>
    <row r="129" spans="1:2" ht="12.75">
      <c r="A129" s="62"/>
      <c r="B129" s="40"/>
    </row>
    <row r="130" spans="1:2" ht="12.75">
      <c r="A130" s="62"/>
      <c r="B130" s="3"/>
    </row>
    <row r="131" spans="1:2" ht="12.75">
      <c r="A131" s="62"/>
      <c r="B131" s="3"/>
    </row>
    <row r="132" spans="1:2" ht="12.75">
      <c r="A132" s="62"/>
      <c r="B132" s="3"/>
    </row>
    <row r="133" spans="1:2" ht="12.75">
      <c r="A133" s="62"/>
      <c r="B133" s="40"/>
    </row>
    <row r="134" spans="1:2" ht="12.75">
      <c r="A134" s="63"/>
      <c r="B134" s="3"/>
    </row>
    <row r="135" spans="1:2" ht="12.75">
      <c r="A135" s="63"/>
      <c r="B135" s="40"/>
    </row>
    <row r="136" spans="1:2" ht="12.75">
      <c r="A136" s="63"/>
      <c r="B136" s="3"/>
    </row>
    <row r="137" spans="1:2" ht="12.75">
      <c r="A137" s="63"/>
      <c r="B137" s="3"/>
    </row>
    <row r="138" spans="1:2" ht="12.75">
      <c r="A138" s="63"/>
      <c r="B138" s="51"/>
    </row>
    <row r="139" spans="1:2" ht="12.75">
      <c r="A139" s="63"/>
      <c r="B139" s="51"/>
    </row>
    <row r="140" spans="1:2" ht="12.75">
      <c r="A140" s="63"/>
      <c r="B140" s="3"/>
    </row>
    <row r="141" spans="1:2" ht="12.75">
      <c r="A141" s="63"/>
      <c r="B141" s="34"/>
    </row>
    <row r="142" spans="1:2" ht="12.75">
      <c r="A142" s="63"/>
      <c r="B142" s="3"/>
    </row>
    <row r="143" spans="1:2" ht="12.75">
      <c r="A143" s="63"/>
      <c r="B143" s="3"/>
    </row>
    <row r="144" spans="1:2" ht="12.75">
      <c r="A144" s="63"/>
      <c r="B144" s="3"/>
    </row>
    <row r="145" spans="1:2" ht="12.75">
      <c r="A145" s="63"/>
      <c r="B145" s="40"/>
    </row>
    <row r="146" spans="1:2" ht="12.75">
      <c r="A146" s="63"/>
      <c r="B146" s="40"/>
    </row>
    <row r="147" spans="1:2" ht="12.75">
      <c r="A147" s="63"/>
      <c r="B147" s="3"/>
    </row>
    <row r="148" spans="1:2" ht="12.75">
      <c r="A148" s="22"/>
      <c r="B148" s="43"/>
    </row>
    <row r="149" spans="1:2" ht="12.75">
      <c r="A149" s="22"/>
      <c r="B149" s="43"/>
    </row>
    <row r="150" ht="12.75">
      <c r="B150" s="4"/>
    </row>
  </sheetData>
  <sheetProtection/>
  <mergeCells count="53">
    <mergeCell ref="AW4:AW10"/>
    <mergeCell ref="AX4:AX10"/>
    <mergeCell ref="AP5:AP10"/>
    <mergeCell ref="AN4:AN10"/>
    <mergeCell ref="AO4:AO10"/>
    <mergeCell ref="AP4:AS4"/>
    <mergeCell ref="AT4:AT10"/>
    <mergeCell ref="AQ5:AQ10"/>
    <mergeCell ref="AR5:AR10"/>
    <mergeCell ref="AS5:AS10"/>
    <mergeCell ref="AU4:AU10"/>
    <mergeCell ref="AV4:AV10"/>
    <mergeCell ref="AD4:AD10"/>
    <mergeCell ref="AE4:AE10"/>
    <mergeCell ref="AM4:AM10"/>
    <mergeCell ref="AF4:AF10"/>
    <mergeCell ref="AG4:AG10"/>
    <mergeCell ref="AH4:AH10"/>
    <mergeCell ref="AI4:AI10"/>
    <mergeCell ref="AJ4:AJ10"/>
    <mergeCell ref="AK4:AK10"/>
    <mergeCell ref="AL4:AL10"/>
    <mergeCell ref="X4:X10"/>
    <mergeCell ref="Y4:Y10"/>
    <mergeCell ref="Z4:Z10"/>
    <mergeCell ref="AA4:AA10"/>
    <mergeCell ref="AB4:AB10"/>
    <mergeCell ref="AC4:AC10"/>
    <mergeCell ref="R4:R10"/>
    <mergeCell ref="S4:S10"/>
    <mergeCell ref="T4:T10"/>
    <mergeCell ref="W4:W10"/>
    <mergeCell ref="U3:U11"/>
    <mergeCell ref="V3:V11"/>
    <mergeCell ref="AY3:AY11"/>
    <mergeCell ref="D4:D10"/>
    <mergeCell ref="E4:E10"/>
    <mergeCell ref="F4:F10"/>
    <mergeCell ref="G4:G10"/>
    <mergeCell ref="H4:H10"/>
    <mergeCell ref="I4:I10"/>
    <mergeCell ref="J4:J10"/>
    <mergeCell ref="L4:L10"/>
    <mergeCell ref="M4:M10"/>
    <mergeCell ref="N4:N10"/>
    <mergeCell ref="O4:Q4"/>
    <mergeCell ref="A3:A11"/>
    <mergeCell ref="B3:B10"/>
    <mergeCell ref="C3:C10"/>
    <mergeCell ref="K4:K10"/>
    <mergeCell ref="O5:O10"/>
    <mergeCell ref="P5:P10"/>
    <mergeCell ref="Q5:Q10"/>
  </mergeCells>
  <printOptions/>
  <pageMargins left="0.748031496062992" right="0.748031496062992" top="0.866141732283465" bottom="0.866141732283465" header="0.511811023622047" footer="0.511811023622047"/>
  <pageSetup firstPageNumber="53" useFirstPageNumber="1" horizontalDpi="600" verticalDpi="600" orientation="portrait" pageOrder="overThenDown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C.C.S.S.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C.C.S.S.</dc:creator>
  <cp:keywords/>
  <dc:description/>
  <cp:lastModifiedBy>Gabriela Cristisor</cp:lastModifiedBy>
  <cp:lastPrinted>2017-05-09T06:26:07Z</cp:lastPrinted>
  <dcterms:created xsi:type="dcterms:W3CDTF">2001-04-24T10:44:54Z</dcterms:created>
  <dcterms:modified xsi:type="dcterms:W3CDTF">2017-10-31T09:08:39Z</dcterms:modified>
  <cp:category/>
  <cp:version/>
  <cp:contentType/>
  <cp:contentStatus/>
</cp:coreProperties>
</file>