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activeTab="0"/>
  </bookViews>
  <sheets>
    <sheet name="Sheet1" sheetId="1" r:id="rId1"/>
  </sheets>
  <externalReferences>
    <externalReference r:id="rId4"/>
  </externalReferences>
  <definedNames>
    <definedName name="S_C">'[1]TotalNumeDefinedNames'!$B$501:$D$501</definedName>
    <definedName name="S_C_CONSERVARE">'[1]TotalNumeDefinedNames'!$B$502:$D$502</definedName>
    <definedName name="SECTII">'[1]TotalNumeDefinedNames'!$B$1:$FJ$1</definedName>
  </definedNames>
  <calcPr fullCalcOnLoad="1"/>
</workbook>
</file>

<file path=xl/sharedStrings.xml><?xml version="1.0" encoding="utf-8"?>
<sst xmlns="http://schemas.openxmlformats.org/spreadsheetml/2006/main" count="654" uniqueCount="245">
  <si>
    <t>20</t>
  </si>
  <si>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</si>
  <si>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</si>
  <si>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</si>
  <si>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</si>
  <si>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</si>
  <si>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</si>
  <si>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</si>
  <si>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</si>
  <si>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</si>
  <si>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</si>
  <si>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</si>
  <si>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</si>
  <si>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</si>
  <si>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</si>
  <si>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</si>
  <si>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</si>
  <si>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</si>
  <si>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</si>
  <si>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</si>
  <si>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</si>
  <si>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</si>
  <si>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</si>
  <si>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</si>
  <si>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</si>
  <si>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</si>
  <si>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</si>
  <si>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</si>
  <si>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</si>
  <si>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</si>
  <si>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</si>
  <si>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</si>
  <si>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</si>
  <si>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</si>
  <si>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</si>
  <si>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</si>
  <si>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</si>
  <si>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</si>
  <si>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</si>
  <si>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</si>
  <si>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</si>
  <si>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</si>
  <si>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</si>
  <si>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</si>
  <si>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</si>
  <si>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</si>
  <si>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</si>
  <si>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</si>
  <si>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</si>
  <si>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</si>
  <si>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</si>
  <si>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 xml:space="preserve">    *1</t>
  </si>
  <si>
    <t xml:space="preserve">    -</t>
  </si>
  <si>
    <t xml:space="preserve">   -</t>
  </si>
  <si>
    <t xml:space="preserve">    din care:</t>
  </si>
  <si>
    <t xml:space="preserve"> B. SANATORII ANTITUBERCULOASE,PREVENTORII,</t>
  </si>
  <si>
    <t xml:space="preserve">          SANATORII BALNEARE</t>
  </si>
  <si>
    <t>RURGIE</t>
  </si>
  <si>
    <t>PERARE</t>
  </si>
  <si>
    <t>TRICĂ</t>
  </si>
  <si>
    <t>CINĂ</t>
  </si>
  <si>
    <t>ŞI</t>
  </si>
  <si>
    <t>GINECO-</t>
  </si>
  <si>
    <t>DIABET</t>
  </si>
  <si>
    <t>RALĂ</t>
  </si>
  <si>
    <t>TOLOGIE</t>
  </si>
  <si>
    <t>SECŢII</t>
  </si>
  <si>
    <t xml:space="preserve">          N O T Ă</t>
  </si>
  <si>
    <t>judeţul G O R J</t>
  </si>
  <si>
    <t>TOTAL JUDEŢ</t>
  </si>
  <si>
    <t>R.Centrul de sănătate Căpreni</t>
  </si>
  <si>
    <t xml:space="preserve"> PATURI DE ÎNSOŢITORI PENTRU COPII (total)</t>
  </si>
  <si>
    <t xml:space="preserve">      C. ALTE UNITĂŢI</t>
  </si>
  <si>
    <t>-</t>
  </si>
  <si>
    <t>*5</t>
  </si>
  <si>
    <t>*6</t>
  </si>
  <si>
    <t>*7</t>
  </si>
  <si>
    <t>U.Spit.orăşenesc Tg.Cărbuneşti</t>
  </si>
  <si>
    <t>*8</t>
  </si>
  <si>
    <t xml:space="preserve">    </t>
  </si>
  <si>
    <t>INFEC-</t>
  </si>
  <si>
    <t>NEURO-</t>
  </si>
  <si>
    <t>TRAU-</t>
  </si>
  <si>
    <t>PSIHO-</t>
  </si>
  <si>
    <t>MATO-</t>
  </si>
  <si>
    <t>MOTO-</t>
  </si>
  <si>
    <t>RIE</t>
  </si>
  <si>
    <t xml:space="preserve"> A.POLICLINICI,CENTRE DE DIAGNOSTIC ŞI TRATAMENT,</t>
  </si>
  <si>
    <t xml:space="preserve"> CENTRE  MEDICALE, AMBULATORII</t>
  </si>
  <si>
    <t>GERIA-</t>
  </si>
  <si>
    <t>ZAHA-</t>
  </si>
  <si>
    <t>TRIE ŞI</t>
  </si>
  <si>
    <t>RECUP.,</t>
  </si>
  <si>
    <t>RAT ŞI</t>
  </si>
  <si>
    <t>GERON-</t>
  </si>
  <si>
    <t>TIOASE</t>
  </si>
  <si>
    <t>ŞI TE-</t>
  </si>
  <si>
    <t>CALĂ</t>
  </si>
  <si>
    <t>FIZICĂ ŞI</t>
  </si>
  <si>
    <t>RAPIE</t>
  </si>
  <si>
    <t>META-</t>
  </si>
  <si>
    <t>BALNEO-</t>
  </si>
  <si>
    <t>INTEN-</t>
  </si>
  <si>
    <t>BOLICE</t>
  </si>
  <si>
    <t>SIVĂ</t>
  </si>
  <si>
    <t>*2</t>
  </si>
  <si>
    <t>R.Centrul de sănătate Logreşti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</si>
  <si>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</si>
  <si>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</si>
  <si>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</si>
  <si>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</si>
  <si>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</si>
  <si>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</si>
  <si>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</si>
  <si>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</si>
  <si>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</si>
  <si>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</si>
  <si>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</si>
  <si>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</si>
  <si>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</si>
  <si>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</si>
  <si>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</si>
  <si>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</si>
  <si>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</si>
  <si>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</si>
  <si>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</si>
  <si>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</si>
  <si>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</si>
  <si>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</si>
  <si>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</si>
  <si>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</si>
  <si>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</si>
  <si>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</si>
  <si>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</si>
  <si>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</si>
  <si>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</si>
  <si>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</si>
  <si>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</si>
  <si>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</si>
  <si>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</si>
  <si>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</si>
  <si>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*3</t>
  </si>
  <si>
    <t>*4</t>
  </si>
  <si>
    <t>ENDOCRINOLOGIE</t>
  </si>
  <si>
    <t>NEUROCHIRURGIE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</si>
  <si>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</si>
  <si>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</si>
  <si>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</si>
  <si>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</si>
  <si>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</si>
  <si>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</si>
  <si>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</si>
  <si>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</si>
  <si>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</si>
  <si>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</si>
  <si>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</si>
  <si>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</si>
  <si>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</si>
  <si>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</si>
  <si>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</si>
  <si>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</si>
  <si>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</si>
  <si>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</si>
  <si>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</si>
  <si>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</si>
  <si>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</si>
  <si>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</si>
  <si>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</si>
  <si>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</si>
  <si>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</si>
  <si>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</si>
  <si>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</si>
  <si>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</si>
  <si>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</si>
  <si>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</si>
  <si>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</si>
  <si>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</si>
  <si>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</si>
  <si>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</si>
  <si>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</si>
  <si>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</si>
  <si>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</si>
  <si>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</si>
  <si>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</si>
  <si>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</si>
  <si>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</si>
  <si>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</si>
  <si>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*9</t>
  </si>
  <si>
    <t xml:space="preserve"> - dispensare medicale …………………….........…….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</si>
  <si>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</si>
  <si>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</si>
  <si>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</si>
  <si>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</si>
  <si>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U.SPIT.JUD.DE URGENŢĂ TG.JIU (A.L.)</t>
  </si>
  <si>
    <t>U.SPIT.MUNICIPAL MOTRU (A.L.)</t>
  </si>
  <si>
    <t>U.SPIT.ORĂŞENESC TG.CĂRBUNEŞTI (A.L.)</t>
  </si>
  <si>
    <t>U.SPIT.ORĂŞENESC NOVACI (A.L.)</t>
  </si>
  <si>
    <t>U.SPIT.ORĂŞENESC TURCENI (A.L.)</t>
  </si>
  <si>
    <t>R.SPIT.PNEUMOFTIZ. "T.VLADIMIRESCU"- RUNCU (A.L.)</t>
  </si>
  <si>
    <t xml:space="preserve">Ambulatoriul  integrat spit.jud.de urgenţă Tg.Jiu </t>
  </si>
  <si>
    <t xml:space="preserve">Ambulatoriul  integrat spit.orăşenesc Tg.Cărbuneşti </t>
  </si>
  <si>
    <t>Ambulatoriul  integrat spit.municipal Motru</t>
  </si>
  <si>
    <t xml:space="preserve">Ambulatoriul  integrat  spit.orăşenesc Novaci </t>
  </si>
  <si>
    <t xml:space="preserve">Ambulatoriul  integrat spit.orăşenesc Rovinari </t>
  </si>
  <si>
    <t xml:space="preserve">Ambulatoriul  integrat spit.orăşenesc Turceni </t>
  </si>
  <si>
    <t xml:space="preserve">Ambulatoriul  integrat spit.pneumoftiz. "T.Vladimirescu"- Runcu </t>
  </si>
  <si>
    <t>cs</t>
  </si>
  <si>
    <t>*10</t>
  </si>
  <si>
    <t>*3  din care:  5 paturi HIV/SIDA adulţi</t>
  </si>
  <si>
    <t>*5  din care:  8 paturi TI coronarieni</t>
  </si>
  <si>
    <t>*6  din care:  5 paturi TI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</si>
  <si>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</si>
  <si>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</si>
  <si>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</si>
  <si>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</si>
  <si>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</si>
  <si>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</si>
  <si>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</si>
  <si>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</si>
  <si>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</si>
  <si>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</si>
  <si>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</si>
  <si>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</si>
  <si>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</si>
  <si>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</si>
  <si>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</si>
  <si>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U.SPIT.ORĂŞENESC BUMBESTI-JIU (A.L.)</t>
  </si>
  <si>
    <t xml:space="preserve">Ambulatoriul  integrat spit.orăşenesc Bumbesti-Jiu </t>
  </si>
  <si>
    <t>*7  din care:  3 paturi ATI obstetrică- ginecologie</t>
  </si>
  <si>
    <t>*8  din care:10 paturi pneumologie</t>
  </si>
  <si>
    <t>*9 din care:   5 paturi neurochirurgie</t>
  </si>
  <si>
    <t>U.SPIT.ORĂŞENESC "Sf.Ștefan" ROVINARI (A.L.)</t>
  </si>
  <si>
    <t xml:space="preserve">                      6 paturi arşi</t>
  </si>
  <si>
    <t xml:space="preserve">                      5 paturi nefrologie</t>
  </si>
  <si>
    <t>Spit.orăşenesc Tâtgu Cărbunești ……………………</t>
  </si>
  <si>
    <t>*1  din care:  5 paturi pneumologie</t>
  </si>
  <si>
    <t xml:space="preserve">                      8 paturi nefrologie</t>
  </si>
  <si>
    <t xml:space="preserve">*4  din care:  7 paturi TI </t>
  </si>
  <si>
    <t>*11</t>
  </si>
  <si>
    <t>*2  din care:10 paturi recuperare neurologică</t>
  </si>
  <si>
    <t>*10 din care:30 paturi recuperare respiratorie</t>
  </si>
  <si>
    <t>*12</t>
  </si>
  <si>
    <t>*12 din care:13 paturi recuperare neurologica</t>
  </si>
  <si>
    <t>*11 din care:12 paturi recuperare neurologica</t>
  </si>
  <si>
    <t>populaţia la 1 ianuarie 2016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</si>
</sst>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&quot;lei&quot;;\-#,##0&quot;lei&quot;"/>
    <numFmt numFmtId="183" formatCode="#,##0&quot;lei&quot;;[Red]\-#,##0&quot;lei&quot;"/>
    <numFmt numFmtId="184" formatCode="#,##0.00&quot;lei&quot;;\-#,##0.00&quot;lei&quot;"/>
    <numFmt numFmtId="185" formatCode="#,##0.00&quot;lei&quot;;[Red]\-#,##0.00&quot;lei&quot;"/>
    <numFmt numFmtId="186" formatCode="_-* #,##0&quot;lei&quot;_-;\-* #,##0&quot;lei&quot;_-;_-* &quot;-&quot;&quot;lei&quot;_-;_-@_-"/>
    <numFmt numFmtId="187" formatCode="_-* #,##0_L_E_I_-;\-* #,##0_L_E_I_-;_-* &quot;-&quot;_L_E_I_-;_-@_-"/>
    <numFmt numFmtId="188" formatCode="_-* #,##0.00&quot;lei&quot;_-;\-* #,##0.00&quot;lei&quot;_-;_-* &quot;-&quot;??&quot;lei&quot;_-;_-@_-"/>
    <numFmt numFmtId="189" formatCode="_-* #,##0.00_L_E_I_-;\-* #,##0.00_L_E_I_-;_-* &quot;-&quot;??_L_E_I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_)"/>
    <numFmt numFmtId="197" formatCode="0.00_)"/>
    <numFmt numFmtId="198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left"/>
      <protection/>
    </xf>
    <xf numFmtId="196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>
      <alignment/>
    </xf>
    <xf numFmtId="196" fontId="4" fillId="0" borderId="12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 horizontal="right"/>
      <protection locked="0"/>
    </xf>
    <xf numFmtId="196" fontId="4" fillId="0" borderId="12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37" fontId="4" fillId="0" borderId="10" xfId="0" applyNumberFormat="1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Alignment="1" applyProtection="1">
      <alignment/>
      <protection/>
    </xf>
    <xf numFmtId="196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 locked="0"/>
    </xf>
    <xf numFmtId="196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196" fontId="4" fillId="0" borderId="0" xfId="0" applyNumberFormat="1" applyFont="1" applyFill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/>
    </xf>
    <xf numFmtId="196" fontId="4" fillId="0" borderId="13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 horizontal="left"/>
    </xf>
    <xf numFmtId="37" fontId="4" fillId="0" borderId="1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applyProtection="1" quotePrefix="1">
      <alignment horizontal="left"/>
      <protection/>
    </xf>
    <xf numFmtId="3" fontId="4" fillId="0" borderId="0" xfId="0" applyNumberFormat="1" applyFont="1" applyFill="1" applyAlignment="1">
      <alignment horizontal="center"/>
    </xf>
    <xf numFmtId="196" fontId="4" fillId="0" borderId="0" xfId="0" applyNumberFormat="1" applyFont="1" applyFill="1" applyAlignment="1" applyProtection="1">
      <alignment horizontal="right"/>
      <protection locked="0"/>
    </xf>
    <xf numFmtId="37" fontId="4" fillId="0" borderId="0" xfId="0" applyNumberFormat="1" applyFont="1" applyFill="1" applyBorder="1" applyAlignment="1" applyProtection="1" quotePrefix="1">
      <alignment horizontal="left"/>
      <protection/>
    </xf>
    <xf numFmtId="196" fontId="4" fillId="0" borderId="0" xfId="0" applyNumberFormat="1" applyFont="1" applyFill="1" applyBorder="1" applyAlignment="1" applyProtection="1">
      <alignment horizontal="left"/>
      <protection/>
    </xf>
    <xf numFmtId="196" fontId="5" fillId="0" borderId="0" xfId="0" applyNumberFormat="1" applyFont="1" applyFill="1" applyAlignment="1" applyProtection="1">
      <alignment horizontal="right"/>
      <protection/>
    </xf>
    <xf numFmtId="1" fontId="5" fillId="0" borderId="0" xfId="0" applyNumberFormat="1" applyFont="1" applyFill="1" applyAlignment="1">
      <alignment horizontal="center"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Border="1" applyAlignment="1">
      <alignment horizontal="center"/>
    </xf>
    <xf numFmtId="19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97" fontId="4" fillId="0" borderId="13" xfId="0" applyNumberFormat="1" applyFont="1" applyFill="1" applyBorder="1" applyAlignment="1">
      <alignment/>
    </xf>
    <xf numFmtId="197" fontId="4" fillId="0" borderId="10" xfId="0" applyNumberFormat="1" applyFont="1" applyFill="1" applyBorder="1" applyAlignment="1" applyProtection="1">
      <alignment horizontal="lef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197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/>
    </xf>
    <xf numFmtId="37" fontId="7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96" fontId="4" fillId="0" borderId="12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 quotePrefix="1">
      <alignment horizontal="left"/>
      <protection/>
    </xf>
    <xf numFmtId="1" fontId="4" fillId="0" borderId="10" xfId="0" applyNumberFormat="1" applyFont="1" applyFill="1" applyBorder="1" applyAlignment="1">
      <alignment/>
    </xf>
    <xf numFmtId="0" fontId="4" fillId="0" borderId="0" xfId="0" applyFont="1" applyFill="1" applyAlignment="1" applyProtection="1" quotePrefix="1">
      <alignment horizontal="left"/>
      <protection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/>
    </xf>
    <xf numFmtId="37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7" fontId="7" fillId="0" borderId="17" xfId="0" applyNumberFormat="1" applyFont="1" applyFill="1" applyBorder="1" applyAlignment="1" applyProtection="1">
      <alignment horizontal="center" vertical="center"/>
      <protection/>
    </xf>
    <xf numFmtId="37" fontId="7" fillId="0" borderId="18" xfId="0" applyNumberFormat="1" applyFont="1" applyFill="1" applyBorder="1" applyAlignment="1" applyProtection="1">
      <alignment horizontal="center" vertical="center"/>
      <protection/>
    </xf>
    <xf numFmtId="37" fontId="7" fillId="0" borderId="19" xfId="0" applyNumberFormat="1" applyFont="1" applyFill="1" applyBorder="1" applyAlignment="1" applyProtection="1">
      <alignment horizontal="center" vertical="center"/>
      <protection/>
    </xf>
    <xf numFmtId="37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7" fontId="7" fillId="0" borderId="0" xfId="0" applyNumberFormat="1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>
      <alignment horizontal="center" textRotation="90"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>
      <alignment horizontal="center" vertical="center" textRotation="90" wrapText="1"/>
    </xf>
    <xf numFmtId="49" fontId="7" fillId="0" borderId="19" xfId="0" applyNumberFormat="1" applyFont="1" applyFill="1" applyBorder="1" applyAlignment="1">
      <alignment horizontal="center" vertical="center" textRotation="90" wrapText="1"/>
    </xf>
    <xf numFmtId="37" fontId="7" fillId="0" borderId="20" xfId="0" applyNumberFormat="1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>
      <alignment horizontal="center"/>
    </xf>
    <xf numFmtId="49" fontId="7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1" xfId="0" applyNumberFormat="1" applyFont="1" applyFill="1" applyBorder="1" applyAlignment="1">
      <alignment horizontal="center" textRotation="90" wrapText="1"/>
    </xf>
    <xf numFmtId="37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 vertical="center" textRotation="90" wrapText="1"/>
    </xf>
    <xf numFmtId="49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5\public\gorj\GJ01A00U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1">
        <row r="1">
          <cell r="C1" t="str">
            <v>ALERGOLOGIE_SI_IMUNOLOGIE</v>
          </cell>
          <cell r="D1" t="str">
            <v>ALTE_SECŢII</v>
          </cell>
          <cell r="E1" t="str">
            <v>ATI</v>
          </cell>
          <cell r="F1" t="str">
            <v>ATI_COPII_</v>
          </cell>
          <cell r="G1" t="str">
            <v>BOLI_CRONICE</v>
          </cell>
          <cell r="H1" t="str">
            <v>BOLI_INFECTIOASE_COPII_</v>
          </cell>
          <cell r="I1" t="str">
            <v>BOLI_INFECTIOASE_HIV_SIDA</v>
          </cell>
          <cell r="J1" t="str">
            <v>BOLI_INFECTIOASE_MAPN</v>
          </cell>
          <cell r="K1" t="str">
            <v>BOLI_INFECTIOASE_SI_TROPICALE</v>
          </cell>
          <cell r="L1" t="str">
            <v>BOLI_INFECŢIOASE</v>
          </cell>
          <cell r="M1" t="str">
            <v>BOLI_PROFESIONALE</v>
          </cell>
          <cell r="N1" t="str">
            <v>BOLNAVI_PSIHICI_CU_TBC_PULMONAR_</v>
          </cell>
          <cell r="O1" t="str">
            <v>BOLNAVI_PSIHICI_CU_TBC_PULMONAR_COD_PENAL__</v>
          </cell>
          <cell r="P1" t="str">
            <v>CARDIOLOGIE</v>
          </cell>
          <cell r="Q1" t="str">
            <v>CARDIOLOGIE_INTERVENTIONALA_</v>
          </cell>
          <cell r="R1" t="str">
            <v>CARDIOLOGIE_PATOLOGIE_STABILIZATA_SI_CRONICA</v>
          </cell>
          <cell r="S1" t="str">
            <v>CARDIOLOGIE_PEDIATRICA_</v>
          </cell>
          <cell r="T1" t="str">
            <v>CARDIOLOGIE_PENTRU_DIABETICI</v>
          </cell>
          <cell r="U1" t="str">
            <v>CG</v>
          </cell>
          <cell r="V1" t="str">
            <v>CHIRURGIE_CARDIACA_SI_A_VASELOR_MARI</v>
          </cell>
          <cell r="W1" t="str">
            <v>CHIRURGIE_CARDIOVASCULARA</v>
          </cell>
          <cell r="X1" t="str">
            <v>CHIRURGIE_CARDIOVASCULARA_ADULTI_SI_COPII</v>
          </cell>
          <cell r="Y1" t="str">
            <v>CHIRURGIE_ENDOCRINA</v>
          </cell>
          <cell r="Z1" t="str">
            <v>CHIRURGIE_GENERALA</v>
          </cell>
          <cell r="AA1" t="str">
            <v>CHIRURGIE_GENERALA_CHIRURGIE_ONCOLOGICA</v>
          </cell>
          <cell r="AB1" t="str">
            <v>CHIRURGIE_LAPAROSCOPICA_</v>
          </cell>
          <cell r="AC1" t="str">
            <v>CHIRURGIE_MAXILO_FACIALA_</v>
          </cell>
          <cell r="AD1" t="str">
            <v>CHIRURGIE_ONCOLOGICA_</v>
          </cell>
          <cell r="AE1" t="str">
            <v>CHIRURGIE_ONCOLOGICA_ORL_CHIRURGIE_CERVICO_FACIALA_SI_ONCOLOGIE_LARINGIANA</v>
          </cell>
          <cell r="AF1" t="str">
            <v>CHIRURGIE_ORALA_SI_MAXILO_FACIALA__</v>
          </cell>
          <cell r="AG1" t="str">
            <v>CHIRURGIE_PEDIATRICA_</v>
          </cell>
          <cell r="AH1" t="str">
            <v>CHIRURGIE_PLASTICA_MICROCHIRURGIE_RECONSTRUCTIVA_ARSI</v>
          </cell>
          <cell r="AI1" t="str">
            <v>CHIRURGIE_PLASTICA_MICROCHIRURGIE_RECONSTRUCTIVA_COPII</v>
          </cell>
          <cell r="AJ1" t="str">
            <v>CHIRURGIE_PLASTICA_MICROCHIRURGIE_RECONSTRUCTIVA___</v>
          </cell>
          <cell r="AK1" t="str">
            <v>CHIRURGIE_SI_ORTOPEDIE_INFANTILA_PEDIATRICA_</v>
          </cell>
          <cell r="AL1" t="str">
            <v>CHIRURGIE_TORACICA_TBC</v>
          </cell>
          <cell r="AM1" t="str">
            <v>CHIRURGIE_TORACICA____</v>
          </cell>
          <cell r="AN1" t="str">
            <v>CHIRURGIE_VASCULARA_</v>
          </cell>
          <cell r="AO1" t="str">
            <v>CPU</v>
          </cell>
          <cell r="AP1" t="str">
            <v>CRONICI_AFECTIUNI_PSIHOSOMATICE</v>
          </cell>
          <cell r="AQ1" t="str">
            <v>CRONICI_TERAPIE_IZOTOPICA</v>
          </cell>
          <cell r="AR1" t="str">
            <v>CRONICI__</v>
          </cell>
          <cell r="AS1" t="str">
            <v>DERMATOVENEROLOGIE</v>
          </cell>
          <cell r="AT1" t="str">
            <v>DERMATOVENEROLOGIE_COPII_</v>
          </cell>
          <cell r="AU1" t="str">
            <v>DIABET_ZAHARAT_NUTRITIE_SI_BOLI_METABOLICE</v>
          </cell>
          <cell r="AV1" t="str">
            <v>DIALIZA_PERITONEALA</v>
          </cell>
          <cell r="AW1" t="str">
            <v>ENDOCRINOLOGIE_</v>
          </cell>
          <cell r="AX1" t="str">
            <v>ENDOCRINOLOGIE_COPII_</v>
          </cell>
          <cell r="AY1" t="str">
            <v>GASTROENTEROLOGIE</v>
          </cell>
          <cell r="AZ1" t="str">
            <v>GASTROENTEROLOGIE_HEPATOLOGIE</v>
          </cell>
          <cell r="BA1" t="str">
            <v>GENETICA_MEDICALA</v>
          </cell>
          <cell r="BB1" t="str">
            <v>GERIATRIE_SI_GERONTOLOGIE_</v>
          </cell>
          <cell r="BC1" t="str">
            <v>GINECOLOGIE_</v>
          </cell>
          <cell r="BD1" t="str">
            <v>GINECOLOGIE_INFANTILA</v>
          </cell>
          <cell r="BE1" t="str">
            <v>HEMATOLOGIE</v>
          </cell>
          <cell r="BF1" t="str">
            <v>HEMATOLOGIE_HEMOFILIE</v>
          </cell>
          <cell r="BG1" t="str">
            <v>HEMATOLOGIE_ONCOLOGIE</v>
          </cell>
          <cell r="BH1" t="str">
            <v>HEMATOLOGIE_ONCOLOGIE_PEDIATRICA</v>
          </cell>
          <cell r="BI1" t="str">
            <v>HEMODIALIZA</v>
          </cell>
          <cell r="BJ1" t="str">
            <v>HIV_SIDA_ADULTI_SI_COPII_</v>
          </cell>
          <cell r="BK1" t="str">
            <v>HIV_SIDA_COPII</v>
          </cell>
          <cell r="BL1" t="str">
            <v>HIV_SIDA__</v>
          </cell>
          <cell r="BM1" t="str">
            <v>INGRIJIRI_PALIATIVE__</v>
          </cell>
          <cell r="BN1" t="str">
            <v>MEDICINA_GENERALA</v>
          </cell>
          <cell r="BO1" t="str">
            <v>MEDICINA_INTERNA_CRONICI_</v>
          </cell>
          <cell r="BP1" t="str">
            <v>MEDICINA_INTERNA__</v>
          </cell>
          <cell r="BQ1" t="str">
            <v>MEDICINA_MATERNO_FETALA</v>
          </cell>
          <cell r="BR1" t="str">
            <v>NEFROLOGIE_</v>
          </cell>
          <cell r="BS1" t="str">
            <v>NEFROLOGIE_PEDIATRICA</v>
          </cell>
          <cell r="BT1" t="str">
            <v>NEFROLOGIE_PENTRU_DIABETICI</v>
          </cell>
          <cell r="BU1" t="str">
            <v>NEONATOLOGIE</v>
          </cell>
          <cell r="BV1" t="str">
            <v>NEONATOLOGIE_PREMATURI</v>
          </cell>
          <cell r="BW1" t="str">
            <v>NEUROCHIRURGIE_STEREOTACTICA_SI_FUNCTIONALA</v>
          </cell>
          <cell r="BX1" t="str">
            <v>NEUROCHIRURGIE__</v>
          </cell>
          <cell r="BY1" t="str">
            <v>NEUROLOGIE_</v>
          </cell>
          <cell r="BZ1" t="str">
            <v>NEUROLOGIE_CRONICI</v>
          </cell>
          <cell r="CA1" t="str">
            <v>NEUROLOGIE_PEDIATRICA</v>
          </cell>
          <cell r="CB1" t="str">
            <v>NEUROLOGIE_SI_PSIHIATRIE</v>
          </cell>
          <cell r="CC1" t="str">
            <v>NEUROPSIHIATRIE_ADULTI</v>
          </cell>
          <cell r="CD1" t="str">
            <v>NEUROPSIHIATRIE_INFANTILA</v>
          </cell>
          <cell r="CE1" t="str">
            <v>OBSTETRICA</v>
          </cell>
          <cell r="CF1" t="str">
            <v>OBSTETRICA_FIZIOLOGICA</v>
          </cell>
          <cell r="CG1" t="str">
            <v>OBSTETRICA_GINECOLOGIE_</v>
          </cell>
          <cell r="CH1" t="str">
            <v>OBSTETRICA_GINECOLOGIE_GRAVIDE_CU_RISC</v>
          </cell>
          <cell r="CI1" t="str">
            <v>OBSTETRICA_GINECOLOGIE_NASTERI_PRECIPITATE</v>
          </cell>
          <cell r="CJ1" t="str">
            <v>OBSTETRICA_GINECOLOGIE_PATOLOGICA</v>
          </cell>
          <cell r="CK1" t="str">
            <v>OBSTETRICA_PATOLOGICA_</v>
          </cell>
          <cell r="CL1" t="str">
            <v>OFTALMOLOGIE___</v>
          </cell>
          <cell r="CM1" t="str">
            <v>ONCOLOGIE_MEDICALA_INGRIJIRI_PALIATIVE</v>
          </cell>
          <cell r="CN1" t="str">
            <v>ONCOLOGIE_MEDICALA__</v>
          </cell>
          <cell r="CO1" t="str">
            <v>ONCOLOGIE_PEDIATRICA</v>
          </cell>
          <cell r="CP1" t="str">
            <v>ONCOLOGIE_TERAPIE_CU_IZOTOPI</v>
          </cell>
          <cell r="CQ1" t="str">
            <v>ORL_CHIRURGIE_AUDIOLOGICA_SI_RINOLOGICA</v>
          </cell>
          <cell r="CR1" t="str">
            <v>ORL_MICROCHIRURGIE_ORL_SI_FONIATRIE_RECUPERAREA_VOCII</v>
          </cell>
          <cell r="CS1" t="str">
            <v>ORL_MICROCHIRURGIE_OTOLOGICA</v>
          </cell>
          <cell r="CT1" t="str">
            <v>ORL____</v>
          </cell>
          <cell r="CU1" t="str">
            <v>ORTOPEDIE_PEDIATRICA__</v>
          </cell>
          <cell r="CV1" t="str">
            <v>ORTOPEDIE_SI_TRAUMATOLOGIE_</v>
          </cell>
          <cell r="CW1" t="str">
            <v>PATURI_CARE_FUNCTIONEAZA_IN_RURAL</v>
          </cell>
          <cell r="CX1" t="str">
            <v>PATURI_CARE_FUNCTIONEAZA_IN_URBAN</v>
          </cell>
          <cell r="CY1" t="str">
            <v>PATURI_INCHISE_TEMPORAR</v>
          </cell>
          <cell r="CZ1" t="str">
            <v>PATURI_IN_CONSERVARE</v>
          </cell>
          <cell r="DA1" t="str">
            <v>PEDIATRIE</v>
          </cell>
          <cell r="DB1" t="str">
            <v>PEDIATRIE_CRONICI</v>
          </cell>
          <cell r="DC1" t="str">
            <v>PEDIATRIE_NEFROLOGIE</v>
          </cell>
          <cell r="DD1" t="str">
            <v>PEDIATRIE_RECUPERARE_PEDIATRICA</v>
          </cell>
          <cell r="DE1" t="str">
            <v>PNEUMOLOGIE_COPII_DIN_SECTIILE_TBC_</v>
          </cell>
          <cell r="DF1" t="str">
            <v>PNEUMOLOGIE_DIN_SECTIILE_MEDICALE__</v>
          </cell>
          <cell r="DG1" t="str">
            <v>PNEUMOLOGIE_DIN_SECTIILE_TBC</v>
          </cell>
          <cell r="DH1" t="str">
            <v>PNEUMOLOGIE_TBC_</v>
          </cell>
          <cell r="DI1" t="str">
            <v>PNEUMOLOGIE_TBC_COPII___</v>
          </cell>
          <cell r="DJ1" t="str">
            <v>PNEUMOLOGIE_TBC_CRONICI_</v>
          </cell>
          <cell r="DK1" t="str">
            <v>PNEUMOLOGIE_TBC_MDR_MULTIDROG_REZISTENTA_</v>
          </cell>
          <cell r="DL1" t="str">
            <v>PREMATURI__</v>
          </cell>
          <cell r="DM1" t="str">
            <v>PSIHIATRIE</v>
          </cell>
          <cell r="DN1" t="str">
            <v>PSIHIATRIE_ACUTI_</v>
          </cell>
          <cell r="DO1" t="str">
            <v>PSIHIATRIE_CRONICI_COPII</v>
          </cell>
          <cell r="DP1" t="str">
            <v>PSIHIATRIE_CRONICI___</v>
          </cell>
          <cell r="DQ1" t="str">
            <v>PSIHIATRIE_DROGODEPENDENTA</v>
          </cell>
          <cell r="DR1" t="str">
            <v>PSIHIATRIE_GERONTOPSIHIATRIE</v>
          </cell>
          <cell r="DS1" t="str">
            <v>PSIHIATRIE_PEDIATRICA_COPII_</v>
          </cell>
          <cell r="DT1" t="str">
            <v>PSIHIATRIE_PSIHOSOMATICA</v>
          </cell>
          <cell r="DU1" t="str">
            <v>PSIHIATRIE_PSIHOZE</v>
          </cell>
          <cell r="DV1" t="str">
            <v>PSIHIATRIE_TOXICOMANIE</v>
          </cell>
          <cell r="DW1" t="str">
            <v>PSIHOGERIATRIE__</v>
          </cell>
          <cell r="DX1" t="str">
            <v>RADIOTERAPIE_</v>
          </cell>
          <cell r="DY1" t="str">
            <v>RADIOTERAPIE_M_AP_N</v>
          </cell>
          <cell r="DZ1" t="str">
            <v>RECUPERARE_BOLI_CRDIOVASCULARE</v>
          </cell>
          <cell r="EA1" t="str">
            <v>RECUPERARE_CARDIOLOGIE_COPII</v>
          </cell>
          <cell r="EB1" t="str">
            <v>RECUPERARE_MEDICALA_</v>
          </cell>
          <cell r="EC1" t="str">
            <v>RECUPERARE_MEDICALA_CARDIOVASCULARA</v>
          </cell>
          <cell r="ED1" t="str">
            <v>RECUPERARE_MEDICALA_CRONICI_DIABET_SI_HEMOFILIE</v>
          </cell>
          <cell r="EE1" t="str">
            <v>RECUPERARE_MEDICALA_NEUROPSIHOMOTORIE_COPII</v>
          </cell>
          <cell r="EF1" t="str">
            <v>RECUPERARE_MEDICALA_ORTOPEDIE_SI_TRAUMATOLOGIE</v>
          </cell>
          <cell r="EG1" t="str">
            <v>RECUPERARE_MEDICALA_RESPIRATORIE</v>
          </cell>
          <cell r="EH1" t="str">
            <v>RECUPERARE_MEDICINA_FIZICA_SI_BALNEOLOGIE_</v>
          </cell>
          <cell r="EI1" t="str">
            <v>RECUPERARE_MEDICINA_FIZICA_SI_BALNEOLOGIE_COPII</v>
          </cell>
          <cell r="EJ1" t="str">
            <v>RECUPERARE_NEUROLOGICA</v>
          </cell>
          <cell r="EK1" t="str">
            <v>RECUPERARE_NEUROLOGICA_</v>
          </cell>
          <cell r="EL1" t="str">
            <v>RECUPERARE_NEUROLOGICA_COPII</v>
          </cell>
          <cell r="EM1" t="str">
            <v>RECUPERARE_NEUROLOGICA_CRONICI</v>
          </cell>
          <cell r="EN1" t="str">
            <v>RECUPERARE_NEUROMOTORIE_COPII</v>
          </cell>
          <cell r="EO1" t="str">
            <v>RECUPERARE_NEUROMOTORIE__</v>
          </cell>
          <cell r="EP1" t="str">
            <v>RECUPERARE_NEUROMUSCULARA</v>
          </cell>
          <cell r="EQ1" t="str">
            <v>RECUPERARE_NEUROPSIHOMOTORIE_</v>
          </cell>
          <cell r="ER1" t="str">
            <v>RECUPERARE_NEUROPSIHOMOTORIE_COPII</v>
          </cell>
          <cell r="ES1" t="str">
            <v>RECUPERARE_NEUROPSIHOMOTORIE_SI_POSTTRAUMATICA_COPII</v>
          </cell>
          <cell r="ET1" t="str">
            <v>RECUPERARE_ORL_COPII_CU_HANDICAP_AUZ_VORBIRE_CIUBOTICA_CUCULUI</v>
          </cell>
          <cell r="EU1" t="str">
            <v>RECUPERARE_ORTOPEDIE_SI_TRAUMATOLOGIE</v>
          </cell>
          <cell r="EV1" t="str">
            <v>RECUPERARE_PEDIATRICA_DISTROFICI_</v>
          </cell>
          <cell r="EW1" t="str">
            <v>RECUPERARE_TRAUMATOLOGICA_VERTEBROMEDULARA_SI_NEUROMOTORIE</v>
          </cell>
          <cell r="EX1" t="str">
            <v>REUMATOLOGIE__</v>
          </cell>
          <cell r="EY1" t="str">
            <v>TBC_OSTEOARTICULAR</v>
          </cell>
          <cell r="EZ1" t="str">
            <v>TOXICOLOGIE__</v>
          </cell>
          <cell r="FA1" t="str">
            <v>TOXICOMANIE_ELEVI_SI_STUDENTI</v>
          </cell>
          <cell r="FB1" t="str">
            <v>TOXICOMANIE__</v>
          </cell>
          <cell r="FC1" t="str">
            <v>UPU</v>
          </cell>
          <cell r="FD1" t="str">
            <v>UROLOGIE___</v>
          </cell>
          <cell r="FE1" t="str">
            <v>DIABET_ZAHARAT_NUTRITIE_SI_BOLI_METABOLICE_COPII</v>
          </cell>
          <cell r="FF1" t="str">
            <v>PNEUMOLOGIE_CRONICI</v>
          </cell>
          <cell r="FG1" t="str">
            <v>RECUPERARE_REUMATOLOGICA</v>
          </cell>
        </row>
        <row r="501">
          <cell r="C501" t="str">
            <v>Compartiment</v>
          </cell>
          <cell r="D501" t="str">
            <v>Sectie</v>
          </cell>
        </row>
        <row r="502">
          <cell r="C502" t="str">
            <v>DA</v>
          </cell>
          <cell r="D50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4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9.140625" defaultRowHeight="12.75"/>
  <cols>
    <col min="1" max="1" width="4.7109375" style="8" customWidth="1"/>
    <col min="2" max="2" width="49.8515625" style="8" customWidth="1"/>
    <col min="3" max="3" width="7.421875" style="8" customWidth="1"/>
    <col min="4" max="8" width="5.00390625" style="8" customWidth="1"/>
    <col min="9" max="9" width="8.28125" style="8" customWidth="1"/>
    <col min="10" max="10" width="6.8515625" style="8" customWidth="1"/>
    <col min="11" max="11" width="6.7109375" style="8" customWidth="1"/>
    <col min="12" max="12" width="4.8515625" style="8" customWidth="1"/>
    <col min="13" max="13" width="6.7109375" style="8" customWidth="1"/>
    <col min="14" max="14" width="7.57421875" style="8" customWidth="1"/>
    <col min="15" max="15" width="7.00390625" style="8" customWidth="1"/>
    <col min="16" max="16" width="6.57421875" style="8" customWidth="1"/>
    <col min="17" max="17" width="7.28125" style="8" customWidth="1"/>
    <col min="18" max="18" width="5.140625" style="8" customWidth="1"/>
    <col min="19" max="19" width="7.7109375" style="8" customWidth="1"/>
    <col min="20" max="20" width="5.28125" style="8" customWidth="1"/>
    <col min="21" max="21" width="4.00390625" style="8" customWidth="1"/>
    <col min="22" max="22" width="4.140625" style="8" customWidth="1"/>
    <col min="23" max="23" width="4.8515625" style="8" customWidth="1"/>
    <col min="24" max="25" width="5.8515625" style="8" customWidth="1"/>
    <col min="26" max="26" width="7.57421875" style="8" customWidth="1"/>
    <col min="27" max="27" width="5.7109375" style="8" customWidth="1"/>
    <col min="28" max="28" width="7.57421875" style="8" customWidth="1"/>
    <col min="29" max="29" width="6.57421875" style="8" customWidth="1"/>
    <col min="30" max="30" width="5.7109375" style="8" customWidth="1"/>
    <col min="31" max="31" width="6.28125" style="8" customWidth="1"/>
    <col min="32" max="32" width="5.00390625" style="8" customWidth="1"/>
    <col min="33" max="33" width="6.140625" style="8" customWidth="1"/>
    <col min="34" max="34" width="5.140625" style="8" customWidth="1"/>
    <col min="35" max="35" width="5.7109375" style="8" customWidth="1"/>
    <col min="36" max="36" width="5.8515625" style="8" customWidth="1"/>
    <col min="37" max="37" width="5.7109375" style="8" customWidth="1"/>
    <col min="38" max="38" width="6.28125" style="8" customWidth="1"/>
    <col min="39" max="39" width="5.28125" style="8" customWidth="1"/>
    <col min="40" max="40" width="6.00390625" style="8" customWidth="1"/>
    <col min="41" max="41" width="5.57421875" style="8" customWidth="1"/>
    <col min="42" max="42" width="5.28125" style="8" customWidth="1"/>
    <col min="43" max="45" width="6.421875" style="8" customWidth="1"/>
    <col min="46" max="46" width="7.57421875" style="8" customWidth="1"/>
    <col min="47" max="47" width="5.57421875" style="8" customWidth="1"/>
    <col min="48" max="48" width="5.140625" style="8" customWidth="1"/>
    <col min="49" max="49" width="6.7109375" style="8" customWidth="1"/>
    <col min="50" max="50" width="4.57421875" style="8" customWidth="1"/>
    <col min="51" max="51" width="3.8515625" style="8" customWidth="1"/>
    <col min="52" max="52" width="2.421875" style="8" customWidth="1"/>
    <col min="53" max="53" width="3.7109375" style="8" customWidth="1"/>
    <col min="54" max="54" width="9.7109375" style="8" customWidth="1"/>
    <col min="55" max="55" width="9.140625" style="8" customWidth="1"/>
    <col min="56" max="16384" width="9.140625" style="8" customWidth="1"/>
  </cols>
  <sheetData>
    <row r="1" spans="1:51" ht="12.75">
      <c r="A1" s="9" t="s">
        <v>0</v>
      </c>
      <c r="B1" s="1" t="s">
        <v>68</v>
      </c>
      <c r="C1" s="50" t="s">
        <v>244</v>
      </c>
      <c r="I1" s="39"/>
      <c r="V1" s="8" t="s">
        <v>1</v>
      </c>
      <c r="Y1" s="39"/>
      <c r="AY1" s="8" t="s">
        <v>79</v>
      </c>
    </row>
    <row r="2" spans="1:54" ht="12.75">
      <c r="A2" s="10"/>
      <c r="B2" s="10"/>
      <c r="C2" s="47">
        <f>+BB30</f>
        <v>327550</v>
      </c>
      <c r="D2" s="10" t="s">
        <v>2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BA2" s="4"/>
      <c r="BB2" s="4"/>
    </row>
    <row r="3" spans="1:54" s="3" customFormat="1" ht="12.75" customHeight="1">
      <c r="A3" s="86" t="s">
        <v>140</v>
      </c>
      <c r="B3" s="89" t="s">
        <v>18</v>
      </c>
      <c r="C3" s="92" t="s">
        <v>109</v>
      </c>
      <c r="D3" s="67"/>
      <c r="E3" s="68" t="s">
        <v>107</v>
      </c>
      <c r="F3" s="68"/>
      <c r="G3" s="68" t="s">
        <v>3</v>
      </c>
      <c r="H3" s="67"/>
      <c r="I3" s="67"/>
      <c r="J3" s="67"/>
      <c r="K3" s="67"/>
      <c r="L3" s="67"/>
      <c r="M3" s="67"/>
      <c r="N3" s="67"/>
      <c r="O3" s="68"/>
      <c r="P3" s="68"/>
      <c r="Q3" s="67"/>
      <c r="R3" s="67"/>
      <c r="S3" s="67"/>
      <c r="T3" s="69"/>
      <c r="U3" s="86" t="s">
        <v>140</v>
      </c>
      <c r="V3" s="86" t="s">
        <v>140</v>
      </c>
      <c r="W3" s="70"/>
      <c r="X3" s="67"/>
      <c r="Y3" s="68"/>
      <c r="Z3" s="68"/>
      <c r="AA3" s="68"/>
      <c r="AB3" s="68"/>
      <c r="AC3" s="68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9"/>
      <c r="AY3" s="86" t="s">
        <v>140</v>
      </c>
      <c r="AZ3" s="2"/>
      <c r="BA3" s="2"/>
      <c r="BB3" s="14"/>
    </row>
    <row r="4" spans="1:54" s="3" customFormat="1" ht="12.75" customHeight="1">
      <c r="A4" s="87"/>
      <c r="B4" s="90"/>
      <c r="C4" s="93"/>
      <c r="D4" s="95" t="s">
        <v>110</v>
      </c>
      <c r="E4" s="83" t="s">
        <v>143</v>
      </c>
      <c r="F4" s="83" t="s">
        <v>211</v>
      </c>
      <c r="G4" s="83" t="s">
        <v>111</v>
      </c>
      <c r="H4" s="83" t="s">
        <v>112</v>
      </c>
      <c r="I4" s="83" t="s">
        <v>113</v>
      </c>
      <c r="J4" s="83" t="s">
        <v>114</v>
      </c>
      <c r="K4" s="83" t="s">
        <v>115</v>
      </c>
      <c r="L4" s="83" t="s">
        <v>116</v>
      </c>
      <c r="M4" s="83" t="s">
        <v>117</v>
      </c>
      <c r="N4" s="83" t="s">
        <v>212</v>
      </c>
      <c r="O4" s="85" t="s">
        <v>108</v>
      </c>
      <c r="P4" s="85"/>
      <c r="Q4" s="85"/>
      <c r="R4" s="83" t="s">
        <v>144</v>
      </c>
      <c r="S4" s="83" t="s">
        <v>213</v>
      </c>
      <c r="T4" s="83" t="s">
        <v>118</v>
      </c>
      <c r="U4" s="87"/>
      <c r="V4" s="87"/>
      <c r="W4" s="97" t="s">
        <v>119</v>
      </c>
      <c r="X4" s="83" t="s">
        <v>214</v>
      </c>
      <c r="Y4" s="83" t="s">
        <v>215</v>
      </c>
      <c r="Z4" s="83" t="s">
        <v>216</v>
      </c>
      <c r="AA4" s="83" t="s">
        <v>120</v>
      </c>
      <c r="AB4" s="83" t="s">
        <v>217</v>
      </c>
      <c r="AC4" s="83" t="s">
        <v>218</v>
      </c>
      <c r="AD4" s="83" t="s">
        <v>219</v>
      </c>
      <c r="AE4" s="83" t="s">
        <v>122</v>
      </c>
      <c r="AF4" s="83" t="s">
        <v>123</v>
      </c>
      <c r="AG4" s="83" t="s">
        <v>220</v>
      </c>
      <c r="AH4" s="83" t="s">
        <v>124</v>
      </c>
      <c r="AI4" s="83" t="s">
        <v>125</v>
      </c>
      <c r="AJ4" s="83" t="s">
        <v>221</v>
      </c>
      <c r="AK4" s="83" t="s">
        <v>126</v>
      </c>
      <c r="AL4" s="83" t="s">
        <v>127</v>
      </c>
      <c r="AM4" s="83" t="s">
        <v>128</v>
      </c>
      <c r="AN4" s="83" t="s">
        <v>129</v>
      </c>
      <c r="AO4" s="83" t="s">
        <v>130</v>
      </c>
      <c r="AP4" s="100" t="s">
        <v>108</v>
      </c>
      <c r="AQ4" s="101"/>
      <c r="AR4" s="101"/>
      <c r="AS4" s="101"/>
      <c r="AT4" s="83" t="s">
        <v>131</v>
      </c>
      <c r="AU4" s="83" t="s">
        <v>222</v>
      </c>
      <c r="AV4" s="83" t="s">
        <v>132</v>
      </c>
      <c r="AW4" s="83" t="s">
        <v>223</v>
      </c>
      <c r="AX4" s="102" t="s">
        <v>133</v>
      </c>
      <c r="AY4" s="87"/>
      <c r="AZ4" s="2"/>
      <c r="BB4" s="14"/>
    </row>
    <row r="5" spans="1:54" s="3" customFormat="1" ht="12.75" customHeight="1">
      <c r="A5" s="87"/>
      <c r="B5" s="90"/>
      <c r="C5" s="93"/>
      <c r="D5" s="96"/>
      <c r="E5" s="84" t="s">
        <v>4</v>
      </c>
      <c r="F5" s="84" t="s">
        <v>134</v>
      </c>
      <c r="G5" s="84" t="s">
        <v>5</v>
      </c>
      <c r="H5" s="84" t="s">
        <v>3</v>
      </c>
      <c r="I5" s="84" t="s">
        <v>63</v>
      </c>
      <c r="J5" s="84" t="s">
        <v>3</v>
      </c>
      <c r="K5" s="84" t="s">
        <v>89</v>
      </c>
      <c r="L5" s="84" t="s">
        <v>6</v>
      </c>
      <c r="M5" s="84"/>
      <c r="N5" s="84" t="s">
        <v>7</v>
      </c>
      <c r="O5" s="104" t="s">
        <v>135</v>
      </c>
      <c r="P5" s="104" t="s">
        <v>224</v>
      </c>
      <c r="Q5" s="104" t="s">
        <v>136</v>
      </c>
      <c r="R5" s="84" t="s">
        <v>8</v>
      </c>
      <c r="S5" s="84" t="s">
        <v>14</v>
      </c>
      <c r="T5" s="84" t="s">
        <v>9</v>
      </c>
      <c r="U5" s="87"/>
      <c r="V5" s="87"/>
      <c r="W5" s="98"/>
      <c r="X5" s="84" t="s">
        <v>10</v>
      </c>
      <c r="Y5" s="84"/>
      <c r="Z5" s="84"/>
      <c r="AA5" s="84"/>
      <c r="AB5" s="84"/>
      <c r="AC5" s="84"/>
      <c r="AD5" s="84"/>
      <c r="AE5" s="84" t="s">
        <v>12</v>
      </c>
      <c r="AF5" s="84"/>
      <c r="AG5" s="84" t="s">
        <v>13</v>
      </c>
      <c r="AH5" s="84"/>
      <c r="AI5" s="84" t="s">
        <v>14</v>
      </c>
      <c r="AJ5" s="84"/>
      <c r="AK5" s="84"/>
      <c r="AL5" s="84" t="s">
        <v>15</v>
      </c>
      <c r="AM5" s="84"/>
      <c r="AN5" s="84"/>
      <c r="AO5" s="84" t="s">
        <v>137</v>
      </c>
      <c r="AP5" s="106" t="s">
        <v>138</v>
      </c>
      <c r="AQ5" s="106" t="s">
        <v>225</v>
      </c>
      <c r="AR5" s="106" t="s">
        <v>121</v>
      </c>
      <c r="AS5" s="106" t="s">
        <v>139</v>
      </c>
      <c r="AT5" s="84" t="s">
        <v>92</v>
      </c>
      <c r="AU5" s="84"/>
      <c r="AV5" s="84"/>
      <c r="AW5" s="84" t="s">
        <v>17</v>
      </c>
      <c r="AX5" s="103" t="s">
        <v>47</v>
      </c>
      <c r="AY5" s="87"/>
      <c r="AZ5" s="2"/>
      <c r="BB5" s="14"/>
    </row>
    <row r="6" spans="1:54" s="3" customFormat="1" ht="19.5" customHeight="1">
      <c r="A6" s="87"/>
      <c r="B6" s="90"/>
      <c r="C6" s="93"/>
      <c r="D6" s="96"/>
      <c r="E6" s="84" t="s">
        <v>19</v>
      </c>
      <c r="F6" s="84"/>
      <c r="G6" s="84" t="s">
        <v>20</v>
      </c>
      <c r="H6" s="84" t="s">
        <v>3</v>
      </c>
      <c r="I6" s="84" t="s">
        <v>90</v>
      </c>
      <c r="J6" s="84" t="s">
        <v>21</v>
      </c>
      <c r="K6" s="84" t="s">
        <v>91</v>
      </c>
      <c r="L6" s="84" t="s">
        <v>22</v>
      </c>
      <c r="M6" s="84" t="s">
        <v>3</v>
      </c>
      <c r="N6" s="84" t="s">
        <v>23</v>
      </c>
      <c r="O6" s="105"/>
      <c r="P6" s="105"/>
      <c r="Q6" s="105"/>
      <c r="R6" s="84" t="s">
        <v>24</v>
      </c>
      <c r="S6" s="84" t="s">
        <v>58</v>
      </c>
      <c r="T6" s="84"/>
      <c r="U6" s="87"/>
      <c r="V6" s="87"/>
      <c r="W6" s="98"/>
      <c r="X6" s="84" t="s">
        <v>80</v>
      </c>
      <c r="Y6" s="84"/>
      <c r="Z6" s="84"/>
      <c r="AA6" s="84"/>
      <c r="AB6" s="84"/>
      <c r="AC6" s="84"/>
      <c r="AD6" s="84"/>
      <c r="AE6" s="84" t="s">
        <v>27</v>
      </c>
      <c r="AF6" s="84"/>
      <c r="AG6" s="84" t="s">
        <v>28</v>
      </c>
      <c r="AH6" s="84"/>
      <c r="AI6" s="84" t="s">
        <v>58</v>
      </c>
      <c r="AJ6" s="84"/>
      <c r="AK6" s="84" t="s">
        <v>35</v>
      </c>
      <c r="AL6" s="84" t="s">
        <v>59</v>
      </c>
      <c r="AM6" s="84"/>
      <c r="AN6" s="84"/>
      <c r="AO6" s="84"/>
      <c r="AP6" s="107"/>
      <c r="AQ6" s="107"/>
      <c r="AR6" s="107"/>
      <c r="AS6" s="107"/>
      <c r="AT6" s="84" t="s">
        <v>36</v>
      </c>
      <c r="AU6" s="84"/>
      <c r="AV6" s="84"/>
      <c r="AW6" s="84" t="s">
        <v>29</v>
      </c>
      <c r="AX6" s="103" t="s">
        <v>66</v>
      </c>
      <c r="AY6" s="87"/>
      <c r="AZ6" s="2"/>
      <c r="BB6" s="14"/>
    </row>
    <row r="7" spans="1:54" s="3" customFormat="1" ht="12.75" customHeight="1">
      <c r="A7" s="87"/>
      <c r="B7" s="90"/>
      <c r="C7" s="93"/>
      <c r="D7" s="96"/>
      <c r="E7" s="84" t="s">
        <v>27</v>
      </c>
      <c r="F7" s="84"/>
      <c r="G7" s="84"/>
      <c r="H7" s="84"/>
      <c r="I7" s="84" t="s">
        <v>93</v>
      </c>
      <c r="J7" s="84" t="s">
        <v>31</v>
      </c>
      <c r="K7" s="84" t="s">
        <v>94</v>
      </c>
      <c r="L7" s="84" t="s">
        <v>32</v>
      </c>
      <c r="M7" s="84"/>
      <c r="N7" s="84" t="s">
        <v>33</v>
      </c>
      <c r="O7" s="105"/>
      <c r="P7" s="105"/>
      <c r="Q7" s="105"/>
      <c r="R7" s="84" t="s">
        <v>11</v>
      </c>
      <c r="S7" s="84" t="s">
        <v>81</v>
      </c>
      <c r="T7" s="84"/>
      <c r="U7" s="87"/>
      <c r="V7" s="87"/>
      <c r="W7" s="98" t="s">
        <v>25</v>
      </c>
      <c r="X7" s="84" t="s">
        <v>95</v>
      </c>
      <c r="Y7" s="84" t="s">
        <v>11</v>
      </c>
      <c r="Z7" s="84" t="s">
        <v>11</v>
      </c>
      <c r="AA7" s="84" t="s">
        <v>11</v>
      </c>
      <c r="AB7" s="84" t="s">
        <v>11</v>
      </c>
      <c r="AC7" s="84" t="s">
        <v>11</v>
      </c>
      <c r="AD7" s="84" t="s">
        <v>11</v>
      </c>
      <c r="AE7" s="84" t="s">
        <v>16</v>
      </c>
      <c r="AF7" s="84"/>
      <c r="AG7" s="84" t="s">
        <v>61</v>
      </c>
      <c r="AH7" s="84"/>
      <c r="AI7" s="84" t="s">
        <v>44</v>
      </c>
      <c r="AJ7" s="84"/>
      <c r="AK7" s="84" t="s">
        <v>40</v>
      </c>
      <c r="AL7" s="84" t="s">
        <v>62</v>
      </c>
      <c r="AM7" s="84"/>
      <c r="AN7" s="84"/>
      <c r="AO7" s="84"/>
      <c r="AP7" s="107"/>
      <c r="AQ7" s="107"/>
      <c r="AR7" s="107"/>
      <c r="AS7" s="107"/>
      <c r="AT7" s="84" t="s">
        <v>98</v>
      </c>
      <c r="AU7" s="84" t="s">
        <v>16</v>
      </c>
      <c r="AV7" s="84" t="s">
        <v>16</v>
      </c>
      <c r="AW7" s="84" t="s">
        <v>96</v>
      </c>
      <c r="AX7" s="103"/>
      <c r="AY7" s="87"/>
      <c r="AZ7" s="2"/>
      <c r="BB7" s="14"/>
    </row>
    <row r="8" spans="1:54" s="3" customFormat="1" ht="12.75" customHeight="1">
      <c r="A8" s="87"/>
      <c r="B8" s="90"/>
      <c r="C8" s="93"/>
      <c r="D8" s="96"/>
      <c r="E8" s="84"/>
      <c r="F8" s="84"/>
      <c r="G8" s="84"/>
      <c r="H8" s="84" t="s">
        <v>30</v>
      </c>
      <c r="I8" s="84" t="s">
        <v>10</v>
      </c>
      <c r="J8" s="84" t="s">
        <v>38</v>
      </c>
      <c r="K8" s="84" t="s">
        <v>22</v>
      </c>
      <c r="L8" s="84"/>
      <c r="M8" s="84" t="s">
        <v>8</v>
      </c>
      <c r="N8" s="84"/>
      <c r="O8" s="105"/>
      <c r="P8" s="105"/>
      <c r="Q8" s="105"/>
      <c r="R8" s="84" t="s">
        <v>26</v>
      </c>
      <c r="S8" s="84" t="s">
        <v>83</v>
      </c>
      <c r="T8" s="84"/>
      <c r="U8" s="87"/>
      <c r="V8" s="87"/>
      <c r="W8" s="98" t="s">
        <v>34</v>
      </c>
      <c r="X8" s="84"/>
      <c r="Y8" s="84" t="s">
        <v>57</v>
      </c>
      <c r="Z8" s="84" t="s">
        <v>57</v>
      </c>
      <c r="AA8" s="84" t="s">
        <v>57</v>
      </c>
      <c r="AB8" s="84" t="s">
        <v>57</v>
      </c>
      <c r="AC8" s="84" t="s">
        <v>57</v>
      </c>
      <c r="AD8" s="84" t="s">
        <v>57</v>
      </c>
      <c r="AE8" s="84" t="s">
        <v>97</v>
      </c>
      <c r="AF8" s="84"/>
      <c r="AG8" s="84" t="s">
        <v>82</v>
      </c>
      <c r="AH8" s="84"/>
      <c r="AI8" s="84" t="s">
        <v>59</v>
      </c>
      <c r="AJ8" s="84"/>
      <c r="AK8" s="84" t="s">
        <v>45</v>
      </c>
      <c r="AL8" s="84" t="s">
        <v>27</v>
      </c>
      <c r="AM8" s="84" t="s">
        <v>41</v>
      </c>
      <c r="AN8" s="84" t="s">
        <v>41</v>
      </c>
      <c r="AO8" s="84"/>
      <c r="AP8" s="107"/>
      <c r="AQ8" s="107"/>
      <c r="AR8" s="107"/>
      <c r="AS8" s="107"/>
      <c r="AT8" s="84" t="s">
        <v>101</v>
      </c>
      <c r="AU8" s="84" t="s">
        <v>60</v>
      </c>
      <c r="AV8" s="84" t="s">
        <v>60</v>
      </c>
      <c r="AW8" s="84" t="s">
        <v>99</v>
      </c>
      <c r="AX8" s="103"/>
      <c r="AY8" s="87"/>
      <c r="AZ8" s="2"/>
      <c r="BB8" s="14"/>
    </row>
    <row r="9" spans="1:55" s="3" customFormat="1" ht="18.75" customHeight="1">
      <c r="A9" s="87"/>
      <c r="B9" s="90"/>
      <c r="C9" s="93"/>
      <c r="D9" s="96"/>
      <c r="E9" s="84"/>
      <c r="F9" s="84"/>
      <c r="G9" s="84"/>
      <c r="H9" s="84" t="s">
        <v>65</v>
      </c>
      <c r="I9" s="84" t="s">
        <v>100</v>
      </c>
      <c r="J9" s="84" t="s">
        <v>42</v>
      </c>
      <c r="K9" s="84" t="s">
        <v>32</v>
      </c>
      <c r="L9" s="84" t="s">
        <v>3</v>
      </c>
      <c r="M9" s="84" t="s">
        <v>42</v>
      </c>
      <c r="N9" s="84"/>
      <c r="O9" s="105"/>
      <c r="P9" s="105"/>
      <c r="Q9" s="105"/>
      <c r="R9" s="84" t="s">
        <v>32</v>
      </c>
      <c r="S9" s="84" t="s">
        <v>85</v>
      </c>
      <c r="T9" s="84"/>
      <c r="U9" s="87"/>
      <c r="V9" s="87"/>
      <c r="W9" s="98" t="s">
        <v>39</v>
      </c>
      <c r="X9" s="84"/>
      <c r="Y9" s="84" t="s">
        <v>37</v>
      </c>
      <c r="Z9" s="84" t="s">
        <v>37</v>
      </c>
      <c r="AA9" s="84" t="s">
        <v>37</v>
      </c>
      <c r="AB9" s="84" t="s">
        <v>37</v>
      </c>
      <c r="AC9" s="84" t="s">
        <v>37</v>
      </c>
      <c r="AD9" s="84" t="s">
        <v>37</v>
      </c>
      <c r="AE9" s="84"/>
      <c r="AF9" s="84" t="s">
        <v>43</v>
      </c>
      <c r="AG9" s="84" t="s">
        <v>84</v>
      </c>
      <c r="AH9" s="84" t="s">
        <v>44</v>
      </c>
      <c r="AI9" s="84"/>
      <c r="AJ9" s="84"/>
      <c r="AK9" s="84" t="s">
        <v>42</v>
      </c>
      <c r="AL9" s="84"/>
      <c r="AM9" s="84" t="s">
        <v>46</v>
      </c>
      <c r="AN9" s="84" t="s">
        <v>46</v>
      </c>
      <c r="AO9" s="84"/>
      <c r="AP9" s="107"/>
      <c r="AQ9" s="107"/>
      <c r="AR9" s="107"/>
      <c r="AS9" s="107"/>
      <c r="AT9" s="84" t="s">
        <v>27</v>
      </c>
      <c r="AU9" s="84" t="s">
        <v>37</v>
      </c>
      <c r="AV9" s="84" t="s">
        <v>37</v>
      </c>
      <c r="AW9" s="84" t="s">
        <v>102</v>
      </c>
      <c r="AX9" s="103"/>
      <c r="AY9" s="87"/>
      <c r="AZ9" s="2"/>
      <c r="BB9" s="45">
        <f>SUM(BB11:BB52)</f>
        <v>19760314</v>
      </c>
      <c r="BC9" s="51"/>
    </row>
    <row r="10" spans="1:54" s="3" customFormat="1" ht="12.75" customHeight="1">
      <c r="A10" s="87"/>
      <c r="B10" s="91"/>
      <c r="C10" s="94"/>
      <c r="D10" s="96"/>
      <c r="E10" s="84" t="s">
        <v>3</v>
      </c>
      <c r="F10" s="84"/>
      <c r="G10" s="84"/>
      <c r="H10" s="84"/>
      <c r="I10" s="84" t="s">
        <v>103</v>
      </c>
      <c r="J10" s="84" t="s">
        <v>32</v>
      </c>
      <c r="K10" s="84"/>
      <c r="L10" s="84" t="s">
        <v>3</v>
      </c>
      <c r="M10" s="84" t="s">
        <v>32</v>
      </c>
      <c r="N10" s="84"/>
      <c r="O10" s="105"/>
      <c r="P10" s="105"/>
      <c r="Q10" s="105"/>
      <c r="R10" s="84"/>
      <c r="S10" s="84" t="s">
        <v>86</v>
      </c>
      <c r="T10" s="84"/>
      <c r="U10" s="87"/>
      <c r="V10" s="87"/>
      <c r="W10" s="99" t="s">
        <v>27</v>
      </c>
      <c r="X10" s="84"/>
      <c r="Y10" s="84" t="s">
        <v>64</v>
      </c>
      <c r="Z10" s="84" t="s">
        <v>64</v>
      </c>
      <c r="AA10" s="84" t="s">
        <v>64</v>
      </c>
      <c r="AB10" s="84" t="s">
        <v>64</v>
      </c>
      <c r="AC10" s="84" t="s">
        <v>64</v>
      </c>
      <c r="AD10" s="84" t="s">
        <v>64</v>
      </c>
      <c r="AE10" s="84"/>
      <c r="AF10" s="84" t="s">
        <v>27</v>
      </c>
      <c r="AG10" s="84" t="s">
        <v>27</v>
      </c>
      <c r="AH10" s="84" t="s">
        <v>48</v>
      </c>
      <c r="AI10" s="84"/>
      <c r="AJ10" s="84"/>
      <c r="AK10" s="84" t="s">
        <v>32</v>
      </c>
      <c r="AL10" s="84"/>
      <c r="AM10" s="84" t="s">
        <v>27</v>
      </c>
      <c r="AN10" s="84" t="s">
        <v>27</v>
      </c>
      <c r="AO10" s="84"/>
      <c r="AP10" s="85"/>
      <c r="AQ10" s="85"/>
      <c r="AR10" s="85"/>
      <c r="AS10" s="85"/>
      <c r="AT10" s="84"/>
      <c r="AU10" s="84" t="s">
        <v>64</v>
      </c>
      <c r="AV10" s="84" t="s">
        <v>64</v>
      </c>
      <c r="AW10" s="84" t="s">
        <v>104</v>
      </c>
      <c r="AX10" s="103"/>
      <c r="AY10" s="87"/>
      <c r="AZ10" s="2"/>
      <c r="BB10" s="14"/>
    </row>
    <row r="11" spans="1:55" s="40" customFormat="1" ht="12.75">
      <c r="A11" s="88"/>
      <c r="B11" s="71" t="s">
        <v>49</v>
      </c>
      <c r="C11" s="72">
        <v>1</v>
      </c>
      <c r="D11" s="73">
        <v>2</v>
      </c>
      <c r="E11" s="73">
        <v>3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  <c r="M11" s="73">
        <v>11</v>
      </c>
      <c r="N11" s="73">
        <v>12</v>
      </c>
      <c r="O11" s="73">
        <v>13</v>
      </c>
      <c r="P11" s="73">
        <v>14</v>
      </c>
      <c r="Q11" s="73">
        <v>15</v>
      </c>
      <c r="R11" s="73">
        <v>16</v>
      </c>
      <c r="S11" s="73">
        <v>17</v>
      </c>
      <c r="T11" s="74">
        <v>18</v>
      </c>
      <c r="U11" s="88"/>
      <c r="V11" s="88"/>
      <c r="W11" s="71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88"/>
      <c r="AZ11" s="38"/>
      <c r="BA11" s="39">
        <v>1</v>
      </c>
      <c r="BB11" s="41">
        <v>333450</v>
      </c>
      <c r="BC11" s="56" t="s">
        <v>145</v>
      </c>
    </row>
    <row r="12" spans="1:55" ht="12.75">
      <c r="A12" s="61"/>
      <c r="B12" s="1" t="s">
        <v>69</v>
      </c>
      <c r="C12" s="46">
        <f>SUM(D12:N12)+SUM(R12:T12)+SUM(W12:AO12)+SUM(AT12:AX12)</f>
        <v>2333</v>
      </c>
      <c r="D12" s="13">
        <f>+SUM(D15:D17)+SUM(D23:D28)</f>
        <v>309</v>
      </c>
      <c r="E12" s="13">
        <f aca="true" t="shared" si="0" ref="E12:T12">+SUM(E15:E17)+SUM(E23:E28)</f>
        <v>18</v>
      </c>
      <c r="F12" s="13">
        <f t="shared" si="0"/>
        <v>0</v>
      </c>
      <c r="G12" s="13">
        <f t="shared" si="0"/>
        <v>93</v>
      </c>
      <c r="H12" s="13">
        <f t="shared" si="0"/>
        <v>0</v>
      </c>
      <c r="I12" s="13">
        <f t="shared" si="0"/>
        <v>16</v>
      </c>
      <c r="J12" s="13">
        <f t="shared" si="0"/>
        <v>35</v>
      </c>
      <c r="K12" s="13">
        <f t="shared" si="0"/>
        <v>15</v>
      </c>
      <c r="L12" s="13">
        <f t="shared" si="0"/>
        <v>0</v>
      </c>
      <c r="M12" s="13">
        <f t="shared" si="0"/>
        <v>150</v>
      </c>
      <c r="N12" s="13">
        <f t="shared" si="0"/>
        <v>175</v>
      </c>
      <c r="O12" s="13">
        <f t="shared" si="0"/>
        <v>0</v>
      </c>
      <c r="P12" s="13">
        <f t="shared" si="0"/>
        <v>75</v>
      </c>
      <c r="Q12" s="13">
        <f t="shared" si="0"/>
        <v>100</v>
      </c>
      <c r="R12" s="13">
        <f t="shared" si="0"/>
        <v>0</v>
      </c>
      <c r="S12" s="13">
        <f t="shared" si="0"/>
        <v>0</v>
      </c>
      <c r="T12" s="13">
        <f t="shared" si="0"/>
        <v>59</v>
      </c>
      <c r="U12" s="61"/>
      <c r="V12" s="61"/>
      <c r="W12" s="13">
        <f aca="true" t="shared" si="1" ref="W12:AX12">+SUM(W15:W17)+SUM(W23:W28)</f>
        <v>50</v>
      </c>
      <c r="X12" s="13">
        <f t="shared" si="1"/>
        <v>55</v>
      </c>
      <c r="Y12" s="13">
        <f t="shared" si="1"/>
        <v>199</v>
      </c>
      <c r="Z12" s="13">
        <f t="shared" si="1"/>
        <v>8</v>
      </c>
      <c r="AA12" s="13">
        <f t="shared" si="1"/>
        <v>9</v>
      </c>
      <c r="AB12" s="13">
        <f t="shared" si="1"/>
        <v>5</v>
      </c>
      <c r="AC12" s="13">
        <f t="shared" si="1"/>
        <v>0</v>
      </c>
      <c r="AD12" s="13">
        <f t="shared" si="1"/>
        <v>5</v>
      </c>
      <c r="AE12" s="13">
        <f t="shared" si="1"/>
        <v>46</v>
      </c>
      <c r="AF12" s="13">
        <f t="shared" si="1"/>
        <v>35</v>
      </c>
      <c r="AG12" s="13">
        <f t="shared" si="1"/>
        <v>77</v>
      </c>
      <c r="AH12" s="13">
        <f t="shared" si="1"/>
        <v>205</v>
      </c>
      <c r="AI12" s="13">
        <f t="shared" si="1"/>
        <v>0</v>
      </c>
      <c r="AJ12" s="13">
        <f t="shared" si="1"/>
        <v>0</v>
      </c>
      <c r="AK12" s="13">
        <f t="shared" si="1"/>
        <v>30</v>
      </c>
      <c r="AL12" s="13">
        <f t="shared" si="1"/>
        <v>160</v>
      </c>
      <c r="AM12" s="13">
        <f t="shared" si="1"/>
        <v>51</v>
      </c>
      <c r="AN12" s="13">
        <f t="shared" si="1"/>
        <v>5</v>
      </c>
      <c r="AO12" s="13">
        <f t="shared" si="1"/>
        <v>226</v>
      </c>
      <c r="AP12" s="13">
        <f t="shared" si="1"/>
        <v>83</v>
      </c>
      <c r="AQ12" s="13">
        <f t="shared" si="1"/>
        <v>143</v>
      </c>
      <c r="AR12" s="13">
        <f t="shared" si="1"/>
        <v>0</v>
      </c>
      <c r="AS12" s="13">
        <f t="shared" si="1"/>
        <v>0</v>
      </c>
      <c r="AT12" s="13">
        <f t="shared" si="1"/>
        <v>158</v>
      </c>
      <c r="AU12" s="13">
        <f t="shared" si="1"/>
        <v>0</v>
      </c>
      <c r="AV12" s="13">
        <f t="shared" si="1"/>
        <v>59</v>
      </c>
      <c r="AW12" s="13">
        <f t="shared" si="1"/>
        <v>80</v>
      </c>
      <c r="AX12" s="13">
        <f t="shared" si="1"/>
        <v>0</v>
      </c>
      <c r="AY12" s="61"/>
      <c r="AZ12" s="4"/>
      <c r="BA12" s="39">
        <v>2</v>
      </c>
      <c r="BB12" s="42">
        <v>424047</v>
      </c>
      <c r="BC12" s="56" t="s">
        <v>146</v>
      </c>
    </row>
    <row r="13" spans="1:55" s="66" customFormat="1" ht="12.75">
      <c r="A13" s="62"/>
      <c r="B13" s="63" t="s">
        <v>50</v>
      </c>
      <c r="C13" s="64">
        <f>C12*1000/$C2</f>
        <v>7.122576705846436</v>
      </c>
      <c r="D13" s="64">
        <f>D12*1000/$C2</f>
        <v>0.9433674248206381</v>
      </c>
      <c r="E13" s="64">
        <f aca="true" t="shared" si="2" ref="E13:S13">E12*1000/$C2</f>
        <v>0.05495344222256144</v>
      </c>
      <c r="F13" s="64">
        <f t="shared" si="2"/>
        <v>0</v>
      </c>
      <c r="G13" s="64">
        <f t="shared" si="2"/>
        <v>0.28392611814990076</v>
      </c>
      <c r="H13" s="64">
        <f t="shared" si="2"/>
        <v>0</v>
      </c>
      <c r="I13" s="64">
        <f t="shared" si="2"/>
        <v>0.04884750419783239</v>
      </c>
      <c r="J13" s="64">
        <f t="shared" si="2"/>
        <v>0.10685391543275835</v>
      </c>
      <c r="K13" s="64">
        <f t="shared" si="2"/>
        <v>0.04579453518546787</v>
      </c>
      <c r="L13" s="64">
        <f t="shared" si="2"/>
        <v>0</v>
      </c>
      <c r="M13" s="64">
        <f t="shared" si="2"/>
        <v>0.45794535185467866</v>
      </c>
      <c r="N13" s="64">
        <f t="shared" si="2"/>
        <v>0.5342695771637918</v>
      </c>
      <c r="O13" s="64">
        <f t="shared" si="2"/>
        <v>0</v>
      </c>
      <c r="P13" s="64">
        <f t="shared" si="2"/>
        <v>0.22897267592733933</v>
      </c>
      <c r="Q13" s="64">
        <f t="shared" si="2"/>
        <v>0.3052969012364524</v>
      </c>
      <c r="R13" s="64">
        <f t="shared" si="2"/>
        <v>0</v>
      </c>
      <c r="S13" s="64">
        <f t="shared" si="2"/>
        <v>0</v>
      </c>
      <c r="T13" s="64">
        <f>T12*1000/$C2</f>
        <v>0.18012517172950696</v>
      </c>
      <c r="U13" s="62"/>
      <c r="V13" s="62"/>
      <c r="W13" s="64">
        <f aca="true" t="shared" si="3" ref="W13:AI13">W12*1000/$C2</f>
        <v>0.1526484506182262</v>
      </c>
      <c r="X13" s="64">
        <f t="shared" si="3"/>
        <v>0.16791329568004884</v>
      </c>
      <c r="Y13" s="64">
        <f t="shared" si="3"/>
        <v>0.6075408334605403</v>
      </c>
      <c r="Z13" s="64">
        <f t="shared" si="3"/>
        <v>0.024423752098916195</v>
      </c>
      <c r="AA13" s="64">
        <f t="shared" si="3"/>
        <v>0.02747672111128072</v>
      </c>
      <c r="AB13" s="64">
        <f t="shared" si="3"/>
        <v>0.015264845061822623</v>
      </c>
      <c r="AC13" s="64">
        <f t="shared" si="3"/>
        <v>0</v>
      </c>
      <c r="AD13" s="64">
        <f>AD12*1000/$C2</f>
        <v>0.015264845061822623</v>
      </c>
      <c r="AE13" s="64">
        <f t="shared" si="3"/>
        <v>0.14043657456876812</v>
      </c>
      <c r="AF13" s="64">
        <f t="shared" si="3"/>
        <v>0.10685391543275835</v>
      </c>
      <c r="AG13" s="64">
        <f t="shared" si="3"/>
        <v>0.2350786139520684</v>
      </c>
      <c r="AH13" s="64">
        <f t="shared" si="3"/>
        <v>0.6258586475347275</v>
      </c>
      <c r="AI13" s="64">
        <f t="shared" si="3"/>
        <v>0</v>
      </c>
      <c r="AJ13" s="64">
        <f aca="true" t="shared" si="4" ref="AJ13:AX13">AJ12*1000/$C2</f>
        <v>0</v>
      </c>
      <c r="AK13" s="64">
        <f t="shared" si="4"/>
        <v>0.09158907037093574</v>
      </c>
      <c r="AL13" s="64">
        <f t="shared" si="4"/>
        <v>0.4884750419783239</v>
      </c>
      <c r="AM13" s="64">
        <f t="shared" si="4"/>
        <v>0.15570141963059075</v>
      </c>
      <c r="AN13" s="64">
        <f t="shared" si="4"/>
        <v>0.015264845061822623</v>
      </c>
      <c r="AO13" s="64">
        <f t="shared" si="4"/>
        <v>0.6899709967943826</v>
      </c>
      <c r="AP13" s="64">
        <f t="shared" si="4"/>
        <v>0.25339642802625556</v>
      </c>
      <c r="AQ13" s="64">
        <f t="shared" si="4"/>
        <v>0.436574568768127</v>
      </c>
      <c r="AR13" s="64">
        <f t="shared" si="4"/>
        <v>0</v>
      </c>
      <c r="AS13" s="64">
        <f t="shared" si="4"/>
        <v>0</v>
      </c>
      <c r="AT13" s="64">
        <f t="shared" si="4"/>
        <v>0.4823691039535949</v>
      </c>
      <c r="AU13" s="64">
        <f t="shared" si="4"/>
        <v>0</v>
      </c>
      <c r="AV13" s="64">
        <f t="shared" si="4"/>
        <v>0.18012517172950696</v>
      </c>
      <c r="AW13" s="64">
        <f t="shared" si="4"/>
        <v>0.24423752098916196</v>
      </c>
      <c r="AX13" s="64">
        <f t="shared" si="4"/>
        <v>0</v>
      </c>
      <c r="AY13" s="62"/>
      <c r="AZ13" s="65"/>
      <c r="BA13" s="39">
        <v>3</v>
      </c>
      <c r="BB13" s="42">
        <v>595794</v>
      </c>
      <c r="BC13" s="56" t="s">
        <v>147</v>
      </c>
    </row>
    <row r="14" spans="1:55" ht="12.75">
      <c r="A14" s="15"/>
      <c r="C14" s="6"/>
      <c r="D14" s="13" t="s">
        <v>51</v>
      </c>
      <c r="E14" s="6"/>
      <c r="F14" s="6"/>
      <c r="G14" s="6" t="s">
        <v>74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5"/>
      <c r="V14" s="15"/>
      <c r="W14" s="6"/>
      <c r="X14" s="6" t="s">
        <v>141</v>
      </c>
      <c r="Y14" s="6" t="s">
        <v>187</v>
      </c>
      <c r="Z14" s="6"/>
      <c r="AA14" s="6"/>
      <c r="AB14" s="6"/>
      <c r="AC14" s="6"/>
      <c r="AD14" s="6"/>
      <c r="AE14" s="6"/>
      <c r="AF14" s="6"/>
      <c r="AG14" s="6"/>
      <c r="AH14" s="13"/>
      <c r="AI14" s="6"/>
      <c r="AJ14" s="6"/>
      <c r="AK14" s="6"/>
      <c r="AL14" s="6"/>
      <c r="AM14" s="6" t="s">
        <v>142</v>
      </c>
      <c r="AN14" s="6"/>
      <c r="AO14" s="6"/>
      <c r="AP14" s="6"/>
      <c r="AQ14" s="6"/>
      <c r="AR14" s="6"/>
      <c r="AS14" s="6"/>
      <c r="AT14" s="6" t="s">
        <v>238</v>
      </c>
      <c r="AU14" s="6"/>
      <c r="AV14" s="6"/>
      <c r="AW14" s="6"/>
      <c r="AX14" s="6"/>
      <c r="AY14" s="15"/>
      <c r="AZ14" s="4"/>
      <c r="BA14" s="39">
        <v>4</v>
      </c>
      <c r="BB14" s="42">
        <v>600421</v>
      </c>
      <c r="BC14" s="56" t="s">
        <v>148</v>
      </c>
    </row>
    <row r="15" spans="1:55" ht="12.75">
      <c r="A15" s="16">
        <v>1</v>
      </c>
      <c r="B15" s="50" t="s">
        <v>193</v>
      </c>
      <c r="C15" s="46">
        <f>SUM(D15:N15)+SUM(R15:T15)+SUM(W15:AO15)+SUM(AT15:AX15)</f>
        <v>1009</v>
      </c>
      <c r="D15" s="17">
        <v>95</v>
      </c>
      <c r="E15" s="17">
        <v>18</v>
      </c>
      <c r="F15" s="6" t="s">
        <v>73</v>
      </c>
      <c r="G15" s="17">
        <v>65</v>
      </c>
      <c r="H15" s="17" t="s">
        <v>53</v>
      </c>
      <c r="I15" s="17">
        <v>16</v>
      </c>
      <c r="J15" s="17">
        <v>35</v>
      </c>
      <c r="K15" s="17">
        <v>15</v>
      </c>
      <c r="L15" s="17" t="s">
        <v>53</v>
      </c>
      <c r="M15" s="17">
        <v>78</v>
      </c>
      <c r="N15" s="13">
        <f>SUM(O15:Q15)</f>
        <v>60</v>
      </c>
      <c r="O15" s="17" t="s">
        <v>53</v>
      </c>
      <c r="P15" s="17">
        <v>60</v>
      </c>
      <c r="Q15" s="17" t="s">
        <v>53</v>
      </c>
      <c r="R15" s="17" t="s">
        <v>53</v>
      </c>
      <c r="S15" s="17" t="s">
        <v>53</v>
      </c>
      <c r="T15" s="17">
        <v>25</v>
      </c>
      <c r="U15" s="16">
        <v>1</v>
      </c>
      <c r="V15" s="16">
        <v>1</v>
      </c>
      <c r="W15" s="17">
        <v>35</v>
      </c>
      <c r="X15" s="17">
        <v>55</v>
      </c>
      <c r="Y15" s="17">
        <v>89</v>
      </c>
      <c r="Z15" s="17">
        <v>8</v>
      </c>
      <c r="AA15" s="17">
        <v>9</v>
      </c>
      <c r="AB15" s="17" t="s">
        <v>73</v>
      </c>
      <c r="AC15" s="17" t="s">
        <v>53</v>
      </c>
      <c r="AD15" s="17">
        <v>5</v>
      </c>
      <c r="AE15" s="17">
        <v>46</v>
      </c>
      <c r="AF15" s="17">
        <v>25</v>
      </c>
      <c r="AG15" s="17">
        <v>48</v>
      </c>
      <c r="AH15" s="17">
        <v>69</v>
      </c>
      <c r="AI15" s="17" t="s">
        <v>73</v>
      </c>
      <c r="AJ15" s="17" t="s">
        <v>73</v>
      </c>
      <c r="AK15" s="17">
        <v>30</v>
      </c>
      <c r="AL15" s="17">
        <v>50</v>
      </c>
      <c r="AM15" s="17">
        <v>20</v>
      </c>
      <c r="AN15" s="17">
        <v>5</v>
      </c>
      <c r="AO15" s="17">
        <f>SUM(AP15:AS15)</f>
        <v>0</v>
      </c>
      <c r="AP15" s="17" t="s">
        <v>73</v>
      </c>
      <c r="AQ15" s="17" t="s">
        <v>73</v>
      </c>
      <c r="AR15" s="17" t="s">
        <v>73</v>
      </c>
      <c r="AS15" s="17" t="s">
        <v>73</v>
      </c>
      <c r="AT15" s="17">
        <v>68</v>
      </c>
      <c r="AU15" s="17" t="s">
        <v>53</v>
      </c>
      <c r="AV15" s="17" t="s">
        <v>53</v>
      </c>
      <c r="AW15" s="17">
        <v>40</v>
      </c>
      <c r="AX15" s="17" t="s">
        <v>73</v>
      </c>
      <c r="AY15" s="16">
        <v>1</v>
      </c>
      <c r="AZ15" s="4"/>
      <c r="BA15" s="39">
        <v>5</v>
      </c>
      <c r="BB15" s="42">
        <v>568924</v>
      </c>
      <c r="BC15" s="56" t="s">
        <v>149</v>
      </c>
    </row>
    <row r="16" spans="1:55" ht="12.75">
      <c r="A16" s="75">
        <v>2</v>
      </c>
      <c r="B16" s="50" t="s">
        <v>194</v>
      </c>
      <c r="C16" s="46">
        <f>SUM(D16:N16)+SUM(R16:T16)+SUM(W16:AO16)+SUM(AT16:AX16)</f>
        <v>206</v>
      </c>
      <c r="D16" s="17">
        <v>50</v>
      </c>
      <c r="E16" s="17" t="s">
        <v>52</v>
      </c>
      <c r="F16" s="17" t="s">
        <v>52</v>
      </c>
      <c r="G16" s="17" t="s">
        <v>52</v>
      </c>
      <c r="H16" s="17" t="s">
        <v>52</v>
      </c>
      <c r="I16" s="17" t="s">
        <v>52</v>
      </c>
      <c r="J16" s="17" t="s">
        <v>53</v>
      </c>
      <c r="K16" s="17" t="s">
        <v>53</v>
      </c>
      <c r="L16" s="17" t="s">
        <v>53</v>
      </c>
      <c r="M16" s="13">
        <v>20</v>
      </c>
      <c r="N16" s="13">
        <f>SUM(O16:Q16)</f>
        <v>0</v>
      </c>
      <c r="O16" s="17" t="s">
        <v>52</v>
      </c>
      <c r="P16" s="17" t="s">
        <v>52</v>
      </c>
      <c r="Q16" s="17" t="s">
        <v>52</v>
      </c>
      <c r="R16" s="17" t="s">
        <v>53</v>
      </c>
      <c r="S16" s="17" t="s">
        <v>53</v>
      </c>
      <c r="T16" s="17">
        <v>8</v>
      </c>
      <c r="U16" s="75">
        <v>2</v>
      </c>
      <c r="V16" s="75">
        <v>2</v>
      </c>
      <c r="W16" s="17">
        <v>4</v>
      </c>
      <c r="X16" s="17" t="s">
        <v>52</v>
      </c>
      <c r="Y16" s="17">
        <v>17</v>
      </c>
      <c r="Z16" s="17" t="s">
        <v>53</v>
      </c>
      <c r="AA16" s="17" t="s">
        <v>52</v>
      </c>
      <c r="AB16" s="17" t="s">
        <v>53</v>
      </c>
      <c r="AC16" s="17" t="s">
        <v>53</v>
      </c>
      <c r="AD16" s="17" t="s">
        <v>53</v>
      </c>
      <c r="AE16" s="17" t="s">
        <v>53</v>
      </c>
      <c r="AF16" s="17" t="s">
        <v>53</v>
      </c>
      <c r="AG16" s="13">
        <v>8</v>
      </c>
      <c r="AH16" s="17">
        <v>25</v>
      </c>
      <c r="AI16" s="17" t="s">
        <v>53</v>
      </c>
      <c r="AJ16" s="17" t="s">
        <v>73</v>
      </c>
      <c r="AK16" s="17" t="s">
        <v>53</v>
      </c>
      <c r="AL16" s="17">
        <v>22</v>
      </c>
      <c r="AM16" s="17">
        <v>5</v>
      </c>
      <c r="AN16" s="17" t="s">
        <v>73</v>
      </c>
      <c r="AO16" s="17">
        <f>SUM(AP16:AS16)</f>
        <v>0</v>
      </c>
      <c r="AP16" s="17" t="s">
        <v>73</v>
      </c>
      <c r="AQ16" s="17" t="s">
        <v>73</v>
      </c>
      <c r="AR16" s="17" t="s">
        <v>73</v>
      </c>
      <c r="AS16" s="17" t="s">
        <v>73</v>
      </c>
      <c r="AT16" s="17">
        <v>27</v>
      </c>
      <c r="AU16" s="17" t="s">
        <v>52</v>
      </c>
      <c r="AV16" s="17">
        <v>15</v>
      </c>
      <c r="AW16" s="17">
        <v>5</v>
      </c>
      <c r="AX16" s="17" t="s">
        <v>53</v>
      </c>
      <c r="AY16" s="75">
        <v>2</v>
      </c>
      <c r="AZ16" s="4"/>
      <c r="BA16" s="39">
        <v>6</v>
      </c>
      <c r="BB16" s="42">
        <v>282521</v>
      </c>
      <c r="BC16" s="56" t="s">
        <v>150</v>
      </c>
    </row>
    <row r="17" spans="1:55" ht="12.75">
      <c r="A17" s="16">
        <v>3</v>
      </c>
      <c r="B17" s="50" t="s">
        <v>195</v>
      </c>
      <c r="C17" s="46">
        <f>SUM(D17:N17)+SUM(R17:T17)+SUM(W17:AO17)+SUM(AT17:AX17)</f>
        <v>343</v>
      </c>
      <c r="D17" s="13">
        <f>SUM(D19:D21)</f>
        <v>75</v>
      </c>
      <c r="E17" s="13">
        <f aca="true" t="shared" si="5" ref="E17:T17">SUM(E19:E21)</f>
        <v>0</v>
      </c>
      <c r="F17" s="13">
        <f t="shared" si="5"/>
        <v>0</v>
      </c>
      <c r="G17" s="13">
        <f t="shared" si="5"/>
        <v>28</v>
      </c>
      <c r="H17" s="13">
        <f t="shared" si="5"/>
        <v>0</v>
      </c>
      <c r="I17" s="13">
        <f t="shared" si="5"/>
        <v>0</v>
      </c>
      <c r="J17" s="13">
        <f t="shared" si="5"/>
        <v>0</v>
      </c>
      <c r="K17" s="13">
        <f>SUM(K19:K21)</f>
        <v>0</v>
      </c>
      <c r="L17" s="13">
        <f t="shared" si="5"/>
        <v>0</v>
      </c>
      <c r="M17" s="13">
        <f t="shared" si="5"/>
        <v>30</v>
      </c>
      <c r="N17" s="13">
        <f>SUM(O17:Q17)</f>
        <v>15</v>
      </c>
      <c r="O17" s="13">
        <f t="shared" si="5"/>
        <v>0</v>
      </c>
      <c r="P17" s="13">
        <f t="shared" si="5"/>
        <v>15</v>
      </c>
      <c r="Q17" s="13">
        <f t="shared" si="5"/>
        <v>0</v>
      </c>
      <c r="R17" s="13">
        <f t="shared" si="5"/>
        <v>0</v>
      </c>
      <c r="S17" s="13">
        <f t="shared" si="5"/>
        <v>0</v>
      </c>
      <c r="T17" s="13">
        <f t="shared" si="5"/>
        <v>10</v>
      </c>
      <c r="U17" s="16">
        <v>3</v>
      </c>
      <c r="V17" s="16">
        <v>3</v>
      </c>
      <c r="W17" s="13">
        <f aca="true" t="shared" si="6" ref="W17:AX17">SUM(W19:W21)</f>
        <v>5</v>
      </c>
      <c r="X17" s="13">
        <f t="shared" si="6"/>
        <v>0</v>
      </c>
      <c r="Y17" s="13">
        <f t="shared" si="6"/>
        <v>30</v>
      </c>
      <c r="Z17" s="13">
        <f t="shared" si="6"/>
        <v>0</v>
      </c>
      <c r="AA17" s="13">
        <f t="shared" si="6"/>
        <v>0</v>
      </c>
      <c r="AB17" s="13">
        <f t="shared" si="6"/>
        <v>5</v>
      </c>
      <c r="AC17" s="13">
        <f t="shared" si="6"/>
        <v>0</v>
      </c>
      <c r="AD17" s="13">
        <f>SUM(AD19:AD21)</f>
        <v>0</v>
      </c>
      <c r="AE17" s="13">
        <f t="shared" si="6"/>
        <v>0</v>
      </c>
      <c r="AF17" s="13">
        <f t="shared" si="6"/>
        <v>5</v>
      </c>
      <c r="AG17" s="13">
        <f t="shared" si="6"/>
        <v>10</v>
      </c>
      <c r="AH17" s="13">
        <f t="shared" si="6"/>
        <v>45</v>
      </c>
      <c r="AI17" s="13">
        <f t="shared" si="6"/>
        <v>0</v>
      </c>
      <c r="AJ17" s="13">
        <f t="shared" si="6"/>
        <v>0</v>
      </c>
      <c r="AK17" s="13">
        <f t="shared" si="6"/>
        <v>0</v>
      </c>
      <c r="AL17" s="13">
        <f t="shared" si="6"/>
        <v>25</v>
      </c>
      <c r="AM17" s="13">
        <f t="shared" si="6"/>
        <v>10</v>
      </c>
      <c r="AN17" s="13">
        <f t="shared" si="6"/>
        <v>0</v>
      </c>
      <c r="AO17" s="13">
        <f t="shared" si="6"/>
        <v>0</v>
      </c>
      <c r="AP17" s="13">
        <f t="shared" si="6"/>
        <v>0</v>
      </c>
      <c r="AQ17" s="13">
        <f t="shared" si="6"/>
        <v>0</v>
      </c>
      <c r="AR17" s="13">
        <f t="shared" si="6"/>
        <v>0</v>
      </c>
      <c r="AS17" s="13">
        <f t="shared" si="6"/>
        <v>0</v>
      </c>
      <c r="AT17" s="13">
        <f t="shared" si="6"/>
        <v>35</v>
      </c>
      <c r="AU17" s="13">
        <f t="shared" si="6"/>
        <v>0</v>
      </c>
      <c r="AV17" s="13">
        <f t="shared" si="6"/>
        <v>0</v>
      </c>
      <c r="AW17" s="13">
        <f t="shared" si="6"/>
        <v>15</v>
      </c>
      <c r="AX17" s="13">
        <f t="shared" si="6"/>
        <v>0</v>
      </c>
      <c r="AY17" s="16">
        <v>3</v>
      </c>
      <c r="AZ17" s="4"/>
      <c r="BA17" s="39">
        <v>7</v>
      </c>
      <c r="BB17" s="42">
        <v>394849</v>
      </c>
      <c r="BC17" s="56" t="s">
        <v>151</v>
      </c>
    </row>
    <row r="18" spans="1:55" ht="12.75">
      <c r="A18" s="18" t="s">
        <v>3</v>
      </c>
      <c r="B18" s="1" t="s">
        <v>54</v>
      </c>
      <c r="C18" s="6"/>
      <c r="D18" s="6" t="s">
        <v>78</v>
      </c>
      <c r="E18" s="6"/>
      <c r="F18" s="6"/>
      <c r="G18" s="6"/>
      <c r="H18" s="6"/>
      <c r="I18" s="6"/>
      <c r="J18" s="6"/>
      <c r="K18" s="6"/>
      <c r="L18" s="6"/>
      <c r="M18" s="6"/>
      <c r="N18" s="13" t="s">
        <v>3</v>
      </c>
      <c r="O18" s="6"/>
      <c r="P18" s="6"/>
      <c r="Q18" s="6"/>
      <c r="R18" s="6"/>
      <c r="S18" s="6"/>
      <c r="T18" s="6"/>
      <c r="U18" s="18" t="s">
        <v>3</v>
      </c>
      <c r="V18" s="18" t="s">
        <v>3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 t="s">
        <v>75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 t="s">
        <v>105</v>
      </c>
      <c r="AU18" s="6"/>
      <c r="AW18" s="6" t="s">
        <v>76</v>
      </c>
      <c r="AX18" s="6"/>
      <c r="AY18" s="18" t="s">
        <v>3</v>
      </c>
      <c r="AZ18" s="4"/>
      <c r="BA18" s="39">
        <v>8</v>
      </c>
      <c r="BB18" s="42">
        <v>550784</v>
      </c>
      <c r="BC18" s="56" t="s">
        <v>152</v>
      </c>
    </row>
    <row r="19" spans="1:55" ht="12.75">
      <c r="A19" s="18" t="s">
        <v>3</v>
      </c>
      <c r="B19" s="1" t="s">
        <v>77</v>
      </c>
      <c r="C19" s="46">
        <f aca="true" t="shared" si="7" ref="C19:C26">SUM(D19:N19)+SUM(R19:T19)+SUM(W19:AO19)+SUM(AT19:AX19)</f>
        <v>323</v>
      </c>
      <c r="D19" s="17">
        <v>55</v>
      </c>
      <c r="E19" s="17" t="s">
        <v>52</v>
      </c>
      <c r="F19" s="17" t="s">
        <v>52</v>
      </c>
      <c r="G19" s="17">
        <v>28</v>
      </c>
      <c r="H19" s="17" t="s">
        <v>52</v>
      </c>
      <c r="I19" s="17" t="s">
        <v>52</v>
      </c>
      <c r="J19" s="17" t="s">
        <v>53</v>
      </c>
      <c r="K19" s="17" t="s">
        <v>53</v>
      </c>
      <c r="L19" s="17" t="s">
        <v>53</v>
      </c>
      <c r="M19" s="17">
        <v>30</v>
      </c>
      <c r="N19" s="13">
        <f aca="true" t="shared" si="8" ref="N19:N26">SUM(O19:Q19)</f>
        <v>15</v>
      </c>
      <c r="O19" s="17" t="s">
        <v>73</v>
      </c>
      <c r="P19" s="17">
        <v>15</v>
      </c>
      <c r="Q19" s="17" t="s">
        <v>52</v>
      </c>
      <c r="R19" s="17" t="s">
        <v>53</v>
      </c>
      <c r="S19" s="17" t="s">
        <v>53</v>
      </c>
      <c r="T19" s="17">
        <v>10</v>
      </c>
      <c r="U19" s="18" t="s">
        <v>3</v>
      </c>
      <c r="V19" s="18" t="s">
        <v>3</v>
      </c>
      <c r="W19" s="17">
        <v>5</v>
      </c>
      <c r="X19" s="17" t="s">
        <v>52</v>
      </c>
      <c r="Y19" s="17">
        <v>30</v>
      </c>
      <c r="Z19" s="17" t="s">
        <v>53</v>
      </c>
      <c r="AA19" s="17" t="s">
        <v>52</v>
      </c>
      <c r="AB19" s="17">
        <v>5</v>
      </c>
      <c r="AC19" s="17" t="s">
        <v>53</v>
      </c>
      <c r="AD19" s="17" t="s">
        <v>53</v>
      </c>
      <c r="AE19" s="17" t="s">
        <v>53</v>
      </c>
      <c r="AF19" s="17">
        <v>5</v>
      </c>
      <c r="AG19" s="17">
        <v>10</v>
      </c>
      <c r="AH19" s="17">
        <v>45</v>
      </c>
      <c r="AI19" s="17" t="s">
        <v>53</v>
      </c>
      <c r="AJ19" s="17" t="s">
        <v>53</v>
      </c>
      <c r="AK19" s="17" t="s">
        <v>53</v>
      </c>
      <c r="AL19" s="17">
        <v>25</v>
      </c>
      <c r="AM19" s="17">
        <v>10</v>
      </c>
      <c r="AN19" s="17" t="s">
        <v>73</v>
      </c>
      <c r="AO19" s="17">
        <f aca="true" t="shared" si="9" ref="AO19:AO26">SUM(AP19:AS19)</f>
        <v>0</v>
      </c>
      <c r="AP19" s="17" t="s">
        <v>73</v>
      </c>
      <c r="AQ19" s="17" t="s">
        <v>73</v>
      </c>
      <c r="AR19" s="17" t="s">
        <v>73</v>
      </c>
      <c r="AS19" s="17" t="s">
        <v>73</v>
      </c>
      <c r="AT19" s="17">
        <v>35</v>
      </c>
      <c r="AU19" s="17" t="s">
        <v>52</v>
      </c>
      <c r="AV19" s="17" t="s">
        <v>52</v>
      </c>
      <c r="AW19" s="17">
        <v>15</v>
      </c>
      <c r="AX19" s="17" t="s">
        <v>53</v>
      </c>
      <c r="AY19" s="18" t="s">
        <v>3</v>
      </c>
      <c r="AZ19" s="4"/>
      <c r="BA19" s="39">
        <v>9</v>
      </c>
      <c r="BB19" s="42">
        <v>303622</v>
      </c>
      <c r="BC19" s="56" t="s">
        <v>153</v>
      </c>
    </row>
    <row r="20" spans="1:55" ht="12.75">
      <c r="A20" s="18" t="s">
        <v>3</v>
      </c>
      <c r="B20" s="1" t="s">
        <v>70</v>
      </c>
      <c r="C20" s="46">
        <f t="shared" si="7"/>
        <v>10</v>
      </c>
      <c r="D20" s="17">
        <v>10</v>
      </c>
      <c r="E20" s="17" t="s">
        <v>52</v>
      </c>
      <c r="F20" s="17" t="s">
        <v>52</v>
      </c>
      <c r="G20" s="17" t="s">
        <v>52</v>
      </c>
      <c r="H20" s="17" t="s">
        <v>52</v>
      </c>
      <c r="I20" s="17" t="s">
        <v>52</v>
      </c>
      <c r="J20" s="17" t="s">
        <v>53</v>
      </c>
      <c r="K20" s="17" t="s">
        <v>53</v>
      </c>
      <c r="L20" s="17" t="s">
        <v>53</v>
      </c>
      <c r="M20" s="17" t="s">
        <v>53</v>
      </c>
      <c r="N20" s="13">
        <f t="shared" si="8"/>
        <v>0</v>
      </c>
      <c r="O20" s="17" t="s">
        <v>52</v>
      </c>
      <c r="P20" s="17" t="s">
        <v>52</v>
      </c>
      <c r="Q20" s="17" t="s">
        <v>52</v>
      </c>
      <c r="R20" s="17" t="s">
        <v>53</v>
      </c>
      <c r="S20" s="17" t="s">
        <v>53</v>
      </c>
      <c r="T20" s="17" t="s">
        <v>53</v>
      </c>
      <c r="U20" s="18" t="s">
        <v>3</v>
      </c>
      <c r="V20" s="18" t="s">
        <v>3</v>
      </c>
      <c r="W20" s="17" t="s">
        <v>53</v>
      </c>
      <c r="X20" s="17" t="s">
        <v>52</v>
      </c>
      <c r="Y20" s="17" t="s">
        <v>52</v>
      </c>
      <c r="Z20" s="17" t="s">
        <v>53</v>
      </c>
      <c r="AA20" s="17" t="s">
        <v>52</v>
      </c>
      <c r="AB20" s="17" t="s">
        <v>53</v>
      </c>
      <c r="AC20" s="17" t="s">
        <v>53</v>
      </c>
      <c r="AD20" s="17" t="s">
        <v>53</v>
      </c>
      <c r="AE20" s="17" t="s">
        <v>53</v>
      </c>
      <c r="AF20" s="17" t="s">
        <v>53</v>
      </c>
      <c r="AG20" s="17" t="s">
        <v>52</v>
      </c>
      <c r="AH20" s="17" t="s">
        <v>52</v>
      </c>
      <c r="AI20" s="17" t="s">
        <v>53</v>
      </c>
      <c r="AJ20" s="17" t="s">
        <v>53</v>
      </c>
      <c r="AK20" s="17" t="s">
        <v>53</v>
      </c>
      <c r="AL20" s="17" t="s">
        <v>52</v>
      </c>
      <c r="AM20" s="17" t="s">
        <v>52</v>
      </c>
      <c r="AN20" s="17" t="s">
        <v>52</v>
      </c>
      <c r="AO20" s="17">
        <f t="shared" si="9"/>
        <v>0</v>
      </c>
      <c r="AP20" s="17" t="s">
        <v>73</v>
      </c>
      <c r="AQ20" s="17" t="s">
        <v>73</v>
      </c>
      <c r="AR20" s="17" t="s">
        <v>73</v>
      </c>
      <c r="AS20" s="17" t="s">
        <v>73</v>
      </c>
      <c r="AT20" s="17" t="s">
        <v>73</v>
      </c>
      <c r="AU20" s="17" t="s">
        <v>73</v>
      </c>
      <c r="AV20" s="17" t="s">
        <v>73</v>
      </c>
      <c r="AW20" s="17" t="s">
        <v>53</v>
      </c>
      <c r="AX20" s="17" t="s">
        <v>53</v>
      </c>
      <c r="AY20" s="18" t="s">
        <v>3</v>
      </c>
      <c r="AZ20" s="4"/>
      <c r="BA20" s="39">
        <v>10</v>
      </c>
      <c r="BB20" s="42">
        <v>431038</v>
      </c>
      <c r="BC20" s="56" t="s">
        <v>154</v>
      </c>
    </row>
    <row r="21" spans="1:55" ht="12.75">
      <c r="A21" s="18" t="s">
        <v>3</v>
      </c>
      <c r="B21" s="1" t="s">
        <v>106</v>
      </c>
      <c r="C21" s="46">
        <f t="shared" si="7"/>
        <v>10</v>
      </c>
      <c r="D21" s="17">
        <v>10</v>
      </c>
      <c r="E21" s="17" t="s">
        <v>52</v>
      </c>
      <c r="F21" s="17" t="s">
        <v>52</v>
      </c>
      <c r="G21" s="17" t="s">
        <v>52</v>
      </c>
      <c r="H21" s="17" t="s">
        <v>52</v>
      </c>
      <c r="I21" s="17" t="s">
        <v>52</v>
      </c>
      <c r="J21" s="17" t="s">
        <v>53</v>
      </c>
      <c r="K21" s="17" t="s">
        <v>53</v>
      </c>
      <c r="L21" s="17" t="s">
        <v>53</v>
      </c>
      <c r="M21" s="17" t="s">
        <v>53</v>
      </c>
      <c r="N21" s="13">
        <f t="shared" si="8"/>
        <v>0</v>
      </c>
      <c r="O21" s="17" t="s">
        <v>52</v>
      </c>
      <c r="P21" s="17" t="s">
        <v>52</v>
      </c>
      <c r="Q21" s="17" t="s">
        <v>52</v>
      </c>
      <c r="R21" s="17" t="s">
        <v>53</v>
      </c>
      <c r="S21" s="17" t="s">
        <v>53</v>
      </c>
      <c r="T21" s="17" t="s">
        <v>53</v>
      </c>
      <c r="U21" s="18" t="s">
        <v>3</v>
      </c>
      <c r="V21" s="18" t="s">
        <v>3</v>
      </c>
      <c r="W21" s="17" t="s">
        <v>53</v>
      </c>
      <c r="X21" s="17" t="s">
        <v>52</v>
      </c>
      <c r="Y21" s="17" t="s">
        <v>52</v>
      </c>
      <c r="Z21" s="17" t="s">
        <v>53</v>
      </c>
      <c r="AA21" s="17" t="s">
        <v>52</v>
      </c>
      <c r="AB21" s="17" t="s">
        <v>53</v>
      </c>
      <c r="AC21" s="17" t="s">
        <v>53</v>
      </c>
      <c r="AD21" s="17" t="s">
        <v>53</v>
      </c>
      <c r="AE21" s="17" t="s">
        <v>53</v>
      </c>
      <c r="AF21" s="17" t="s">
        <v>53</v>
      </c>
      <c r="AG21" s="17" t="s">
        <v>52</v>
      </c>
      <c r="AH21" s="17" t="s">
        <v>52</v>
      </c>
      <c r="AI21" s="17" t="s">
        <v>53</v>
      </c>
      <c r="AJ21" s="17" t="s">
        <v>53</v>
      </c>
      <c r="AK21" s="17" t="s">
        <v>53</v>
      </c>
      <c r="AL21" s="17" t="s">
        <v>52</v>
      </c>
      <c r="AM21" s="17" t="s">
        <v>52</v>
      </c>
      <c r="AN21" s="17" t="s">
        <v>52</v>
      </c>
      <c r="AO21" s="17">
        <f t="shared" si="9"/>
        <v>0</v>
      </c>
      <c r="AP21" s="17" t="s">
        <v>73</v>
      </c>
      <c r="AQ21" s="17" t="s">
        <v>73</v>
      </c>
      <c r="AR21" s="17" t="s">
        <v>73</v>
      </c>
      <c r="AS21" s="17" t="s">
        <v>73</v>
      </c>
      <c r="AT21" s="17" t="s">
        <v>73</v>
      </c>
      <c r="AU21" s="17" t="s">
        <v>73</v>
      </c>
      <c r="AV21" s="17" t="s">
        <v>73</v>
      </c>
      <c r="AW21" s="17" t="s">
        <v>53</v>
      </c>
      <c r="AX21" s="17" t="s">
        <v>53</v>
      </c>
      <c r="AY21" s="18" t="s">
        <v>3</v>
      </c>
      <c r="AZ21" s="4"/>
      <c r="BA21" s="39">
        <v>11</v>
      </c>
      <c r="BB21" s="42">
        <v>282460</v>
      </c>
      <c r="BC21" s="56" t="s">
        <v>155</v>
      </c>
    </row>
    <row r="22" spans="1:55" ht="12.75">
      <c r="A22" s="18"/>
      <c r="B22" s="1"/>
      <c r="C22" s="4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3"/>
      <c r="O22" s="17"/>
      <c r="P22" s="17"/>
      <c r="Q22" s="17"/>
      <c r="R22" s="17"/>
      <c r="S22" s="17"/>
      <c r="T22" s="17"/>
      <c r="U22" s="18"/>
      <c r="V22" s="18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 t="s">
        <v>241</v>
      </c>
      <c r="AU22" s="17"/>
      <c r="AV22" s="17"/>
      <c r="AW22" s="17"/>
      <c r="AX22" s="17"/>
      <c r="AY22" s="18"/>
      <c r="AZ22" s="4"/>
      <c r="BA22" s="39">
        <v>12</v>
      </c>
      <c r="BB22" s="42">
        <v>295496</v>
      </c>
      <c r="BC22" s="56" t="s">
        <v>156</v>
      </c>
    </row>
    <row r="23" spans="1:55" ht="12.75">
      <c r="A23" s="75">
        <v>4</v>
      </c>
      <c r="B23" s="50" t="s">
        <v>226</v>
      </c>
      <c r="C23" s="46">
        <f t="shared" si="7"/>
        <v>112</v>
      </c>
      <c r="D23" s="17">
        <v>15</v>
      </c>
      <c r="E23" s="17" t="s">
        <v>52</v>
      </c>
      <c r="F23" s="17" t="s">
        <v>52</v>
      </c>
      <c r="G23" s="17" t="s">
        <v>52</v>
      </c>
      <c r="H23" s="17" t="s">
        <v>52</v>
      </c>
      <c r="I23" s="17" t="s">
        <v>52</v>
      </c>
      <c r="J23" s="17" t="s">
        <v>53</v>
      </c>
      <c r="K23" s="17" t="s">
        <v>53</v>
      </c>
      <c r="L23" s="17" t="s">
        <v>53</v>
      </c>
      <c r="M23" s="17">
        <v>12</v>
      </c>
      <c r="N23" s="13">
        <f t="shared" si="8"/>
        <v>0</v>
      </c>
      <c r="O23" s="17" t="s">
        <v>52</v>
      </c>
      <c r="P23" s="17" t="s">
        <v>52</v>
      </c>
      <c r="Q23" s="17" t="s">
        <v>52</v>
      </c>
      <c r="R23" s="17" t="s">
        <v>53</v>
      </c>
      <c r="S23" s="17" t="s">
        <v>53</v>
      </c>
      <c r="T23" s="17" t="s">
        <v>53</v>
      </c>
      <c r="U23" s="75">
        <v>4</v>
      </c>
      <c r="V23" s="75">
        <v>4</v>
      </c>
      <c r="W23" s="17" t="s">
        <v>53</v>
      </c>
      <c r="X23" s="17" t="s">
        <v>52</v>
      </c>
      <c r="Y23" s="17">
        <v>15</v>
      </c>
      <c r="Z23" s="17" t="s">
        <v>53</v>
      </c>
      <c r="AA23" s="17" t="s">
        <v>52</v>
      </c>
      <c r="AB23" s="17" t="s">
        <v>53</v>
      </c>
      <c r="AC23" s="17" t="s">
        <v>53</v>
      </c>
      <c r="AD23" s="17" t="s">
        <v>53</v>
      </c>
      <c r="AE23" s="17" t="s">
        <v>53</v>
      </c>
      <c r="AF23" s="17">
        <v>5</v>
      </c>
      <c r="AG23" s="17" t="s">
        <v>73</v>
      </c>
      <c r="AH23" s="17">
        <v>12</v>
      </c>
      <c r="AI23" s="17" t="s">
        <v>53</v>
      </c>
      <c r="AJ23" s="17" t="s">
        <v>53</v>
      </c>
      <c r="AK23" s="17" t="s">
        <v>53</v>
      </c>
      <c r="AL23" s="17">
        <v>20</v>
      </c>
      <c r="AM23" s="17">
        <v>5</v>
      </c>
      <c r="AN23" s="17" t="s">
        <v>52</v>
      </c>
      <c r="AO23" s="17">
        <f t="shared" si="9"/>
        <v>0</v>
      </c>
      <c r="AP23" s="17" t="s">
        <v>73</v>
      </c>
      <c r="AQ23" s="17" t="s">
        <v>73</v>
      </c>
      <c r="AR23" s="17" t="s">
        <v>73</v>
      </c>
      <c r="AS23" s="17" t="s">
        <v>73</v>
      </c>
      <c r="AT23" s="17">
        <v>13</v>
      </c>
      <c r="AU23" s="17"/>
      <c r="AV23" s="17">
        <v>10</v>
      </c>
      <c r="AW23" s="17">
        <v>5</v>
      </c>
      <c r="AX23" s="17" t="s">
        <v>73</v>
      </c>
      <c r="AY23" s="75">
        <v>4</v>
      </c>
      <c r="AZ23" s="4"/>
      <c r="BA23" s="39">
        <v>13</v>
      </c>
      <c r="BB23" s="42">
        <v>701358</v>
      </c>
      <c r="BC23" s="56" t="s">
        <v>157</v>
      </c>
    </row>
    <row r="24" spans="1:55" ht="12.75">
      <c r="A24" s="16">
        <v>5</v>
      </c>
      <c r="B24" s="50" t="s">
        <v>196</v>
      </c>
      <c r="C24" s="46">
        <f>SUM(D24:N24)+SUM(R24:T24)+SUM(W24:AO24)+SUM(AT24:AX24)</f>
        <v>133</v>
      </c>
      <c r="D24" s="17">
        <v>20</v>
      </c>
      <c r="E24" s="17" t="s">
        <v>52</v>
      </c>
      <c r="F24" s="17" t="s">
        <v>52</v>
      </c>
      <c r="G24" s="17" t="s">
        <v>52</v>
      </c>
      <c r="H24" s="17" t="s">
        <v>52</v>
      </c>
      <c r="I24" s="17" t="s">
        <v>52</v>
      </c>
      <c r="J24" s="17" t="s">
        <v>52</v>
      </c>
      <c r="K24" s="17" t="s">
        <v>52</v>
      </c>
      <c r="L24" s="17" t="s">
        <v>52</v>
      </c>
      <c r="M24" s="17" t="s">
        <v>52</v>
      </c>
      <c r="N24" s="13">
        <f t="shared" si="8"/>
        <v>0</v>
      </c>
      <c r="O24" s="17" t="s">
        <v>52</v>
      </c>
      <c r="P24" s="17" t="s">
        <v>52</v>
      </c>
      <c r="Q24" s="17" t="s">
        <v>52</v>
      </c>
      <c r="R24" s="17" t="s">
        <v>52</v>
      </c>
      <c r="S24" s="17" t="s">
        <v>52</v>
      </c>
      <c r="T24" s="17">
        <v>5</v>
      </c>
      <c r="U24" s="16">
        <v>5</v>
      </c>
      <c r="V24" s="16">
        <v>5</v>
      </c>
      <c r="W24" s="17" t="s">
        <v>52</v>
      </c>
      <c r="X24" s="17" t="s">
        <v>52</v>
      </c>
      <c r="Y24" s="17">
        <v>15</v>
      </c>
      <c r="Z24" s="17" t="s">
        <v>52</v>
      </c>
      <c r="AA24" s="17" t="s">
        <v>52</v>
      </c>
      <c r="AB24" s="17" t="s">
        <v>52</v>
      </c>
      <c r="AC24" s="17" t="s">
        <v>52</v>
      </c>
      <c r="AD24" s="17" t="s">
        <v>52</v>
      </c>
      <c r="AE24" s="17" t="s">
        <v>52</v>
      </c>
      <c r="AF24" s="17" t="s">
        <v>52</v>
      </c>
      <c r="AG24" s="17">
        <v>5</v>
      </c>
      <c r="AH24" s="17">
        <v>25</v>
      </c>
      <c r="AI24" s="17" t="s">
        <v>52</v>
      </c>
      <c r="AJ24" s="17" t="s">
        <v>52</v>
      </c>
      <c r="AK24" s="17" t="s">
        <v>52</v>
      </c>
      <c r="AL24" s="17">
        <v>21</v>
      </c>
      <c r="AM24" s="17">
        <v>4</v>
      </c>
      <c r="AN24" s="17" t="s">
        <v>73</v>
      </c>
      <c r="AO24" s="17">
        <f t="shared" si="9"/>
        <v>0</v>
      </c>
      <c r="AP24" s="17" t="s">
        <v>73</v>
      </c>
      <c r="AQ24" s="17" t="s">
        <v>73</v>
      </c>
      <c r="AR24" s="17" t="s">
        <v>73</v>
      </c>
      <c r="AS24" s="17" t="s">
        <v>73</v>
      </c>
      <c r="AT24" s="17">
        <v>10</v>
      </c>
      <c r="AU24" s="17" t="s">
        <v>52</v>
      </c>
      <c r="AV24" s="17">
        <v>23</v>
      </c>
      <c r="AW24" s="17">
        <v>5</v>
      </c>
      <c r="AX24" s="17" t="s">
        <v>52</v>
      </c>
      <c r="AY24" s="16">
        <v>5</v>
      </c>
      <c r="AZ24" s="4"/>
      <c r="BA24" s="39">
        <v>14</v>
      </c>
      <c r="BB24" s="42">
        <v>681209</v>
      </c>
      <c r="BC24" s="56" t="s">
        <v>158</v>
      </c>
    </row>
    <row r="25" spans="1:55" ht="12.75">
      <c r="A25" s="16">
        <v>6</v>
      </c>
      <c r="B25" s="50" t="s">
        <v>231</v>
      </c>
      <c r="C25" s="46">
        <f t="shared" si="7"/>
        <v>121</v>
      </c>
      <c r="D25" s="17">
        <v>34</v>
      </c>
      <c r="E25" s="17" t="s">
        <v>52</v>
      </c>
      <c r="F25" s="17" t="s">
        <v>52</v>
      </c>
      <c r="G25" s="17" t="s">
        <v>52</v>
      </c>
      <c r="H25" s="17" t="s">
        <v>52</v>
      </c>
      <c r="I25" s="17" t="s">
        <v>52</v>
      </c>
      <c r="J25" s="17" t="s">
        <v>52</v>
      </c>
      <c r="K25" s="17" t="s">
        <v>52</v>
      </c>
      <c r="L25" s="17" t="s">
        <v>52</v>
      </c>
      <c r="M25" s="17">
        <v>10</v>
      </c>
      <c r="N25" s="13">
        <f t="shared" si="8"/>
        <v>0</v>
      </c>
      <c r="O25" s="17" t="s">
        <v>52</v>
      </c>
      <c r="P25" s="17" t="s">
        <v>52</v>
      </c>
      <c r="Q25" s="17" t="s">
        <v>52</v>
      </c>
      <c r="R25" s="17" t="s">
        <v>52</v>
      </c>
      <c r="S25" s="17" t="s">
        <v>52</v>
      </c>
      <c r="T25" s="17">
        <v>6</v>
      </c>
      <c r="U25" s="16">
        <v>6</v>
      </c>
      <c r="V25" s="16">
        <v>6</v>
      </c>
      <c r="W25" s="17">
        <v>6</v>
      </c>
      <c r="X25" s="17" t="s">
        <v>52</v>
      </c>
      <c r="Y25" s="17">
        <v>13</v>
      </c>
      <c r="Z25" s="17" t="s">
        <v>52</v>
      </c>
      <c r="AA25" s="17" t="s">
        <v>52</v>
      </c>
      <c r="AB25" s="17" t="s">
        <v>52</v>
      </c>
      <c r="AC25" s="17" t="s">
        <v>52</v>
      </c>
      <c r="AD25" s="17" t="s">
        <v>52</v>
      </c>
      <c r="AE25" s="17" t="s">
        <v>52</v>
      </c>
      <c r="AF25" s="17" t="s">
        <v>52</v>
      </c>
      <c r="AG25" s="17">
        <v>6</v>
      </c>
      <c r="AH25" s="17">
        <v>14</v>
      </c>
      <c r="AI25" s="17" t="s">
        <v>52</v>
      </c>
      <c r="AJ25" s="17" t="s">
        <v>52</v>
      </c>
      <c r="AK25" s="17" t="s">
        <v>52</v>
      </c>
      <c r="AL25" s="17">
        <v>12</v>
      </c>
      <c r="AM25" s="17">
        <v>4</v>
      </c>
      <c r="AN25" s="17" t="s">
        <v>52</v>
      </c>
      <c r="AO25" s="17">
        <f t="shared" si="9"/>
        <v>0</v>
      </c>
      <c r="AP25" s="17" t="s">
        <v>73</v>
      </c>
      <c r="AQ25" s="17" t="s">
        <v>73</v>
      </c>
      <c r="AR25" s="17" t="s">
        <v>73</v>
      </c>
      <c r="AS25" s="17" t="s">
        <v>73</v>
      </c>
      <c r="AT25" s="17">
        <v>5</v>
      </c>
      <c r="AU25" s="17" t="s">
        <v>52</v>
      </c>
      <c r="AV25" s="17">
        <v>6</v>
      </c>
      <c r="AW25" s="17">
        <v>5</v>
      </c>
      <c r="AX25" s="17" t="s">
        <v>52</v>
      </c>
      <c r="AY25" s="16">
        <v>6</v>
      </c>
      <c r="AZ25" s="4"/>
      <c r="BA25" s="39">
        <v>15</v>
      </c>
      <c r="BB25" s="42">
        <v>206322</v>
      </c>
      <c r="BC25" s="56" t="s">
        <v>159</v>
      </c>
    </row>
    <row r="26" spans="1:55" ht="12.75">
      <c r="A26" s="16">
        <v>7</v>
      </c>
      <c r="B26" s="53" t="s">
        <v>197</v>
      </c>
      <c r="C26" s="46">
        <f t="shared" si="7"/>
        <v>183</v>
      </c>
      <c r="D26" s="20">
        <v>20</v>
      </c>
      <c r="E26" s="20" t="s">
        <v>52</v>
      </c>
      <c r="F26" s="20" t="s">
        <v>52</v>
      </c>
      <c r="G26" s="20" t="s">
        <v>52</v>
      </c>
      <c r="H26" s="20" t="s">
        <v>52</v>
      </c>
      <c r="I26" s="20" t="s">
        <v>52</v>
      </c>
      <c r="J26" s="20" t="s">
        <v>52</v>
      </c>
      <c r="K26" s="20" t="s">
        <v>52</v>
      </c>
      <c r="L26" s="20" t="s">
        <v>52</v>
      </c>
      <c r="M26" s="20" t="s">
        <v>52</v>
      </c>
      <c r="N26" s="13">
        <f t="shared" si="8"/>
        <v>100</v>
      </c>
      <c r="O26" s="20" t="s">
        <v>52</v>
      </c>
      <c r="P26" s="20" t="s">
        <v>52</v>
      </c>
      <c r="Q26" s="20">
        <v>100</v>
      </c>
      <c r="R26" s="20" t="s">
        <v>52</v>
      </c>
      <c r="S26" s="20" t="s">
        <v>52</v>
      </c>
      <c r="T26" s="20">
        <v>5</v>
      </c>
      <c r="U26" s="16">
        <v>7</v>
      </c>
      <c r="V26" s="16">
        <v>7</v>
      </c>
      <c r="W26" s="20" t="s">
        <v>52</v>
      </c>
      <c r="X26" s="20" t="s">
        <v>52</v>
      </c>
      <c r="Y26" s="20">
        <v>20</v>
      </c>
      <c r="Z26" s="20" t="s">
        <v>52</v>
      </c>
      <c r="AA26" s="20" t="s">
        <v>52</v>
      </c>
      <c r="AB26" s="20" t="s">
        <v>52</v>
      </c>
      <c r="AC26" s="20" t="s">
        <v>52</v>
      </c>
      <c r="AD26" s="20" t="s">
        <v>52</v>
      </c>
      <c r="AE26" s="20" t="s">
        <v>52</v>
      </c>
      <c r="AF26" s="20" t="s">
        <v>52</v>
      </c>
      <c r="AG26" s="20" t="s">
        <v>52</v>
      </c>
      <c r="AH26" s="7">
        <v>15</v>
      </c>
      <c r="AI26" s="20" t="s">
        <v>52</v>
      </c>
      <c r="AJ26" s="20" t="s">
        <v>52</v>
      </c>
      <c r="AK26" s="20" t="s">
        <v>52</v>
      </c>
      <c r="AL26" s="20">
        <v>10</v>
      </c>
      <c r="AM26" s="20">
        <v>3</v>
      </c>
      <c r="AN26" s="17" t="s">
        <v>52</v>
      </c>
      <c r="AO26" s="17">
        <f t="shared" si="9"/>
        <v>0</v>
      </c>
      <c r="AP26" s="17" t="s">
        <v>73</v>
      </c>
      <c r="AQ26" s="17" t="s">
        <v>73</v>
      </c>
      <c r="AR26" s="17" t="s">
        <v>73</v>
      </c>
      <c r="AS26" s="17" t="s">
        <v>73</v>
      </c>
      <c r="AT26" s="20" t="s">
        <v>52</v>
      </c>
      <c r="AU26" s="20" t="s">
        <v>52</v>
      </c>
      <c r="AV26" s="20">
        <v>5</v>
      </c>
      <c r="AW26" s="20">
        <v>5</v>
      </c>
      <c r="AX26" s="20" t="s">
        <v>52</v>
      </c>
      <c r="AY26" s="16">
        <v>7</v>
      </c>
      <c r="AZ26" s="4"/>
      <c r="BA26" s="39">
        <v>16</v>
      </c>
      <c r="BB26" s="42">
        <v>505218</v>
      </c>
      <c r="BC26" s="56" t="s">
        <v>160</v>
      </c>
    </row>
    <row r="27" spans="1:55" ht="12.75">
      <c r="A27" s="16"/>
      <c r="B27" s="53"/>
      <c r="C27" s="4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3"/>
      <c r="O27" s="20"/>
      <c r="P27" s="20"/>
      <c r="Q27" s="20"/>
      <c r="R27" s="20"/>
      <c r="S27" s="20"/>
      <c r="T27" s="20"/>
      <c r="U27" s="16"/>
      <c r="V27" s="16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7"/>
      <c r="AI27" s="20"/>
      <c r="AJ27" s="20"/>
      <c r="AK27" s="20"/>
      <c r="AL27" s="20"/>
      <c r="AM27" s="20"/>
      <c r="AN27" s="17"/>
      <c r="AO27" s="17"/>
      <c r="AP27" s="17" t="s">
        <v>207</v>
      </c>
      <c r="AQ27" s="17"/>
      <c r="AR27" s="17"/>
      <c r="AS27" s="17"/>
      <c r="AT27" s="20"/>
      <c r="AU27" s="20"/>
      <c r="AV27" s="20"/>
      <c r="AW27" s="20"/>
      <c r="AX27" s="20"/>
      <c r="AY27" s="16"/>
      <c r="AZ27" s="4"/>
      <c r="BA27" s="39">
        <v>17</v>
      </c>
      <c r="BB27" s="42">
        <v>641113</v>
      </c>
      <c r="BC27" s="56" t="s">
        <v>161</v>
      </c>
    </row>
    <row r="28" spans="1:55" ht="12.75">
      <c r="A28" s="37">
        <v>8</v>
      </c>
      <c r="B28" s="76" t="s">
        <v>198</v>
      </c>
      <c r="C28" s="77">
        <f>SUM(D28:N28)+SUM(R28:T28)+SUM(W28:AO28)+SUM(AT28:AX28)</f>
        <v>226</v>
      </c>
      <c r="D28" s="22" t="s">
        <v>52</v>
      </c>
      <c r="E28" s="22" t="s">
        <v>52</v>
      </c>
      <c r="F28" s="22" t="s">
        <v>52</v>
      </c>
      <c r="G28" s="22" t="s">
        <v>52</v>
      </c>
      <c r="H28" s="22" t="s">
        <v>52</v>
      </c>
      <c r="I28" s="22" t="s">
        <v>52</v>
      </c>
      <c r="J28" s="22" t="s">
        <v>52</v>
      </c>
      <c r="K28" s="22" t="s">
        <v>52</v>
      </c>
      <c r="L28" s="22" t="s">
        <v>52</v>
      </c>
      <c r="M28" s="22" t="s">
        <v>52</v>
      </c>
      <c r="N28" s="23">
        <f>SUM(O28:Q28)</f>
        <v>0</v>
      </c>
      <c r="O28" s="22" t="s">
        <v>52</v>
      </c>
      <c r="P28" s="22" t="s">
        <v>52</v>
      </c>
      <c r="Q28" s="22" t="s">
        <v>52</v>
      </c>
      <c r="R28" s="22" t="s">
        <v>52</v>
      </c>
      <c r="S28" s="22" t="s">
        <v>52</v>
      </c>
      <c r="T28" s="22" t="s">
        <v>52</v>
      </c>
      <c r="U28" s="37">
        <v>8</v>
      </c>
      <c r="V28" s="37">
        <v>8</v>
      </c>
      <c r="W28" s="22" t="s">
        <v>52</v>
      </c>
      <c r="X28" s="22" t="s">
        <v>52</v>
      </c>
      <c r="Y28" s="22" t="s">
        <v>52</v>
      </c>
      <c r="Z28" s="22" t="s">
        <v>52</v>
      </c>
      <c r="AA28" s="22" t="s">
        <v>52</v>
      </c>
      <c r="AB28" s="22" t="s">
        <v>52</v>
      </c>
      <c r="AC28" s="22" t="s">
        <v>52</v>
      </c>
      <c r="AD28" s="22" t="s">
        <v>52</v>
      </c>
      <c r="AE28" s="22" t="s">
        <v>52</v>
      </c>
      <c r="AF28" s="22" t="s">
        <v>52</v>
      </c>
      <c r="AG28" s="22" t="s">
        <v>52</v>
      </c>
      <c r="AH28" s="22" t="s">
        <v>52</v>
      </c>
      <c r="AI28" s="22" t="s">
        <v>52</v>
      </c>
      <c r="AJ28" s="22" t="s">
        <v>52</v>
      </c>
      <c r="AK28" s="22" t="s">
        <v>52</v>
      </c>
      <c r="AL28" s="22" t="s">
        <v>52</v>
      </c>
      <c r="AM28" s="22" t="s">
        <v>52</v>
      </c>
      <c r="AN28" s="22" t="s">
        <v>73</v>
      </c>
      <c r="AO28" s="24">
        <f>SUM(AP28:AS28)</f>
        <v>226</v>
      </c>
      <c r="AP28" s="24">
        <v>83</v>
      </c>
      <c r="AQ28" s="24">
        <v>143</v>
      </c>
      <c r="AR28" s="24" t="s">
        <v>73</v>
      </c>
      <c r="AS28" s="24" t="s">
        <v>73</v>
      </c>
      <c r="AT28" s="22" t="s">
        <v>52</v>
      </c>
      <c r="AU28" s="22" t="s">
        <v>52</v>
      </c>
      <c r="AV28" s="22" t="s">
        <v>52</v>
      </c>
      <c r="AW28" s="22" t="s">
        <v>52</v>
      </c>
      <c r="AX28" s="22" t="s">
        <v>73</v>
      </c>
      <c r="AY28" s="37">
        <v>8</v>
      </c>
      <c r="AZ28" s="4"/>
      <c r="BA28" s="39">
        <v>18</v>
      </c>
      <c r="BB28" s="42">
        <v>519720</v>
      </c>
      <c r="BC28" s="56" t="s">
        <v>162</v>
      </c>
    </row>
    <row r="29" spans="1:55" s="4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9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7"/>
      <c r="AW29" s="7"/>
      <c r="AX29" s="7"/>
      <c r="AY29" s="25"/>
      <c r="BA29" s="39">
        <v>19</v>
      </c>
      <c r="BB29" s="42">
        <v>274592</v>
      </c>
      <c r="BC29" s="56" t="s">
        <v>163</v>
      </c>
    </row>
    <row r="30" spans="1:55" s="4" customFormat="1" ht="12.75">
      <c r="A30" s="8"/>
      <c r="B30" s="8"/>
      <c r="C30" s="39"/>
      <c r="D30" s="3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39"/>
      <c r="AQ30" s="8"/>
      <c r="AR30" s="8"/>
      <c r="AS30" s="8"/>
      <c r="AT30" s="8"/>
      <c r="AU30" s="8"/>
      <c r="AV30" s="26"/>
      <c r="AW30" s="26"/>
      <c r="AX30" s="26"/>
      <c r="AY30" s="27"/>
      <c r="BA30" s="39">
        <v>20</v>
      </c>
      <c r="BB30" s="42">
        <v>327550</v>
      </c>
      <c r="BC30" s="56" t="s">
        <v>164</v>
      </c>
    </row>
    <row r="31" spans="3:55" ht="12.75">
      <c r="C31" s="39"/>
      <c r="D31" s="39"/>
      <c r="AU31" s="28"/>
      <c r="AV31" s="20"/>
      <c r="AW31" s="20"/>
      <c r="AX31" s="20"/>
      <c r="AY31" s="27"/>
      <c r="AZ31" s="4"/>
      <c r="BA31" s="39">
        <v>21</v>
      </c>
      <c r="BB31" s="42">
        <v>307552</v>
      </c>
      <c r="BC31" s="56" t="s">
        <v>165</v>
      </c>
    </row>
    <row r="32" spans="1:55" ht="12.75">
      <c r="A32" s="29"/>
      <c r="B32" s="21" t="s">
        <v>67</v>
      </c>
      <c r="C32" s="46"/>
      <c r="D32" s="46"/>
      <c r="E32" s="4"/>
      <c r="F32" s="4"/>
      <c r="G32" s="4"/>
      <c r="I32" s="11" t="s">
        <v>87</v>
      </c>
      <c r="J32" s="4"/>
      <c r="K32" s="4"/>
      <c r="L32" s="4"/>
      <c r="M32" s="4"/>
      <c r="N32" s="4"/>
      <c r="O32" s="4"/>
      <c r="P32" s="4"/>
      <c r="Q32" s="4"/>
      <c r="T32" s="4"/>
      <c r="U32" s="29"/>
      <c r="X32" s="1" t="s">
        <v>55</v>
      </c>
      <c r="AU32" s="28"/>
      <c r="AV32" s="7"/>
      <c r="AW32" s="7"/>
      <c r="AX32" s="7"/>
      <c r="AY32" s="30"/>
      <c r="AZ32" s="4"/>
      <c r="BA32" s="39">
        <v>22</v>
      </c>
      <c r="BB32" s="42">
        <v>398920</v>
      </c>
      <c r="BC32" s="56" t="s">
        <v>166</v>
      </c>
    </row>
    <row r="33" spans="1:55" ht="12.75">
      <c r="A33" s="29"/>
      <c r="B33" s="31" t="s">
        <v>235</v>
      </c>
      <c r="I33" s="21" t="s">
        <v>88</v>
      </c>
      <c r="J33" s="10"/>
      <c r="K33" s="10"/>
      <c r="L33" s="49"/>
      <c r="M33" s="49"/>
      <c r="N33" s="49"/>
      <c r="O33" s="49"/>
      <c r="P33" s="4"/>
      <c r="Q33" s="4"/>
      <c r="T33" s="4"/>
      <c r="U33" s="29"/>
      <c r="X33" s="21" t="s">
        <v>56</v>
      </c>
      <c r="Y33" s="10"/>
      <c r="Z33" s="10"/>
      <c r="AA33" s="10"/>
      <c r="AB33" s="10"/>
      <c r="AC33" s="10"/>
      <c r="AD33" s="10"/>
      <c r="AN33" s="28"/>
      <c r="AU33" s="28"/>
      <c r="AV33" s="20"/>
      <c r="AW33" s="20"/>
      <c r="AX33" s="20"/>
      <c r="AY33" s="30"/>
      <c r="AZ33" s="4"/>
      <c r="BA33" s="39">
        <v>23</v>
      </c>
      <c r="BB33" s="42">
        <v>264575</v>
      </c>
      <c r="BC33" s="56" t="s">
        <v>167</v>
      </c>
    </row>
    <row r="34" spans="2:55" ht="12.75">
      <c r="B34" s="79" t="s">
        <v>236</v>
      </c>
      <c r="I34" s="55"/>
      <c r="J34" s="4"/>
      <c r="X34" s="1"/>
      <c r="AE34" s="32"/>
      <c r="AN34" s="35"/>
      <c r="AU34" s="28"/>
      <c r="AV34" s="7"/>
      <c r="AW34" s="7"/>
      <c r="AX34" s="7"/>
      <c r="AY34" s="27"/>
      <c r="AZ34" s="4"/>
      <c r="BA34" s="39">
        <v>24</v>
      </c>
      <c r="BB34" s="42">
        <v>788547</v>
      </c>
      <c r="BC34" s="56" t="s">
        <v>168</v>
      </c>
    </row>
    <row r="35" spans="2:55" ht="12.75">
      <c r="B35" s="78" t="s">
        <v>239</v>
      </c>
      <c r="I35" s="12">
        <v>1</v>
      </c>
      <c r="J35" s="8" t="s">
        <v>199</v>
      </c>
      <c r="K35" s="1"/>
      <c r="X35" s="34"/>
      <c r="Y35" s="31"/>
      <c r="AN35" s="35"/>
      <c r="AU35" s="28"/>
      <c r="AV35" s="26"/>
      <c r="AW35" s="26"/>
      <c r="AX35" s="26"/>
      <c r="AY35" s="25"/>
      <c r="AZ35" s="4"/>
      <c r="BA35" s="39">
        <v>25</v>
      </c>
      <c r="BB35" s="42">
        <v>444226</v>
      </c>
      <c r="BC35" s="56" t="s">
        <v>169</v>
      </c>
    </row>
    <row r="36" spans="2:55" ht="12.75">
      <c r="B36" s="48" t="s">
        <v>208</v>
      </c>
      <c r="I36" s="12">
        <v>2</v>
      </c>
      <c r="J36" s="8" t="s">
        <v>200</v>
      </c>
      <c r="K36" s="1"/>
      <c r="X36" s="34"/>
      <c r="AN36" s="35"/>
      <c r="AU36" s="28"/>
      <c r="AV36" s="26"/>
      <c r="AW36" s="26"/>
      <c r="AX36" s="26"/>
      <c r="AY36" s="27"/>
      <c r="AZ36" s="4"/>
      <c r="BA36" s="39">
        <v>26</v>
      </c>
      <c r="BB36" s="42">
        <v>468406</v>
      </c>
      <c r="BC36" s="56" t="s">
        <v>170</v>
      </c>
    </row>
    <row r="37" spans="2:55" ht="12.75">
      <c r="B37" s="8" t="s">
        <v>237</v>
      </c>
      <c r="I37" s="12">
        <v>3</v>
      </c>
      <c r="J37" s="8" t="s">
        <v>227</v>
      </c>
      <c r="K37" s="1"/>
      <c r="X37" s="21" t="s">
        <v>71</v>
      </c>
      <c r="Y37" s="10"/>
      <c r="Z37" s="10"/>
      <c r="AA37" s="10"/>
      <c r="AB37" s="10"/>
      <c r="AC37" s="10"/>
      <c r="AD37" s="81">
        <f>+AD38</f>
        <v>5</v>
      </c>
      <c r="AE37" s="12"/>
      <c r="AN37" s="35"/>
      <c r="AU37" s="28"/>
      <c r="AV37" s="26"/>
      <c r="AW37" s="26"/>
      <c r="AX37" s="26"/>
      <c r="AY37" s="27"/>
      <c r="AZ37" s="4"/>
      <c r="BA37" s="39">
        <v>27</v>
      </c>
      <c r="BB37" s="42">
        <v>252711</v>
      </c>
      <c r="BC37" s="56" t="s">
        <v>171</v>
      </c>
    </row>
    <row r="38" spans="2:55" ht="12.75">
      <c r="B38" s="8" t="s">
        <v>209</v>
      </c>
      <c r="I38" s="12">
        <v>4</v>
      </c>
      <c r="J38" s="8" t="s">
        <v>201</v>
      </c>
      <c r="K38" s="1"/>
      <c r="X38" s="4" t="s">
        <v>234</v>
      </c>
      <c r="AD38" s="35">
        <v>5</v>
      </c>
      <c r="AE38" s="33"/>
      <c r="AN38" s="35"/>
      <c r="AU38" s="28"/>
      <c r="AV38" s="7"/>
      <c r="AW38" s="7"/>
      <c r="AX38" s="7"/>
      <c r="AY38" s="25"/>
      <c r="AZ38" s="4"/>
      <c r="BA38" s="39">
        <v>28</v>
      </c>
      <c r="BB38" s="42">
        <v>543705</v>
      </c>
      <c r="BC38" s="56" t="s">
        <v>172</v>
      </c>
    </row>
    <row r="39" spans="2:55" ht="12.75">
      <c r="B39" s="8" t="s">
        <v>210</v>
      </c>
      <c r="I39" s="12">
        <v>5</v>
      </c>
      <c r="J39" s="8" t="s">
        <v>202</v>
      </c>
      <c r="K39" s="1"/>
      <c r="X39" s="1"/>
      <c r="AD39" s="35"/>
      <c r="AE39" s="33"/>
      <c r="AN39" s="35"/>
      <c r="AU39" s="28"/>
      <c r="AV39" s="26"/>
      <c r="AW39" s="26"/>
      <c r="AX39" s="26"/>
      <c r="AY39" s="27"/>
      <c r="AZ39" s="4"/>
      <c r="BA39" s="39">
        <v>29</v>
      </c>
      <c r="BB39" s="42">
        <v>455622</v>
      </c>
      <c r="BC39" s="56" t="s">
        <v>173</v>
      </c>
    </row>
    <row r="40" spans="2:55" ht="12.75">
      <c r="B40" s="48" t="s">
        <v>228</v>
      </c>
      <c r="I40" s="12">
        <v>6</v>
      </c>
      <c r="J40" s="8" t="s">
        <v>203</v>
      </c>
      <c r="K40" s="1"/>
      <c r="AD40" s="35"/>
      <c r="AE40" s="33"/>
      <c r="AN40" s="35"/>
      <c r="AU40" s="12"/>
      <c r="AV40" s="26"/>
      <c r="AW40" s="26"/>
      <c r="AX40" s="26"/>
      <c r="AY40" s="27"/>
      <c r="AZ40" s="4"/>
      <c r="BA40" s="39">
        <v>30</v>
      </c>
      <c r="BB40" s="42">
        <v>412512</v>
      </c>
      <c r="BC40" s="56" t="s">
        <v>174</v>
      </c>
    </row>
    <row r="41" spans="2:55" ht="12.75">
      <c r="B41" s="34" t="s">
        <v>229</v>
      </c>
      <c r="C41" s="34"/>
      <c r="I41" s="12">
        <v>7</v>
      </c>
      <c r="J41" s="8" t="s">
        <v>204</v>
      </c>
      <c r="AN41" s="35"/>
      <c r="AU41" s="28"/>
      <c r="AV41" s="20"/>
      <c r="AW41" s="20"/>
      <c r="AX41" s="20"/>
      <c r="AY41" s="27"/>
      <c r="AZ41" s="4"/>
      <c r="BA41" s="39">
        <v>31</v>
      </c>
      <c r="BB41" s="42">
        <v>740456</v>
      </c>
      <c r="BC41" s="56" t="s">
        <v>175</v>
      </c>
    </row>
    <row r="42" spans="2:55" ht="12.75">
      <c r="B42" s="79" t="s">
        <v>233</v>
      </c>
      <c r="I42" s="12">
        <v>8</v>
      </c>
      <c r="J42" s="8" t="s">
        <v>205</v>
      </c>
      <c r="X42" s="21" t="s">
        <v>72</v>
      </c>
      <c r="Y42" s="10"/>
      <c r="Z42" s="10"/>
      <c r="AA42" s="10"/>
      <c r="AB42" s="10"/>
      <c r="AC42" s="28"/>
      <c r="AH42" s="1"/>
      <c r="AK42" s="44"/>
      <c r="AM42" s="35"/>
      <c r="AN42" s="35"/>
      <c r="AU42" s="28"/>
      <c r="AV42" s="26"/>
      <c r="AW42" s="26"/>
      <c r="AX42" s="26"/>
      <c r="AY42" s="27"/>
      <c r="AZ42" s="4"/>
      <c r="BA42" s="39">
        <v>32</v>
      </c>
      <c r="BB42" s="42">
        <v>338202</v>
      </c>
      <c r="BC42" s="56" t="s">
        <v>176</v>
      </c>
    </row>
    <row r="43" spans="2:55" ht="12.75">
      <c r="B43" s="34" t="s">
        <v>230</v>
      </c>
      <c r="X43" s="50" t="s">
        <v>188</v>
      </c>
      <c r="AC43" s="52">
        <v>4</v>
      </c>
      <c r="AH43" s="31"/>
      <c r="AM43" s="35"/>
      <c r="AN43" s="35"/>
      <c r="AU43" s="28"/>
      <c r="AV43" s="26"/>
      <c r="AW43" s="26"/>
      <c r="AX43" s="26"/>
      <c r="AY43" s="27"/>
      <c r="AZ43" s="4"/>
      <c r="BA43" s="39">
        <v>33</v>
      </c>
      <c r="BB43" s="42">
        <v>217366</v>
      </c>
      <c r="BC43" s="56" t="s">
        <v>177</v>
      </c>
    </row>
    <row r="44" spans="2:55" ht="12.75">
      <c r="B44" s="34" t="s">
        <v>232</v>
      </c>
      <c r="X44" s="50" t="s">
        <v>189</v>
      </c>
      <c r="AC44" s="52">
        <v>8</v>
      </c>
      <c r="AV44" s="26"/>
      <c r="AW44" s="26"/>
      <c r="AX44" s="26"/>
      <c r="AY44" s="27"/>
      <c r="AZ44" s="4"/>
      <c r="BA44" s="39">
        <v>34</v>
      </c>
      <c r="BB44" s="42">
        <v>399936</v>
      </c>
      <c r="BC44" s="56" t="s">
        <v>178</v>
      </c>
    </row>
    <row r="45" spans="2:55" ht="12.75">
      <c r="B45" s="53" t="s">
        <v>240</v>
      </c>
      <c r="X45" s="50" t="s">
        <v>190</v>
      </c>
      <c r="AC45" s="52">
        <v>2</v>
      </c>
      <c r="AI45" s="43"/>
      <c r="AJ45" s="43"/>
      <c r="AK45" s="43"/>
      <c r="AL45" s="43"/>
      <c r="AV45" s="26"/>
      <c r="AW45" s="26"/>
      <c r="AX45" s="26"/>
      <c r="AY45" s="4"/>
      <c r="AZ45" s="4"/>
      <c r="BA45" s="39">
        <v>35</v>
      </c>
      <c r="BB45" s="42">
        <v>629498</v>
      </c>
      <c r="BC45" s="56" t="s">
        <v>179</v>
      </c>
    </row>
    <row r="46" spans="2:55" ht="12.75">
      <c r="B46" s="8" t="s">
        <v>243</v>
      </c>
      <c r="X46" s="50" t="s">
        <v>191</v>
      </c>
      <c r="Y46" s="4"/>
      <c r="AC46" s="52">
        <v>45</v>
      </c>
      <c r="AV46" s="26"/>
      <c r="AW46" s="26"/>
      <c r="AX46" s="26"/>
      <c r="AY46" s="25"/>
      <c r="AZ46" s="4"/>
      <c r="BA46" s="39">
        <v>36</v>
      </c>
      <c r="BB46" s="42">
        <v>355255</v>
      </c>
      <c r="BC46" s="56" t="s">
        <v>180</v>
      </c>
    </row>
    <row r="47" spans="2:55" ht="12.75">
      <c r="B47" s="8" t="s">
        <v>242</v>
      </c>
      <c r="X47" s="50" t="s">
        <v>192</v>
      </c>
      <c r="AC47" s="52">
        <v>35</v>
      </c>
      <c r="AV47" s="26"/>
      <c r="AW47" s="26"/>
      <c r="AX47" s="26"/>
      <c r="AY47" s="36"/>
      <c r="AZ47" s="4"/>
      <c r="BA47" s="39">
        <v>37</v>
      </c>
      <c r="BB47" s="42">
        <v>696613</v>
      </c>
      <c r="BC47" s="56" t="s">
        <v>181</v>
      </c>
    </row>
    <row r="48" spans="2:55" ht="12.75">
      <c r="B48" s="3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36"/>
      <c r="AZ48" s="4"/>
      <c r="BA48" s="39">
        <v>38</v>
      </c>
      <c r="BB48" s="42">
        <v>203197</v>
      </c>
      <c r="BC48" s="56" t="s">
        <v>182</v>
      </c>
    </row>
    <row r="49" spans="2:55" ht="12.75">
      <c r="B49" s="30"/>
      <c r="AZ49" s="4"/>
      <c r="BA49" s="39">
        <v>39</v>
      </c>
      <c r="BB49" s="42">
        <v>387345</v>
      </c>
      <c r="BC49" s="56" t="s">
        <v>183</v>
      </c>
    </row>
    <row r="50" spans="2:55" ht="12.75">
      <c r="B50" s="30"/>
      <c r="AZ50" s="4"/>
      <c r="BA50" s="39">
        <v>40</v>
      </c>
      <c r="BB50" s="42">
        <v>359855</v>
      </c>
      <c r="BC50" s="56" t="s">
        <v>184</v>
      </c>
    </row>
    <row r="51" spans="1:55" ht="12.75">
      <c r="A51" s="36"/>
      <c r="B51" s="57"/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36"/>
      <c r="AZ51" s="4"/>
      <c r="BA51" s="39">
        <v>41</v>
      </c>
      <c r="BB51" s="42">
        <v>331015</v>
      </c>
      <c r="BC51" s="56" t="s">
        <v>185</v>
      </c>
    </row>
    <row r="52" spans="1:55" ht="12.75">
      <c r="A52" s="36"/>
      <c r="B52" s="3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36"/>
      <c r="AZ52" s="4"/>
      <c r="BA52" s="39">
        <v>42</v>
      </c>
      <c r="BB52" s="42">
        <v>1844312</v>
      </c>
      <c r="BC52" s="56" t="s">
        <v>186</v>
      </c>
    </row>
    <row r="53" spans="1:52" ht="12.75">
      <c r="A53" s="54"/>
      <c r="B53" s="3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Z53" s="4"/>
    </row>
    <row r="54" spans="1:55" ht="12.75">
      <c r="A54" s="54"/>
      <c r="B54" s="3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36"/>
      <c r="BA54" s="59"/>
      <c r="BB54" s="60"/>
      <c r="BC54" s="58"/>
    </row>
    <row r="55" spans="1:54" ht="12.75">
      <c r="A55" s="54"/>
      <c r="B55" s="30"/>
      <c r="D55" s="19"/>
      <c r="AZ55" s="4"/>
      <c r="BA55" s="12"/>
      <c r="BB55" s="12"/>
    </row>
    <row r="56" spans="1:54" ht="12.75">
      <c r="A56" s="36"/>
      <c r="B56" s="30"/>
      <c r="D56" s="19"/>
      <c r="BA56" s="12"/>
      <c r="BB56" s="12"/>
    </row>
    <row r="57" spans="1:4" ht="12.75">
      <c r="A57" s="54"/>
      <c r="B57" s="57"/>
      <c r="D57" s="19"/>
    </row>
    <row r="58" spans="1:4" ht="12.75">
      <c r="A58" s="54"/>
      <c r="B58" s="25"/>
      <c r="D58" s="19"/>
    </row>
    <row r="59" spans="1:4" ht="12.75">
      <c r="A59" s="54"/>
      <c r="B59" s="57"/>
      <c r="D59" s="19"/>
    </row>
    <row r="60" spans="1:4" ht="12.75">
      <c r="A60" s="54"/>
      <c r="B60" s="30"/>
      <c r="D60" s="19"/>
    </row>
    <row r="61" spans="1:4" ht="12.75">
      <c r="A61" s="54"/>
      <c r="B61" s="53"/>
      <c r="D61" s="19"/>
    </row>
    <row r="62" spans="1:4" ht="12.75">
      <c r="A62" s="36"/>
      <c r="B62" s="11"/>
      <c r="D62" s="19"/>
    </row>
    <row r="63" spans="1:4" ht="12.75">
      <c r="A63" s="4"/>
      <c r="B63" s="11"/>
      <c r="D63" s="19"/>
    </row>
    <row r="64" spans="1:50" ht="12.75" hidden="1">
      <c r="A64" s="36"/>
      <c r="B64" s="11"/>
      <c r="C64" s="46">
        <f>SUM(D64:N64)+SUM(R64:T64)+SUM(W64:AO64)+SUM(AT64:AX64)</f>
        <v>2333</v>
      </c>
      <c r="D64" s="82">
        <f>+D65+D66</f>
        <v>309</v>
      </c>
      <c r="E64" s="80">
        <f aca="true" t="shared" si="10" ref="E64:AX64">+E65+E66</f>
        <v>18</v>
      </c>
      <c r="F64" s="80">
        <f t="shared" si="10"/>
        <v>0</v>
      </c>
      <c r="G64" s="80">
        <f t="shared" si="10"/>
        <v>93</v>
      </c>
      <c r="H64" s="80">
        <f t="shared" si="10"/>
        <v>0</v>
      </c>
      <c r="I64" s="80">
        <f t="shared" si="10"/>
        <v>16</v>
      </c>
      <c r="J64" s="80">
        <f t="shared" si="10"/>
        <v>35</v>
      </c>
      <c r="K64" s="80">
        <f t="shared" si="10"/>
        <v>15</v>
      </c>
      <c r="L64" s="80">
        <f t="shared" si="10"/>
        <v>0</v>
      </c>
      <c r="M64" s="80">
        <f t="shared" si="10"/>
        <v>150</v>
      </c>
      <c r="N64" s="80">
        <f t="shared" si="10"/>
        <v>175</v>
      </c>
      <c r="O64" s="80">
        <f t="shared" si="10"/>
        <v>0</v>
      </c>
      <c r="P64" s="80">
        <f t="shared" si="10"/>
        <v>75</v>
      </c>
      <c r="Q64" s="80">
        <f t="shared" si="10"/>
        <v>100</v>
      </c>
      <c r="R64" s="80">
        <f t="shared" si="10"/>
        <v>0</v>
      </c>
      <c r="S64" s="80">
        <f t="shared" si="10"/>
        <v>0</v>
      </c>
      <c r="T64" s="80">
        <f t="shared" si="10"/>
        <v>59</v>
      </c>
      <c r="U64" s="80"/>
      <c r="V64" s="80"/>
      <c r="W64" s="80">
        <f t="shared" si="10"/>
        <v>50</v>
      </c>
      <c r="X64" s="80">
        <f t="shared" si="10"/>
        <v>55</v>
      </c>
      <c r="Y64" s="80">
        <f t="shared" si="10"/>
        <v>199</v>
      </c>
      <c r="Z64" s="80">
        <f t="shared" si="10"/>
        <v>8</v>
      </c>
      <c r="AA64" s="80">
        <f t="shared" si="10"/>
        <v>9</v>
      </c>
      <c r="AB64" s="80">
        <f t="shared" si="10"/>
        <v>5</v>
      </c>
      <c r="AC64" s="80">
        <f t="shared" si="10"/>
        <v>0</v>
      </c>
      <c r="AD64" s="80">
        <f t="shared" si="10"/>
        <v>5</v>
      </c>
      <c r="AE64" s="80">
        <f t="shared" si="10"/>
        <v>46</v>
      </c>
      <c r="AF64" s="80">
        <f t="shared" si="10"/>
        <v>35</v>
      </c>
      <c r="AG64" s="80">
        <f t="shared" si="10"/>
        <v>77</v>
      </c>
      <c r="AH64" s="80">
        <f t="shared" si="10"/>
        <v>205</v>
      </c>
      <c r="AI64" s="80">
        <f t="shared" si="10"/>
        <v>0</v>
      </c>
      <c r="AJ64" s="80">
        <f t="shared" si="10"/>
        <v>0</v>
      </c>
      <c r="AK64" s="80">
        <f t="shared" si="10"/>
        <v>30</v>
      </c>
      <c r="AL64" s="80">
        <f t="shared" si="10"/>
        <v>160</v>
      </c>
      <c r="AM64" s="80">
        <f t="shared" si="10"/>
        <v>51</v>
      </c>
      <c r="AN64" s="80">
        <f t="shared" si="10"/>
        <v>5</v>
      </c>
      <c r="AO64" s="80">
        <f t="shared" si="10"/>
        <v>226</v>
      </c>
      <c r="AP64" s="80">
        <f t="shared" si="10"/>
        <v>83</v>
      </c>
      <c r="AQ64" s="80">
        <f t="shared" si="10"/>
        <v>143</v>
      </c>
      <c r="AR64" s="80">
        <f t="shared" si="10"/>
        <v>0</v>
      </c>
      <c r="AS64" s="80">
        <f t="shared" si="10"/>
        <v>0</v>
      </c>
      <c r="AT64" s="80">
        <f t="shared" si="10"/>
        <v>158</v>
      </c>
      <c r="AU64" s="80">
        <f t="shared" si="10"/>
        <v>0</v>
      </c>
      <c r="AV64" s="80">
        <f t="shared" si="10"/>
        <v>59</v>
      </c>
      <c r="AW64" s="80">
        <f t="shared" si="10"/>
        <v>80</v>
      </c>
      <c r="AX64" s="80">
        <f t="shared" si="10"/>
        <v>0</v>
      </c>
    </row>
    <row r="65" spans="1:50" ht="12.75" hidden="1">
      <c r="A65" s="36"/>
      <c r="B65" s="5"/>
      <c r="C65" s="46">
        <f>SUM(D65:N65)+SUM(R65:T65)+SUM(W65:AO65)+SUM(AT65:AX65)</f>
        <v>2087</v>
      </c>
      <c r="D65" s="39">
        <f aca="true" t="shared" si="11" ref="D65:T65">+SUM(D14:D15)+SUM(D16:D16)+SUM(D18:D19)+SUM(D23:D26)</f>
        <v>289</v>
      </c>
      <c r="E65" s="39">
        <f t="shared" si="11"/>
        <v>18</v>
      </c>
      <c r="F65" s="39">
        <f t="shared" si="11"/>
        <v>0</v>
      </c>
      <c r="G65" s="39">
        <f t="shared" si="11"/>
        <v>93</v>
      </c>
      <c r="H65" s="39">
        <f t="shared" si="11"/>
        <v>0</v>
      </c>
      <c r="I65" s="39">
        <f t="shared" si="11"/>
        <v>16</v>
      </c>
      <c r="J65" s="39">
        <f t="shared" si="11"/>
        <v>35</v>
      </c>
      <c r="K65" s="39">
        <f t="shared" si="11"/>
        <v>15</v>
      </c>
      <c r="L65" s="39">
        <f t="shared" si="11"/>
        <v>0</v>
      </c>
      <c r="M65" s="39">
        <f t="shared" si="11"/>
        <v>150</v>
      </c>
      <c r="N65" s="39">
        <f t="shared" si="11"/>
        <v>175</v>
      </c>
      <c r="O65" s="39">
        <f t="shared" si="11"/>
        <v>0</v>
      </c>
      <c r="P65" s="39">
        <f t="shared" si="11"/>
        <v>75</v>
      </c>
      <c r="Q65" s="39">
        <f t="shared" si="11"/>
        <v>100</v>
      </c>
      <c r="R65" s="39">
        <f t="shared" si="11"/>
        <v>0</v>
      </c>
      <c r="S65" s="39">
        <f t="shared" si="11"/>
        <v>0</v>
      </c>
      <c r="T65" s="39">
        <f t="shared" si="11"/>
        <v>59</v>
      </c>
      <c r="U65" s="39"/>
      <c r="V65" s="39"/>
      <c r="W65" s="39">
        <f aca="true" t="shared" si="12" ref="W65:AX65">+SUM(W14:W15)+SUM(W16:W16)+SUM(W18:W19)+SUM(W23:W26)</f>
        <v>50</v>
      </c>
      <c r="X65" s="39">
        <f t="shared" si="12"/>
        <v>55</v>
      </c>
      <c r="Y65" s="39">
        <f t="shared" si="12"/>
        <v>199</v>
      </c>
      <c r="Z65" s="39">
        <f t="shared" si="12"/>
        <v>8</v>
      </c>
      <c r="AA65" s="39">
        <f t="shared" si="12"/>
        <v>9</v>
      </c>
      <c r="AB65" s="39">
        <f t="shared" si="12"/>
        <v>5</v>
      </c>
      <c r="AC65" s="39">
        <f t="shared" si="12"/>
        <v>0</v>
      </c>
      <c r="AD65" s="39">
        <f t="shared" si="12"/>
        <v>5</v>
      </c>
      <c r="AE65" s="39">
        <f t="shared" si="12"/>
        <v>46</v>
      </c>
      <c r="AF65" s="39">
        <f t="shared" si="12"/>
        <v>35</v>
      </c>
      <c r="AG65" s="39">
        <f t="shared" si="12"/>
        <v>77</v>
      </c>
      <c r="AH65" s="39">
        <f t="shared" si="12"/>
        <v>205</v>
      </c>
      <c r="AI65" s="39">
        <f t="shared" si="12"/>
        <v>0</v>
      </c>
      <c r="AJ65" s="39">
        <f t="shared" si="12"/>
        <v>0</v>
      </c>
      <c r="AK65" s="39">
        <f t="shared" si="12"/>
        <v>30</v>
      </c>
      <c r="AL65" s="39">
        <f t="shared" si="12"/>
        <v>160</v>
      </c>
      <c r="AM65" s="39">
        <f t="shared" si="12"/>
        <v>51</v>
      </c>
      <c r="AN65" s="39">
        <f t="shared" si="12"/>
        <v>5</v>
      </c>
      <c r="AO65" s="39">
        <f t="shared" si="12"/>
        <v>0</v>
      </c>
      <c r="AP65" s="39">
        <f t="shared" si="12"/>
        <v>0</v>
      </c>
      <c r="AQ65" s="39">
        <f t="shared" si="12"/>
        <v>0</v>
      </c>
      <c r="AR65" s="39">
        <f t="shared" si="12"/>
        <v>0</v>
      </c>
      <c r="AS65" s="39">
        <f t="shared" si="12"/>
        <v>0</v>
      </c>
      <c r="AT65" s="39">
        <f t="shared" si="12"/>
        <v>158</v>
      </c>
      <c r="AU65" s="39">
        <f t="shared" si="12"/>
        <v>0</v>
      </c>
      <c r="AV65" s="39">
        <f t="shared" si="12"/>
        <v>59</v>
      </c>
      <c r="AW65" s="39">
        <f t="shared" si="12"/>
        <v>80</v>
      </c>
      <c r="AX65" s="39">
        <f t="shared" si="12"/>
        <v>0</v>
      </c>
    </row>
    <row r="66" spans="1:50" ht="12.75" hidden="1">
      <c r="A66" s="36"/>
      <c r="B66" s="4" t="s">
        <v>206</v>
      </c>
      <c r="C66" s="46">
        <f>SUM(D66:N66)+SUM(R66:T66)+SUM(W66:AO66)+SUM(AT66:AX66)</f>
        <v>246</v>
      </c>
      <c r="D66" s="39">
        <f aca="true" t="shared" si="13" ref="D66:T66">+SUM(D16:D16)-SUM(D16:D16)+SUM(D20:D21)+SUM(D27:D28)</f>
        <v>20</v>
      </c>
      <c r="E66" s="39">
        <f t="shared" si="13"/>
        <v>0</v>
      </c>
      <c r="F66" s="39">
        <f t="shared" si="13"/>
        <v>0</v>
      </c>
      <c r="G66" s="39">
        <f t="shared" si="13"/>
        <v>0</v>
      </c>
      <c r="H66" s="39">
        <f t="shared" si="13"/>
        <v>0</v>
      </c>
      <c r="I66" s="39">
        <f t="shared" si="13"/>
        <v>0</v>
      </c>
      <c r="J66" s="39">
        <f t="shared" si="13"/>
        <v>0</v>
      </c>
      <c r="K66" s="39">
        <f t="shared" si="13"/>
        <v>0</v>
      </c>
      <c r="L66" s="39">
        <f t="shared" si="13"/>
        <v>0</v>
      </c>
      <c r="M66" s="39">
        <f t="shared" si="13"/>
        <v>0</v>
      </c>
      <c r="N66" s="39">
        <f t="shared" si="13"/>
        <v>0</v>
      </c>
      <c r="O66" s="39">
        <f t="shared" si="13"/>
        <v>0</v>
      </c>
      <c r="P66" s="39">
        <f t="shared" si="13"/>
        <v>0</v>
      </c>
      <c r="Q66" s="39">
        <f t="shared" si="13"/>
        <v>0</v>
      </c>
      <c r="R66" s="39">
        <f t="shared" si="13"/>
        <v>0</v>
      </c>
      <c r="S66" s="39">
        <f t="shared" si="13"/>
        <v>0</v>
      </c>
      <c r="T66" s="39">
        <f t="shared" si="13"/>
        <v>0</v>
      </c>
      <c r="U66" s="39"/>
      <c r="V66" s="39"/>
      <c r="W66" s="39">
        <f aca="true" t="shared" si="14" ref="W66:AX66">+SUM(W16:W16)-SUM(W16:W16)+SUM(W20:W21)+SUM(W27:W28)</f>
        <v>0</v>
      </c>
      <c r="X66" s="39">
        <f t="shared" si="14"/>
        <v>0</v>
      </c>
      <c r="Y66" s="39">
        <f t="shared" si="14"/>
        <v>0</v>
      </c>
      <c r="Z66" s="39">
        <f t="shared" si="14"/>
        <v>0</v>
      </c>
      <c r="AA66" s="39">
        <f t="shared" si="14"/>
        <v>0</v>
      </c>
      <c r="AB66" s="39">
        <f t="shared" si="14"/>
        <v>0</v>
      </c>
      <c r="AC66" s="39">
        <f t="shared" si="14"/>
        <v>0</v>
      </c>
      <c r="AD66" s="39">
        <f t="shared" si="14"/>
        <v>0</v>
      </c>
      <c r="AE66" s="39">
        <f t="shared" si="14"/>
        <v>0</v>
      </c>
      <c r="AF66" s="39">
        <f t="shared" si="14"/>
        <v>0</v>
      </c>
      <c r="AG66" s="39">
        <f t="shared" si="14"/>
        <v>0</v>
      </c>
      <c r="AH66" s="39">
        <f t="shared" si="14"/>
        <v>0</v>
      </c>
      <c r="AI66" s="39">
        <f t="shared" si="14"/>
        <v>0</v>
      </c>
      <c r="AJ66" s="39">
        <f t="shared" si="14"/>
        <v>0</v>
      </c>
      <c r="AK66" s="39">
        <f t="shared" si="14"/>
        <v>0</v>
      </c>
      <c r="AL66" s="39">
        <f t="shared" si="14"/>
        <v>0</v>
      </c>
      <c r="AM66" s="39">
        <f t="shared" si="14"/>
        <v>0</v>
      </c>
      <c r="AN66" s="39">
        <f t="shared" si="14"/>
        <v>0</v>
      </c>
      <c r="AO66" s="39">
        <f t="shared" si="14"/>
        <v>226</v>
      </c>
      <c r="AP66" s="39">
        <f t="shared" si="14"/>
        <v>83</v>
      </c>
      <c r="AQ66" s="39">
        <f t="shared" si="14"/>
        <v>143</v>
      </c>
      <c r="AR66" s="39">
        <f t="shared" si="14"/>
        <v>0</v>
      </c>
      <c r="AS66" s="39">
        <f t="shared" si="14"/>
        <v>0</v>
      </c>
      <c r="AT66" s="39">
        <f t="shared" si="14"/>
        <v>0</v>
      </c>
      <c r="AU66" s="39">
        <f t="shared" si="14"/>
        <v>0</v>
      </c>
      <c r="AV66" s="39">
        <f t="shared" si="14"/>
        <v>0</v>
      </c>
      <c r="AW66" s="39">
        <f t="shared" si="14"/>
        <v>0</v>
      </c>
      <c r="AX66" s="39">
        <f t="shared" si="14"/>
        <v>0</v>
      </c>
    </row>
    <row r="67" spans="1:3" ht="12.75" hidden="1">
      <c r="A67" s="36"/>
      <c r="B67" s="11"/>
      <c r="C67" s="19"/>
    </row>
    <row r="68" spans="1:50" ht="12.75" hidden="1">
      <c r="A68" s="36"/>
      <c r="B68" s="53"/>
      <c r="C68" s="46">
        <f>SUM(D68:N68)+SUM(R68:T68)+SUM(W68:AO68)+SUM(AT68:AX68)</f>
        <v>20</v>
      </c>
      <c r="D68" s="39">
        <f aca="true" t="shared" si="15" ref="D68:T68">+SUM(D16:D16)-SUM(D16:D16)+SUM(D20:D21)</f>
        <v>20</v>
      </c>
      <c r="E68" s="39">
        <f t="shared" si="15"/>
        <v>0</v>
      </c>
      <c r="F68" s="39">
        <f t="shared" si="15"/>
        <v>0</v>
      </c>
      <c r="G68" s="39">
        <f t="shared" si="15"/>
        <v>0</v>
      </c>
      <c r="H68" s="39">
        <f t="shared" si="15"/>
        <v>0</v>
      </c>
      <c r="I68" s="39">
        <f t="shared" si="15"/>
        <v>0</v>
      </c>
      <c r="J68" s="39">
        <f t="shared" si="15"/>
        <v>0</v>
      </c>
      <c r="K68" s="39">
        <f t="shared" si="15"/>
        <v>0</v>
      </c>
      <c r="L68" s="39">
        <f t="shared" si="15"/>
        <v>0</v>
      </c>
      <c r="M68" s="39">
        <f t="shared" si="15"/>
        <v>0</v>
      </c>
      <c r="N68" s="39">
        <f t="shared" si="15"/>
        <v>0</v>
      </c>
      <c r="O68" s="39">
        <f t="shared" si="15"/>
        <v>0</v>
      </c>
      <c r="P68" s="39">
        <f t="shared" si="15"/>
        <v>0</v>
      </c>
      <c r="Q68" s="39">
        <f t="shared" si="15"/>
        <v>0</v>
      </c>
      <c r="R68" s="39">
        <f t="shared" si="15"/>
        <v>0</v>
      </c>
      <c r="S68" s="39">
        <f t="shared" si="15"/>
        <v>0</v>
      </c>
      <c r="T68" s="39">
        <f t="shared" si="15"/>
        <v>0</v>
      </c>
      <c r="U68" s="39"/>
      <c r="V68" s="39"/>
      <c r="W68" s="39">
        <f aca="true" t="shared" si="16" ref="W68:AX68">+SUM(W16:W16)-SUM(W16:W16)+SUM(W20:W21)</f>
        <v>0</v>
      </c>
      <c r="X68" s="39">
        <f t="shared" si="16"/>
        <v>0</v>
      </c>
      <c r="Y68" s="39">
        <f t="shared" si="16"/>
        <v>0</v>
      </c>
      <c r="Z68" s="39">
        <f t="shared" si="16"/>
        <v>0</v>
      </c>
      <c r="AA68" s="39">
        <f t="shared" si="16"/>
        <v>0</v>
      </c>
      <c r="AB68" s="39">
        <f t="shared" si="16"/>
        <v>0</v>
      </c>
      <c r="AC68" s="39">
        <f t="shared" si="16"/>
        <v>0</v>
      </c>
      <c r="AD68" s="39">
        <f t="shared" si="16"/>
        <v>0</v>
      </c>
      <c r="AE68" s="39">
        <f t="shared" si="16"/>
        <v>0</v>
      </c>
      <c r="AF68" s="39">
        <f t="shared" si="16"/>
        <v>0</v>
      </c>
      <c r="AG68" s="39">
        <f t="shared" si="16"/>
        <v>0</v>
      </c>
      <c r="AH68" s="39">
        <f t="shared" si="16"/>
        <v>0</v>
      </c>
      <c r="AI68" s="39">
        <f t="shared" si="16"/>
        <v>0</v>
      </c>
      <c r="AJ68" s="39">
        <f t="shared" si="16"/>
        <v>0</v>
      </c>
      <c r="AK68" s="39">
        <f t="shared" si="16"/>
        <v>0</v>
      </c>
      <c r="AL68" s="39">
        <f t="shared" si="16"/>
        <v>0</v>
      </c>
      <c r="AM68" s="39">
        <f t="shared" si="16"/>
        <v>0</v>
      </c>
      <c r="AN68" s="39">
        <f t="shared" si="16"/>
        <v>0</v>
      </c>
      <c r="AO68" s="39">
        <f t="shared" si="16"/>
        <v>0</v>
      </c>
      <c r="AP68" s="39">
        <f t="shared" si="16"/>
        <v>0</v>
      </c>
      <c r="AQ68" s="39">
        <f t="shared" si="16"/>
        <v>0</v>
      </c>
      <c r="AR68" s="39">
        <f t="shared" si="16"/>
        <v>0</v>
      </c>
      <c r="AS68" s="39">
        <f t="shared" si="16"/>
        <v>0</v>
      </c>
      <c r="AT68" s="39">
        <f t="shared" si="16"/>
        <v>0</v>
      </c>
      <c r="AU68" s="39">
        <f t="shared" si="16"/>
        <v>0</v>
      </c>
      <c r="AV68" s="39">
        <f t="shared" si="16"/>
        <v>0</v>
      </c>
      <c r="AW68" s="39">
        <f t="shared" si="16"/>
        <v>0</v>
      </c>
      <c r="AX68" s="39">
        <f t="shared" si="16"/>
        <v>0</v>
      </c>
    </row>
    <row r="69" spans="1:50" ht="12.75">
      <c r="A69" s="36"/>
      <c r="B69" s="53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</row>
    <row r="70" spans="1:4" ht="12.75">
      <c r="A70" s="4"/>
      <c r="D70" s="39"/>
    </row>
    <row r="71" spans="1:50" ht="12.75">
      <c r="A71" s="4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</row>
    <row r="72" spans="1:4" ht="12.75">
      <c r="A72" s="36"/>
      <c r="D72" s="19"/>
    </row>
    <row r="73" spans="1:4" ht="12.75">
      <c r="A73" s="36"/>
      <c r="D73" s="19"/>
    </row>
    <row r="74" spans="1:4" ht="12.75">
      <c r="A74" s="36"/>
      <c r="D74" s="19"/>
    </row>
  </sheetData>
  <sheetProtection/>
  <mergeCells count="53">
    <mergeCell ref="AX4:AX10"/>
    <mergeCell ref="O5:O10"/>
    <mergeCell ref="P5:P10"/>
    <mergeCell ref="Q5:Q10"/>
    <mergeCell ref="AP5:AP10"/>
    <mergeCell ref="AQ5:AQ10"/>
    <mergeCell ref="AR5:AR10"/>
    <mergeCell ref="AS5:AS10"/>
    <mergeCell ref="AT4:AT10"/>
    <mergeCell ref="AU4:AU10"/>
    <mergeCell ref="AW4:AW10"/>
    <mergeCell ref="AM4:AM10"/>
    <mergeCell ref="AN4:AN10"/>
    <mergeCell ref="AO4:AO10"/>
    <mergeCell ref="AP4:AS4"/>
    <mergeCell ref="AJ4:AJ10"/>
    <mergeCell ref="AK4:AK10"/>
    <mergeCell ref="AL4:AL10"/>
    <mergeCell ref="AV4:AV10"/>
    <mergeCell ref="AF4:AF10"/>
    <mergeCell ref="AG4:AG10"/>
    <mergeCell ref="AH4:AH10"/>
    <mergeCell ref="AI4:AI10"/>
    <mergeCell ref="AB4:AB10"/>
    <mergeCell ref="AC4:AC10"/>
    <mergeCell ref="AD4:AD10"/>
    <mergeCell ref="AE4:AE10"/>
    <mergeCell ref="X4:X10"/>
    <mergeCell ref="Y4:Y10"/>
    <mergeCell ref="Z4:Z10"/>
    <mergeCell ref="AA4:AA10"/>
    <mergeCell ref="T4:T10"/>
    <mergeCell ref="W4:W10"/>
    <mergeCell ref="U3:U11"/>
    <mergeCell ref="V3:V11"/>
    <mergeCell ref="AY3:AY11"/>
    <mergeCell ref="D4:D10"/>
    <mergeCell ref="E4:E10"/>
    <mergeCell ref="F4:F10"/>
    <mergeCell ref="G4:G10"/>
    <mergeCell ref="H4:H10"/>
    <mergeCell ref="I4:I10"/>
    <mergeCell ref="J4:J10"/>
    <mergeCell ref="R4:R10"/>
    <mergeCell ref="S4:S10"/>
    <mergeCell ref="L4:L10"/>
    <mergeCell ref="M4:M10"/>
    <mergeCell ref="N4:N10"/>
    <mergeCell ref="O4:Q4"/>
    <mergeCell ref="A3:A11"/>
    <mergeCell ref="B3:B10"/>
    <mergeCell ref="C3:C10"/>
    <mergeCell ref="K4:K10"/>
  </mergeCells>
  <printOptions/>
  <pageMargins left="0.748031496062992" right="0.748031496062992" top="0.866141732283465" bottom="0.866141732283465" header="0.511811023622047" footer="0.511811023622047"/>
  <pageSetup firstPageNumber="114" useFirstPageNumber="1" horizontalDpi="300" verticalDpi="300" orientation="portrait" pageOrder="overThenDown" paperSize="9" r:id="rId1"/>
  <headerFooter alignWithMargins="0">
    <oddFooter>&amp;C&amp;P</oddFooter>
  </headerFooter>
  <colBreaks count="2" manualBreakCount="2">
    <brk id="21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Gabriela Cristisor</cp:lastModifiedBy>
  <cp:lastPrinted>2017-05-26T08:19:19Z</cp:lastPrinted>
  <dcterms:created xsi:type="dcterms:W3CDTF">2001-04-24T10:44:54Z</dcterms:created>
  <dcterms:modified xsi:type="dcterms:W3CDTF">2017-10-31T11:02:43Z</dcterms:modified>
  <cp:category/>
  <cp:version/>
  <cp:contentType/>
  <cp:contentStatus/>
</cp:coreProperties>
</file>