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onela.toma\Desktop\"/>
    </mc:Choice>
  </mc:AlternateContent>
  <bookViews>
    <workbookView xWindow="0" yWindow="0" windowWidth="28800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1" l="1"/>
  <c r="D82" i="1"/>
  <c r="D86" i="1" s="1"/>
  <c r="D81" i="1"/>
  <c r="D77" i="1"/>
  <c r="D72" i="1"/>
  <c r="D76" i="1" s="1"/>
  <c r="D71" i="1"/>
  <c r="D67" i="1"/>
  <c r="D62" i="1"/>
  <c r="D66" i="1" s="1"/>
  <c r="D61" i="1"/>
  <c r="D54" i="1"/>
  <c r="D49" i="1"/>
  <c r="D53" i="1" s="1"/>
  <c r="D48" i="1"/>
  <c r="D44" i="1"/>
  <c r="D43" i="1"/>
  <c r="D25" i="1"/>
  <c r="D39" i="1" s="1"/>
  <c r="D20" i="1"/>
  <c r="D24" i="1" s="1"/>
  <c r="D15" i="1"/>
  <c r="D19" i="1" s="1"/>
  <c r="D10" i="1"/>
  <c r="D14" i="1" s="1"/>
  <c r="D89" i="1" s="1"/>
</calcChain>
</file>

<file path=xl/sharedStrings.xml><?xml version="1.0" encoding="utf-8"?>
<sst xmlns="http://schemas.openxmlformats.org/spreadsheetml/2006/main" count="92" uniqueCount="60">
  <si>
    <t xml:space="preserve">CAP 61.01 </t>
  </si>
  <si>
    <t>”ORDINE PUBLICA SI SIGURANTA NATIONALA”</t>
  </si>
  <si>
    <t xml:space="preserve">TITL.10 </t>
  </si>
  <si>
    <t>”CHELTUIELI DE PERSONAL”</t>
  </si>
  <si>
    <t>perioada 01.07.2017- 31.07.2017</t>
  </si>
  <si>
    <t>Clasificatie bugetara</t>
  </si>
  <si>
    <t>LUNA</t>
  </si>
  <si>
    <t>ZIUA</t>
  </si>
  <si>
    <t>SUMA</t>
  </si>
  <si>
    <t>EXPLICATII</t>
  </si>
  <si>
    <t>SUBTOTAL 10.01.01</t>
  </si>
  <si>
    <t>10.01.01</t>
  </si>
  <si>
    <t>iulie</t>
  </si>
  <si>
    <t>alim card sal ,pt impozit,contributii</t>
  </si>
  <si>
    <t>Total 10.01.01</t>
  </si>
  <si>
    <t>SUBTOTAL 10.01.05</t>
  </si>
  <si>
    <t>10.01.05</t>
  </si>
  <si>
    <t>alim card sal,pt impozit,contributii</t>
  </si>
  <si>
    <t>Total 10.01.05</t>
  </si>
  <si>
    <t>SUBTOTAL 10.01.06</t>
  </si>
  <si>
    <t>10.01.06</t>
  </si>
  <si>
    <t>Total 10.01.06</t>
  </si>
  <si>
    <t>SUBTOTAL 10.01.13</t>
  </si>
  <si>
    <t>10.01.13</t>
  </si>
  <si>
    <t xml:space="preserve">decont diurna </t>
  </si>
  <si>
    <t>Total 10.01.13</t>
  </si>
  <si>
    <t>SUBTOTAL 10.01.15</t>
  </si>
  <si>
    <t>10.01.15</t>
  </si>
  <si>
    <t xml:space="preserve">decont ch transport auto deplasare delegare </t>
  </si>
  <si>
    <t>Total 10.01.15</t>
  </si>
  <si>
    <t>SUBTOTAL 10.01.16</t>
  </si>
  <si>
    <t>10.01.16</t>
  </si>
  <si>
    <t>decontare chirie locuinta personal asimilat magistratilor conf OUG 27/2006</t>
  </si>
  <si>
    <t>decontare chirie locuinta personal asimilat magistratilor conf OUG 27/2007</t>
  </si>
  <si>
    <t>Total 10.01.16</t>
  </si>
  <si>
    <t>SUBTOTAL 10.01.30</t>
  </si>
  <si>
    <t>10.01.30</t>
  </si>
  <si>
    <t>Total 10.01.30</t>
  </si>
  <si>
    <t>SUBTOTAL 10.02.30</t>
  </si>
  <si>
    <t>10.02.30</t>
  </si>
  <si>
    <t xml:space="preserve">deconturi medicamente conf.HG.762/2010, </t>
  </si>
  <si>
    <t>Total 10.02.30</t>
  </si>
  <si>
    <t>SUBTOTAL 10.03.01</t>
  </si>
  <si>
    <t>10.03.01</t>
  </si>
  <si>
    <t>viramente la bug de stat si bug asig sociale si fond speciale mai 2017</t>
  </si>
  <si>
    <t>Total 10.03.01</t>
  </si>
  <si>
    <t>SUBTOTAL 10.03.02</t>
  </si>
  <si>
    <t>10.03.02</t>
  </si>
  <si>
    <t>Total 10.03.02</t>
  </si>
  <si>
    <t>SUBTOTAL 10.03.03</t>
  </si>
  <si>
    <t>10.03.03</t>
  </si>
  <si>
    <t>viramente la bug de stat si bug asig sociale si fond speciale mai2017</t>
  </si>
  <si>
    <t>Total 10.03.03</t>
  </si>
  <si>
    <t>SUBTOTAL 10.03.04</t>
  </si>
  <si>
    <t>10.03.04</t>
  </si>
  <si>
    <t>Total 10.03.04</t>
  </si>
  <si>
    <t>SUBTOTAL 10.03.06</t>
  </si>
  <si>
    <t>Total 10.03.06</t>
  </si>
  <si>
    <t>TOTAL PLATII  pentru lunaIULIE 2017</t>
  </si>
  <si>
    <t>TOTAL PLATII TITLUL 10 LA DATA DE 31.07.2017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</si>
</sst>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4" fontId="1" fillId="0" borderId="8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8" xfId="0" applyFont="1" applyBorder="1"/>
    <xf numFmtId="0" fontId="0" fillId="0" borderId="8" xfId="0" applyBorder="1" applyAlignment="1">
      <alignment horizontal="left" vertical="center" wrapText="1" readingOrder="1"/>
    </xf>
    <xf numFmtId="0" fontId="0" fillId="0" borderId="11" xfId="0" applyBorder="1" applyAlignment="1">
      <alignment horizontal="left" vertical="center" wrapText="1" readingOrder="1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12" xfId="0" applyBorder="1" applyAlignment="1">
      <alignment horizontal="left" vertical="center" wrapText="1" readingOrder="1"/>
    </xf>
    <xf numFmtId="0" fontId="0" fillId="0" borderId="14" xfId="0" applyBorder="1" applyAlignment="1">
      <alignment horizontal="left" vertical="center" wrapText="1" readingOrder="1"/>
    </xf>
    <xf numFmtId="0" fontId="0" fillId="0" borderId="10" xfId="0" applyBorder="1" applyAlignment="1">
      <alignment horizontal="center"/>
    </xf>
    <xf numFmtId="0" fontId="0" fillId="0" borderId="8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4" fontId="0" fillId="2" borderId="16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4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5" xfId="0" applyBorder="1"/>
    <xf numFmtId="0" fontId="1" fillId="0" borderId="22" xfId="0" applyFont="1" applyBorder="1" applyAlignment="1">
      <alignment horizontal="center"/>
    </xf>
    <xf numFmtId="0" fontId="0" fillId="0" borderId="23" xfId="0" applyFont="1" applyBorder="1"/>
    <xf numFmtId="0" fontId="0" fillId="0" borderId="26" xfId="0" applyBorder="1"/>
    <xf numFmtId="4" fontId="0" fillId="0" borderId="16" xfId="0" applyNumberFormat="1" applyBorder="1" applyAlignment="1">
      <alignment horizontal="center"/>
    </xf>
    <xf numFmtId="4" fontId="1" fillId="2" borderId="8" xfId="0" applyNumberFormat="1" applyFont="1" applyFill="1" applyBorder="1" applyAlignment="1">
      <alignment horizontal="center"/>
    </xf>
    <xf numFmtId="4" fontId="1" fillId="2" borderId="12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center" vertical="center" wrapText="1" readingOrder="1"/>
    </xf>
    <xf numFmtId="0" fontId="0" fillId="0" borderId="14" xfId="0" applyBorder="1" applyAlignment="1">
      <alignment horizontal="center" vertical="center" wrapText="1" readingOrder="1"/>
    </xf>
    <xf numFmtId="0" fontId="1" fillId="0" borderId="15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8" xfId="0" applyBorder="1" applyAlignment="1">
      <alignment horizontal="left" vertical="top" wrapText="1" readingOrder="1"/>
    </xf>
    <xf numFmtId="2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9"/>
  <sheetViews>
    <sheetView tabSelected="1" workbookViewId="0">
      <selection sqref="A1:G89"/>
    </sheetView>
  </sheetViews>
  <sheetFormatPr defaultRowHeight="15" x14ac:dyDescent="0.25"/>
  <cols>
    <col min="1" max="1" width="16.5703125" customWidth="1"/>
    <col min="2" max="2" width="14.85546875" customWidth="1"/>
    <col min="3" max="3" width="16.28515625" customWidth="1"/>
    <col min="5" max="5" width="17.42578125" customWidth="1"/>
    <col min="7" max="7" width="28" customWidth="1"/>
  </cols>
  <sheetData>
    <row r="2" spans="1:7" x14ac:dyDescent="0.25">
      <c r="A2" s="1" t="s">
        <v>0</v>
      </c>
      <c r="B2" t="s">
        <v>1</v>
      </c>
    </row>
    <row r="3" spans="1:7" x14ac:dyDescent="0.25">
      <c r="A3" s="1" t="s">
        <v>2</v>
      </c>
      <c r="B3" t="s">
        <v>3</v>
      </c>
    </row>
    <row r="6" spans="1:7" x14ac:dyDescent="0.25">
      <c r="C6" s="2" t="s">
        <v>4</v>
      </c>
      <c r="D6" s="2"/>
      <c r="E6" s="2"/>
      <c r="F6" s="2"/>
    </row>
    <row r="8" spans="1:7" ht="15.75" thickBot="1" x14ac:dyDescent="0.3"/>
    <row r="9" spans="1:7" ht="15.75" thickBot="1" x14ac:dyDescent="0.3">
      <c r="A9" s="3" t="s">
        <v>5</v>
      </c>
      <c r="B9" s="4" t="s">
        <v>6</v>
      </c>
      <c r="C9" s="5" t="s">
        <v>7</v>
      </c>
      <c r="D9" s="6" t="s">
        <v>8</v>
      </c>
      <c r="E9" s="7"/>
      <c r="F9" s="8" t="s">
        <v>9</v>
      </c>
      <c r="G9" s="7"/>
    </row>
    <row r="10" spans="1:7" x14ac:dyDescent="0.25">
      <c r="A10" s="9" t="s">
        <v>10</v>
      </c>
      <c r="B10" s="10"/>
      <c r="C10" s="10"/>
      <c r="D10" s="11">
        <f>1883322+1892651+1915888+1917837+1929930+1953831+1000</f>
        <v>11494459</v>
      </c>
      <c r="E10" s="11"/>
      <c r="F10" s="12"/>
      <c r="G10" s="13"/>
    </row>
    <row r="11" spans="1:7" x14ac:dyDescent="0.25">
      <c r="A11" s="14" t="s">
        <v>11</v>
      </c>
      <c r="B11" s="15" t="s">
        <v>12</v>
      </c>
      <c r="C11" s="15">
        <v>7</v>
      </c>
      <c r="D11" s="11">
        <v>1950646</v>
      </c>
      <c r="E11" s="11"/>
      <c r="F11" s="16" t="s">
        <v>13</v>
      </c>
      <c r="G11" s="17"/>
    </row>
    <row r="12" spans="1:7" x14ac:dyDescent="0.25">
      <c r="A12" s="14"/>
      <c r="B12" s="15"/>
      <c r="C12" s="15"/>
      <c r="D12" s="18"/>
      <c r="E12" s="19"/>
      <c r="F12" s="20"/>
      <c r="G12" s="21"/>
    </row>
    <row r="13" spans="1:7" x14ac:dyDescent="0.25">
      <c r="A13" s="22"/>
      <c r="B13" s="23"/>
      <c r="C13" s="23"/>
      <c r="D13" s="18"/>
      <c r="E13" s="19"/>
      <c r="F13" s="20"/>
      <c r="G13" s="21"/>
    </row>
    <row r="14" spans="1:7" ht="15.75" thickBot="1" x14ac:dyDescent="0.3">
      <c r="A14" s="24" t="s">
        <v>14</v>
      </c>
      <c r="B14" s="25"/>
      <c r="C14" s="25"/>
      <c r="D14" s="26">
        <f>D10+D11</f>
        <v>13445105</v>
      </c>
      <c r="E14" s="26"/>
      <c r="F14" s="27"/>
      <c r="G14" s="28"/>
    </row>
    <row r="15" spans="1:7" x14ac:dyDescent="0.25">
      <c r="A15" s="29" t="s">
        <v>15</v>
      </c>
      <c r="B15" s="30"/>
      <c r="C15" s="30"/>
      <c r="D15" s="31">
        <f>207471+208310+210311+210032+211304+212503</f>
        <v>1259931</v>
      </c>
      <c r="E15" s="31"/>
      <c r="F15" s="32"/>
      <c r="G15" s="33"/>
    </row>
    <row r="16" spans="1:7" x14ac:dyDescent="0.25">
      <c r="A16" s="14" t="s">
        <v>16</v>
      </c>
      <c r="B16" s="15" t="s">
        <v>12</v>
      </c>
      <c r="C16" s="15">
        <v>7</v>
      </c>
      <c r="D16" s="11">
        <v>211376</v>
      </c>
      <c r="E16" s="11"/>
      <c r="F16" s="16" t="s">
        <v>17</v>
      </c>
      <c r="G16" s="17"/>
    </row>
    <row r="17" spans="1:7" x14ac:dyDescent="0.25">
      <c r="A17" s="22"/>
      <c r="B17" s="23"/>
      <c r="C17" s="23"/>
      <c r="D17" s="34"/>
      <c r="E17" s="34"/>
      <c r="F17" s="20"/>
      <c r="G17" s="21"/>
    </row>
    <row r="18" spans="1:7" x14ac:dyDescent="0.25">
      <c r="A18" s="35"/>
      <c r="B18" s="36"/>
      <c r="C18" s="36"/>
      <c r="D18" s="37"/>
      <c r="E18" s="38"/>
      <c r="F18" s="37"/>
      <c r="G18" s="39"/>
    </row>
    <row r="19" spans="1:7" ht="15.75" thickBot="1" x14ac:dyDescent="0.3">
      <c r="A19" s="24" t="s">
        <v>18</v>
      </c>
      <c r="B19" s="25"/>
      <c r="C19" s="25"/>
      <c r="D19" s="26">
        <f>D15+D16</f>
        <v>1471307</v>
      </c>
      <c r="E19" s="26"/>
      <c r="F19" s="40"/>
      <c r="G19" s="41"/>
    </row>
    <row r="20" spans="1:7" x14ac:dyDescent="0.25">
      <c r="A20" s="29" t="s">
        <v>19</v>
      </c>
      <c r="B20" s="30"/>
      <c r="C20" s="30"/>
      <c r="D20" s="31">
        <f>131571+131942+135832+135574+136974+139027</f>
        <v>810920</v>
      </c>
      <c r="E20" s="31"/>
      <c r="F20" s="32"/>
      <c r="G20" s="33"/>
    </row>
    <row r="21" spans="1:7" x14ac:dyDescent="0.25">
      <c r="A21" s="14" t="s">
        <v>20</v>
      </c>
      <c r="B21" s="15" t="s">
        <v>12</v>
      </c>
      <c r="C21" s="15">
        <v>7</v>
      </c>
      <c r="D21" s="11">
        <v>138594</v>
      </c>
      <c r="E21" s="11"/>
      <c r="F21" s="16" t="s">
        <v>13</v>
      </c>
      <c r="G21" s="17"/>
    </row>
    <row r="22" spans="1:7" x14ac:dyDescent="0.25">
      <c r="A22" s="14"/>
      <c r="B22" s="15"/>
      <c r="C22" s="23"/>
      <c r="D22" s="18"/>
      <c r="E22" s="19"/>
      <c r="F22" s="20"/>
      <c r="G22" s="21"/>
    </row>
    <row r="23" spans="1:7" x14ac:dyDescent="0.25">
      <c r="A23" s="22"/>
      <c r="B23" s="23"/>
      <c r="C23" s="23"/>
      <c r="D23" s="42"/>
      <c r="E23" s="42"/>
      <c r="F23" s="42"/>
      <c r="G23" s="43"/>
    </row>
    <row r="24" spans="1:7" ht="15.75" thickBot="1" x14ac:dyDescent="0.3">
      <c r="A24" s="24" t="s">
        <v>21</v>
      </c>
      <c r="B24" s="25"/>
      <c r="C24" s="25"/>
      <c r="D24" s="26">
        <f>D20+D21</f>
        <v>949514</v>
      </c>
      <c r="E24" s="26"/>
      <c r="F24" s="40"/>
      <c r="G24" s="41"/>
    </row>
    <row r="25" spans="1:7" x14ac:dyDescent="0.25">
      <c r="A25" s="29" t="s">
        <v>22</v>
      </c>
      <c r="B25" s="30"/>
      <c r="C25" s="30"/>
      <c r="D25" s="31">
        <f>1519.62+4407.52+52.16+614.6+614.6+675+647.7+0.06+3696.68+51+206.52+68+614.6+647.7+730.4+1568.56+103.6+730.4+631.9+614.6+614.6+17.3+55.4+2891.28+4691.94+112.16+170+23738.14+680.01+677.6+677.6+730.4+4963.32+68</f>
        <v>58282.969999999994</v>
      </c>
      <c r="E25" s="31"/>
      <c r="F25" s="32"/>
      <c r="G25" s="33"/>
    </row>
    <row r="26" spans="1:7" x14ac:dyDescent="0.25">
      <c r="A26" s="14" t="s">
        <v>23</v>
      </c>
      <c r="B26" s="15" t="s">
        <v>12</v>
      </c>
      <c r="C26" s="15">
        <v>12</v>
      </c>
      <c r="D26" s="11">
        <v>680.1</v>
      </c>
      <c r="E26" s="11"/>
      <c r="F26" s="44" t="s">
        <v>24</v>
      </c>
      <c r="G26" s="45"/>
    </row>
    <row r="27" spans="1:7" x14ac:dyDescent="0.25">
      <c r="A27" s="14"/>
      <c r="B27" s="15"/>
      <c r="C27" s="46">
        <v>12</v>
      </c>
      <c r="D27" s="11">
        <v>730.4</v>
      </c>
      <c r="E27" s="11"/>
      <c r="F27" s="44" t="s">
        <v>24</v>
      </c>
      <c r="G27" s="45"/>
    </row>
    <row r="28" spans="1:7" x14ac:dyDescent="0.25">
      <c r="A28" s="14"/>
      <c r="B28" s="15"/>
      <c r="C28" s="46">
        <v>12</v>
      </c>
      <c r="D28" s="11">
        <v>677.6</v>
      </c>
      <c r="E28" s="11"/>
      <c r="F28" s="44" t="s">
        <v>24</v>
      </c>
      <c r="G28" s="45"/>
    </row>
    <row r="29" spans="1:7" x14ac:dyDescent="0.25">
      <c r="A29" s="14"/>
      <c r="B29" s="15"/>
      <c r="C29" s="46">
        <v>12</v>
      </c>
      <c r="D29" s="11">
        <v>677.6</v>
      </c>
      <c r="E29" s="11"/>
      <c r="F29" s="44" t="s">
        <v>24</v>
      </c>
      <c r="G29" s="45"/>
    </row>
    <row r="30" spans="1:7" x14ac:dyDescent="0.25">
      <c r="A30" s="14"/>
      <c r="B30" s="15"/>
      <c r="C30" s="46">
        <v>12</v>
      </c>
      <c r="D30" s="11">
        <v>677.6</v>
      </c>
      <c r="E30" s="11"/>
      <c r="F30" s="44" t="s">
        <v>24</v>
      </c>
      <c r="G30" s="45"/>
    </row>
    <row r="31" spans="1:7" x14ac:dyDescent="0.25">
      <c r="A31" s="14"/>
      <c r="B31" s="15"/>
      <c r="C31" s="46">
        <v>17</v>
      </c>
      <c r="D31" s="11">
        <v>4379.3999999999996</v>
      </c>
      <c r="E31" s="11"/>
      <c r="F31" s="44" t="s">
        <v>24</v>
      </c>
      <c r="G31" s="45"/>
    </row>
    <row r="32" spans="1:7" x14ac:dyDescent="0.25">
      <c r="A32" s="14"/>
      <c r="B32" s="15"/>
      <c r="C32" s="46">
        <v>25</v>
      </c>
      <c r="D32" s="11">
        <v>680.1</v>
      </c>
      <c r="E32" s="11"/>
      <c r="F32" s="44" t="s">
        <v>24</v>
      </c>
      <c r="G32" s="45"/>
    </row>
    <row r="33" spans="1:7" x14ac:dyDescent="0.25">
      <c r="A33" s="14"/>
      <c r="B33" s="15"/>
      <c r="C33" s="46">
        <v>25</v>
      </c>
      <c r="D33" s="11">
        <v>730.4</v>
      </c>
      <c r="E33" s="11"/>
      <c r="F33" s="44" t="s">
        <v>24</v>
      </c>
      <c r="G33" s="45"/>
    </row>
    <row r="34" spans="1:7" x14ac:dyDescent="0.25">
      <c r="A34" s="14"/>
      <c r="B34" s="15"/>
      <c r="C34" s="46">
        <v>25</v>
      </c>
      <c r="D34" s="11">
        <v>677.6</v>
      </c>
      <c r="E34" s="11"/>
      <c r="F34" s="44" t="s">
        <v>24</v>
      </c>
      <c r="G34" s="45"/>
    </row>
    <row r="35" spans="1:7" x14ac:dyDescent="0.25">
      <c r="A35" s="14"/>
      <c r="B35" s="15"/>
      <c r="C35" s="46">
        <v>26</v>
      </c>
      <c r="D35" s="11">
        <v>677.6</v>
      </c>
      <c r="E35" s="11"/>
      <c r="F35" s="44" t="s">
        <v>24</v>
      </c>
      <c r="G35" s="45"/>
    </row>
    <row r="36" spans="1:7" x14ac:dyDescent="0.25">
      <c r="A36" s="14"/>
      <c r="B36" s="15"/>
      <c r="C36" s="46">
        <v>26</v>
      </c>
      <c r="D36" s="11">
        <v>677.6</v>
      </c>
      <c r="E36" s="11"/>
      <c r="F36" s="44" t="s">
        <v>24</v>
      </c>
      <c r="G36" s="45"/>
    </row>
    <row r="37" spans="1:7" x14ac:dyDescent="0.25">
      <c r="A37" s="47"/>
      <c r="B37" s="48"/>
      <c r="C37" s="49">
        <v>5</v>
      </c>
      <c r="D37" s="11">
        <v>51</v>
      </c>
      <c r="E37" s="11"/>
      <c r="F37" s="44" t="s">
        <v>24</v>
      </c>
      <c r="G37" s="45"/>
    </row>
    <row r="38" spans="1:7" x14ac:dyDescent="0.25">
      <c r="A38" s="47"/>
      <c r="B38" s="48"/>
      <c r="C38" s="49">
        <v>11</v>
      </c>
      <c r="D38" s="37">
        <v>0.09</v>
      </c>
      <c r="E38" s="38"/>
      <c r="F38" s="44" t="s">
        <v>24</v>
      </c>
      <c r="G38" s="45"/>
    </row>
    <row r="39" spans="1:7" ht="15.75" thickBot="1" x14ac:dyDescent="0.3">
      <c r="A39" s="24" t="s">
        <v>25</v>
      </c>
      <c r="B39" s="25"/>
      <c r="C39" s="25"/>
      <c r="D39" s="50">
        <f>SUM(D26:E38)+D25</f>
        <v>69600.06</v>
      </c>
      <c r="E39" s="50"/>
      <c r="F39" s="44"/>
      <c r="G39" s="45"/>
    </row>
    <row r="40" spans="1:7" ht="15.75" thickBot="1" x14ac:dyDescent="0.3">
      <c r="A40" s="29" t="s">
        <v>26</v>
      </c>
      <c r="B40" s="30"/>
      <c r="C40" s="30"/>
      <c r="D40" s="50">
        <v>0</v>
      </c>
      <c r="E40" s="50"/>
      <c r="F40" s="32"/>
      <c r="G40" s="33"/>
    </row>
    <row r="41" spans="1:7" x14ac:dyDescent="0.25">
      <c r="A41" s="14" t="s">
        <v>27</v>
      </c>
      <c r="B41" s="15" t="s">
        <v>12</v>
      </c>
      <c r="C41" s="15">
        <v>7</v>
      </c>
      <c r="D41" s="11">
        <v>0</v>
      </c>
      <c r="E41" s="11"/>
      <c r="F41" s="16" t="s">
        <v>28</v>
      </c>
      <c r="G41" s="17"/>
    </row>
    <row r="42" spans="1:7" x14ac:dyDescent="0.25">
      <c r="A42" s="35"/>
      <c r="B42" s="48"/>
      <c r="C42" s="36"/>
      <c r="D42" s="37"/>
      <c r="E42" s="38"/>
      <c r="F42" s="16"/>
      <c r="G42" s="17"/>
    </row>
    <row r="43" spans="1:7" ht="15.75" thickBot="1" x14ac:dyDescent="0.3">
      <c r="A43" s="24" t="s">
        <v>29</v>
      </c>
      <c r="B43" s="25"/>
      <c r="C43" s="25"/>
      <c r="D43" s="50">
        <f>D40+D41</f>
        <v>0</v>
      </c>
      <c r="E43" s="50"/>
      <c r="F43" s="40"/>
      <c r="G43" s="41"/>
    </row>
    <row r="44" spans="1:7" x14ac:dyDescent="0.25">
      <c r="A44" s="29" t="s">
        <v>30</v>
      </c>
      <c r="B44" s="30"/>
      <c r="C44" s="30"/>
      <c r="D44" s="31">
        <f>2565.83+2564.31+2560.85+2558.25+2551.05+2568.59+2578.91+2562.81+2584.19+2590.29+2570.01</f>
        <v>28255.090000000004</v>
      </c>
      <c r="E44" s="31"/>
      <c r="F44" s="32"/>
      <c r="G44" s="33"/>
    </row>
    <row r="45" spans="1:7" x14ac:dyDescent="0.25">
      <c r="A45" s="14" t="s">
        <v>31</v>
      </c>
      <c r="B45" s="15" t="s">
        <v>12</v>
      </c>
      <c r="C45" s="15">
        <v>17</v>
      </c>
      <c r="D45" s="11">
        <v>2581.23</v>
      </c>
      <c r="E45" s="11"/>
      <c r="F45" s="16" t="s">
        <v>32</v>
      </c>
      <c r="G45" s="17"/>
    </row>
    <row r="46" spans="1:7" x14ac:dyDescent="0.25">
      <c r="A46" s="14"/>
      <c r="B46" s="15"/>
      <c r="C46" s="23">
        <v>17</v>
      </c>
      <c r="D46" s="11">
        <v>2598.77</v>
      </c>
      <c r="E46" s="11"/>
      <c r="F46" s="16" t="s">
        <v>33</v>
      </c>
      <c r="G46" s="17"/>
    </row>
    <row r="47" spans="1:7" x14ac:dyDescent="0.25">
      <c r="A47" s="14"/>
      <c r="B47" s="15"/>
      <c r="C47" s="23"/>
      <c r="D47" s="11"/>
      <c r="E47" s="11"/>
      <c r="F47" s="16"/>
      <c r="G47" s="17"/>
    </row>
    <row r="48" spans="1:7" ht="15.75" thickBot="1" x14ac:dyDescent="0.3">
      <c r="A48" s="24" t="s">
        <v>34</v>
      </c>
      <c r="B48" s="25"/>
      <c r="C48" s="25"/>
      <c r="D48" s="50">
        <f>D44+D45+D46+D47</f>
        <v>33435.090000000004</v>
      </c>
      <c r="E48" s="50"/>
      <c r="F48" s="40"/>
      <c r="G48" s="41"/>
    </row>
    <row r="49" spans="1:7" x14ac:dyDescent="0.25">
      <c r="A49" s="29" t="s">
        <v>35</v>
      </c>
      <c r="B49" s="30"/>
      <c r="C49" s="30"/>
      <c r="D49" s="31">
        <f>12315+22076+50155.07+12382+12332+10470</f>
        <v>119730.07</v>
      </c>
      <c r="E49" s="31"/>
      <c r="F49" s="32"/>
      <c r="G49" s="33"/>
    </row>
    <row r="50" spans="1:7" x14ac:dyDescent="0.25">
      <c r="A50" s="14" t="s">
        <v>36</v>
      </c>
      <c r="B50" s="15" t="s">
        <v>12</v>
      </c>
      <c r="C50" s="15">
        <v>7</v>
      </c>
      <c r="D50" s="11">
        <v>17270</v>
      </c>
      <c r="E50" s="11"/>
      <c r="F50" s="16" t="s">
        <v>13</v>
      </c>
      <c r="G50" s="17"/>
    </row>
    <row r="51" spans="1:7" x14ac:dyDescent="0.25">
      <c r="A51" s="22"/>
      <c r="B51" s="23"/>
      <c r="C51" s="23"/>
      <c r="D51" s="51"/>
      <c r="E51" s="51"/>
      <c r="F51" s="44"/>
      <c r="G51" s="45"/>
    </row>
    <row r="52" spans="1:7" x14ac:dyDescent="0.25">
      <c r="A52" s="35"/>
      <c r="B52" s="36"/>
      <c r="C52" s="36"/>
      <c r="D52" s="52"/>
      <c r="E52" s="53"/>
      <c r="F52" s="37"/>
      <c r="G52" s="39"/>
    </row>
    <row r="53" spans="1:7" ht="15.75" thickBot="1" x14ac:dyDescent="0.3">
      <c r="A53" s="24" t="s">
        <v>37</v>
      </c>
      <c r="B53" s="25"/>
      <c r="C53" s="25"/>
      <c r="D53" s="26">
        <f>D49+D50</f>
        <v>137000.07</v>
      </c>
      <c r="E53" s="26"/>
      <c r="F53" s="40"/>
      <c r="G53" s="41"/>
    </row>
    <row r="54" spans="1:7" x14ac:dyDescent="0.25">
      <c r="A54" s="29" t="s">
        <v>38</v>
      </c>
      <c r="B54" s="30"/>
      <c r="C54" s="30"/>
      <c r="D54" s="31">
        <f>3781.34+5677.96+4768.32+5501.85</f>
        <v>19729.47</v>
      </c>
      <c r="E54" s="31"/>
      <c r="F54" s="32"/>
      <c r="G54" s="33"/>
    </row>
    <row r="55" spans="1:7" x14ac:dyDescent="0.25">
      <c r="A55" s="14" t="s">
        <v>39</v>
      </c>
      <c r="B55" s="15" t="s">
        <v>12</v>
      </c>
      <c r="C55" s="15">
        <v>11</v>
      </c>
      <c r="D55" s="11">
        <v>2233.29</v>
      </c>
      <c r="E55" s="11"/>
      <c r="F55" s="16" t="s">
        <v>40</v>
      </c>
      <c r="G55" s="17"/>
    </row>
    <row r="56" spans="1:7" x14ac:dyDescent="0.25">
      <c r="A56" s="14"/>
      <c r="B56" s="15"/>
      <c r="C56" s="15">
        <v>11</v>
      </c>
      <c r="D56" s="11">
        <v>4054.3</v>
      </c>
      <c r="E56" s="11"/>
      <c r="F56" s="16" t="s">
        <v>40</v>
      </c>
      <c r="G56" s="17"/>
    </row>
    <row r="57" spans="1:7" x14ac:dyDescent="0.25">
      <c r="A57" s="14"/>
      <c r="B57" s="15"/>
      <c r="C57" s="15">
        <v>13</v>
      </c>
      <c r="D57" s="11">
        <v>2152.6799999999998</v>
      </c>
      <c r="E57" s="11"/>
      <c r="F57" s="16" t="s">
        <v>40</v>
      </c>
      <c r="G57" s="17"/>
    </row>
    <row r="58" spans="1:7" x14ac:dyDescent="0.25">
      <c r="A58" s="14"/>
      <c r="B58" s="15"/>
      <c r="C58" s="15">
        <v>13</v>
      </c>
      <c r="D58" s="11">
        <v>866.89</v>
      </c>
      <c r="E58" s="11"/>
      <c r="F58" s="16" t="s">
        <v>40</v>
      </c>
      <c r="G58" s="17"/>
    </row>
    <row r="59" spans="1:7" x14ac:dyDescent="0.25">
      <c r="A59" s="14"/>
      <c r="B59" s="15"/>
      <c r="C59" s="15"/>
      <c r="D59" s="11"/>
      <c r="E59" s="11"/>
      <c r="F59" s="11"/>
      <c r="G59" s="11"/>
    </row>
    <row r="60" spans="1:7" x14ac:dyDescent="0.25">
      <c r="A60" s="22"/>
      <c r="B60" s="23"/>
      <c r="C60" s="23"/>
      <c r="D60" s="54"/>
      <c r="E60" s="54"/>
      <c r="F60" s="16"/>
      <c r="G60" s="17"/>
    </row>
    <row r="61" spans="1:7" ht="15.75" thickBot="1" x14ac:dyDescent="0.3">
      <c r="A61" s="24" t="s">
        <v>41</v>
      </c>
      <c r="B61" s="25"/>
      <c r="C61" s="25"/>
      <c r="D61" s="26">
        <f>D54+D55+D56+D57+D58</f>
        <v>29036.63</v>
      </c>
      <c r="E61" s="26"/>
      <c r="F61" s="40"/>
      <c r="G61" s="41"/>
    </row>
    <row r="62" spans="1:7" x14ac:dyDescent="0.25">
      <c r="A62" s="29" t="s">
        <v>42</v>
      </c>
      <c r="B62" s="30"/>
      <c r="C62" s="30"/>
      <c r="D62" s="11">
        <f>353264+355529+365320+360332+362981+366907</f>
        <v>2164333</v>
      </c>
      <c r="E62" s="11"/>
      <c r="F62" s="32"/>
      <c r="G62" s="33"/>
    </row>
    <row r="63" spans="1:7" x14ac:dyDescent="0.25">
      <c r="A63" s="14" t="s">
        <v>43</v>
      </c>
      <c r="B63" s="15" t="s">
        <v>12</v>
      </c>
      <c r="C63" s="15">
        <v>7</v>
      </c>
      <c r="D63" s="11">
        <v>365846</v>
      </c>
      <c r="E63" s="11"/>
      <c r="F63" s="16" t="s">
        <v>44</v>
      </c>
      <c r="G63" s="17"/>
    </row>
    <row r="64" spans="1:7" x14ac:dyDescent="0.25">
      <c r="A64" s="22"/>
      <c r="B64" s="23"/>
      <c r="C64" s="23"/>
      <c r="D64" s="11"/>
      <c r="E64" s="11"/>
      <c r="F64" s="16"/>
      <c r="G64" s="17"/>
    </row>
    <row r="65" spans="1:7" x14ac:dyDescent="0.25">
      <c r="A65" s="35"/>
      <c r="B65" s="36"/>
      <c r="C65" s="36"/>
      <c r="D65" s="37"/>
      <c r="E65" s="38"/>
      <c r="F65" s="37"/>
      <c r="G65" s="39"/>
    </row>
    <row r="66" spans="1:7" ht="15.75" thickBot="1" x14ac:dyDescent="0.3">
      <c r="A66" s="24" t="s">
        <v>45</v>
      </c>
      <c r="B66" s="25"/>
      <c r="C66" s="25"/>
      <c r="D66" s="26">
        <f>D62+D63</f>
        <v>2530179</v>
      </c>
      <c r="E66" s="26"/>
      <c r="F66" s="40"/>
      <c r="G66" s="41"/>
    </row>
    <row r="67" spans="1:7" x14ac:dyDescent="0.25">
      <c r="A67" s="29" t="s">
        <v>46</v>
      </c>
      <c r="B67" s="30"/>
      <c r="C67" s="30"/>
      <c r="D67" s="31">
        <f>11173+11263+11560+11379+11443+11579</f>
        <v>68397</v>
      </c>
      <c r="E67" s="31"/>
      <c r="F67" s="32"/>
      <c r="G67" s="33"/>
    </row>
    <row r="68" spans="1:7" x14ac:dyDescent="0.25">
      <c r="A68" s="14" t="s">
        <v>47</v>
      </c>
      <c r="B68" s="15" t="s">
        <v>12</v>
      </c>
      <c r="C68" s="15">
        <v>7</v>
      </c>
      <c r="D68" s="11">
        <v>11560</v>
      </c>
      <c r="E68" s="11"/>
      <c r="F68" s="16" t="s">
        <v>44</v>
      </c>
      <c r="G68" s="17"/>
    </row>
    <row r="69" spans="1:7" x14ac:dyDescent="0.25">
      <c r="A69" s="22"/>
      <c r="B69" s="23"/>
      <c r="C69" s="23"/>
      <c r="D69" s="34"/>
      <c r="E69" s="34"/>
      <c r="F69" s="16"/>
      <c r="G69" s="17"/>
    </row>
    <row r="70" spans="1:7" x14ac:dyDescent="0.25">
      <c r="A70" s="35"/>
      <c r="B70" s="36"/>
      <c r="C70" s="36"/>
      <c r="D70" s="37"/>
      <c r="E70" s="38"/>
      <c r="F70" s="37"/>
      <c r="G70" s="39"/>
    </row>
    <row r="71" spans="1:7" ht="15.75" thickBot="1" x14ac:dyDescent="0.3">
      <c r="A71" s="24" t="s">
        <v>48</v>
      </c>
      <c r="B71" s="25"/>
      <c r="C71" s="25"/>
      <c r="D71" s="26">
        <f>D67+D68</f>
        <v>79957</v>
      </c>
      <c r="E71" s="26"/>
      <c r="F71" s="40"/>
      <c r="G71" s="41"/>
    </row>
    <row r="72" spans="1:7" x14ac:dyDescent="0.25">
      <c r="A72" s="29" t="s">
        <v>49</v>
      </c>
      <c r="B72" s="30"/>
      <c r="C72" s="30"/>
      <c r="D72" s="31">
        <f>116203+117137+120227+118343+119004+120423</f>
        <v>711337</v>
      </c>
      <c r="E72" s="31"/>
      <c r="F72" s="32"/>
      <c r="G72" s="33"/>
    </row>
    <row r="73" spans="1:7" x14ac:dyDescent="0.25">
      <c r="A73" s="14" t="s">
        <v>50</v>
      </c>
      <c r="B73" s="15" t="s">
        <v>12</v>
      </c>
      <c r="C73" s="15">
        <v>7</v>
      </c>
      <c r="D73" s="11">
        <v>120220</v>
      </c>
      <c r="E73" s="11"/>
      <c r="F73" s="16" t="s">
        <v>51</v>
      </c>
      <c r="G73" s="17"/>
    </row>
    <row r="74" spans="1:7" x14ac:dyDescent="0.25">
      <c r="A74" s="22"/>
      <c r="B74" s="23"/>
      <c r="C74" s="23"/>
      <c r="D74" s="34"/>
      <c r="E74" s="34"/>
      <c r="F74" s="16"/>
      <c r="G74" s="17"/>
    </row>
    <row r="75" spans="1:7" x14ac:dyDescent="0.25">
      <c r="A75" s="35"/>
      <c r="B75" s="36"/>
      <c r="C75" s="36"/>
      <c r="D75" s="37"/>
      <c r="E75" s="38"/>
      <c r="F75" s="37"/>
      <c r="G75" s="39"/>
    </row>
    <row r="76" spans="1:7" ht="15.75" thickBot="1" x14ac:dyDescent="0.3">
      <c r="A76" s="24" t="s">
        <v>52</v>
      </c>
      <c r="B76" s="25"/>
      <c r="C76" s="25"/>
      <c r="D76" s="26">
        <f>D72+D73</f>
        <v>831557</v>
      </c>
      <c r="E76" s="26"/>
      <c r="F76" s="40"/>
      <c r="G76" s="41"/>
    </row>
    <row r="77" spans="1:7" x14ac:dyDescent="0.25">
      <c r="A77" s="29" t="s">
        <v>53</v>
      </c>
      <c r="B77" s="30"/>
      <c r="C77" s="30"/>
      <c r="D77" s="31">
        <f>3561+3585+3685+3634+3661+3701</f>
        <v>21827</v>
      </c>
      <c r="E77" s="31"/>
      <c r="F77" s="32"/>
      <c r="G77" s="33"/>
    </row>
    <row r="78" spans="1:7" x14ac:dyDescent="0.25">
      <c r="A78" s="22" t="s">
        <v>54</v>
      </c>
      <c r="B78" s="15" t="s">
        <v>12</v>
      </c>
      <c r="C78" s="15">
        <v>7</v>
      </c>
      <c r="D78" s="11">
        <v>3691</v>
      </c>
      <c r="E78" s="11"/>
      <c r="F78" s="16" t="s">
        <v>44</v>
      </c>
      <c r="G78" s="17"/>
    </row>
    <row r="79" spans="1:7" x14ac:dyDescent="0.25">
      <c r="A79" s="22"/>
      <c r="B79" s="23"/>
      <c r="C79" s="23"/>
      <c r="D79" s="11"/>
      <c r="E79" s="11"/>
      <c r="F79" s="16"/>
      <c r="G79" s="17"/>
    </row>
    <row r="80" spans="1:7" x14ac:dyDescent="0.25">
      <c r="A80" s="35"/>
      <c r="B80" s="36"/>
      <c r="C80" s="36"/>
      <c r="D80" s="55"/>
      <c r="E80" s="56"/>
      <c r="F80" s="57"/>
      <c r="G80" s="58"/>
    </row>
    <row r="81" spans="1:7" ht="15.75" thickBot="1" x14ac:dyDescent="0.3">
      <c r="A81" s="59" t="s">
        <v>55</v>
      </c>
      <c r="B81" s="25"/>
      <c r="C81" s="25"/>
      <c r="D81" s="26">
        <f>D77+D78</f>
        <v>25518</v>
      </c>
      <c r="E81" s="26"/>
      <c r="F81" s="40"/>
      <c r="G81" s="41"/>
    </row>
    <row r="82" spans="1:7" x14ac:dyDescent="0.25">
      <c r="A82" s="29" t="s">
        <v>56</v>
      </c>
      <c r="B82" s="30"/>
      <c r="C82" s="30"/>
      <c r="D82" s="31">
        <f>34056+33307+36471+50660+45466+52062</f>
        <v>252022</v>
      </c>
      <c r="E82" s="31"/>
      <c r="F82" s="32"/>
      <c r="G82" s="33"/>
    </row>
    <row r="83" spans="1:7" x14ac:dyDescent="0.25">
      <c r="A83" s="60">
        <v>38786</v>
      </c>
      <c r="B83" s="15" t="s">
        <v>12</v>
      </c>
      <c r="C83" s="15">
        <v>7</v>
      </c>
      <c r="D83" s="11">
        <v>54009</v>
      </c>
      <c r="E83" s="11"/>
      <c r="F83" s="16" t="s">
        <v>44</v>
      </c>
      <c r="G83" s="17"/>
    </row>
    <row r="84" spans="1:7" x14ac:dyDescent="0.25">
      <c r="A84" s="22"/>
      <c r="B84" s="23"/>
      <c r="C84" s="23"/>
      <c r="D84" s="42"/>
      <c r="E84" s="42"/>
      <c r="F84" s="16"/>
      <c r="G84" s="17"/>
    </row>
    <row r="85" spans="1:7" x14ac:dyDescent="0.25">
      <c r="A85" s="35"/>
      <c r="B85" s="36"/>
      <c r="C85" s="36"/>
      <c r="D85" s="37"/>
      <c r="E85" s="38"/>
      <c r="F85" s="37"/>
      <c r="G85" s="39"/>
    </row>
    <row r="86" spans="1:7" ht="15.75" thickBot="1" x14ac:dyDescent="0.3">
      <c r="A86" s="24" t="s">
        <v>57</v>
      </c>
      <c r="B86" s="25"/>
      <c r="C86" s="25"/>
      <c r="D86" s="26">
        <f>D82+D83</f>
        <v>306031</v>
      </c>
      <c r="E86" s="61"/>
      <c r="F86" s="40"/>
      <c r="G86" s="41"/>
    </row>
    <row r="87" spans="1:7" x14ac:dyDescent="0.25">
      <c r="A87" s="62"/>
      <c r="B87" s="46"/>
      <c r="C87" s="46"/>
      <c r="D87" s="63"/>
      <c r="E87" s="63"/>
      <c r="F87" s="63"/>
      <c r="G87" s="63"/>
    </row>
    <row r="88" spans="1:7" ht="75" x14ac:dyDescent="0.3">
      <c r="A88" s="64" t="s">
        <v>58</v>
      </c>
      <c r="B88" s="23"/>
      <c r="C88" s="23"/>
      <c r="D88" s="65">
        <f>D11+D16+D21+D26+D27+D28+D29+D30+D31+D32+D33+D34+D35+D36+D37+D56+D57+D58+D38+D41+D45+D46+D50+D55+D63+D68+D73+D78+D83</f>
        <v>2899016.2500000005</v>
      </c>
      <c r="E88" s="66"/>
      <c r="F88" s="16"/>
      <c r="G88" s="17"/>
    </row>
    <row r="89" spans="1:7" ht="105" x14ac:dyDescent="0.3">
      <c r="A89" s="64" t="s">
        <v>59</v>
      </c>
      <c r="B89" s="23"/>
      <c r="C89" s="23"/>
      <c r="D89" s="67">
        <f>D14+D19+D24+D39+D43+D48+D53+D61+D66+D71+D76+D81+D86</f>
        <v>19908239.850000001</v>
      </c>
      <c r="E89" s="67"/>
      <c r="F89" s="37"/>
      <c r="G89" s="38"/>
    </row>
  </sheetData>
  <mergeCells count="163">
    <mergeCell ref="D87:E87"/>
    <mergeCell ref="F87:G87"/>
    <mergeCell ref="D88:E88"/>
    <mergeCell ref="F88:G88"/>
    <mergeCell ref="D89:E89"/>
    <mergeCell ref="F89:G89"/>
    <mergeCell ref="D84:E84"/>
    <mergeCell ref="F84:G84"/>
    <mergeCell ref="D85:E85"/>
    <mergeCell ref="F85:G85"/>
    <mergeCell ref="D86:E86"/>
    <mergeCell ref="F86:G86"/>
    <mergeCell ref="D81:E81"/>
    <mergeCell ref="F81:G81"/>
    <mergeCell ref="D82:E82"/>
    <mergeCell ref="F82:G82"/>
    <mergeCell ref="D83:E83"/>
    <mergeCell ref="F83:G83"/>
    <mergeCell ref="D78:E78"/>
    <mergeCell ref="F78:G78"/>
    <mergeCell ref="D79:E79"/>
    <mergeCell ref="F79:G79"/>
    <mergeCell ref="D80:E80"/>
    <mergeCell ref="F80:G80"/>
    <mergeCell ref="D75:E75"/>
    <mergeCell ref="F75:G75"/>
    <mergeCell ref="D76:E76"/>
    <mergeCell ref="F76:G76"/>
    <mergeCell ref="D77:E77"/>
    <mergeCell ref="F77:G77"/>
    <mergeCell ref="D72:E72"/>
    <mergeCell ref="F72:G72"/>
    <mergeCell ref="D73:E73"/>
    <mergeCell ref="F73:G73"/>
    <mergeCell ref="D74:E74"/>
    <mergeCell ref="F74:G74"/>
    <mergeCell ref="D69:E69"/>
    <mergeCell ref="F69:G69"/>
    <mergeCell ref="D70:E70"/>
    <mergeCell ref="F70:G70"/>
    <mergeCell ref="D71:E71"/>
    <mergeCell ref="F71:G71"/>
    <mergeCell ref="D66:E66"/>
    <mergeCell ref="F66:G66"/>
    <mergeCell ref="D67:E67"/>
    <mergeCell ref="F67:G67"/>
    <mergeCell ref="D68:E68"/>
    <mergeCell ref="F68:G68"/>
    <mergeCell ref="D63:E63"/>
    <mergeCell ref="F63:G63"/>
    <mergeCell ref="D64:E64"/>
    <mergeCell ref="F64:G64"/>
    <mergeCell ref="D65:E65"/>
    <mergeCell ref="F65:G65"/>
    <mergeCell ref="D60:E60"/>
    <mergeCell ref="F60:G60"/>
    <mergeCell ref="D61:E61"/>
    <mergeCell ref="F61:G61"/>
    <mergeCell ref="D62:E62"/>
    <mergeCell ref="F62:G62"/>
    <mergeCell ref="D57:E57"/>
    <mergeCell ref="F57:G57"/>
    <mergeCell ref="D58:E58"/>
    <mergeCell ref="F58:G58"/>
    <mergeCell ref="D59:E59"/>
    <mergeCell ref="F59:G59"/>
    <mergeCell ref="D54:E54"/>
    <mergeCell ref="F54:G54"/>
    <mergeCell ref="D55:E55"/>
    <mergeCell ref="F55:G55"/>
    <mergeCell ref="D56:E56"/>
    <mergeCell ref="F56:G56"/>
    <mergeCell ref="D51:E51"/>
    <mergeCell ref="F51:G51"/>
    <mergeCell ref="D52:E52"/>
    <mergeCell ref="F52:G52"/>
    <mergeCell ref="D53:E53"/>
    <mergeCell ref="F53:G53"/>
    <mergeCell ref="D48:E48"/>
    <mergeCell ref="F48:G48"/>
    <mergeCell ref="D49:E49"/>
    <mergeCell ref="F49:G49"/>
    <mergeCell ref="D50:E50"/>
    <mergeCell ref="F50:G50"/>
    <mergeCell ref="D45:E45"/>
    <mergeCell ref="F45:G45"/>
    <mergeCell ref="D46:E46"/>
    <mergeCell ref="F46:G46"/>
    <mergeCell ref="D47:E47"/>
    <mergeCell ref="F47:G47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D33:E33"/>
    <mergeCell ref="F33:G33"/>
    <mergeCell ref="D34:E34"/>
    <mergeCell ref="F34:G34"/>
    <mergeCell ref="D35:E35"/>
    <mergeCell ref="F35:G35"/>
    <mergeCell ref="D30:E30"/>
    <mergeCell ref="F30:G30"/>
    <mergeCell ref="D31:E31"/>
    <mergeCell ref="F31:G31"/>
    <mergeCell ref="D32:E32"/>
    <mergeCell ref="F32:G32"/>
    <mergeCell ref="D27:E27"/>
    <mergeCell ref="F27:G27"/>
    <mergeCell ref="D28:E28"/>
    <mergeCell ref="F28:G28"/>
    <mergeCell ref="D29:E29"/>
    <mergeCell ref="F29:G29"/>
    <mergeCell ref="D24:E24"/>
    <mergeCell ref="F24:G24"/>
    <mergeCell ref="D25:E25"/>
    <mergeCell ref="F25:G25"/>
    <mergeCell ref="D26:E26"/>
    <mergeCell ref="F26:G26"/>
    <mergeCell ref="D21:E21"/>
    <mergeCell ref="F21:G21"/>
    <mergeCell ref="D22:E22"/>
    <mergeCell ref="F22:G22"/>
    <mergeCell ref="D23:E23"/>
    <mergeCell ref="F23:G23"/>
    <mergeCell ref="D18:E18"/>
    <mergeCell ref="F18:G18"/>
    <mergeCell ref="D19:E19"/>
    <mergeCell ref="F19:G19"/>
    <mergeCell ref="D20:E20"/>
    <mergeCell ref="F20:G20"/>
    <mergeCell ref="D15:E15"/>
    <mergeCell ref="F15:G15"/>
    <mergeCell ref="D16:E16"/>
    <mergeCell ref="F16:G16"/>
    <mergeCell ref="D17:E17"/>
    <mergeCell ref="F17:G17"/>
    <mergeCell ref="D12:E12"/>
    <mergeCell ref="F12:G12"/>
    <mergeCell ref="D13:E13"/>
    <mergeCell ref="F13:G13"/>
    <mergeCell ref="D14:E14"/>
    <mergeCell ref="F14:G14"/>
    <mergeCell ref="C6:F6"/>
    <mergeCell ref="D9:E9"/>
    <mergeCell ref="F9:G9"/>
    <mergeCell ref="D10:E10"/>
    <mergeCell ref="F10:G10"/>
    <mergeCell ref="D11:E11"/>
    <mergeCell ref="F11: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Ionela Toma</dc:creator>
  <cp:lastModifiedBy>Claudia Ionela Toma</cp:lastModifiedBy>
  <dcterms:created xsi:type="dcterms:W3CDTF">2017-08-08T12:07:49Z</dcterms:created>
  <dcterms:modified xsi:type="dcterms:W3CDTF">2017-08-08T12:08:55Z</dcterms:modified>
</cp:coreProperties>
</file>