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"/>
    </mc:Choice>
  </mc:AlternateContent>
  <bookViews>
    <workbookView xWindow="0" yWindow="0" windowWidth="28800" windowHeight="11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8" i="1"/>
  <c r="D84" i="1"/>
  <c r="D83" i="1"/>
  <c r="D74" i="1"/>
  <c r="D78" i="1" s="1"/>
  <c r="D73" i="1"/>
  <c r="D69" i="1"/>
  <c r="D64" i="1"/>
  <c r="D68" i="1" s="1"/>
  <c r="D63" i="1"/>
  <c r="D59" i="1"/>
  <c r="D58" i="1"/>
  <c r="D54" i="1"/>
  <c r="D50" i="1"/>
  <c r="D46" i="1"/>
  <c r="D42" i="1"/>
  <c r="D45" i="1" s="1"/>
  <c r="D41" i="1"/>
  <c r="D32" i="1"/>
  <c r="D37" i="1" s="1"/>
  <c r="D31" i="1"/>
  <c r="D25" i="1"/>
  <c r="D19" i="1"/>
  <c r="D24" i="1" s="1"/>
  <c r="D18" i="1"/>
  <c r="D90" i="1" s="1"/>
  <c r="D11" i="1"/>
</calcChain>
</file>

<file path=xl/sharedStrings.xml><?xml version="1.0" encoding="utf-8"?>
<sst xmlns="http://schemas.openxmlformats.org/spreadsheetml/2006/main" count="98" uniqueCount="69">
  <si>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</si>
  <si>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</si>
  <si>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</si>
  <si>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</si>
  <si>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</si>
  <si>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</si>
  <si>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</si>
  <si>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</si>
  <si>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</si>
  <si>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</si>
  <si>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</si>
  <si>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</si>
  <si>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SEPTEMBRIE</t>
  </si>
  <si>
    <t>avanc co</t>
  </si>
  <si>
    <t>alim card sal luna iulie 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</si>
  <si>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</si>
  <si>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</si>
  <si>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</si>
  <si>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</si>
  <si>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</si>
  <si>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</si>
  <si>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</si>
  <si>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</si>
  <si>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</si>
  <si>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</si>
  <si>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</si>
  <si>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</si>
  <si>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</si>
  <si>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</si>
  <si>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</si>
  <si>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</si>
  <si>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</si>
  <si>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</si>
  <si>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Total 10.01.16</t>
  </si>
  <si>
    <t>SUBTOTAL 10.01.30</t>
  </si>
  <si>
    <t>10.01.30</t>
  </si>
  <si>
    <t>alim card sal luna ianuarie ,pt impozit,contributii</t>
  </si>
  <si>
    <t>Total 10.01.30</t>
  </si>
  <si>
    <t>SUBTOTAL 10.02.06</t>
  </si>
  <si>
    <t>10.02.06</t>
  </si>
  <si>
    <t>plata vouchere vacanta 2018</t>
  </si>
  <si>
    <t>Total 10.02.06</t>
  </si>
  <si>
    <t>SUBTOTAL 10.02.30</t>
  </si>
  <si>
    <t>10.02.30</t>
  </si>
  <si>
    <t xml:space="preserve">deconturi medicamente conf.HG.762/2010, </t>
  </si>
  <si>
    <t>Total 10.02.30</t>
  </si>
  <si>
    <t>SUBTOTAL 10.03.01</t>
  </si>
  <si>
    <t>10.03.01</t>
  </si>
  <si>
    <t>viramente la bug de stat si bug asig sociale si fond speciale  2018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</si>
  <si>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</si>
  <si>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</si>
  <si>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</si>
  <si>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</si>
  <si>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</si>
  <si>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</si>
  <si>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</si>
  <si>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</si>
  <si>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</si>
  <si>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</si>
  <si>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</si>
  <si>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</si>
  <si>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</si>
  <si>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10.03.07</t>
  </si>
  <si>
    <t>contributie asiguratorie pentru munca 2018</t>
  </si>
  <si>
    <t>Total 10.03.07</t>
  </si>
  <si>
    <t>TOTAL PLATII  SEPTEMBRIE 2018</t>
  </si>
  <si>
    <t>TOTAL PLATII   TITLUL I 2018</t>
  </si>
  <si>
    <t>PERIOADA IAN -SEPTEMBRIE 2018</t>
  </si>
  <si>
    <t>perioada 01.09.2018 - 30.09.2018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</si>
</sst>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10" xfId="0" applyFont="1" applyBorder="1" applyAlignment="1">
      <alignment horizontal="center"/>
    </xf>
    <xf numFmtId="0" fontId="0" fillId="0" borderId="11" xfId="0" applyFont="1" applyBorder="1"/>
    <xf numFmtId="0" fontId="1" fillId="0" borderId="15" xfId="0" applyFont="1" applyBorder="1" applyAlignment="1">
      <alignment horizontal="center"/>
    </xf>
    <xf numFmtId="0" fontId="0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11" xfId="0" applyBorder="1"/>
    <xf numFmtId="0" fontId="1" fillId="0" borderId="17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left" vertical="center" wrapText="1" readingOrder="1"/>
    </xf>
    <xf numFmtId="0" fontId="0" fillId="0" borderId="9" xfId="0" applyBorder="1" applyAlignment="1">
      <alignment horizontal="left" vertical="center" wrapText="1" readingOrder="1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" xfId="0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selection activeCell="C7" sqref="C7:F7"/>
    </sheetView>
  </sheetViews>
  <sheetFormatPr defaultRowHeight="15" x14ac:dyDescent="0.25"/>
  <cols>
    <col min="1" max="1" width="20.42578125" customWidth="1"/>
    <col min="2" max="2" width="14" customWidth="1"/>
    <col min="3" max="3" width="9.85546875" customWidth="1"/>
    <col min="6" max="6" width="64.710937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71" t="s">
        <v>68</v>
      </c>
      <c r="D7" s="71"/>
      <c r="E7" s="71"/>
      <c r="F7" s="71"/>
    </row>
    <row r="9" spans="1:7" ht="15.75" thickBot="1" x14ac:dyDescent="0.3"/>
    <row r="10" spans="1:7" ht="15.75" thickBot="1" x14ac:dyDescent="0.3">
      <c r="A10" s="2" t="s">
        <v>5</v>
      </c>
      <c r="B10" s="3" t="s">
        <v>6</v>
      </c>
      <c r="C10" s="4" t="s">
        <v>7</v>
      </c>
      <c r="D10" s="72" t="s">
        <v>8</v>
      </c>
      <c r="E10" s="73"/>
      <c r="F10" s="72" t="s">
        <v>9</v>
      </c>
      <c r="G10" s="73"/>
    </row>
    <row r="11" spans="1:7" x14ac:dyDescent="0.25">
      <c r="A11" s="5" t="s">
        <v>10</v>
      </c>
      <c r="B11" s="6"/>
      <c r="C11" s="6"/>
      <c r="D11" s="74">
        <f>2593914+3552260+3517198+2200-125+700+3544524+500+262+618+3382-240+3554802+860+465005+3616041+1600+185819+87816+3620479+1543+870+1880+3000+3693797+30106+750</f>
        <v>28479561</v>
      </c>
      <c r="E11" s="74"/>
      <c r="F11" s="75"/>
      <c r="G11" s="46"/>
    </row>
    <row r="12" spans="1:7" x14ac:dyDescent="0.25">
      <c r="A12" s="7" t="s">
        <v>11</v>
      </c>
      <c r="B12" s="8" t="s">
        <v>12</v>
      </c>
      <c r="C12" s="8">
        <v>7</v>
      </c>
      <c r="D12" s="47">
        <v>3477034</v>
      </c>
      <c r="E12" s="48"/>
      <c r="F12" s="34" t="s">
        <v>13</v>
      </c>
      <c r="G12" s="35"/>
    </row>
    <row r="13" spans="1:7" x14ac:dyDescent="0.25">
      <c r="A13" s="7"/>
      <c r="B13" s="8" t="s">
        <v>12</v>
      </c>
      <c r="C13" s="8">
        <v>10</v>
      </c>
      <c r="D13" s="47">
        <v>16544</v>
      </c>
      <c r="E13" s="48"/>
      <c r="F13" s="34" t="s">
        <v>14</v>
      </c>
      <c r="G13" s="35"/>
    </row>
    <row r="14" spans="1:7" x14ac:dyDescent="0.25">
      <c r="A14" s="9"/>
      <c r="B14" s="8" t="s">
        <v>12</v>
      </c>
      <c r="C14" s="10">
        <v>25</v>
      </c>
      <c r="D14" s="47">
        <v>455501</v>
      </c>
      <c r="E14" s="48"/>
      <c r="F14" s="34"/>
      <c r="G14" s="35"/>
    </row>
    <row r="15" spans="1:7" x14ac:dyDescent="0.25">
      <c r="A15" s="9"/>
      <c r="B15" s="8" t="s">
        <v>12</v>
      </c>
      <c r="C15" s="10">
        <v>28</v>
      </c>
      <c r="D15" s="47">
        <v>-14</v>
      </c>
      <c r="E15" s="48"/>
      <c r="F15" s="34"/>
      <c r="G15" s="35"/>
    </row>
    <row r="16" spans="1:7" x14ac:dyDescent="0.25">
      <c r="A16" s="9"/>
      <c r="B16" s="8" t="s">
        <v>12</v>
      </c>
      <c r="C16" s="10">
        <v>28</v>
      </c>
      <c r="D16" s="47">
        <v>3</v>
      </c>
      <c r="E16" s="48"/>
      <c r="F16" s="34"/>
      <c r="G16" s="35"/>
    </row>
    <row r="17" spans="1:7" x14ac:dyDescent="0.25">
      <c r="A17" s="9"/>
      <c r="B17" s="8" t="s">
        <v>12</v>
      </c>
      <c r="C17" s="10">
        <v>28</v>
      </c>
      <c r="D17" s="47">
        <v>29</v>
      </c>
      <c r="E17" s="48"/>
      <c r="F17" s="34"/>
      <c r="G17" s="35"/>
    </row>
    <row r="18" spans="1:7" ht="15.75" thickBot="1" x14ac:dyDescent="0.3">
      <c r="A18" s="11" t="s">
        <v>15</v>
      </c>
      <c r="B18" s="12"/>
      <c r="C18" s="12"/>
      <c r="D18" s="53">
        <f>D12+D11+D13+D14+D15+D16+D17</f>
        <v>32428658</v>
      </c>
      <c r="E18" s="54"/>
      <c r="F18" s="41"/>
      <c r="G18" s="42"/>
    </row>
    <row r="19" spans="1:7" x14ac:dyDescent="0.25">
      <c r="A19" s="13" t="s">
        <v>16</v>
      </c>
      <c r="B19" s="14"/>
      <c r="C19" s="14"/>
      <c r="D19" s="43">
        <f>244477+361645+354713+336596+154+375096+55+47269+361578+73824+35759+370145+87+359147</f>
        <v>2920545</v>
      </c>
      <c r="E19" s="44"/>
      <c r="F19" s="45"/>
      <c r="G19" s="46"/>
    </row>
    <row r="20" spans="1:7" x14ac:dyDescent="0.25">
      <c r="A20" s="7" t="s">
        <v>17</v>
      </c>
      <c r="B20" s="8" t="s">
        <v>12</v>
      </c>
      <c r="C20" s="8">
        <v>7</v>
      </c>
      <c r="D20" s="47">
        <v>404767</v>
      </c>
      <c r="E20" s="48"/>
      <c r="F20" s="34" t="s">
        <v>14</v>
      </c>
      <c r="G20" s="35"/>
    </row>
    <row r="21" spans="1:7" x14ac:dyDescent="0.25">
      <c r="A21" s="15"/>
      <c r="B21" s="8" t="s">
        <v>12</v>
      </c>
      <c r="C21" s="8">
        <v>25</v>
      </c>
      <c r="D21" s="69">
        <v>214376</v>
      </c>
      <c r="E21" s="70"/>
      <c r="F21" s="34"/>
      <c r="G21" s="35"/>
    </row>
    <row r="22" spans="1:7" x14ac:dyDescent="0.25">
      <c r="A22" s="16"/>
      <c r="B22" s="8"/>
      <c r="C22" s="10"/>
      <c r="D22" s="36"/>
      <c r="E22" s="37"/>
      <c r="F22" s="34"/>
      <c r="G22" s="35"/>
    </row>
    <row r="23" spans="1:7" x14ac:dyDescent="0.25">
      <c r="A23" s="16"/>
      <c r="B23" s="8"/>
      <c r="C23" s="17"/>
      <c r="D23" s="36"/>
      <c r="E23" s="37"/>
      <c r="F23" s="34"/>
      <c r="G23" s="35"/>
    </row>
    <row r="24" spans="1:7" ht="15.75" thickBot="1" x14ac:dyDescent="0.3">
      <c r="A24" s="11" t="s">
        <v>18</v>
      </c>
      <c r="B24" s="12"/>
      <c r="C24" s="12"/>
      <c r="D24" s="53">
        <f>D20+D19+D21+D22+D23</f>
        <v>3539688</v>
      </c>
      <c r="E24" s="54"/>
      <c r="F24" s="41"/>
      <c r="G24" s="42"/>
    </row>
    <row r="25" spans="1:7" x14ac:dyDescent="0.25">
      <c r="A25" s="13" t="s">
        <v>19</v>
      </c>
      <c r="B25" s="14"/>
      <c r="C25" s="14"/>
      <c r="D25" s="43">
        <f>163202+240969+237747+226588+86+250746+37+29998+238328+10221+4335+241064+50+205572</f>
        <v>1848943</v>
      </c>
      <c r="E25" s="44"/>
      <c r="F25" s="45"/>
      <c r="G25" s="46"/>
    </row>
    <row r="26" spans="1:7" x14ac:dyDescent="0.25">
      <c r="A26" s="7" t="s">
        <v>20</v>
      </c>
      <c r="B26" s="8" t="s">
        <v>12</v>
      </c>
      <c r="C26" s="8">
        <v>7</v>
      </c>
      <c r="D26" s="47">
        <v>1420064</v>
      </c>
      <c r="E26" s="48"/>
      <c r="F26" s="34" t="s">
        <v>14</v>
      </c>
      <c r="G26" s="35"/>
    </row>
    <row r="27" spans="1:7" x14ac:dyDescent="0.25">
      <c r="A27" s="7"/>
      <c r="B27" s="8" t="s">
        <v>12</v>
      </c>
      <c r="C27" s="8">
        <v>10</v>
      </c>
      <c r="D27" s="47">
        <v>1880</v>
      </c>
      <c r="E27" s="48"/>
      <c r="F27" s="34"/>
      <c r="G27" s="35"/>
    </row>
    <row r="28" spans="1:7" x14ac:dyDescent="0.25">
      <c r="A28" s="15"/>
      <c r="B28" s="8" t="s">
        <v>12</v>
      </c>
      <c r="C28" s="10">
        <v>25</v>
      </c>
      <c r="D28" s="36">
        <v>1245</v>
      </c>
      <c r="E28" s="37"/>
      <c r="F28" s="34"/>
      <c r="G28" s="35"/>
    </row>
    <row r="29" spans="1:7" x14ac:dyDescent="0.25">
      <c r="A29" s="16"/>
      <c r="B29" s="8" t="s">
        <v>12</v>
      </c>
      <c r="C29" s="17">
        <v>28</v>
      </c>
      <c r="D29" s="36">
        <v>14</v>
      </c>
      <c r="E29" s="37"/>
      <c r="F29" s="34"/>
      <c r="G29" s="35"/>
    </row>
    <row r="30" spans="1:7" x14ac:dyDescent="0.25">
      <c r="A30" s="16"/>
      <c r="B30" s="17"/>
      <c r="C30" s="17"/>
      <c r="D30" s="18"/>
      <c r="E30" s="19"/>
      <c r="F30" s="20"/>
      <c r="G30" s="21"/>
    </row>
    <row r="31" spans="1:7" ht="15.75" thickBot="1" x14ac:dyDescent="0.3">
      <c r="A31" s="11" t="s">
        <v>21</v>
      </c>
      <c r="B31" s="12"/>
      <c r="C31" s="12"/>
      <c r="D31" s="53">
        <f>D25+D26+D27+D28+D29</f>
        <v>3272146</v>
      </c>
      <c r="E31" s="54"/>
      <c r="F31" s="41"/>
      <c r="G31" s="42"/>
    </row>
    <row r="32" spans="1:7" x14ac:dyDescent="0.25">
      <c r="A32" s="13" t="s">
        <v>22</v>
      </c>
      <c r="B32" s="14"/>
      <c r="C32" s="14"/>
      <c r="D32" s="43">
        <f>324.63+1.56+3743.12+677.6+680.1+3357.54+76.7+85+738.3+60.7+556.49+400.08+400.08+400.08+400.08+600.12+288.44+1122.92+1122.92+85+51+2404.64+408.5+88.99+88.99+23.76+1476.6+163.26+170+40.26+85+738.3+738.3+17+34+738.3+738.3+85+319.76+3312.56+249.18+17</f>
        <v>27110.159999999996</v>
      </c>
      <c r="E32" s="44"/>
      <c r="F32" s="45"/>
      <c r="G32" s="46"/>
    </row>
    <row r="33" spans="1:7" x14ac:dyDescent="0.25">
      <c r="A33" s="7" t="s">
        <v>23</v>
      </c>
      <c r="B33" s="8" t="s">
        <v>12</v>
      </c>
      <c r="C33" s="22">
        <v>20</v>
      </c>
      <c r="D33" s="47">
        <v>102</v>
      </c>
      <c r="E33" s="48"/>
      <c r="F33" s="65" t="s">
        <v>24</v>
      </c>
      <c r="G33" s="66"/>
    </row>
    <row r="34" spans="1:7" x14ac:dyDescent="0.25">
      <c r="A34" s="7"/>
      <c r="B34" s="8" t="s">
        <v>12</v>
      </c>
      <c r="C34" s="22">
        <v>21</v>
      </c>
      <c r="D34" s="47">
        <v>34</v>
      </c>
      <c r="E34" s="48"/>
      <c r="F34" s="65" t="s">
        <v>24</v>
      </c>
      <c r="G34" s="66"/>
    </row>
    <row r="35" spans="1:7" x14ac:dyDescent="0.25">
      <c r="A35" s="7"/>
      <c r="B35" s="8" t="s">
        <v>12</v>
      </c>
      <c r="C35" s="22">
        <v>21</v>
      </c>
      <c r="D35" s="47">
        <v>500</v>
      </c>
      <c r="E35" s="48"/>
      <c r="F35" s="65" t="s">
        <v>24</v>
      </c>
      <c r="G35" s="66"/>
    </row>
    <row r="36" spans="1:7" x14ac:dyDescent="0.25">
      <c r="A36" s="9"/>
      <c r="B36" s="8"/>
      <c r="C36" s="23"/>
      <c r="D36" s="47"/>
      <c r="E36" s="48"/>
      <c r="F36" s="65"/>
      <c r="G36" s="66"/>
    </row>
    <row r="37" spans="1:7" ht="15.75" thickBot="1" x14ac:dyDescent="0.3">
      <c r="A37" s="11" t="s">
        <v>25</v>
      </c>
      <c r="B37" s="12"/>
      <c r="C37" s="12"/>
      <c r="D37" s="53">
        <f>SUM(D33:E36)+D32</f>
        <v>27746.159999999996</v>
      </c>
      <c r="E37" s="54"/>
      <c r="F37" s="67"/>
      <c r="G37" s="68"/>
    </row>
    <row r="38" spans="1:7" ht="15.75" thickBot="1" x14ac:dyDescent="0.3">
      <c r="A38" s="13" t="s">
        <v>26</v>
      </c>
      <c r="B38" s="14"/>
      <c r="C38" s="14"/>
      <c r="D38" s="61">
        <v>0</v>
      </c>
      <c r="E38" s="62"/>
      <c r="F38" s="45"/>
      <c r="G38" s="46"/>
    </row>
    <row r="39" spans="1:7" x14ac:dyDescent="0.25">
      <c r="A39" s="7" t="s">
        <v>27</v>
      </c>
      <c r="B39" s="8"/>
      <c r="C39" s="24"/>
      <c r="D39" s="63"/>
      <c r="E39" s="64"/>
      <c r="F39" s="34" t="s">
        <v>28</v>
      </c>
      <c r="G39" s="35"/>
    </row>
    <row r="40" spans="1:7" x14ac:dyDescent="0.25">
      <c r="A40" s="15"/>
      <c r="B40" s="8"/>
      <c r="C40" s="24"/>
      <c r="D40" s="36"/>
      <c r="E40" s="37"/>
      <c r="F40" s="36"/>
      <c r="G40" s="38"/>
    </row>
    <row r="41" spans="1:7" ht="15.75" thickBot="1" x14ac:dyDescent="0.3">
      <c r="A41" s="11" t="s">
        <v>29</v>
      </c>
      <c r="B41" s="12"/>
      <c r="C41" s="12"/>
      <c r="D41" s="59">
        <f>D38+D39</f>
        <v>0</v>
      </c>
      <c r="E41" s="60"/>
      <c r="F41" s="41"/>
      <c r="G41" s="42"/>
    </row>
    <row r="42" spans="1:7" ht="15.75" thickBot="1" x14ac:dyDescent="0.3">
      <c r="A42" s="13" t="s">
        <v>30</v>
      </c>
      <c r="B42" s="14"/>
      <c r="C42" s="14"/>
      <c r="D42" s="61">
        <f>2645.43+2639.87+2615.75+2643.09+2641.13+2640.05+2652.57+2649.45+2651.43+2655.11+2566+2643.63+5304.46</f>
        <v>36947.97</v>
      </c>
      <c r="E42" s="62"/>
      <c r="F42" s="45"/>
      <c r="G42" s="46"/>
    </row>
    <row r="43" spans="1:7" x14ac:dyDescent="0.25">
      <c r="A43" s="7" t="s">
        <v>31</v>
      </c>
      <c r="B43" s="8"/>
      <c r="C43" s="24"/>
      <c r="D43" s="63"/>
      <c r="E43" s="64"/>
      <c r="F43" s="34" t="s">
        <v>32</v>
      </c>
      <c r="G43" s="35"/>
    </row>
    <row r="44" spans="1:7" x14ac:dyDescent="0.25">
      <c r="A44" s="9"/>
      <c r="B44" s="10"/>
      <c r="C44" s="17"/>
      <c r="D44" s="53"/>
      <c r="E44" s="54"/>
      <c r="F44" s="34"/>
      <c r="G44" s="35"/>
    </row>
    <row r="45" spans="1:7" ht="15.75" thickBot="1" x14ac:dyDescent="0.3">
      <c r="A45" s="11" t="s">
        <v>33</v>
      </c>
      <c r="B45" s="12"/>
      <c r="C45" s="12"/>
      <c r="D45" s="59">
        <f>D43+D42</f>
        <v>36947.97</v>
      </c>
      <c r="E45" s="60"/>
      <c r="F45" s="41"/>
      <c r="G45" s="42"/>
    </row>
    <row r="46" spans="1:7" x14ac:dyDescent="0.25">
      <c r="A46" s="13" t="s">
        <v>34</v>
      </c>
      <c r="B46" s="14"/>
      <c r="C46" s="14"/>
      <c r="D46" s="43">
        <f>9904+11765+3465+67505+225.33+80900+195+21</f>
        <v>173980.33000000002</v>
      </c>
      <c r="E46" s="44"/>
      <c r="F46" s="45"/>
      <c r="G46" s="46"/>
    </row>
    <row r="47" spans="1:7" x14ac:dyDescent="0.25">
      <c r="A47" s="7" t="s">
        <v>35</v>
      </c>
      <c r="B47" s="8" t="s">
        <v>12</v>
      </c>
      <c r="C47" s="24">
        <v>7</v>
      </c>
      <c r="D47" s="47">
        <v>848</v>
      </c>
      <c r="E47" s="48"/>
      <c r="F47" s="34" t="s">
        <v>36</v>
      </c>
      <c r="G47" s="35"/>
    </row>
    <row r="48" spans="1:7" x14ac:dyDescent="0.25">
      <c r="A48" s="15"/>
      <c r="B48" s="24"/>
      <c r="C48" s="24"/>
      <c r="D48" s="57"/>
      <c r="E48" s="58"/>
      <c r="F48" s="34"/>
      <c r="G48" s="35"/>
    </row>
    <row r="49" spans="1:7" x14ac:dyDescent="0.25">
      <c r="A49" s="16"/>
      <c r="B49" s="17"/>
      <c r="C49" s="17"/>
      <c r="D49" s="57"/>
      <c r="E49" s="58"/>
      <c r="F49" s="36"/>
      <c r="G49" s="38"/>
    </row>
    <row r="50" spans="1:7" ht="15.75" thickBot="1" x14ac:dyDescent="0.3">
      <c r="A50" s="11" t="s">
        <v>37</v>
      </c>
      <c r="B50" s="12"/>
      <c r="C50" s="12"/>
      <c r="D50" s="39">
        <f>D47+D46+D48</f>
        <v>174828.33000000002</v>
      </c>
      <c r="E50" s="40"/>
      <c r="F50" s="41"/>
      <c r="G50" s="42"/>
    </row>
    <row r="51" spans="1:7" x14ac:dyDescent="0.25">
      <c r="A51" s="13" t="s">
        <v>38</v>
      </c>
      <c r="B51" s="14"/>
      <c r="C51" s="14"/>
      <c r="D51" s="43">
        <v>826900</v>
      </c>
      <c r="E51" s="44"/>
      <c r="F51" s="45"/>
      <c r="G51" s="46"/>
    </row>
    <row r="52" spans="1:7" x14ac:dyDescent="0.25">
      <c r="A52" s="7" t="s">
        <v>39</v>
      </c>
      <c r="B52" s="8"/>
      <c r="C52" s="24"/>
      <c r="D52" s="47"/>
      <c r="E52" s="48"/>
      <c r="F52" s="34" t="s">
        <v>40</v>
      </c>
      <c r="G52" s="35"/>
    </row>
    <row r="53" spans="1:7" x14ac:dyDescent="0.25">
      <c r="A53" s="15"/>
      <c r="B53" s="24"/>
      <c r="C53" s="24"/>
      <c r="D53" s="49"/>
      <c r="E53" s="50"/>
      <c r="F53" s="34"/>
      <c r="G53" s="35"/>
    </row>
    <row r="54" spans="1:7" ht="15.75" thickBot="1" x14ac:dyDescent="0.3">
      <c r="A54" s="11" t="s">
        <v>41</v>
      </c>
      <c r="B54" s="12"/>
      <c r="C54" s="12"/>
      <c r="D54" s="53">
        <f>D51+D52</f>
        <v>826900</v>
      </c>
      <c r="E54" s="54"/>
      <c r="F54" s="41"/>
      <c r="G54" s="42"/>
    </row>
    <row r="55" spans="1:7" x14ac:dyDescent="0.25">
      <c r="A55" s="13" t="s">
        <v>42</v>
      </c>
      <c r="B55" s="14"/>
      <c r="C55" s="14"/>
      <c r="D55" s="43">
        <v>0</v>
      </c>
      <c r="E55" s="44"/>
      <c r="F55" s="45"/>
      <c r="G55" s="46"/>
    </row>
    <row r="56" spans="1:7" x14ac:dyDescent="0.25">
      <c r="A56" s="7" t="s">
        <v>43</v>
      </c>
      <c r="B56" s="8"/>
      <c r="C56" s="24"/>
      <c r="D56" s="47">
        <v>0</v>
      </c>
      <c r="E56" s="48"/>
      <c r="F56" s="34" t="s">
        <v>44</v>
      </c>
      <c r="G56" s="35"/>
    </row>
    <row r="57" spans="1:7" x14ac:dyDescent="0.25">
      <c r="A57" s="15"/>
      <c r="B57" s="24"/>
      <c r="C57" s="24"/>
      <c r="D57" s="49"/>
      <c r="E57" s="50"/>
      <c r="F57" s="34"/>
      <c r="G57" s="35"/>
    </row>
    <row r="58" spans="1:7" ht="15.75" thickBot="1" x14ac:dyDescent="0.3">
      <c r="A58" s="11" t="s">
        <v>45</v>
      </c>
      <c r="B58" s="12"/>
      <c r="C58" s="12"/>
      <c r="D58" s="39">
        <f>D55+D56</f>
        <v>0</v>
      </c>
      <c r="E58" s="40"/>
      <c r="F58" s="41"/>
      <c r="G58" s="42"/>
    </row>
    <row r="59" spans="1:7" x14ac:dyDescent="0.25">
      <c r="A59" s="13" t="s">
        <v>46</v>
      </c>
      <c r="B59" s="14"/>
      <c r="C59" s="14"/>
      <c r="D59" s="43">
        <f>477186+753+82346+50409</f>
        <v>610694</v>
      </c>
      <c r="E59" s="44"/>
      <c r="F59" s="45"/>
      <c r="G59" s="46"/>
    </row>
    <row r="60" spans="1:7" x14ac:dyDescent="0.25">
      <c r="A60" s="7" t="s">
        <v>47</v>
      </c>
      <c r="B60" s="8" t="s">
        <v>12</v>
      </c>
      <c r="C60" s="24">
        <v>25</v>
      </c>
      <c r="D60" s="47">
        <v>4247</v>
      </c>
      <c r="E60" s="48"/>
      <c r="F60" s="34" t="s">
        <v>48</v>
      </c>
      <c r="G60" s="35"/>
    </row>
    <row r="61" spans="1:7" x14ac:dyDescent="0.25">
      <c r="A61" s="15"/>
      <c r="B61" s="24"/>
      <c r="C61" s="24"/>
      <c r="D61" s="53"/>
      <c r="E61" s="54"/>
      <c r="F61" s="34"/>
      <c r="G61" s="35"/>
    </row>
    <row r="62" spans="1:7" x14ac:dyDescent="0.25">
      <c r="A62" s="16"/>
      <c r="B62" s="17"/>
      <c r="C62" s="17"/>
      <c r="D62" s="36"/>
      <c r="E62" s="37"/>
      <c r="F62" s="36"/>
      <c r="G62" s="38"/>
    </row>
    <row r="63" spans="1:7" ht="15.75" thickBot="1" x14ac:dyDescent="0.3">
      <c r="A63" s="11" t="s">
        <v>49</v>
      </c>
      <c r="B63" s="12"/>
      <c r="C63" s="12"/>
      <c r="D63" s="39">
        <f>D59+D60</f>
        <v>614941</v>
      </c>
      <c r="E63" s="40"/>
      <c r="F63" s="41"/>
      <c r="G63" s="42"/>
    </row>
    <row r="64" spans="1:7" x14ac:dyDescent="0.25">
      <c r="A64" s="13" t="s">
        <v>50</v>
      </c>
      <c r="B64" s="14"/>
      <c r="C64" s="14"/>
      <c r="D64" s="43">
        <f>15030+2603+1568</f>
        <v>19201</v>
      </c>
      <c r="E64" s="44"/>
      <c r="F64" s="45"/>
      <c r="G64" s="46"/>
    </row>
    <row r="65" spans="1:7" x14ac:dyDescent="0.25">
      <c r="A65" s="7" t="s">
        <v>51</v>
      </c>
      <c r="B65" s="8" t="s">
        <v>12</v>
      </c>
      <c r="C65" s="24">
        <v>25</v>
      </c>
      <c r="D65" s="47">
        <v>53</v>
      </c>
      <c r="E65" s="48"/>
      <c r="F65" s="34" t="s">
        <v>48</v>
      </c>
      <c r="G65" s="35"/>
    </row>
    <row r="66" spans="1:7" x14ac:dyDescent="0.25">
      <c r="A66" s="15"/>
      <c r="B66" s="24"/>
      <c r="C66" s="24"/>
      <c r="D66" s="55"/>
      <c r="E66" s="56"/>
      <c r="F66" s="34"/>
      <c r="G66" s="35"/>
    </row>
    <row r="67" spans="1:7" x14ac:dyDescent="0.25">
      <c r="A67" s="16"/>
      <c r="B67" s="17"/>
      <c r="C67" s="17"/>
      <c r="D67" s="36"/>
      <c r="E67" s="37"/>
      <c r="F67" s="36"/>
      <c r="G67" s="38"/>
    </row>
    <row r="68" spans="1:7" ht="15.75" thickBot="1" x14ac:dyDescent="0.3">
      <c r="A68" s="11" t="s">
        <v>52</v>
      </c>
      <c r="B68" s="12"/>
      <c r="C68" s="12"/>
      <c r="D68" s="39">
        <f>D65+D64</f>
        <v>19254</v>
      </c>
      <c r="E68" s="40"/>
      <c r="F68" s="41"/>
      <c r="G68" s="42"/>
    </row>
    <row r="69" spans="1:7" x14ac:dyDescent="0.25">
      <c r="A69" s="13" t="s">
        <v>53</v>
      </c>
      <c r="B69" s="14"/>
      <c r="C69" s="14"/>
      <c r="D69" s="43">
        <f>156598+247+27106+16616</f>
        <v>200567</v>
      </c>
      <c r="E69" s="44"/>
      <c r="F69" s="45"/>
      <c r="G69" s="46"/>
    </row>
    <row r="70" spans="1:7" x14ac:dyDescent="0.25">
      <c r="A70" s="7" t="s">
        <v>54</v>
      </c>
      <c r="B70" s="8" t="s">
        <v>12</v>
      </c>
      <c r="C70" s="24">
        <v>25</v>
      </c>
      <c r="D70" s="47">
        <v>1401</v>
      </c>
      <c r="E70" s="48"/>
      <c r="F70" s="34" t="s">
        <v>48</v>
      </c>
      <c r="G70" s="35"/>
    </row>
    <row r="71" spans="1:7" x14ac:dyDescent="0.25">
      <c r="A71" s="15"/>
      <c r="B71" s="24"/>
      <c r="C71" s="24"/>
      <c r="D71" s="55"/>
      <c r="E71" s="56"/>
      <c r="F71" s="34"/>
      <c r="G71" s="35"/>
    </row>
    <row r="72" spans="1:7" x14ac:dyDescent="0.25">
      <c r="A72" s="16"/>
      <c r="B72" s="17"/>
      <c r="C72" s="17"/>
      <c r="D72" s="36"/>
      <c r="E72" s="37"/>
      <c r="F72" s="36"/>
      <c r="G72" s="38"/>
    </row>
    <row r="73" spans="1:7" ht="15.75" thickBot="1" x14ac:dyDescent="0.3">
      <c r="A73" s="11" t="s">
        <v>55</v>
      </c>
      <c r="B73" s="12"/>
      <c r="C73" s="12"/>
      <c r="D73" s="39">
        <f>D70+D69</f>
        <v>201968</v>
      </c>
      <c r="E73" s="40"/>
      <c r="F73" s="41"/>
      <c r="G73" s="42"/>
    </row>
    <row r="74" spans="1:7" x14ac:dyDescent="0.25">
      <c r="A74" s="13" t="s">
        <v>56</v>
      </c>
      <c r="B74" s="14"/>
      <c r="C74" s="14"/>
      <c r="D74" s="43">
        <f>4812+8+834+527</f>
        <v>6181</v>
      </c>
      <c r="E74" s="44"/>
      <c r="F74" s="45"/>
      <c r="G74" s="46"/>
    </row>
    <row r="75" spans="1:7" x14ac:dyDescent="0.25">
      <c r="A75" s="15" t="s">
        <v>57</v>
      </c>
      <c r="B75" s="8" t="s">
        <v>12</v>
      </c>
      <c r="C75" s="24">
        <v>25</v>
      </c>
      <c r="D75" s="47">
        <v>45</v>
      </c>
      <c r="E75" s="48"/>
      <c r="F75" s="34" t="s">
        <v>48</v>
      </c>
      <c r="G75" s="35"/>
    </row>
    <row r="76" spans="1:7" x14ac:dyDescent="0.25">
      <c r="A76" s="15"/>
      <c r="B76" s="24"/>
      <c r="C76" s="24"/>
      <c r="D76" s="53"/>
      <c r="E76" s="54"/>
      <c r="F76" s="34"/>
      <c r="G76" s="35"/>
    </row>
    <row r="77" spans="1:7" x14ac:dyDescent="0.25">
      <c r="A77" s="16"/>
      <c r="B77" s="17"/>
      <c r="C77" s="17"/>
      <c r="D77" s="49"/>
      <c r="E77" s="50"/>
      <c r="F77" s="51"/>
      <c r="G77" s="52"/>
    </row>
    <row r="78" spans="1:7" ht="15.75" thickBot="1" x14ac:dyDescent="0.3">
      <c r="A78" s="25" t="s">
        <v>58</v>
      </c>
      <c r="B78" s="12"/>
      <c r="C78" s="12"/>
      <c r="D78" s="39">
        <f>D75+D74</f>
        <v>6226</v>
      </c>
      <c r="E78" s="40"/>
      <c r="F78" s="41"/>
      <c r="G78" s="42"/>
    </row>
    <row r="79" spans="1:7" x14ac:dyDescent="0.25">
      <c r="A79" s="13" t="s">
        <v>59</v>
      </c>
      <c r="B79" s="14"/>
      <c r="C79" s="14"/>
      <c r="D79" s="43">
        <v>45529</v>
      </c>
      <c r="E79" s="44"/>
      <c r="F79" s="45"/>
      <c r="G79" s="46"/>
    </row>
    <row r="80" spans="1:7" x14ac:dyDescent="0.25">
      <c r="A80" s="26" t="s">
        <v>60</v>
      </c>
      <c r="B80" s="8"/>
      <c r="C80" s="24"/>
      <c r="D80" s="47">
        <v>0</v>
      </c>
      <c r="E80" s="48"/>
      <c r="F80" s="34" t="s">
        <v>48</v>
      </c>
      <c r="G80" s="35"/>
    </row>
    <row r="81" spans="1:7" x14ac:dyDescent="0.25">
      <c r="A81" s="15"/>
      <c r="B81" s="24"/>
      <c r="C81" s="24"/>
      <c r="D81" s="36"/>
      <c r="E81" s="37"/>
      <c r="F81" s="34"/>
      <c r="G81" s="35"/>
    </row>
    <row r="82" spans="1:7" x14ac:dyDescent="0.25">
      <c r="A82" s="16"/>
      <c r="B82" s="17"/>
      <c r="C82" s="17"/>
      <c r="D82" s="36"/>
      <c r="E82" s="37"/>
      <c r="F82" s="36"/>
      <c r="G82" s="38"/>
    </row>
    <row r="83" spans="1:7" ht="15.75" thickBot="1" x14ac:dyDescent="0.3">
      <c r="A83" s="11" t="s">
        <v>61</v>
      </c>
      <c r="B83" s="12"/>
      <c r="C83" s="12"/>
      <c r="D83" s="39">
        <f>D80++D79</f>
        <v>45529</v>
      </c>
      <c r="E83" s="40"/>
      <c r="F83" s="41"/>
      <c r="G83" s="42"/>
    </row>
    <row r="84" spans="1:7" x14ac:dyDescent="0.25">
      <c r="A84" s="13" t="s">
        <v>59</v>
      </c>
      <c r="B84" s="23"/>
      <c r="C84" s="23"/>
      <c r="D84" s="43">
        <f>92890+92732+93076+93705+93592+229+1771+94065+94579</f>
        <v>656639</v>
      </c>
      <c r="E84" s="44"/>
      <c r="F84" s="45"/>
      <c r="G84" s="46"/>
    </row>
    <row r="85" spans="1:7" x14ac:dyDescent="0.25">
      <c r="A85" s="26" t="s">
        <v>62</v>
      </c>
      <c r="B85" s="8" t="s">
        <v>12</v>
      </c>
      <c r="C85" s="24">
        <v>7</v>
      </c>
      <c r="D85" s="47">
        <v>132236</v>
      </c>
      <c r="E85" s="48"/>
      <c r="F85" s="34" t="s">
        <v>63</v>
      </c>
      <c r="G85" s="35"/>
    </row>
    <row r="86" spans="1:7" x14ac:dyDescent="0.25">
      <c r="A86" s="15"/>
      <c r="B86" s="8"/>
      <c r="C86" s="17"/>
      <c r="D86" s="36"/>
      <c r="E86" s="37"/>
      <c r="F86" s="34"/>
      <c r="G86" s="35"/>
    </row>
    <row r="87" spans="1:7" x14ac:dyDescent="0.25">
      <c r="A87" s="16"/>
      <c r="B87" s="17"/>
      <c r="C87" s="17"/>
      <c r="D87" s="36"/>
      <c r="E87" s="37"/>
      <c r="F87" s="36"/>
      <c r="G87" s="38"/>
    </row>
    <row r="88" spans="1:7" ht="15.75" thickBot="1" x14ac:dyDescent="0.3">
      <c r="A88" s="11" t="s">
        <v>64</v>
      </c>
      <c r="B88" s="17"/>
      <c r="C88" s="17"/>
      <c r="D88" s="39">
        <f>D85+D84+D86</f>
        <v>788875</v>
      </c>
      <c r="E88" s="40"/>
      <c r="F88" s="41"/>
      <c r="G88" s="42"/>
    </row>
    <row r="89" spans="1:7" ht="18.75" x14ac:dyDescent="0.3">
      <c r="A89" s="27" t="s">
        <v>65</v>
      </c>
      <c r="B89" s="24"/>
      <c r="C89" s="24"/>
      <c r="D89" s="28">
        <f>D12+D13++D14+D20+D21+D22+D26+D27+D28+D33+D35+D47+D48+D56+D60+D65+D70+D75+D80+D85+D34+D36+D52+D86+D29+D23+D15+D16+D17</f>
        <v>6130909</v>
      </c>
      <c r="E89" s="29"/>
      <c r="F89" s="30"/>
      <c r="G89" s="31"/>
    </row>
    <row r="90" spans="1:7" ht="18.75" x14ac:dyDescent="0.3">
      <c r="A90" s="27" t="s">
        <v>66</v>
      </c>
      <c r="B90" s="24"/>
      <c r="C90" s="24"/>
      <c r="D90" s="32">
        <f>D18+D24+D31+D37+D41+D45+D50+D58+D63+D68+D73+D78+D83+D88+D54</f>
        <v>41983707.459999993</v>
      </c>
      <c r="E90" s="33"/>
      <c r="F90" s="34" t="s">
        <v>67</v>
      </c>
      <c r="G90" s="35"/>
    </row>
  </sheetData>
  <mergeCells count="161">
    <mergeCell ref="C7:F7"/>
    <mergeCell ref="D10:E10"/>
    <mergeCell ref="F10:G10"/>
    <mergeCell ref="D11:E11"/>
    <mergeCell ref="F11:G11"/>
    <mergeCell ref="D12:E12"/>
    <mergeCell ref="F12:G12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28:E28"/>
    <mergeCell ref="F28:G28"/>
    <mergeCell ref="D29:E29"/>
    <mergeCell ref="F29:G29"/>
    <mergeCell ref="D31:E31"/>
    <mergeCell ref="F31:G31"/>
    <mergeCell ref="D25:E25"/>
    <mergeCell ref="F25:G25"/>
    <mergeCell ref="D26:E26"/>
    <mergeCell ref="F26:G26"/>
    <mergeCell ref="D27:E27"/>
    <mergeCell ref="F27:G27"/>
    <mergeCell ref="D35:E35"/>
    <mergeCell ref="F35:G35"/>
    <mergeCell ref="D36:E36"/>
    <mergeCell ref="F36:G36"/>
    <mergeCell ref="D37:E37"/>
    <mergeCell ref="F37:G37"/>
    <mergeCell ref="D32:E32"/>
    <mergeCell ref="F32:G32"/>
    <mergeCell ref="D33:E33"/>
    <mergeCell ref="F33:G33"/>
    <mergeCell ref="D34:E34"/>
    <mergeCell ref="F34:G34"/>
    <mergeCell ref="D41:E41"/>
    <mergeCell ref="F41:G41"/>
    <mergeCell ref="D42:E42"/>
    <mergeCell ref="F42:G42"/>
    <mergeCell ref="D43:E43"/>
    <mergeCell ref="F43:G43"/>
    <mergeCell ref="D38:E38"/>
    <mergeCell ref="F38:G38"/>
    <mergeCell ref="D39:E39"/>
    <mergeCell ref="F39:G39"/>
    <mergeCell ref="D40:E40"/>
    <mergeCell ref="F40:G40"/>
    <mergeCell ref="D47:E47"/>
    <mergeCell ref="F47:G47"/>
    <mergeCell ref="D48:E48"/>
    <mergeCell ref="F48:G48"/>
    <mergeCell ref="D49:E49"/>
    <mergeCell ref="F49:G49"/>
    <mergeCell ref="D44:E44"/>
    <mergeCell ref="F44:G44"/>
    <mergeCell ref="D45:E45"/>
    <mergeCell ref="F45:G45"/>
    <mergeCell ref="D46:E46"/>
    <mergeCell ref="F46:G46"/>
    <mergeCell ref="D53:E53"/>
    <mergeCell ref="F53:G53"/>
    <mergeCell ref="D54:E54"/>
    <mergeCell ref="F54:G54"/>
    <mergeCell ref="D55:E55"/>
    <mergeCell ref="F55:G55"/>
    <mergeCell ref="D50:E50"/>
    <mergeCell ref="F50:G50"/>
    <mergeCell ref="D51:E51"/>
    <mergeCell ref="F51:G51"/>
    <mergeCell ref="D52:E52"/>
    <mergeCell ref="F52:G5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86:E86"/>
    <mergeCell ref="F86:G86"/>
    <mergeCell ref="D87:E87"/>
    <mergeCell ref="F87:G87"/>
    <mergeCell ref="D88:E88"/>
    <mergeCell ref="F88:G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cp:lastPrinted>2018-10-04T07:53:12Z</cp:lastPrinted>
  <dcterms:created xsi:type="dcterms:W3CDTF">2018-10-04T07:52:52Z</dcterms:created>
  <dcterms:modified xsi:type="dcterms:W3CDTF">2018-10-04T07:55:17Z</dcterms:modified>
</cp:coreProperties>
</file>