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45" yWindow="15" windowWidth="24840" windowHeight="12330"/>
  </bookViews>
  <sheets>
    <sheet name="Dunarea modificare octombrie" sheetId="16" r:id="rId1"/>
    <sheet name="Sheet1" sheetId="15" r:id="rId2"/>
  </sheets>
  <definedNames>
    <definedName name="_xlnm.Print_Area" localSheetId="0">'Dunarea modificare octombrie'!$A$1:$I$52</definedName>
  </definedNames>
  <calcPr calcId="145621"/>
</workbook>
</file>

<file path=xl/calcChain.xml><?xml version="1.0" encoding="utf-8"?>
<calcChain xmlns="http://schemas.openxmlformats.org/spreadsheetml/2006/main">
  <c r="D12" i="16" l="1"/>
  <c r="J42" i="16" l="1"/>
  <c r="I42" i="16"/>
  <c r="J41" i="16"/>
  <c r="I41" i="16"/>
  <c r="J40" i="16"/>
  <c r="D39" i="16"/>
  <c r="I36" i="16"/>
  <c r="I37" i="16"/>
  <c r="I38" i="16"/>
  <c r="I39" i="16"/>
  <c r="J39" i="16" s="1"/>
  <c r="I40" i="16"/>
  <c r="D33" i="16" l="1"/>
  <c r="I33" i="16" s="1"/>
  <c r="I35" i="16"/>
  <c r="J31" i="16" l="1"/>
  <c r="D31" i="16"/>
  <c r="J12" i="16"/>
  <c r="I12" i="16"/>
</calcChain>
</file>

<file path=xl/sharedStrings.xml><?xml version="1.0" encoding="utf-8"?>
<sst xmlns="http://schemas.openxmlformats.org/spreadsheetml/2006/main" count="141" uniqueCount="73">
  <si>
    <t>VICEPRIM-MINISTRU</t>
  </si>
  <si>
    <t>55520000-1 Servicii de catering</t>
  </si>
  <si>
    <t>Mobilier de birou ( birouri, scaune, dulapuri, roll box, mese, etajere,etc.)</t>
  </si>
  <si>
    <t>39130000-2 Mobilier de birou</t>
  </si>
  <si>
    <t>Melania RUSNAC</t>
  </si>
  <si>
    <t>Camelia COPORAN</t>
  </si>
  <si>
    <t>Computer portabil  cu Windows inclus (Laptop/ Notebook)</t>
  </si>
  <si>
    <t>30213100-6 Computere portabile</t>
  </si>
  <si>
    <t>Ministerul Dezvoltării Regionale şi Administratiei Publice</t>
  </si>
  <si>
    <t>Mihai Busuioc</t>
  </si>
  <si>
    <t xml:space="preserve"> APROB,</t>
  </si>
  <si>
    <t xml:space="preserve">   VASILE DÎNCU</t>
  </si>
  <si>
    <t>Ministrul Dezvoltarii Regionale si Administratiei Publice</t>
  </si>
  <si>
    <t>30192000-1 Accesorii de birou</t>
  </si>
  <si>
    <t>Tonere</t>
  </si>
  <si>
    <t>SERVICII</t>
  </si>
  <si>
    <t>Servicii de organizare evenimente/sesiuni/reuniuni/sedinte</t>
  </si>
  <si>
    <t>Maria Magdalena RACOVITA JALOVA VOINEA</t>
  </si>
  <si>
    <t>Mihaela Voinea</t>
  </si>
  <si>
    <t>Sef Serviciu,</t>
  </si>
  <si>
    <t>Director General Adjunct,</t>
  </si>
  <si>
    <t>Director,</t>
  </si>
  <si>
    <t>Unitatea Autoritati Nationale pt. programe Europene</t>
  </si>
  <si>
    <t>Directia Generala Programe Europene</t>
  </si>
  <si>
    <t>Directia Achizitii Publice</t>
  </si>
  <si>
    <t>Secretar General,</t>
  </si>
  <si>
    <t>Multifunctionala</t>
  </si>
  <si>
    <t>Nr. Crt.</t>
  </si>
  <si>
    <t xml:space="preserve">Valoare estimată a contractului/ acordului cadru ce urmeaza a fi atribuit fără TVA  -Lei, în 2016                              3                       </t>
  </si>
  <si>
    <t xml:space="preserve">Procedura de atribuire a contractului                         5           </t>
  </si>
  <si>
    <t>Data estimată pt. Iniţierea procedurii     6</t>
  </si>
  <si>
    <t xml:space="preserve">Data estimată pt. atribuirea  contractului            7 </t>
  </si>
  <si>
    <t>online</t>
  </si>
  <si>
    <t>PLANUL ANUAL AL ACHIZITIILOR PUBLICE pentru anul 2016</t>
  </si>
  <si>
    <t>achizitie directa (sub prag  132.519)</t>
  </si>
  <si>
    <t xml:space="preserve"> Director General, 
</t>
  </si>
  <si>
    <t>procedura simplificata (prag 132.519-600.129)</t>
  </si>
  <si>
    <t>Total</t>
  </si>
  <si>
    <t xml:space="preserve">                                               Sursa de finantare:Asistenta Tehnica in cadrul Programului Transnational Dunarea</t>
  </si>
  <si>
    <t xml:space="preserve">                                                ANEXA 1</t>
  </si>
  <si>
    <t>Modalitatea de derulare a procedurii  online/offline  8</t>
  </si>
  <si>
    <t xml:space="preserve">Valoarea care 
se plateste in anul 2016 lei cu TVA            9                              </t>
  </si>
  <si>
    <t>decembrie</t>
  </si>
  <si>
    <t>octombrie</t>
  </si>
  <si>
    <t>Servicii catering</t>
  </si>
  <si>
    <t>procedura proprie</t>
  </si>
  <si>
    <t>februarie</t>
  </si>
  <si>
    <t>Valoarea estimata lei fara TVA a serviciilor/ produselor/ lucrarilor similare pe intreaga durata a proiectului 2023</t>
  </si>
  <si>
    <t>august</t>
  </si>
  <si>
    <t>PRODUSE</t>
  </si>
  <si>
    <t xml:space="preserve">                                     Sursa de finantare:Asistenta Tehnica in cadrul Programului Transnational Dunarea</t>
  </si>
  <si>
    <t>Obiectul contractului                                                                          1</t>
  </si>
  <si>
    <t>Cod CPV                                                                  2</t>
  </si>
  <si>
    <t xml:space="preserve">Data estimată pt. atribuirea  contractului   7 </t>
  </si>
  <si>
    <t>Modalitatea de derulare a procedurii  online/offline     8</t>
  </si>
  <si>
    <t>Directia Generala Management Financiar,</t>
  </si>
  <si>
    <t xml:space="preserve"> Resurse Umane si Achizitii</t>
  </si>
  <si>
    <t xml:space="preserve">Valoarea care 
se plateste in anul 2016 lei cu TVA                     9                              </t>
  </si>
  <si>
    <t xml:space="preserve">PLANUL ANUAL AL ACHIZITIILOR PUBLICE pentru anul 2016-Evidenta achizitiilor directe si a procedurilor simplificate proprii </t>
  </si>
  <si>
    <t>Servicii de protocol</t>
  </si>
  <si>
    <t>30120000-6 Echipament de fotocopiere si de tiparire offset</t>
  </si>
  <si>
    <t>30125100-2 Cartuse de toner</t>
  </si>
  <si>
    <t>Articole de birou, rechizite si papetarie</t>
  </si>
  <si>
    <t>15000000-8 Alimente, bauturi, tutun si produse conexe                               15860000-4 Cafea, ceai si produse conexe                                            15980000-1 Bauturi fara alcool</t>
  </si>
  <si>
    <t xml:space="preserve">Disturgator documente </t>
  </si>
  <si>
    <t>30191400-8- Dispozitiv de distrugere a documentelor</t>
  </si>
  <si>
    <t>30190000-7 – Diverse masini,echipamente si accesorii de birou</t>
  </si>
  <si>
    <t>Ghilotina pentru hartie</t>
  </si>
  <si>
    <t>30213300-8 Computere de birou</t>
  </si>
  <si>
    <t>Computer de birou cu Windows inlcus</t>
  </si>
  <si>
    <t>79952000-2 Servicii pentru evenimente</t>
  </si>
  <si>
    <t>39294100-0  Produse informative şi de promovare</t>
  </si>
  <si>
    <t>Achizitionarea si inscriptionarea unor materiale promotionale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</si>
</sst>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 Narrow"/>
      <family val="2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  <charset val="238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Trebuchet MS"/>
      <family val="2"/>
      <charset val="238"/>
    </font>
    <font>
      <sz val="9"/>
      <name val="Trebuchet MS"/>
      <family val="2"/>
      <charset val="238"/>
    </font>
    <font>
      <b/>
      <u/>
      <sz val="9"/>
      <name val="Trebuchet MS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</cellStyleXfs>
  <cellXfs count="126">
    <xf numFmtId="0" fontId="0" fillId="0" borderId="0" xfId="0"/>
    <xf numFmtId="0" fontId="8" fillId="2" borderId="0" xfId="0" applyFont="1" applyFill="1"/>
    <xf numFmtId="0" fontId="7" fillId="2" borderId="0" xfId="0" applyFont="1" applyFill="1"/>
    <xf numFmtId="0" fontId="9" fillId="2" borderId="0" xfId="0" applyFont="1" applyFill="1"/>
    <xf numFmtId="4" fontId="8" fillId="2" borderId="0" xfId="0" applyNumberFormat="1" applyFont="1" applyFill="1"/>
    <xf numFmtId="0" fontId="7" fillId="2" borderId="0" xfId="0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4" fontId="6" fillId="2" borderId="0" xfId="0" applyNumberFormat="1" applyFont="1" applyFill="1" applyAlignment="1">
      <alignment horizontal="right" vertical="center" wrapText="1"/>
    </xf>
    <xf numFmtId="0" fontId="8" fillId="2" borderId="0" xfId="0" applyFont="1" applyFill="1" applyBorder="1"/>
    <xf numFmtId="0" fontId="5" fillId="2" borderId="0" xfId="0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Alignment="1">
      <alignment vertical="center" wrapText="1"/>
    </xf>
    <xf numFmtId="4" fontId="11" fillId="2" borderId="0" xfId="0" applyNumberFormat="1" applyFont="1" applyFill="1" applyAlignment="1">
      <alignment vertical="center" wrapText="1"/>
    </xf>
    <xf numFmtId="4" fontId="11" fillId="2" borderId="0" xfId="0" applyNumberFormat="1" applyFont="1" applyFill="1" applyAlignment="1">
      <alignment horizontal="right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/>
    </xf>
    <xf numFmtId="4" fontId="11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right" vertical="center" wrapText="1"/>
    </xf>
    <xf numFmtId="4" fontId="11" fillId="2" borderId="0" xfId="0" applyNumberFormat="1" applyFont="1" applyFill="1" applyBorder="1" applyAlignment="1">
      <alignment horizontal="right" wrapText="1"/>
    </xf>
    <xf numFmtId="4" fontId="12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4" fontId="4" fillId="2" borderId="0" xfId="0" applyNumberFormat="1" applyFont="1" applyFill="1" applyAlignment="1">
      <alignment horizontal="right" vertical="center" wrapText="1"/>
    </xf>
    <xf numFmtId="4" fontId="10" fillId="2" borderId="0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49" fontId="13" fillId="3" borderId="6" xfId="4" applyNumberFormat="1" applyFont="1" applyFill="1" applyBorder="1" applyAlignment="1" applyProtection="1">
      <alignment horizontal="center" vertical="center" wrapText="1"/>
    </xf>
    <xf numFmtId="0" fontId="13" fillId="3" borderId="6" xfId="4" applyNumberFormat="1" applyFont="1" applyFill="1" applyBorder="1" applyAlignment="1" applyProtection="1">
      <alignment horizontal="center" vertical="center" wrapText="1"/>
    </xf>
    <xf numFmtId="4" fontId="13" fillId="3" borderId="6" xfId="4" applyNumberFormat="1" applyFont="1" applyFill="1" applyBorder="1" applyAlignment="1" applyProtection="1">
      <alignment horizontal="center" vertical="center" wrapText="1"/>
    </xf>
    <xf numFmtId="4" fontId="6" fillId="2" borderId="1" xfId="4" applyNumberFormat="1" applyFont="1" applyFill="1" applyBorder="1" applyAlignment="1" applyProtection="1">
      <alignment vertical="center" wrapText="1"/>
    </xf>
    <xf numFmtId="0" fontId="13" fillId="3" borderId="6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49" fontId="13" fillId="2" borderId="0" xfId="0" applyNumberFormat="1" applyFont="1" applyFill="1" applyBorder="1" applyAlignment="1" applyProtection="1">
      <alignment vertical="top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49" fontId="13" fillId="2" borderId="0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13" fillId="2" borderId="0" xfId="0" applyNumberFormat="1" applyFont="1" applyFill="1" applyBorder="1" applyAlignment="1" applyProtection="1">
      <alignment horizontal="center"/>
    </xf>
    <xf numFmtId="0" fontId="13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4" fontId="6" fillId="2" borderId="0" xfId="0" applyNumberFormat="1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wrapText="1"/>
    </xf>
    <xf numFmtId="4" fontId="6" fillId="2" borderId="0" xfId="0" applyNumberFormat="1" applyFont="1" applyFill="1" applyAlignment="1">
      <alignment horizontal="right"/>
    </xf>
    <xf numFmtId="0" fontId="13" fillId="0" borderId="0" xfId="0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" fontId="15" fillId="2" borderId="1" xfId="0" applyNumberFormat="1" applyFont="1" applyFill="1" applyBorder="1" applyAlignment="1">
      <alignment vertical="center" wrapText="1" readingOrder="1"/>
    </xf>
    <xf numFmtId="4" fontId="6" fillId="2" borderId="5" xfId="4" applyNumberFormat="1" applyFont="1" applyFill="1" applyBorder="1" applyAlignment="1" applyProtection="1">
      <alignment vertical="center" wrapText="1"/>
    </xf>
    <xf numFmtId="4" fontId="13" fillId="2" borderId="0" xfId="0" applyNumberFormat="1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 wrapText="1"/>
    </xf>
    <xf numFmtId="4" fontId="15" fillId="3" borderId="3" xfId="0" applyNumberFormat="1" applyFont="1" applyFill="1" applyBorder="1" applyAlignment="1">
      <alignment vertical="center" readingOrder="1"/>
    </xf>
    <xf numFmtId="4" fontId="6" fillId="3" borderId="3" xfId="4" applyNumberFormat="1" applyFont="1" applyFill="1" applyBorder="1" applyAlignment="1" applyProtection="1">
      <alignment vertical="center" wrapText="1"/>
    </xf>
    <xf numFmtId="4" fontId="6" fillId="3" borderId="3" xfId="0" applyNumberFormat="1" applyFont="1" applyFill="1" applyBorder="1" applyAlignment="1">
      <alignment horizontal="right" vertical="center" readingOrder="1"/>
    </xf>
    <xf numFmtId="4" fontId="15" fillId="3" borderId="3" xfId="0" applyNumberFormat="1" applyFont="1" applyFill="1" applyBorder="1" applyAlignment="1">
      <alignment horizontal="center" vertical="center" readingOrder="1"/>
    </xf>
    <xf numFmtId="4" fontId="15" fillId="3" borderId="3" xfId="0" applyNumberFormat="1" applyFont="1" applyFill="1" applyBorder="1" applyAlignment="1">
      <alignment vertical="center" wrapText="1" readingOrder="1"/>
    </xf>
    <xf numFmtId="4" fontId="15" fillId="3" borderId="4" xfId="0" applyNumberFormat="1" applyFont="1" applyFill="1" applyBorder="1" applyAlignment="1">
      <alignment vertical="center" wrapText="1" readingOrder="1"/>
    </xf>
    <xf numFmtId="0" fontId="13" fillId="3" borderId="6" xfId="4" applyNumberFormat="1" applyFont="1" applyFill="1" applyBorder="1" applyAlignment="1" applyProtection="1">
      <alignment horizontal="left" vertical="center" wrapText="1"/>
    </xf>
    <xf numFmtId="0" fontId="13" fillId="2" borderId="0" xfId="4" applyFont="1" applyFill="1" applyAlignment="1">
      <alignment horizontal="left" vertical="center"/>
    </xf>
    <xf numFmtId="0" fontId="17" fillId="2" borderId="0" xfId="0" applyFont="1" applyFill="1"/>
    <xf numFmtId="0" fontId="1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4" fontId="15" fillId="0" borderId="1" xfId="0" applyNumberFormat="1" applyFont="1" applyBorder="1" applyAlignment="1">
      <alignment horizontal="center" vertical="center" readingOrder="1"/>
    </xf>
    <xf numFmtId="4" fontId="15" fillId="0" borderId="1" xfId="0" applyNumberFormat="1" applyFont="1" applyBorder="1" applyAlignment="1">
      <alignment vertical="center" readingOrder="1"/>
    </xf>
    <xf numFmtId="0" fontId="13" fillId="2" borderId="0" xfId="0" applyFont="1" applyFill="1" applyAlignment="1">
      <alignment horizontal="right"/>
    </xf>
    <xf numFmtId="4" fontId="13" fillId="2" borderId="0" xfId="0" applyNumberFormat="1" applyFont="1" applyFill="1" applyAlignment="1">
      <alignment horizontal="right"/>
    </xf>
    <xf numFmtId="4" fontId="13" fillId="2" borderId="0" xfId="0" applyNumberFormat="1" applyFont="1" applyFill="1" applyAlignment="1">
      <alignment vertical="center" wrapText="1"/>
    </xf>
    <xf numFmtId="4" fontId="13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readingOrder="1"/>
    </xf>
    <xf numFmtId="0" fontId="6" fillId="2" borderId="0" xfId="3" applyNumberFormat="1" applyFont="1" applyFill="1" applyBorder="1" applyAlignment="1" applyProtection="1">
      <alignment horizontal="center" vertical="center" wrapText="1"/>
    </xf>
    <xf numFmtId="0" fontId="13" fillId="2" borderId="0" xfId="3" applyFont="1" applyFill="1" applyBorder="1" applyAlignment="1">
      <alignment vertical="center" wrapText="1"/>
    </xf>
    <xf numFmtId="0" fontId="6" fillId="2" borderId="0" xfId="3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4" fontId="6" fillId="2" borderId="0" xfId="3" applyNumberFormat="1" applyFont="1" applyFill="1" applyBorder="1" applyAlignment="1">
      <alignment horizontal="right" vertical="center" wrapText="1"/>
    </xf>
    <xf numFmtId="0" fontId="6" fillId="2" borderId="0" xfId="0" applyFont="1" applyFill="1" applyBorder="1"/>
    <xf numFmtId="0" fontId="1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4" fontId="13" fillId="3" borderId="7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" fontId="15" fillId="0" borderId="0" xfId="0" applyNumberFormat="1" applyFont="1" applyBorder="1" applyAlignment="1">
      <alignment vertical="center" readingOrder="1"/>
    </xf>
    <xf numFmtId="4" fontId="6" fillId="2" borderId="0" xfId="4" applyNumberFormat="1" applyFont="1" applyFill="1" applyBorder="1" applyAlignment="1" applyProtection="1">
      <alignment vertical="center" wrapText="1"/>
    </xf>
    <xf numFmtId="4" fontId="6" fillId="2" borderId="0" xfId="0" applyNumberFormat="1" applyFont="1" applyFill="1" applyBorder="1" applyAlignment="1">
      <alignment vertical="center" readingOrder="1"/>
    </xf>
    <xf numFmtId="0" fontId="13" fillId="2" borderId="0" xfId="0" applyFont="1" applyFill="1" applyBorder="1" applyAlignment="1">
      <alignment vertical="center" wrapText="1"/>
    </xf>
    <xf numFmtId="4" fontId="15" fillId="0" borderId="0" xfId="0" applyNumberFormat="1" applyFont="1" applyBorder="1" applyAlignment="1">
      <alignment horizontal="center" vertical="center" readingOrder="1"/>
    </xf>
    <xf numFmtId="4" fontId="15" fillId="2" borderId="0" xfId="0" applyNumberFormat="1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" fontId="15" fillId="0" borderId="2" xfId="0" applyNumberFormat="1" applyFont="1" applyBorder="1" applyAlignment="1">
      <alignment vertical="center" readingOrder="1"/>
    </xf>
    <xf numFmtId="0" fontId="13" fillId="3" borderId="8" xfId="0" applyFont="1" applyFill="1" applyBorder="1" applyAlignment="1">
      <alignment vertical="center" wrapText="1"/>
    </xf>
    <xf numFmtId="4" fontId="15" fillId="2" borderId="9" xfId="0" applyNumberFormat="1" applyFont="1" applyFill="1" applyBorder="1" applyAlignment="1">
      <alignment vertical="center"/>
    </xf>
    <xf numFmtId="0" fontId="15" fillId="2" borderId="10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/>
    </xf>
    <xf numFmtId="4" fontId="13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vertical="center"/>
    </xf>
  </cellXfs>
  <cellStyles count="5">
    <cellStyle name="Normal" xfId="0" builtinId="0"/>
    <cellStyle name="Normal 2" xfId="1"/>
    <cellStyle name="Normal 3" xfId="2"/>
    <cellStyle name="Normal 3 2" xfId="3"/>
    <cellStyle name="Normal_Sheet1" xfId="4"/>
  </cellStyles>
  <dxfs count="0"/>
  <tableStyles count="0" defaultTableStyle="TableStyleMedium2" defaultPivotStyle="PivotStyleMedium9"/>
  <colors>
    <mruColors>
      <color rgb="FF6600CC"/>
      <color rgb="FF3333CC"/>
      <color rgb="FF9933FF"/>
      <color rgb="FF6666FF"/>
      <color rgb="FF6600FF"/>
      <color rgb="FFFFFFCC"/>
      <color rgb="FFCCECFF"/>
      <color rgb="FFFFFF99"/>
      <color rgb="FFF5F5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topLeftCell="A4" zoomScale="90" zoomScaleNormal="90" workbookViewId="0">
      <selection activeCell="D13" sqref="D13"/>
    </sheetView>
  </sheetViews>
  <sheetFormatPr defaultRowHeight="15" x14ac:dyDescent="0.25"/>
  <cols>
    <col min="1" max="1" width="3.5703125" style="10" customWidth="1"/>
    <col min="2" max="2" width="28.85546875" style="2" customWidth="1"/>
    <col min="3" max="3" width="27.140625" style="2" customWidth="1"/>
    <col min="4" max="4" width="15.42578125" style="2" customWidth="1"/>
    <col min="5" max="5" width="18.42578125" style="2" customWidth="1"/>
    <col min="6" max="6" width="11.85546875" style="2" customWidth="1"/>
    <col min="7" max="7" width="12" style="5" customWidth="1"/>
    <col min="8" max="8" width="12.5703125" style="5" customWidth="1"/>
    <col min="9" max="9" width="12.42578125" style="6" customWidth="1"/>
    <col min="10" max="10" width="16" style="2" customWidth="1"/>
    <col min="11" max="11" width="10" style="2" customWidth="1"/>
    <col min="12" max="15" width="9.140625" style="2" customWidth="1"/>
    <col min="16" max="16" width="11.5703125" style="2" customWidth="1"/>
    <col min="17" max="17" width="11" style="2" customWidth="1"/>
    <col min="18" max="56" width="9.140625" style="2" customWidth="1"/>
    <col min="57" max="57" width="14.42578125" style="2" customWidth="1"/>
    <col min="58" max="16384" width="9.140625" style="2"/>
  </cols>
  <sheetData>
    <row r="1" spans="1:10" x14ac:dyDescent="0.25">
      <c r="A1" s="33"/>
      <c r="B1" s="34" t="s">
        <v>8</v>
      </c>
      <c r="C1" s="35"/>
      <c r="D1" s="35"/>
      <c r="E1" s="35"/>
      <c r="F1" s="35"/>
      <c r="G1" s="36"/>
      <c r="H1" s="36"/>
      <c r="I1" s="46"/>
      <c r="J1" s="35"/>
    </row>
    <row r="2" spans="1:10" x14ac:dyDescent="0.25">
      <c r="A2" s="33"/>
      <c r="B2" s="35"/>
      <c r="C2" s="35"/>
      <c r="D2" s="35"/>
      <c r="E2" s="35"/>
      <c r="F2" s="35"/>
      <c r="G2" s="116" t="s">
        <v>10</v>
      </c>
      <c r="H2" s="116"/>
      <c r="I2" s="116"/>
      <c r="J2" s="35"/>
    </row>
    <row r="3" spans="1:10" ht="14.25" customHeight="1" x14ac:dyDescent="0.25">
      <c r="A3" s="33"/>
      <c r="B3" s="37"/>
      <c r="C3" s="35"/>
      <c r="D3" s="35"/>
      <c r="E3" s="35"/>
      <c r="F3" s="35"/>
      <c r="G3" s="116" t="s">
        <v>0</v>
      </c>
      <c r="H3" s="116"/>
      <c r="I3" s="116"/>
      <c r="J3" s="35"/>
    </row>
    <row r="4" spans="1:10" x14ac:dyDescent="0.25">
      <c r="A4" s="33"/>
      <c r="B4" s="38" t="s">
        <v>25</v>
      </c>
      <c r="C4" s="35"/>
      <c r="D4" s="38"/>
      <c r="E4" s="35"/>
      <c r="F4" s="35"/>
      <c r="G4" s="54"/>
      <c r="H4" s="54" t="s">
        <v>12</v>
      </c>
      <c r="I4" s="54"/>
      <c r="J4" s="35"/>
    </row>
    <row r="5" spans="1:10" x14ac:dyDescent="0.25">
      <c r="A5" s="33"/>
      <c r="B5" s="39" t="s">
        <v>9</v>
      </c>
      <c r="C5" s="35"/>
      <c r="D5" s="40"/>
      <c r="E5" s="35"/>
      <c r="F5" s="35"/>
      <c r="G5" s="116" t="s">
        <v>11</v>
      </c>
      <c r="H5" s="116"/>
      <c r="I5" s="116"/>
      <c r="J5" s="35"/>
    </row>
    <row r="6" spans="1:10" x14ac:dyDescent="0.25">
      <c r="A6" s="33"/>
      <c r="B6" s="39"/>
      <c r="C6" s="35"/>
      <c r="D6" s="40"/>
      <c r="E6" s="35"/>
      <c r="F6" s="35"/>
      <c r="G6" s="95"/>
      <c r="H6" s="95"/>
      <c r="I6" s="95"/>
      <c r="J6" s="35"/>
    </row>
    <row r="7" spans="1:10" ht="24" customHeight="1" x14ac:dyDescent="0.25">
      <c r="A7" s="33"/>
      <c r="B7" s="39"/>
      <c r="C7" s="35"/>
      <c r="D7" s="40"/>
      <c r="E7" s="35"/>
      <c r="F7" s="35"/>
      <c r="G7" s="95"/>
      <c r="H7" s="95"/>
      <c r="I7" s="95"/>
      <c r="J7" s="35"/>
    </row>
    <row r="8" spans="1:10" x14ac:dyDescent="0.25">
      <c r="A8" s="33"/>
      <c r="B8" s="117" t="s">
        <v>33</v>
      </c>
      <c r="C8" s="117"/>
      <c r="D8" s="117"/>
      <c r="E8" s="117"/>
      <c r="F8" s="117"/>
      <c r="G8" s="117"/>
      <c r="H8" s="117"/>
      <c r="I8" s="117"/>
      <c r="J8" s="117"/>
    </row>
    <row r="9" spans="1:10" ht="15.75" thickBot="1" x14ac:dyDescent="0.3">
      <c r="A9" s="33"/>
      <c r="B9" s="41"/>
      <c r="C9" s="42" t="s">
        <v>50</v>
      </c>
      <c r="D9" s="35"/>
      <c r="E9" s="43"/>
      <c r="F9" s="43"/>
      <c r="G9" s="43"/>
      <c r="H9" s="8"/>
      <c r="I9" s="8"/>
      <c r="J9" s="8"/>
    </row>
    <row r="10" spans="1:10" ht="125.25" customHeight="1" x14ac:dyDescent="0.25">
      <c r="A10" s="63" t="s">
        <v>27</v>
      </c>
      <c r="B10" s="28" t="s">
        <v>51</v>
      </c>
      <c r="C10" s="29" t="s">
        <v>52</v>
      </c>
      <c r="D10" s="30" t="s">
        <v>28</v>
      </c>
      <c r="E10" s="29" t="s">
        <v>29</v>
      </c>
      <c r="F10" s="29" t="s">
        <v>30</v>
      </c>
      <c r="G10" s="29" t="s">
        <v>53</v>
      </c>
      <c r="H10" s="29" t="s">
        <v>54</v>
      </c>
      <c r="I10" s="30" t="s">
        <v>57</v>
      </c>
      <c r="J10" s="94" t="s">
        <v>47</v>
      </c>
    </row>
    <row r="11" spans="1:10" x14ac:dyDescent="0.25">
      <c r="A11" s="55"/>
      <c r="B11" s="56" t="s">
        <v>49</v>
      </c>
      <c r="C11" s="56"/>
      <c r="D11" s="57"/>
      <c r="E11" s="58"/>
      <c r="F11" s="59"/>
      <c r="G11" s="59"/>
      <c r="H11" s="60"/>
      <c r="I11" s="61"/>
      <c r="J11" s="62"/>
    </row>
    <row r="12" spans="1:10" ht="36.75" thickBot="1" x14ac:dyDescent="0.3">
      <c r="A12" s="82">
        <v>1</v>
      </c>
      <c r="B12" s="83" t="s">
        <v>72</v>
      </c>
      <c r="C12" s="115" t="s">
        <v>71</v>
      </c>
      <c r="D12" s="72">
        <f>30000*4.6/1.2-2069.8-0.146</f>
        <v>112930.054</v>
      </c>
      <c r="E12" s="51" t="s">
        <v>36</v>
      </c>
      <c r="F12" s="70" t="s">
        <v>43</v>
      </c>
      <c r="G12" s="70" t="s">
        <v>42</v>
      </c>
      <c r="H12" s="71" t="s">
        <v>32</v>
      </c>
      <c r="I12" s="72">
        <f t="shared" ref="I12" si="0">D12*1.2</f>
        <v>135516.06479999999</v>
      </c>
      <c r="J12" s="50">
        <f>50000*4.6/1.2</f>
        <v>191666.66666666666</v>
      </c>
    </row>
    <row r="13" spans="1:10" ht="36.75" customHeight="1" x14ac:dyDescent="0.25">
      <c r="A13" s="33"/>
      <c r="B13" s="39"/>
      <c r="C13" s="35"/>
      <c r="D13" s="40"/>
      <c r="E13" s="35"/>
      <c r="F13" s="35"/>
      <c r="G13" s="95"/>
      <c r="H13" s="95" t="s">
        <v>37</v>
      </c>
      <c r="I13" s="52"/>
      <c r="J13" s="35"/>
    </row>
    <row r="14" spans="1:10" ht="24" x14ac:dyDescent="0.25">
      <c r="A14" s="33"/>
      <c r="B14" s="47" t="s">
        <v>17</v>
      </c>
      <c r="C14" s="48" t="s">
        <v>5</v>
      </c>
      <c r="D14" s="35"/>
      <c r="E14" s="119" t="s">
        <v>18</v>
      </c>
      <c r="F14" s="119"/>
      <c r="G14" s="35"/>
      <c r="H14" s="38" t="s">
        <v>4</v>
      </c>
      <c r="I14" s="35"/>
      <c r="J14" s="35"/>
    </row>
    <row r="15" spans="1:10" x14ac:dyDescent="0.25">
      <c r="A15" s="33"/>
      <c r="B15" s="47" t="s">
        <v>19</v>
      </c>
      <c r="C15" s="48" t="s">
        <v>20</v>
      </c>
      <c r="D15" s="35"/>
      <c r="E15" s="120" t="s">
        <v>21</v>
      </c>
      <c r="F15" s="121"/>
      <c r="G15" s="35"/>
      <c r="H15" s="38" t="s">
        <v>35</v>
      </c>
      <c r="I15" s="35"/>
      <c r="J15" s="35"/>
    </row>
    <row r="16" spans="1:10" ht="24" x14ac:dyDescent="0.25">
      <c r="A16" s="33"/>
      <c r="B16" s="49" t="s">
        <v>22</v>
      </c>
      <c r="C16" s="48" t="s">
        <v>23</v>
      </c>
      <c r="D16" s="35"/>
      <c r="E16" s="122" t="s">
        <v>24</v>
      </c>
      <c r="F16" s="123"/>
      <c r="G16" s="35"/>
      <c r="H16" s="64" t="s">
        <v>55</v>
      </c>
      <c r="I16" s="35"/>
      <c r="J16" s="35"/>
    </row>
    <row r="17" spans="1:17" x14ac:dyDescent="0.25">
      <c r="A17" s="33"/>
      <c r="B17" s="49"/>
      <c r="C17" s="48"/>
      <c r="D17" s="35"/>
      <c r="E17" s="96"/>
      <c r="F17" s="97"/>
      <c r="G17" s="35"/>
      <c r="H17" s="64" t="s">
        <v>56</v>
      </c>
      <c r="I17" s="35"/>
      <c r="J17" s="35"/>
    </row>
    <row r="18" spans="1:17" ht="9.75" customHeight="1" x14ac:dyDescent="0.25">
      <c r="A18" s="33"/>
      <c r="B18" s="49"/>
      <c r="C18" s="48"/>
      <c r="D18" s="35"/>
      <c r="E18" s="96"/>
      <c r="F18" s="97"/>
      <c r="G18" s="35"/>
      <c r="H18" s="45"/>
      <c r="I18" s="35"/>
      <c r="J18" s="35"/>
    </row>
    <row r="19" spans="1:17" ht="24" customHeight="1" x14ac:dyDescent="0.25">
      <c r="A19" s="33"/>
      <c r="B19" s="34" t="s">
        <v>8</v>
      </c>
      <c r="C19" s="35"/>
      <c r="D19" s="35"/>
      <c r="E19" s="35"/>
      <c r="F19" s="35"/>
      <c r="G19" s="36"/>
      <c r="H19" s="36"/>
      <c r="I19" s="46"/>
      <c r="J19" s="35"/>
    </row>
    <row r="20" spans="1:17" x14ac:dyDescent="0.25">
      <c r="A20" s="33"/>
      <c r="B20" s="35"/>
      <c r="C20" s="35"/>
      <c r="D20" s="35"/>
      <c r="E20" s="35"/>
      <c r="F20" s="35"/>
      <c r="G20" s="116" t="s">
        <v>10</v>
      </c>
      <c r="H20" s="116"/>
      <c r="I20" s="116"/>
      <c r="J20" s="35"/>
    </row>
    <row r="21" spans="1:17" ht="14.25" customHeight="1" x14ac:dyDescent="0.25">
      <c r="A21" s="33"/>
      <c r="B21" s="37"/>
      <c r="C21" s="35"/>
      <c r="D21" s="35"/>
      <c r="E21" s="35"/>
      <c r="F21" s="35"/>
      <c r="G21" s="116" t="s">
        <v>0</v>
      </c>
      <c r="H21" s="116"/>
      <c r="I21" s="116"/>
      <c r="J21" s="35"/>
    </row>
    <row r="22" spans="1:17" x14ac:dyDescent="0.25">
      <c r="A22" s="33"/>
      <c r="B22" s="38" t="s">
        <v>25</v>
      </c>
      <c r="C22" s="35"/>
      <c r="D22" s="38"/>
      <c r="E22" s="35"/>
      <c r="F22" s="35"/>
      <c r="G22" s="53" t="s">
        <v>12</v>
      </c>
      <c r="H22" s="53"/>
      <c r="I22" s="53"/>
      <c r="J22" s="35"/>
    </row>
    <row r="23" spans="1:17" x14ac:dyDescent="0.25">
      <c r="A23" s="33"/>
      <c r="B23" s="39" t="s">
        <v>9</v>
      </c>
      <c r="C23" s="35"/>
      <c r="D23" s="40"/>
      <c r="E23" s="35"/>
      <c r="F23" s="35"/>
      <c r="G23" s="116" t="s">
        <v>11</v>
      </c>
      <c r="H23" s="116"/>
      <c r="I23" s="116"/>
      <c r="J23" s="35"/>
    </row>
    <row r="24" spans="1:17" ht="15" customHeight="1" x14ac:dyDescent="0.25">
      <c r="A24" s="33"/>
      <c r="B24" s="39"/>
      <c r="C24" s="35"/>
      <c r="D24" s="40"/>
      <c r="E24" s="35"/>
      <c r="F24" s="35"/>
      <c r="G24" s="95"/>
      <c r="H24" s="95"/>
      <c r="I24" s="95"/>
      <c r="J24" s="35"/>
    </row>
    <row r="25" spans="1:17" x14ac:dyDescent="0.25">
      <c r="A25" s="38"/>
      <c r="B25" s="42" t="s">
        <v>39</v>
      </c>
      <c r="C25" s="40"/>
      <c r="D25" s="40"/>
      <c r="E25" s="40"/>
      <c r="F25" s="40"/>
      <c r="G25" s="73"/>
      <c r="H25" s="73"/>
      <c r="I25" s="74"/>
      <c r="J25" s="35"/>
    </row>
    <row r="26" spans="1:17" ht="16.5" customHeight="1" x14ac:dyDescent="0.25">
      <c r="A26" s="117" t="s">
        <v>58</v>
      </c>
      <c r="B26" s="117"/>
      <c r="C26" s="117"/>
      <c r="D26" s="117"/>
      <c r="E26" s="117"/>
      <c r="F26" s="117"/>
      <c r="G26" s="117"/>
      <c r="H26" s="117"/>
      <c r="I26" s="117"/>
      <c r="J26" s="35"/>
    </row>
    <row r="27" spans="1:17" ht="16.5" customHeight="1" x14ac:dyDescent="0.25">
      <c r="A27" s="44"/>
      <c r="B27" s="42" t="s">
        <v>38</v>
      </c>
      <c r="C27" s="40"/>
      <c r="D27" s="75"/>
      <c r="E27" s="75"/>
      <c r="F27" s="75"/>
      <c r="G27" s="76"/>
      <c r="H27" s="76"/>
      <c r="I27" s="76"/>
      <c r="J27" s="35"/>
    </row>
    <row r="28" spans="1:17" s="1" customFormat="1" ht="12.75" thickBot="1" x14ac:dyDescent="0.25">
      <c r="A28" s="41"/>
      <c r="B28" s="77"/>
      <c r="C28" s="35"/>
      <c r="D28" s="43"/>
      <c r="E28" s="43"/>
      <c r="F28" s="43"/>
      <c r="G28" s="8"/>
      <c r="H28" s="8"/>
      <c r="I28" s="8"/>
      <c r="J28" s="35"/>
      <c r="K28" s="9"/>
      <c r="L28" s="9"/>
      <c r="M28" s="9"/>
      <c r="N28" s="9"/>
      <c r="O28" s="9"/>
    </row>
    <row r="29" spans="1:17" s="1" customFormat="1" ht="103.5" customHeight="1" x14ac:dyDescent="0.2">
      <c r="A29" s="29" t="s">
        <v>27</v>
      </c>
      <c r="B29" s="28" t="s">
        <v>51</v>
      </c>
      <c r="C29" s="29" t="s">
        <v>52</v>
      </c>
      <c r="D29" s="30" t="s">
        <v>28</v>
      </c>
      <c r="E29" s="29" t="s">
        <v>29</v>
      </c>
      <c r="F29" s="29" t="s">
        <v>30</v>
      </c>
      <c r="G29" s="29" t="s">
        <v>31</v>
      </c>
      <c r="H29" s="29" t="s">
        <v>40</v>
      </c>
      <c r="I29" s="30" t="s">
        <v>41</v>
      </c>
      <c r="J29" s="32" t="s">
        <v>47</v>
      </c>
      <c r="K29" s="9"/>
      <c r="L29" s="9"/>
      <c r="M29" s="9"/>
      <c r="N29" s="9"/>
      <c r="O29" s="9"/>
    </row>
    <row r="30" spans="1:17" s="1" customFormat="1" ht="12" x14ac:dyDescent="0.2">
      <c r="A30" s="78"/>
      <c r="B30" s="79" t="s">
        <v>15</v>
      </c>
      <c r="C30" s="80"/>
      <c r="D30" s="81"/>
      <c r="E30" s="81"/>
      <c r="F30" s="81"/>
      <c r="G30" s="81"/>
      <c r="H30" s="81"/>
      <c r="I30" s="81"/>
      <c r="J30" s="81"/>
      <c r="K30" s="9"/>
      <c r="L30" s="9"/>
      <c r="M30" s="9"/>
      <c r="N30" s="9"/>
      <c r="O30" s="9"/>
    </row>
    <row r="31" spans="1:17" s="1" customFormat="1" ht="49.5" customHeight="1" x14ac:dyDescent="0.2">
      <c r="A31" s="82">
        <v>1</v>
      </c>
      <c r="B31" s="69" t="s">
        <v>16</v>
      </c>
      <c r="C31" s="111" t="s">
        <v>70</v>
      </c>
      <c r="D31" s="72">
        <f>20000*4.6</f>
        <v>92000</v>
      </c>
      <c r="E31" s="31" t="s">
        <v>45</v>
      </c>
      <c r="F31" s="70" t="s">
        <v>48</v>
      </c>
      <c r="G31" s="70" t="s">
        <v>42</v>
      </c>
      <c r="H31" s="71" t="s">
        <v>32</v>
      </c>
      <c r="I31" s="72">
        <v>64167.839999999997</v>
      </c>
      <c r="J31" s="124">
        <f>31000*4.6/1.2</f>
        <v>118833.33333333334</v>
      </c>
      <c r="K31" s="9"/>
      <c r="L31" s="9"/>
      <c r="M31" s="9"/>
      <c r="N31" s="9"/>
      <c r="O31" s="9"/>
      <c r="P31" s="99"/>
      <c r="Q31" s="99"/>
    </row>
    <row r="32" spans="1:17" s="1" customFormat="1" ht="50.25" customHeight="1" x14ac:dyDescent="0.2">
      <c r="A32" s="82">
        <v>2</v>
      </c>
      <c r="B32" s="69" t="s">
        <v>44</v>
      </c>
      <c r="C32" s="83" t="s">
        <v>1</v>
      </c>
      <c r="D32" s="72">
        <v>11009.17</v>
      </c>
      <c r="E32" s="31" t="s">
        <v>45</v>
      </c>
      <c r="F32" s="84" t="s">
        <v>46</v>
      </c>
      <c r="G32" s="70" t="s">
        <v>42</v>
      </c>
      <c r="H32" s="71" t="s">
        <v>32</v>
      </c>
      <c r="I32" s="72">
        <v>12000</v>
      </c>
      <c r="J32" s="125"/>
      <c r="K32" s="9"/>
      <c r="L32" s="9"/>
      <c r="M32" s="9"/>
      <c r="N32" s="9"/>
      <c r="O32" s="9"/>
      <c r="P32" s="4"/>
      <c r="Q32" s="4"/>
    </row>
    <row r="33" spans="1:17" s="1" customFormat="1" ht="22.5" customHeight="1" x14ac:dyDescent="0.2">
      <c r="A33" s="82">
        <v>3</v>
      </c>
      <c r="B33" s="69" t="s">
        <v>59</v>
      </c>
      <c r="C33" s="83" t="s">
        <v>63</v>
      </c>
      <c r="D33" s="72">
        <f>1000/1.09</f>
        <v>917.43119266055044</v>
      </c>
      <c r="E33" s="31" t="s">
        <v>34</v>
      </c>
      <c r="F33" s="84" t="s">
        <v>46</v>
      </c>
      <c r="G33" s="70" t="s">
        <v>48</v>
      </c>
      <c r="H33" s="71" t="s">
        <v>32</v>
      </c>
      <c r="I33" s="72">
        <f>1.09*D33</f>
        <v>1000</v>
      </c>
      <c r="J33" s="109"/>
      <c r="K33" s="9"/>
      <c r="L33" s="9"/>
      <c r="M33" s="9"/>
      <c r="N33" s="9"/>
      <c r="O33" s="9"/>
      <c r="P33" s="4"/>
      <c r="Q33" s="4"/>
    </row>
    <row r="34" spans="1:17" s="1" customFormat="1" ht="18.75" customHeight="1" x14ac:dyDescent="0.2">
      <c r="A34" s="78"/>
      <c r="B34" s="79" t="s">
        <v>49</v>
      </c>
      <c r="C34" s="80"/>
      <c r="D34" s="81"/>
      <c r="E34" s="81"/>
      <c r="F34" s="81"/>
      <c r="G34" s="81"/>
      <c r="H34" s="81"/>
      <c r="I34" s="81"/>
      <c r="J34" s="113"/>
      <c r="K34" s="9"/>
      <c r="L34" s="9"/>
      <c r="M34" s="9"/>
      <c r="N34" s="9"/>
      <c r="O34" s="9"/>
    </row>
    <row r="35" spans="1:17" s="1" customFormat="1" ht="22.5" customHeight="1" x14ac:dyDescent="0.2">
      <c r="A35" s="82">
        <v>1</v>
      </c>
      <c r="B35" s="69" t="s">
        <v>62</v>
      </c>
      <c r="C35" s="83" t="s">
        <v>13</v>
      </c>
      <c r="D35" s="72">
        <v>15000</v>
      </c>
      <c r="E35" s="31" t="s">
        <v>34</v>
      </c>
      <c r="F35" s="84" t="s">
        <v>46</v>
      </c>
      <c r="G35" s="70" t="s">
        <v>43</v>
      </c>
      <c r="H35" s="71" t="s">
        <v>32</v>
      </c>
      <c r="I35" s="112">
        <f>D35*1.2</f>
        <v>18000</v>
      </c>
      <c r="J35" s="110">
        <v>104362.5</v>
      </c>
      <c r="K35" s="9"/>
      <c r="L35" s="9"/>
      <c r="M35" s="9"/>
      <c r="N35" s="9"/>
      <c r="O35" s="9"/>
      <c r="P35" s="4"/>
      <c r="Q35" s="4"/>
    </row>
    <row r="36" spans="1:17" s="1" customFormat="1" ht="22.5" customHeight="1" x14ac:dyDescent="0.2">
      <c r="A36" s="82">
        <v>2</v>
      </c>
      <c r="B36" s="69" t="s">
        <v>14</v>
      </c>
      <c r="C36" s="83" t="s">
        <v>61</v>
      </c>
      <c r="D36" s="72">
        <v>55000</v>
      </c>
      <c r="E36" s="31" t="s">
        <v>34</v>
      </c>
      <c r="F36" s="84" t="s">
        <v>46</v>
      </c>
      <c r="G36" s="70" t="s">
        <v>43</v>
      </c>
      <c r="H36" s="71" t="s">
        <v>32</v>
      </c>
      <c r="I36" s="112">
        <f t="shared" ref="I36:I42" si="1">D36*1.2</f>
        <v>66000</v>
      </c>
      <c r="J36" s="110">
        <v>104362.5</v>
      </c>
      <c r="K36" s="9"/>
      <c r="L36" s="9"/>
      <c r="M36" s="9"/>
      <c r="N36" s="9"/>
      <c r="O36" s="9"/>
      <c r="P36" s="4"/>
      <c r="Q36" s="4"/>
    </row>
    <row r="37" spans="1:17" s="1" customFormat="1" ht="22.5" customHeight="1" x14ac:dyDescent="0.2">
      <c r="A37" s="82">
        <v>3</v>
      </c>
      <c r="B37" s="69" t="s">
        <v>26</v>
      </c>
      <c r="C37" s="83" t="s">
        <v>60</v>
      </c>
      <c r="D37" s="72">
        <v>60000</v>
      </c>
      <c r="E37" s="31" t="s">
        <v>34</v>
      </c>
      <c r="F37" s="84" t="s">
        <v>43</v>
      </c>
      <c r="G37" s="70" t="s">
        <v>42</v>
      </c>
      <c r="H37" s="71" t="s">
        <v>32</v>
      </c>
      <c r="I37" s="72">
        <f t="shared" si="1"/>
        <v>72000</v>
      </c>
      <c r="J37" s="114">
        <v>60000</v>
      </c>
      <c r="K37" s="9"/>
      <c r="L37" s="9"/>
      <c r="M37" s="9"/>
      <c r="N37" s="9"/>
      <c r="O37" s="9"/>
      <c r="P37" s="4"/>
      <c r="Q37" s="4"/>
    </row>
    <row r="38" spans="1:17" s="1" customFormat="1" ht="29.25" customHeight="1" x14ac:dyDescent="0.2">
      <c r="A38" s="82">
        <v>4</v>
      </c>
      <c r="B38" s="69" t="s">
        <v>2</v>
      </c>
      <c r="C38" s="83" t="s">
        <v>3</v>
      </c>
      <c r="D38" s="72">
        <v>8510</v>
      </c>
      <c r="E38" s="31" t="s">
        <v>34</v>
      </c>
      <c r="F38" s="84" t="s">
        <v>43</v>
      </c>
      <c r="G38" s="70" t="s">
        <v>42</v>
      </c>
      <c r="H38" s="71" t="s">
        <v>32</v>
      </c>
      <c r="I38" s="72">
        <f t="shared" si="1"/>
        <v>10212</v>
      </c>
      <c r="J38" s="109">
        <v>10000</v>
      </c>
      <c r="K38" s="9"/>
      <c r="L38" s="9"/>
      <c r="M38" s="9"/>
      <c r="N38" s="9"/>
      <c r="O38" s="9"/>
      <c r="P38" s="4"/>
      <c r="Q38" s="4"/>
    </row>
    <row r="39" spans="1:17" s="1" customFormat="1" ht="28.5" customHeight="1" x14ac:dyDescent="0.2">
      <c r="A39" s="82">
        <v>5</v>
      </c>
      <c r="B39" s="69" t="s">
        <v>6</v>
      </c>
      <c r="C39" s="83" t="s">
        <v>7</v>
      </c>
      <c r="D39" s="72">
        <f>11000/1.2</f>
        <v>9166.6666666666679</v>
      </c>
      <c r="E39" s="31" t="s">
        <v>34</v>
      </c>
      <c r="F39" s="84" t="s">
        <v>43</v>
      </c>
      <c r="G39" s="70" t="s">
        <v>42</v>
      </c>
      <c r="H39" s="71" t="s">
        <v>32</v>
      </c>
      <c r="I39" s="72">
        <f t="shared" si="1"/>
        <v>11000.000000000002</v>
      </c>
      <c r="J39" s="109">
        <f>I39*2</f>
        <v>22000.000000000004</v>
      </c>
      <c r="K39" s="9"/>
      <c r="L39" s="9"/>
      <c r="M39" s="9"/>
      <c r="N39" s="9"/>
      <c r="O39" s="9"/>
      <c r="P39" s="4"/>
      <c r="Q39" s="4"/>
    </row>
    <row r="40" spans="1:17" s="1" customFormat="1" ht="22.5" customHeight="1" x14ac:dyDescent="0.2">
      <c r="A40" s="82">
        <v>6</v>
      </c>
      <c r="B40" s="69" t="s">
        <v>69</v>
      </c>
      <c r="C40" s="83" t="s">
        <v>68</v>
      </c>
      <c r="D40" s="72">
        <v>15500</v>
      </c>
      <c r="E40" s="31" t="s">
        <v>34</v>
      </c>
      <c r="F40" s="84" t="s">
        <v>43</v>
      </c>
      <c r="G40" s="70" t="s">
        <v>42</v>
      </c>
      <c r="H40" s="71" t="s">
        <v>32</v>
      </c>
      <c r="I40" s="72">
        <f t="shared" si="1"/>
        <v>18600</v>
      </c>
      <c r="J40" s="109">
        <f>3*D40</f>
        <v>46500</v>
      </c>
      <c r="K40" s="9"/>
      <c r="L40" s="9"/>
      <c r="M40" s="9"/>
      <c r="N40" s="9"/>
      <c r="O40" s="9"/>
      <c r="P40" s="4"/>
      <c r="Q40" s="4"/>
    </row>
    <row r="41" spans="1:17" s="1" customFormat="1" ht="22.5" customHeight="1" x14ac:dyDescent="0.2">
      <c r="A41" s="82">
        <v>7</v>
      </c>
      <c r="B41" s="69" t="s">
        <v>64</v>
      </c>
      <c r="C41" s="83" t="s">
        <v>65</v>
      </c>
      <c r="D41" s="72">
        <v>3000</v>
      </c>
      <c r="E41" s="31" t="s">
        <v>34</v>
      </c>
      <c r="F41" s="84" t="s">
        <v>43</v>
      </c>
      <c r="G41" s="70" t="s">
        <v>42</v>
      </c>
      <c r="H41" s="71" t="s">
        <v>32</v>
      </c>
      <c r="I41" s="72">
        <f t="shared" si="1"/>
        <v>3600</v>
      </c>
      <c r="J41" s="109">
        <f>2*D41</f>
        <v>6000</v>
      </c>
      <c r="K41" s="9"/>
      <c r="L41" s="9"/>
      <c r="M41" s="9"/>
      <c r="N41" s="9"/>
      <c r="O41" s="9"/>
      <c r="P41" s="4"/>
      <c r="Q41" s="4"/>
    </row>
    <row r="42" spans="1:17" s="1" customFormat="1" ht="22.5" customHeight="1" x14ac:dyDescent="0.2">
      <c r="A42" s="82">
        <v>8</v>
      </c>
      <c r="B42" s="69" t="s">
        <v>67</v>
      </c>
      <c r="C42" s="83" t="s">
        <v>66</v>
      </c>
      <c r="D42" s="72">
        <v>300</v>
      </c>
      <c r="E42" s="31" t="s">
        <v>34</v>
      </c>
      <c r="F42" s="84" t="s">
        <v>43</v>
      </c>
      <c r="G42" s="70" t="s">
        <v>42</v>
      </c>
      <c r="H42" s="71" t="s">
        <v>32</v>
      </c>
      <c r="I42" s="72">
        <f t="shared" si="1"/>
        <v>360</v>
      </c>
      <c r="J42" s="109">
        <f>2*D42</f>
        <v>600</v>
      </c>
      <c r="K42" s="9"/>
      <c r="L42" s="9"/>
      <c r="M42" s="9"/>
      <c r="N42" s="9"/>
      <c r="O42" s="9"/>
      <c r="P42" s="4"/>
      <c r="Q42" s="4"/>
    </row>
    <row r="43" spans="1:17" s="1" customFormat="1" ht="22.5" customHeight="1" x14ac:dyDescent="0.2">
      <c r="A43" s="82"/>
      <c r="B43" s="69"/>
      <c r="C43" s="83"/>
      <c r="D43" s="72"/>
      <c r="E43" s="31"/>
      <c r="F43" s="84"/>
      <c r="G43" s="70"/>
      <c r="H43" s="71"/>
      <c r="I43" s="72"/>
      <c r="J43" s="109"/>
      <c r="K43" s="9"/>
      <c r="L43" s="9"/>
      <c r="M43" s="9"/>
      <c r="N43" s="9"/>
      <c r="O43" s="9"/>
      <c r="P43" s="4"/>
      <c r="Q43" s="4"/>
    </row>
    <row r="44" spans="1:17" s="1" customFormat="1" ht="22.5" customHeight="1" x14ac:dyDescent="0.2">
      <c r="A44" s="82"/>
      <c r="B44" s="69"/>
      <c r="C44" s="83"/>
      <c r="D44" s="72"/>
      <c r="E44" s="31"/>
      <c r="F44" s="84"/>
      <c r="G44" s="70"/>
      <c r="H44" s="71"/>
      <c r="I44" s="72"/>
      <c r="J44" s="109"/>
      <c r="K44" s="9"/>
      <c r="L44" s="9"/>
      <c r="M44" s="9"/>
      <c r="N44" s="9"/>
      <c r="O44" s="9"/>
      <c r="P44" s="4"/>
      <c r="Q44" s="4"/>
    </row>
    <row r="45" spans="1:17" s="1" customFormat="1" ht="22.5" customHeight="1" x14ac:dyDescent="0.2">
      <c r="A45" s="100"/>
      <c r="B45" s="101"/>
      <c r="C45" s="102"/>
      <c r="D45" s="103"/>
      <c r="E45" s="104"/>
      <c r="F45" s="105"/>
      <c r="G45" s="106"/>
      <c r="H45" s="107"/>
      <c r="I45" s="103"/>
      <c r="J45" s="108"/>
      <c r="K45" s="9"/>
      <c r="L45" s="9"/>
      <c r="M45" s="9"/>
      <c r="N45" s="9"/>
      <c r="O45" s="9"/>
      <c r="P45" s="4"/>
      <c r="Q45" s="4"/>
    </row>
    <row r="46" spans="1:17" s="1" customFormat="1" ht="12" x14ac:dyDescent="0.2">
      <c r="A46" s="85"/>
      <c r="B46" s="86"/>
      <c r="C46" s="87"/>
      <c r="D46" s="88"/>
      <c r="E46" s="88"/>
      <c r="F46" s="88"/>
      <c r="G46" s="89"/>
      <c r="H46" s="90"/>
      <c r="I46" s="90"/>
      <c r="J46" s="91"/>
      <c r="K46" s="9"/>
      <c r="L46" s="9"/>
      <c r="M46" s="9"/>
      <c r="N46" s="9"/>
      <c r="O46" s="9"/>
    </row>
    <row r="47" spans="1:17" s="1" customFormat="1" ht="12" x14ac:dyDescent="0.2">
      <c r="A47" s="85"/>
      <c r="B47" s="86"/>
      <c r="C47" s="87"/>
      <c r="D47" s="88"/>
      <c r="E47" s="88"/>
      <c r="F47" s="88"/>
      <c r="G47" s="89"/>
      <c r="H47" s="90"/>
      <c r="I47" s="90"/>
      <c r="J47" s="91"/>
      <c r="K47" s="9"/>
      <c r="L47" s="9"/>
      <c r="M47" s="9"/>
      <c r="N47" s="9"/>
      <c r="O47" s="9"/>
    </row>
    <row r="48" spans="1:17" s="1" customFormat="1" ht="26.25" customHeight="1" x14ac:dyDescent="0.2">
      <c r="A48" s="92"/>
      <c r="B48" s="47" t="s">
        <v>17</v>
      </c>
      <c r="C48" s="48" t="s">
        <v>5</v>
      </c>
      <c r="D48" s="35"/>
      <c r="E48" s="119" t="s">
        <v>18</v>
      </c>
      <c r="F48" s="119"/>
      <c r="G48" s="35"/>
      <c r="H48" s="38" t="s">
        <v>4</v>
      </c>
      <c r="I48" s="35"/>
      <c r="J48" s="35"/>
    </row>
    <row r="49" spans="1:10" s="1" customFormat="1" ht="12" x14ac:dyDescent="0.2">
      <c r="A49" s="93"/>
      <c r="B49" s="47" t="s">
        <v>19</v>
      </c>
      <c r="C49" s="48" t="s">
        <v>20</v>
      </c>
      <c r="D49" s="35"/>
      <c r="E49" s="120" t="s">
        <v>21</v>
      </c>
      <c r="F49" s="121"/>
      <c r="G49" s="35"/>
      <c r="H49" s="38" t="s">
        <v>35</v>
      </c>
      <c r="I49" s="35"/>
      <c r="J49" s="35"/>
    </row>
    <row r="50" spans="1:10" s="1" customFormat="1" ht="24" x14ac:dyDescent="0.2">
      <c r="A50" s="92"/>
      <c r="B50" s="49" t="s">
        <v>22</v>
      </c>
      <c r="C50" s="48" t="s">
        <v>23</v>
      </c>
      <c r="D50" s="35"/>
      <c r="E50" s="122" t="s">
        <v>24</v>
      </c>
      <c r="F50" s="123"/>
      <c r="G50" s="35"/>
      <c r="H50" s="64" t="s">
        <v>55</v>
      </c>
      <c r="I50" s="35"/>
      <c r="J50" s="35"/>
    </row>
    <row r="51" spans="1:10" s="1" customFormat="1" ht="13.5" customHeight="1" x14ac:dyDescent="0.2">
      <c r="A51" s="66"/>
      <c r="B51" s="49"/>
      <c r="C51" s="48"/>
      <c r="D51" s="35"/>
      <c r="E51" s="96"/>
      <c r="F51" s="97"/>
      <c r="G51" s="35"/>
      <c r="H51" s="64" t="s">
        <v>56</v>
      </c>
      <c r="I51" s="35"/>
      <c r="J51" s="35"/>
    </row>
    <row r="52" spans="1:10" s="1" customFormat="1" ht="51" customHeight="1" x14ac:dyDescent="0.3">
      <c r="A52" s="66"/>
      <c r="B52" s="98"/>
      <c r="C52" s="118"/>
      <c r="D52" s="118"/>
      <c r="E52" s="68"/>
      <c r="F52" s="65"/>
      <c r="G52" s="98"/>
      <c r="H52" s="67"/>
      <c r="I52" s="98"/>
      <c r="J52" s="65"/>
    </row>
    <row r="53" spans="1:10" x14ac:dyDescent="0.25">
      <c r="A53" s="18"/>
      <c r="B53" s="12"/>
      <c r="C53" s="12"/>
      <c r="D53" s="13"/>
      <c r="E53" s="13"/>
      <c r="F53" s="13"/>
      <c r="G53" s="20"/>
      <c r="H53" s="20"/>
      <c r="I53" s="14"/>
    </row>
    <row r="54" spans="1:10" ht="16.5" x14ac:dyDescent="0.35">
      <c r="A54" s="15"/>
      <c r="B54" s="11"/>
      <c r="C54" s="11"/>
      <c r="D54" s="11"/>
      <c r="E54" s="11"/>
      <c r="F54" s="11"/>
      <c r="G54" s="16"/>
      <c r="H54" s="16"/>
      <c r="I54" s="17"/>
    </row>
    <row r="55" spans="1:10" ht="16.5" x14ac:dyDescent="0.35">
      <c r="A55" s="15"/>
      <c r="B55" s="11"/>
      <c r="C55" s="11"/>
      <c r="D55" s="11"/>
      <c r="E55" s="11"/>
      <c r="F55" s="11"/>
      <c r="G55" s="16"/>
      <c r="H55" s="16"/>
      <c r="I55" s="17"/>
    </row>
    <row r="56" spans="1:10" ht="15" customHeight="1" x14ac:dyDescent="0.35">
      <c r="A56" s="15"/>
      <c r="B56" s="11"/>
      <c r="C56" s="11"/>
      <c r="D56" s="11"/>
      <c r="E56" s="11"/>
      <c r="F56" s="11"/>
      <c r="G56" s="26"/>
      <c r="H56" s="26"/>
      <c r="I56" s="26"/>
    </row>
    <row r="57" spans="1:10" ht="15" customHeight="1" x14ac:dyDescent="0.35">
      <c r="A57" s="15"/>
      <c r="B57" s="11"/>
      <c r="C57" s="11"/>
      <c r="D57" s="11"/>
      <c r="E57" s="11"/>
      <c r="F57" s="11"/>
      <c r="G57" s="26"/>
      <c r="H57" s="26"/>
      <c r="I57" s="26"/>
    </row>
    <row r="58" spans="1:10" ht="16.5" x14ac:dyDescent="0.35">
      <c r="A58" s="15"/>
      <c r="B58" s="11"/>
      <c r="C58" s="11"/>
      <c r="D58" s="11"/>
      <c r="E58" s="11"/>
      <c r="F58" s="11"/>
      <c r="G58" s="19"/>
      <c r="H58" s="21"/>
      <c r="I58" s="26"/>
    </row>
    <row r="59" spans="1:10" ht="16.5" x14ac:dyDescent="0.35">
      <c r="A59" s="15"/>
      <c r="B59" s="11"/>
      <c r="C59" s="11"/>
      <c r="D59" s="11"/>
      <c r="E59" s="11"/>
      <c r="F59" s="11"/>
      <c r="G59" s="17"/>
      <c r="H59" s="17"/>
      <c r="I59" s="17"/>
    </row>
    <row r="60" spans="1:10" ht="16.5" x14ac:dyDescent="0.35">
      <c r="A60" s="15"/>
      <c r="B60" s="11"/>
      <c r="C60" s="11"/>
      <c r="D60" s="11"/>
      <c r="E60" s="11"/>
      <c r="F60" s="11"/>
      <c r="G60" s="17"/>
      <c r="H60" s="17"/>
      <c r="I60" s="17"/>
    </row>
    <row r="61" spans="1:10" ht="16.5" x14ac:dyDescent="0.35">
      <c r="A61" s="15"/>
      <c r="B61" s="11"/>
      <c r="C61" s="11"/>
      <c r="D61" s="11"/>
      <c r="E61" s="11"/>
      <c r="F61" s="11"/>
      <c r="G61" s="22"/>
      <c r="H61" s="22"/>
      <c r="I61" s="22"/>
    </row>
    <row r="62" spans="1:10" ht="15" customHeight="1" x14ac:dyDescent="0.35">
      <c r="A62" s="15"/>
      <c r="B62" s="11"/>
      <c r="C62" s="11"/>
      <c r="D62" s="11"/>
      <c r="E62" s="11"/>
      <c r="F62" s="11"/>
      <c r="G62" s="27"/>
      <c r="H62" s="19"/>
      <c r="I62" s="19"/>
    </row>
    <row r="63" spans="1:10" ht="15" customHeight="1" x14ac:dyDescent="0.35">
      <c r="A63" s="15"/>
      <c r="B63" s="11"/>
      <c r="C63" s="11"/>
      <c r="D63" s="11"/>
      <c r="E63" s="11"/>
      <c r="F63" s="11"/>
      <c r="G63" s="27"/>
      <c r="H63" s="19"/>
      <c r="I63" s="19"/>
    </row>
    <row r="64" spans="1:10" x14ac:dyDescent="0.25">
      <c r="A64" s="23"/>
      <c r="B64" s="1"/>
      <c r="C64" s="1"/>
      <c r="D64" s="1"/>
      <c r="E64" s="1"/>
      <c r="F64" s="1"/>
      <c r="G64" s="24"/>
      <c r="H64" s="24"/>
      <c r="I64" s="25"/>
    </row>
    <row r="65" spans="2:8" x14ac:dyDescent="0.25">
      <c r="B65" s="3"/>
      <c r="C65" s="3"/>
      <c r="D65" s="3"/>
      <c r="E65" s="3"/>
      <c r="F65" s="3"/>
      <c r="G65" s="7"/>
      <c r="H65" s="7"/>
    </row>
    <row r="66" spans="2:8" x14ac:dyDescent="0.25">
      <c r="B66" s="3"/>
      <c r="C66" s="3"/>
      <c r="D66" s="3"/>
      <c r="E66" s="3"/>
      <c r="F66" s="3"/>
      <c r="G66" s="7"/>
      <c r="H66" s="7"/>
    </row>
    <row r="67" spans="2:8" x14ac:dyDescent="0.25">
      <c r="B67" s="3"/>
      <c r="C67" s="3"/>
      <c r="D67" s="3"/>
      <c r="E67" s="3"/>
      <c r="F67" s="3"/>
      <c r="G67" s="7"/>
      <c r="H67" s="7"/>
    </row>
    <row r="68" spans="2:8" x14ac:dyDescent="0.25">
      <c r="B68" s="3"/>
      <c r="C68" s="3"/>
      <c r="D68" s="3"/>
      <c r="E68" s="3"/>
      <c r="F68" s="3"/>
      <c r="G68" s="7"/>
      <c r="H68" s="7"/>
    </row>
    <row r="69" spans="2:8" x14ac:dyDescent="0.25">
      <c r="B69" s="3"/>
      <c r="C69" s="3"/>
      <c r="D69" s="3"/>
      <c r="E69" s="3"/>
      <c r="F69" s="3"/>
      <c r="G69" s="7"/>
      <c r="H69" s="7"/>
    </row>
    <row r="70" spans="2:8" x14ac:dyDescent="0.25">
      <c r="B70" s="3"/>
      <c r="C70" s="3"/>
      <c r="D70" s="3"/>
      <c r="E70" s="3"/>
      <c r="F70" s="3"/>
      <c r="G70" s="7"/>
      <c r="H70" s="7"/>
    </row>
  </sheetData>
  <mergeCells count="16">
    <mergeCell ref="G2:I2"/>
    <mergeCell ref="G3:I3"/>
    <mergeCell ref="G5:I5"/>
    <mergeCell ref="B8:J8"/>
    <mergeCell ref="C52:D52"/>
    <mergeCell ref="E14:F14"/>
    <mergeCell ref="E15:F15"/>
    <mergeCell ref="E16:F16"/>
    <mergeCell ref="G20:I20"/>
    <mergeCell ref="G21:I21"/>
    <mergeCell ref="G23:I23"/>
    <mergeCell ref="A26:I26"/>
    <mergeCell ref="J31:J32"/>
    <mergeCell ref="E48:F48"/>
    <mergeCell ref="E49:F49"/>
    <mergeCell ref="E50:F50"/>
  </mergeCells>
  <pageMargins left="0.19685039370078741" right="0" top="0.15748031496062992" bottom="0" header="0.11811023622047245" footer="0.11811023622047245"/>
  <pageSetup paperSize="9" scale="8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Dunarea modificare octombrie</vt:lpstr>
      <vt:lpstr>Sheet1</vt:lpstr>
      <vt:lpstr>'Dunarea modificare octombrie'!Print_Area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2016-11-08T07:58:47Z</dcterms:modified>
</cp:coreProperties>
</file>