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ribunale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bogdan.comaneci</author>
  </authors>
  <commentList>
    <comment ref="BE31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27 iar ulterior nela .barladeanu a trimis 32,9</t>
        </r>
      </text>
    </comment>
    <comment ref="K9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SESIZARE PREALABILA</t>
        </r>
      </text>
    </comment>
    <comment ref="T9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APEL</t>
        </r>
      </text>
    </comment>
    <comment ref="AC9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RECURS</t>
        </r>
      </text>
    </comment>
    <comment ref="AL9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CONTESTAŢII</t>
        </r>
      </text>
    </comment>
    <comment ref="AX9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date din statis</t>
        </r>
      </text>
    </comment>
    <comment ref="BE27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54 dar la cererea trib dl Ionita a propus 56</t>
        </r>
      </text>
    </comment>
    <comment ref="BD23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37 DAR IN DATA DE 27.01.2016 DL Ionita a propus 36, data care apara la Stefania Martin</t>
        </r>
      </text>
    </comment>
  </commentList>
</comments>
</file>

<file path=xl/sharedStrings.xml><?xml version="1.0" encoding="utf-8"?>
<sst xmlns="http://schemas.openxmlformats.org/spreadsheetml/2006/main" count="393" uniqueCount="84">
  <si>
    <t>          </t>
  </si>
  <si>
    <t>SITUATIE STATISTICA</t>
  </si>
  <si>
    <r>
      <t>R13.Q02</t>
    </r>
    <r>
      <rPr>
        <i/>
        <sz val="13"/>
        <rFont val="Cambria"/>
        <family val="1"/>
      </rPr>
      <t> Structura volum activitate, analiza Tribunal.</t>
    </r>
  </si>
  <si>
    <t>CRITERII DE CAUTARE</t>
  </si>
  <si>
    <t>STOC INITIAL</t>
  </si>
  <si>
    <t>INTRATE IN PERIOADA</t>
  </si>
  <si>
    <t>VOLUM ACTIVITATE</t>
  </si>
  <si>
    <t>SOLUTIONATE IN PERIOADA</t>
  </si>
  <si>
    <t>STOC FINAL</t>
  </si>
  <si>
    <t>DIN CARE SUSPENDATE</t>
  </si>
  <si>
    <t>ORDINE</t>
  </si>
  <si>
    <t>DENUMIRE CURTE DE APEL</t>
  </si>
  <si>
    <t>PONDERE VOLUM</t>
  </si>
  <si>
    <t>Tribunalul ALBA</t>
  </si>
  <si>
    <t>Tribunalul ARAD</t>
  </si>
  <si>
    <t>Tribunalul ARGES</t>
  </si>
  <si>
    <t>Tribunalul BACAU</t>
  </si>
  <si>
    <t>Tribunalul BIHOR</t>
  </si>
  <si>
    <t>Tribunalul BISTRITA NASSUD</t>
  </si>
  <si>
    <t>Tribunalul BOTOSANI</t>
  </si>
  <si>
    <t>Tribunalul BRAILA</t>
  </si>
  <si>
    <t>Tribunalul BRASOV</t>
  </si>
  <si>
    <t>Tribunalul BUCURESTI</t>
  </si>
  <si>
    <t>Tribunalul BUZAU</t>
  </si>
  <si>
    <t>Tribunalul CALARASI</t>
  </si>
  <si>
    <t>Tribunalul CARAS SEVERIN</t>
  </si>
  <si>
    <t>Tribunalul CLUJ</t>
  </si>
  <si>
    <t>Tribunalul Comercial ARGES</t>
  </si>
  <si>
    <t>Tribunalul Comercial CLUJ</t>
  </si>
  <si>
    <t>Tribunalul Comercial MURES</t>
  </si>
  <si>
    <t>Tribunalul CONSTANTA</t>
  </si>
  <si>
    <t>Tribunalul COVASNA</t>
  </si>
  <si>
    <t>Tribunalul DAMBOVITA</t>
  </si>
  <si>
    <t>Tribunalul DOLJ</t>
  </si>
  <si>
    <t>Tribunalul GALATI</t>
  </si>
  <si>
    <t>Tribunalul GIURGIU</t>
  </si>
  <si>
    <t>Tribunalul GORJ</t>
  </si>
  <si>
    <t>Tribunalul HARGHITA</t>
  </si>
  <si>
    <t>Tribunalul HUNEDOARA</t>
  </si>
  <si>
    <t>Tribunalul IALOMITA</t>
  </si>
  <si>
    <t>Tribunalul IASI</t>
  </si>
  <si>
    <t>Tribunalul ILFOV</t>
  </si>
  <si>
    <t>Tribunalul MARAMURES</t>
  </si>
  <si>
    <t>Tribunalul MEHEDINTI</t>
  </si>
  <si>
    <t>Tribunalul MURES</t>
  </si>
  <si>
    <t>Tribunalul NEAMT</t>
  </si>
  <si>
    <t>Tribunalul OLT</t>
  </si>
  <si>
    <t>Tribunalul pentru minori si familie BRASOV</t>
  </si>
  <si>
    <t>Tribunalul PRAHOVA</t>
  </si>
  <si>
    <t>Tribunalul SALAJ</t>
  </si>
  <si>
    <t>Tribunalul SATU MARE</t>
  </si>
  <si>
    <t>Tribunalul SIBIU</t>
  </si>
  <si>
    <t>Tribunalul SUCEAVA</t>
  </si>
  <si>
    <t>Tribunalul TELEORMAN</t>
  </si>
  <si>
    <t>Tribunalul TIMIS</t>
  </si>
  <si>
    <t>Tribunalul TULCEA</t>
  </si>
  <si>
    <t>Tribunalul VALCEA</t>
  </si>
  <si>
    <t>Tribunalul VASLUI</t>
  </si>
  <si>
    <t>Tribunalul VRANCEA</t>
  </si>
  <si>
    <t>Total stoc initial</t>
  </si>
  <si>
    <t>Total intrari</t>
  </si>
  <si>
    <t>Total volum</t>
  </si>
  <si>
    <t>Volum mare</t>
  </si>
  <si>
    <t>Schema posturi</t>
  </si>
  <si>
    <t>Efectiv ocupate</t>
  </si>
  <si>
    <t>Încărcătura pe schemă</t>
  </si>
  <si>
    <t>Încărcătura pe judecător</t>
  </si>
  <si>
    <t>Operativitatea (%)</t>
  </si>
  <si>
    <t>Total stoc iniţial + Total intrări</t>
  </si>
  <si>
    <t>Incarcatura mică pe schema</t>
  </si>
  <si>
    <t>Incarcatura mică pe judecator</t>
  </si>
  <si>
    <t>Încarcatura în funcţie de intrate pe schema</t>
  </si>
  <si>
    <t>Încarcatura în funcţie de intrate pe judecator</t>
  </si>
  <si>
    <t>Total</t>
  </si>
  <si>
    <t>Total soluţionate</t>
  </si>
  <si>
    <t>Total soluţionate calculat</t>
  </si>
  <si>
    <t>Total stoc initial calculat</t>
  </si>
  <si>
    <t>Total intrari calculat</t>
  </si>
  <si>
    <t>Total volum calculat</t>
  </si>
  <si>
    <t>Trib Militare</t>
  </si>
  <si>
    <t>Trib militare</t>
  </si>
  <si>
    <t>Total tribunale</t>
  </si>
  <si>
    <t>Total tribunale Statis</t>
  </si>
  <si>
    <t>DENUMIRE TRIBUNAL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</si>
</sst>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1">
    <font>
      <sz val="10"/>
      <name val="Arial"/>
      <family val="0"/>
    </font>
    <font>
      <sz val="11"/>
      <name val="Cambria"/>
      <family val="1"/>
    </font>
    <font>
      <sz val="10"/>
      <name val="Arial Unicode MS"/>
      <family val="2"/>
    </font>
    <font>
      <b/>
      <sz val="11"/>
      <name val="Cambria"/>
      <family val="1"/>
    </font>
    <font>
      <i/>
      <sz val="13"/>
      <name val="Cambria"/>
      <family val="1"/>
    </font>
    <font>
      <sz val="13"/>
      <color indexed="10"/>
      <name val="Cambria"/>
      <family val="1"/>
    </font>
    <font>
      <sz val="11"/>
      <color indexed="10"/>
      <name val="Cambria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10" fontId="6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10" fontId="6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10" fontId="6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6" borderId="10" xfId="0" applyFont="1" applyFill="1" applyBorder="1" applyAlignment="1">
      <alignment horizontal="left" wrapText="1"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10" fontId="6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0" fontId="6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10" fontId="6" fillId="35" borderId="15" xfId="0" applyNumberFormat="1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7" borderId="17" xfId="0" applyFill="1" applyBorder="1" applyAlignment="1">
      <alignment/>
    </xf>
    <xf numFmtId="0" fontId="12" fillId="37" borderId="17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3" fillId="37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37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wrapText="1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3" fillId="38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left" vertical="center" wrapText="1"/>
    </xf>
    <xf numFmtId="0" fontId="1" fillId="38" borderId="12" xfId="0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center" vertical="center" wrapText="1"/>
    </xf>
    <xf numFmtId="10" fontId="6" fillId="38" borderId="12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" fillId="38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center" vertical="center" wrapText="1"/>
    </xf>
    <xf numFmtId="10" fontId="6" fillId="38" borderId="1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wrapText="1"/>
    </xf>
    <xf numFmtId="0" fontId="0" fillId="38" borderId="17" xfId="0" applyFill="1" applyBorder="1" applyAlignment="1">
      <alignment/>
    </xf>
    <xf numFmtId="0" fontId="1" fillId="35" borderId="15" xfId="0" applyFont="1" applyFill="1" applyBorder="1" applyAlignment="1">
      <alignment horizontal="center" wrapText="1"/>
    </xf>
    <xf numFmtId="0" fontId="0" fillId="36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7" xfId="0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left" vertical="center" wrapText="1"/>
    </xf>
    <xf numFmtId="0" fontId="5" fillId="38" borderId="21" xfId="0" applyFont="1" applyFill="1" applyBorder="1" applyAlignment="1">
      <alignment horizontal="left" vertical="center" wrapText="1"/>
    </xf>
    <xf numFmtId="0" fontId="5" fillId="38" borderId="22" xfId="0" applyFont="1" applyFill="1" applyBorder="1" applyAlignment="1">
      <alignment horizontal="left" vertical="center" wrapText="1"/>
    </xf>
    <xf numFmtId="0" fontId="5" fillId="38" borderId="23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wrapText="1"/>
    </xf>
    <xf numFmtId="0" fontId="2" fillId="38" borderId="11" xfId="0" applyFont="1" applyFill="1" applyBorder="1" applyAlignment="1">
      <alignment wrapText="1"/>
    </xf>
    <xf numFmtId="0" fontId="2" fillId="38" borderId="13" xfId="0" applyFont="1" applyFill="1" applyBorder="1" applyAlignment="1">
      <alignment wrapText="1"/>
    </xf>
    <xf numFmtId="0" fontId="3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justify" wrapText="1"/>
    </xf>
    <xf numFmtId="0" fontId="5" fillId="38" borderId="11" xfId="0" applyFont="1" applyFill="1" applyBorder="1" applyAlignment="1">
      <alignment horizontal="justify" wrapText="1"/>
    </xf>
    <xf numFmtId="0" fontId="5" fillId="38" borderId="13" xfId="0" applyFont="1" applyFill="1" applyBorder="1" applyAlignment="1">
      <alignment horizontal="justify" wrapText="1"/>
    </xf>
    <xf numFmtId="0" fontId="1" fillId="38" borderId="10" xfId="0" applyFont="1" applyFill="1" applyBorder="1" applyAlignment="1">
      <alignment horizontal="justify" wrapText="1"/>
    </xf>
    <xf numFmtId="0" fontId="1" fillId="38" borderId="11" xfId="0" applyFont="1" applyFill="1" applyBorder="1" applyAlignment="1">
      <alignment horizontal="justify" wrapText="1"/>
    </xf>
    <xf numFmtId="0" fontId="1" fillId="38" borderId="13" xfId="0" applyFont="1" applyFill="1" applyBorder="1" applyAlignment="1">
      <alignment horizontal="justify" wrapText="1"/>
    </xf>
    <xf numFmtId="0" fontId="5" fillId="36" borderId="20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justify" wrapText="1"/>
    </xf>
    <xf numFmtId="0" fontId="5" fillId="36" borderId="11" xfId="0" applyFont="1" applyFill="1" applyBorder="1" applyAlignment="1">
      <alignment horizontal="justify" wrapText="1"/>
    </xf>
    <xf numFmtId="0" fontId="5" fillId="36" borderId="13" xfId="0" applyFont="1" applyFill="1" applyBorder="1" applyAlignment="1">
      <alignment horizontal="justify" wrapText="1"/>
    </xf>
    <xf numFmtId="0" fontId="1" fillId="36" borderId="10" xfId="0" applyFont="1" applyFill="1" applyBorder="1" applyAlignment="1">
      <alignment horizontal="justify" wrapText="1"/>
    </xf>
    <xf numFmtId="0" fontId="1" fillId="36" borderId="11" xfId="0" applyFont="1" applyFill="1" applyBorder="1" applyAlignment="1">
      <alignment horizontal="justify" wrapText="1"/>
    </xf>
    <xf numFmtId="0" fontId="1" fillId="36" borderId="13" xfId="0" applyFont="1" applyFill="1" applyBorder="1" applyAlignment="1">
      <alignment horizontal="justify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wrapText="1"/>
    </xf>
    <xf numFmtId="0" fontId="5" fillId="35" borderId="11" xfId="0" applyFont="1" applyFill="1" applyBorder="1" applyAlignment="1">
      <alignment horizontal="justify" wrapText="1"/>
    </xf>
    <xf numFmtId="0" fontId="5" fillId="35" borderId="13" xfId="0" applyFont="1" applyFill="1" applyBorder="1" applyAlignment="1">
      <alignment horizontal="justify" wrapText="1"/>
    </xf>
    <xf numFmtId="0" fontId="1" fillId="35" borderId="10" xfId="0" applyFont="1" applyFill="1" applyBorder="1" applyAlignment="1">
      <alignment horizontal="justify" wrapText="1"/>
    </xf>
    <xf numFmtId="0" fontId="1" fillId="35" borderId="11" xfId="0" applyFont="1" applyFill="1" applyBorder="1" applyAlignment="1">
      <alignment horizontal="justify" wrapText="1"/>
    </xf>
    <xf numFmtId="0" fontId="1" fillId="35" borderId="13" xfId="0" applyFont="1" applyFill="1" applyBorder="1" applyAlignment="1">
      <alignment horizontal="justify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wrapText="1"/>
    </xf>
    <xf numFmtId="0" fontId="5" fillId="34" borderId="11" xfId="0" applyFont="1" applyFill="1" applyBorder="1" applyAlignment="1">
      <alignment horizontal="justify" wrapText="1"/>
    </xf>
    <xf numFmtId="0" fontId="5" fillId="34" borderId="13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1" fillId="34" borderId="11" xfId="0" applyFont="1" applyFill="1" applyBorder="1" applyAlignment="1">
      <alignment horizontal="justify" wrapText="1"/>
    </xf>
    <xf numFmtId="0" fontId="1" fillId="34" borderId="13" xfId="0" applyFont="1" applyFill="1" applyBorder="1" applyAlignment="1">
      <alignment horizontal="justify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wrapText="1"/>
    </xf>
    <xf numFmtId="0" fontId="2" fillId="39" borderId="24" xfId="0" applyFont="1" applyFill="1" applyBorder="1" applyAlignment="1">
      <alignment wrapText="1"/>
    </xf>
    <xf numFmtId="0" fontId="2" fillId="39" borderId="11" xfId="0" applyFont="1" applyFill="1" applyBorder="1" applyAlignment="1">
      <alignment wrapText="1"/>
    </xf>
    <xf numFmtId="0" fontId="2" fillId="39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0"/>
  <sheetViews>
    <sheetView tabSelected="1" zoomScalePageLayoutView="0" workbookViewId="0" topLeftCell="A48">
      <selection activeCell="BP13" sqref="BP13"/>
    </sheetView>
  </sheetViews>
  <sheetFormatPr defaultColWidth="9.140625" defaultRowHeight="12.75"/>
  <cols>
    <col min="2" max="2" width="32.57421875" style="0" customWidth="1"/>
    <col min="3" max="3" width="9.57421875" style="12" hidden="1" customWidth="1"/>
    <col min="4" max="4" width="13.8515625" style="12" hidden="1" customWidth="1"/>
    <col min="5" max="5" width="15.00390625" style="12" hidden="1" customWidth="1"/>
    <col min="6" max="6" width="11.00390625" style="12" hidden="1" customWidth="1"/>
    <col min="7" max="7" width="16.421875" style="12" hidden="1" customWidth="1"/>
    <col min="8" max="8" width="12.8515625" style="12" hidden="1" customWidth="1"/>
    <col min="9" max="9" width="14.7109375" style="12" hidden="1" customWidth="1"/>
    <col min="10" max="10" width="9.140625" style="98" hidden="1" customWidth="1"/>
    <col min="11" max="11" width="31.28125" style="98" hidden="1" customWidth="1"/>
    <col min="12" max="12" width="9.8515625" style="98" hidden="1" customWidth="1"/>
    <col min="13" max="13" width="13.57421875" style="98" hidden="1" customWidth="1"/>
    <col min="14" max="14" width="14.140625" style="98" hidden="1" customWidth="1"/>
    <col min="15" max="15" width="12.00390625" style="98" hidden="1" customWidth="1"/>
    <col min="16" max="16" width="15.57421875" style="98" hidden="1" customWidth="1"/>
    <col min="17" max="17" width="9.00390625" style="98" hidden="1" customWidth="1"/>
    <col min="18" max="18" width="15.8515625" style="98" hidden="1" customWidth="1"/>
    <col min="19" max="19" width="9.140625" style="23" hidden="1" customWidth="1"/>
    <col min="20" max="20" width="31.28125" style="23" hidden="1" customWidth="1"/>
    <col min="21" max="21" width="9.8515625" style="23" hidden="1" customWidth="1"/>
    <col min="22" max="22" width="13.57421875" style="23" hidden="1" customWidth="1"/>
    <col min="23" max="23" width="14.140625" style="23" hidden="1" customWidth="1"/>
    <col min="24" max="24" width="12.00390625" style="23" hidden="1" customWidth="1"/>
    <col min="25" max="25" width="15.57421875" style="23" hidden="1" customWidth="1"/>
    <col min="26" max="26" width="9.00390625" style="23" hidden="1" customWidth="1"/>
    <col min="27" max="27" width="15.8515625" style="23" hidden="1" customWidth="1"/>
    <col min="28" max="28" width="9.140625" style="34" hidden="1" customWidth="1"/>
    <col min="29" max="29" width="36.57421875" style="34" hidden="1" customWidth="1"/>
    <col min="30" max="30" width="9.421875" style="34" hidden="1" customWidth="1"/>
    <col min="31" max="31" width="14.8515625" style="34" hidden="1" customWidth="1"/>
    <col min="32" max="32" width="14.421875" style="34" hidden="1" customWidth="1"/>
    <col min="33" max="33" width="11.8515625" style="34" hidden="1" customWidth="1"/>
    <col min="34" max="34" width="15.28125" style="34" hidden="1" customWidth="1"/>
    <col min="35" max="35" width="8.8515625" style="34" hidden="1" customWidth="1"/>
    <col min="36" max="36" width="15.00390625" style="34" hidden="1" customWidth="1"/>
    <col min="37" max="37" width="9.140625" style="45" hidden="1" customWidth="1"/>
    <col min="38" max="38" width="28.28125" style="45" hidden="1" customWidth="1"/>
    <col min="39" max="39" width="9.7109375" style="45" hidden="1" customWidth="1"/>
    <col min="40" max="40" width="13.140625" style="45" hidden="1" customWidth="1"/>
    <col min="41" max="41" width="14.28125" style="45" hidden="1" customWidth="1"/>
    <col min="42" max="42" width="10.421875" style="45" hidden="1" customWidth="1"/>
    <col min="43" max="43" width="15.8515625" style="45" hidden="1" customWidth="1"/>
    <col min="44" max="44" width="12.8515625" style="45" hidden="1" customWidth="1"/>
    <col min="45" max="45" width="15.8515625" style="45" hidden="1" customWidth="1"/>
    <col min="46" max="46" width="9.140625" style="0" hidden="1" customWidth="1"/>
    <col min="47" max="47" width="7.8515625" style="0" hidden="1" customWidth="1"/>
    <col min="48" max="48" width="7.7109375" style="0" hidden="1" customWidth="1"/>
    <col min="49" max="49" width="10.421875" style="0" hidden="1" customWidth="1"/>
    <col min="50" max="50" width="40.421875" style="0" hidden="1" customWidth="1"/>
    <col min="51" max="51" width="8.7109375" style="82" customWidth="1"/>
    <col min="52" max="52" width="7.7109375" style="82" customWidth="1"/>
    <col min="53" max="53" width="8.28125" style="85" customWidth="1"/>
    <col min="54" max="54" width="9.57421875" style="0" customWidth="1"/>
    <col min="55" max="55" width="8.28125" style="0" hidden="1" customWidth="1"/>
    <col min="56" max="56" width="7.7109375" style="0" hidden="1" customWidth="1"/>
    <col min="57" max="57" width="7.57421875" style="0" hidden="1" customWidth="1"/>
    <col min="58" max="59" width="10.28125" style="0" hidden="1" customWidth="1"/>
    <col min="60" max="60" width="11.8515625" style="0" hidden="1" customWidth="1"/>
    <col min="61" max="61" width="0" style="0" hidden="1" customWidth="1"/>
    <col min="62" max="62" width="10.8515625" style="0" hidden="1" customWidth="1"/>
    <col min="63" max="63" width="11.140625" style="0" hidden="1" customWidth="1"/>
    <col min="64" max="66" width="10.421875" style="0" hidden="1" customWidth="1"/>
  </cols>
  <sheetData>
    <row r="1" spans="1:53" ht="15.75" hidden="1" thickBot="1">
      <c r="A1" s="1" t="s">
        <v>0</v>
      </c>
      <c r="B1" s="2"/>
      <c r="C1" s="5"/>
      <c r="D1" s="5"/>
      <c r="E1" s="5"/>
      <c r="F1" s="5"/>
      <c r="G1" s="5"/>
      <c r="H1" s="5"/>
      <c r="I1" s="6"/>
      <c r="J1" s="88" t="s">
        <v>0</v>
      </c>
      <c r="K1" s="89"/>
      <c r="L1" s="89"/>
      <c r="M1" s="89"/>
      <c r="N1" s="89"/>
      <c r="O1" s="89"/>
      <c r="P1" s="89"/>
      <c r="Q1" s="89"/>
      <c r="R1" s="90"/>
      <c r="S1" s="13" t="s">
        <v>0</v>
      </c>
      <c r="T1" s="14"/>
      <c r="U1" s="14"/>
      <c r="V1" s="14"/>
      <c r="W1" s="14"/>
      <c r="X1" s="14"/>
      <c r="Y1" s="14"/>
      <c r="Z1" s="14"/>
      <c r="AA1" s="15"/>
      <c r="AB1" s="24" t="s">
        <v>0</v>
      </c>
      <c r="AC1" s="25"/>
      <c r="AD1" s="25"/>
      <c r="AE1" s="25"/>
      <c r="AF1" s="25"/>
      <c r="AG1" s="25"/>
      <c r="AH1" s="25"/>
      <c r="AI1" s="25"/>
      <c r="AJ1" s="26"/>
      <c r="AK1" s="35" t="s">
        <v>0</v>
      </c>
      <c r="AL1" s="36"/>
      <c r="AM1" s="36"/>
      <c r="AN1" s="36"/>
      <c r="AO1" s="36"/>
      <c r="AP1" s="36"/>
      <c r="AQ1" s="36"/>
      <c r="AR1" s="36"/>
      <c r="AS1" s="37"/>
      <c r="BA1" s="84"/>
    </row>
    <row r="2" spans="1:53" ht="14.25" customHeight="1" hidden="1">
      <c r="A2" s="207" t="s">
        <v>1</v>
      </c>
      <c r="B2" s="208"/>
      <c r="C2" s="208"/>
      <c r="D2" s="208"/>
      <c r="E2" s="208"/>
      <c r="F2" s="208"/>
      <c r="G2" s="208"/>
      <c r="H2" s="208"/>
      <c r="I2" s="209"/>
      <c r="J2" s="127" t="s">
        <v>1</v>
      </c>
      <c r="K2" s="134"/>
      <c r="L2" s="134"/>
      <c r="M2" s="134"/>
      <c r="N2" s="134"/>
      <c r="O2" s="134"/>
      <c r="P2" s="134"/>
      <c r="Q2" s="134"/>
      <c r="R2" s="128"/>
      <c r="S2" s="181" t="s">
        <v>1</v>
      </c>
      <c r="T2" s="188"/>
      <c r="U2" s="188"/>
      <c r="V2" s="188"/>
      <c r="W2" s="188"/>
      <c r="X2" s="188"/>
      <c r="Y2" s="188"/>
      <c r="Z2" s="188"/>
      <c r="AA2" s="182"/>
      <c r="AB2" s="163" t="s">
        <v>1</v>
      </c>
      <c r="AC2" s="170"/>
      <c r="AD2" s="170"/>
      <c r="AE2" s="170"/>
      <c r="AF2" s="170"/>
      <c r="AG2" s="170"/>
      <c r="AH2" s="170"/>
      <c r="AI2" s="170"/>
      <c r="AJ2" s="164"/>
      <c r="AK2" s="145" t="s">
        <v>1</v>
      </c>
      <c r="AL2" s="152"/>
      <c r="AM2" s="152"/>
      <c r="AN2" s="152"/>
      <c r="AO2" s="152"/>
      <c r="AP2" s="152"/>
      <c r="AQ2" s="152"/>
      <c r="AR2" s="152"/>
      <c r="AS2" s="146"/>
      <c r="BA2" s="84"/>
    </row>
    <row r="3" spans="1:53" ht="16.5" customHeight="1" hidden="1">
      <c r="A3" s="210" t="s">
        <v>2</v>
      </c>
      <c r="B3" s="211"/>
      <c r="C3" s="211"/>
      <c r="D3" s="211"/>
      <c r="E3" s="211"/>
      <c r="F3" s="211"/>
      <c r="G3" s="211"/>
      <c r="H3" s="211"/>
      <c r="I3" s="212"/>
      <c r="J3" s="135" t="s">
        <v>2</v>
      </c>
      <c r="K3" s="136"/>
      <c r="L3" s="136"/>
      <c r="M3" s="136"/>
      <c r="N3" s="136"/>
      <c r="O3" s="136"/>
      <c r="P3" s="136"/>
      <c r="Q3" s="136"/>
      <c r="R3" s="137"/>
      <c r="S3" s="189" t="s">
        <v>2</v>
      </c>
      <c r="T3" s="190"/>
      <c r="U3" s="190"/>
      <c r="V3" s="190"/>
      <c r="W3" s="190"/>
      <c r="X3" s="190"/>
      <c r="Y3" s="190"/>
      <c r="Z3" s="190"/>
      <c r="AA3" s="191"/>
      <c r="AB3" s="171" t="s">
        <v>2</v>
      </c>
      <c r="AC3" s="172"/>
      <c r="AD3" s="172"/>
      <c r="AE3" s="172"/>
      <c r="AF3" s="172"/>
      <c r="AG3" s="172"/>
      <c r="AH3" s="172"/>
      <c r="AI3" s="172"/>
      <c r="AJ3" s="173"/>
      <c r="AK3" s="153" t="s">
        <v>2</v>
      </c>
      <c r="AL3" s="154"/>
      <c r="AM3" s="154"/>
      <c r="AN3" s="154"/>
      <c r="AO3" s="154"/>
      <c r="AP3" s="154"/>
      <c r="AQ3" s="154"/>
      <c r="AR3" s="154"/>
      <c r="AS3" s="155"/>
      <c r="BA3" s="84"/>
    </row>
    <row r="4" spans="1:53" ht="14.25" customHeight="1" hidden="1">
      <c r="A4" s="207" t="s">
        <v>3</v>
      </c>
      <c r="B4" s="208"/>
      <c r="C4" s="208"/>
      <c r="D4" s="208"/>
      <c r="E4" s="208"/>
      <c r="F4" s="208"/>
      <c r="G4" s="208"/>
      <c r="H4" s="208"/>
      <c r="I4" s="209"/>
      <c r="J4" s="127" t="s">
        <v>3</v>
      </c>
      <c r="K4" s="134"/>
      <c r="L4" s="134"/>
      <c r="M4" s="134"/>
      <c r="N4" s="134"/>
      <c r="O4" s="134"/>
      <c r="P4" s="134"/>
      <c r="Q4" s="134"/>
      <c r="R4" s="128"/>
      <c r="S4" s="181" t="s">
        <v>3</v>
      </c>
      <c r="T4" s="188"/>
      <c r="U4" s="188"/>
      <c r="V4" s="188"/>
      <c r="W4" s="188"/>
      <c r="X4" s="188"/>
      <c r="Y4" s="188"/>
      <c r="Z4" s="188"/>
      <c r="AA4" s="182"/>
      <c r="AB4" s="163" t="s">
        <v>3</v>
      </c>
      <c r="AC4" s="170"/>
      <c r="AD4" s="170"/>
      <c r="AE4" s="170"/>
      <c r="AF4" s="170"/>
      <c r="AG4" s="170"/>
      <c r="AH4" s="170"/>
      <c r="AI4" s="170"/>
      <c r="AJ4" s="164"/>
      <c r="AK4" s="145" t="s">
        <v>3</v>
      </c>
      <c r="AL4" s="152"/>
      <c r="AM4" s="152"/>
      <c r="AN4" s="152"/>
      <c r="AO4" s="152"/>
      <c r="AP4" s="152"/>
      <c r="AQ4" s="152"/>
      <c r="AR4" s="152"/>
      <c r="AS4" s="146"/>
      <c r="BA4" s="84"/>
    </row>
    <row r="5" spans="1:53" ht="15" hidden="1" thickBot="1">
      <c r="A5" s="213"/>
      <c r="B5" s="214"/>
      <c r="C5" s="214"/>
      <c r="D5" s="214"/>
      <c r="E5" s="214"/>
      <c r="F5" s="214"/>
      <c r="G5" s="214"/>
      <c r="H5" s="214"/>
      <c r="I5" s="215"/>
      <c r="J5" s="138"/>
      <c r="K5" s="139"/>
      <c r="L5" s="139"/>
      <c r="M5" s="139"/>
      <c r="N5" s="139"/>
      <c r="O5" s="139"/>
      <c r="P5" s="139"/>
      <c r="Q5" s="139"/>
      <c r="R5" s="140"/>
      <c r="S5" s="192"/>
      <c r="T5" s="193"/>
      <c r="U5" s="193"/>
      <c r="V5" s="193"/>
      <c r="W5" s="193"/>
      <c r="X5" s="193"/>
      <c r="Y5" s="193"/>
      <c r="Z5" s="193"/>
      <c r="AA5" s="194"/>
      <c r="AB5" s="174"/>
      <c r="AC5" s="175"/>
      <c r="AD5" s="175"/>
      <c r="AE5" s="175"/>
      <c r="AF5" s="175"/>
      <c r="AG5" s="175"/>
      <c r="AH5" s="175"/>
      <c r="AI5" s="175"/>
      <c r="AJ5" s="176"/>
      <c r="AK5" s="156"/>
      <c r="AL5" s="157"/>
      <c r="AM5" s="157"/>
      <c r="AN5" s="157"/>
      <c r="AO5" s="157"/>
      <c r="AP5" s="157"/>
      <c r="AQ5" s="157"/>
      <c r="AR5" s="157"/>
      <c r="AS5" s="158"/>
      <c r="BA5" s="84"/>
    </row>
    <row r="6" spans="1:53" ht="14.25" customHeight="1" hidden="1">
      <c r="A6" s="195"/>
      <c r="B6" s="196"/>
      <c r="C6" s="7" t="s">
        <v>4</v>
      </c>
      <c r="D6" s="7" t="s">
        <v>5</v>
      </c>
      <c r="E6" s="199" t="s">
        <v>6</v>
      </c>
      <c r="F6" s="200"/>
      <c r="G6" s="7" t="s">
        <v>7</v>
      </c>
      <c r="H6" s="7" t="s">
        <v>8</v>
      </c>
      <c r="I6" s="7" t="s">
        <v>9</v>
      </c>
      <c r="J6" s="123"/>
      <c r="K6" s="124"/>
      <c r="L6" s="91" t="s">
        <v>4</v>
      </c>
      <c r="M6" s="91" t="s">
        <v>5</v>
      </c>
      <c r="N6" s="127" t="s">
        <v>6</v>
      </c>
      <c r="O6" s="128"/>
      <c r="P6" s="91" t="s">
        <v>7</v>
      </c>
      <c r="Q6" s="91" t="s">
        <v>8</v>
      </c>
      <c r="R6" s="91" t="s">
        <v>9</v>
      </c>
      <c r="S6" s="177"/>
      <c r="T6" s="178"/>
      <c r="U6" s="16" t="s">
        <v>4</v>
      </c>
      <c r="V6" s="16" t="s">
        <v>5</v>
      </c>
      <c r="W6" s="181" t="s">
        <v>6</v>
      </c>
      <c r="X6" s="182"/>
      <c r="Y6" s="16" t="s">
        <v>7</v>
      </c>
      <c r="Z6" s="16" t="s">
        <v>8</v>
      </c>
      <c r="AA6" s="16" t="s">
        <v>9</v>
      </c>
      <c r="AB6" s="159"/>
      <c r="AC6" s="160"/>
      <c r="AD6" s="27" t="s">
        <v>4</v>
      </c>
      <c r="AE6" s="27" t="s">
        <v>5</v>
      </c>
      <c r="AF6" s="163" t="s">
        <v>6</v>
      </c>
      <c r="AG6" s="164"/>
      <c r="AH6" s="27" t="s">
        <v>7</v>
      </c>
      <c r="AI6" s="27" t="s">
        <v>8</v>
      </c>
      <c r="AJ6" s="27" t="s">
        <v>9</v>
      </c>
      <c r="AK6" s="141"/>
      <c r="AL6" s="142"/>
      <c r="AM6" s="38" t="s">
        <v>4</v>
      </c>
      <c r="AN6" s="38" t="s">
        <v>5</v>
      </c>
      <c r="AO6" s="145" t="s">
        <v>6</v>
      </c>
      <c r="AP6" s="146"/>
      <c r="AQ6" s="38" t="s">
        <v>7</v>
      </c>
      <c r="AR6" s="38" t="s">
        <v>8</v>
      </c>
      <c r="AS6" s="38" t="s">
        <v>9</v>
      </c>
      <c r="BA6" s="84"/>
    </row>
    <row r="7" spans="1:53" ht="14.25" customHeight="1" hidden="1">
      <c r="A7" s="197"/>
      <c r="B7" s="198"/>
      <c r="C7" s="8">
        <v>203581</v>
      </c>
      <c r="D7" s="8">
        <v>149414</v>
      </c>
      <c r="E7" s="201">
        <v>352995</v>
      </c>
      <c r="F7" s="202"/>
      <c r="G7" s="8">
        <v>170668</v>
      </c>
      <c r="H7" s="8">
        <v>182327</v>
      </c>
      <c r="I7" s="9">
        <v>23724</v>
      </c>
      <c r="J7" s="125"/>
      <c r="K7" s="126"/>
      <c r="L7" s="92">
        <v>63174</v>
      </c>
      <c r="M7" s="92">
        <v>76812</v>
      </c>
      <c r="N7" s="129">
        <v>139986</v>
      </c>
      <c r="O7" s="130"/>
      <c r="P7" s="92">
        <v>68438</v>
      </c>
      <c r="Q7" s="92">
        <v>71548</v>
      </c>
      <c r="R7" s="93">
        <v>3283</v>
      </c>
      <c r="S7" s="179"/>
      <c r="T7" s="180"/>
      <c r="U7" s="17">
        <v>63174</v>
      </c>
      <c r="V7" s="17">
        <v>76812</v>
      </c>
      <c r="W7" s="183">
        <v>139986</v>
      </c>
      <c r="X7" s="184"/>
      <c r="Y7" s="17">
        <v>68438</v>
      </c>
      <c r="Z7" s="17">
        <v>71548</v>
      </c>
      <c r="AA7" s="18">
        <v>3283</v>
      </c>
      <c r="AB7" s="161"/>
      <c r="AC7" s="162"/>
      <c r="AD7" s="28">
        <v>40550</v>
      </c>
      <c r="AE7" s="28">
        <v>12534</v>
      </c>
      <c r="AF7" s="165">
        <v>53084</v>
      </c>
      <c r="AG7" s="166"/>
      <c r="AH7" s="28">
        <v>29680</v>
      </c>
      <c r="AI7" s="28">
        <v>23404</v>
      </c>
      <c r="AJ7" s="29">
        <v>4474</v>
      </c>
      <c r="AK7" s="143"/>
      <c r="AL7" s="144"/>
      <c r="AM7" s="39">
        <v>4739</v>
      </c>
      <c r="AN7" s="39">
        <v>13078</v>
      </c>
      <c r="AO7" s="147">
        <v>17817</v>
      </c>
      <c r="AP7" s="148"/>
      <c r="AQ7" s="39">
        <v>13097</v>
      </c>
      <c r="AR7" s="39">
        <v>4720</v>
      </c>
      <c r="AS7" s="40">
        <v>1</v>
      </c>
      <c r="BA7" s="84"/>
    </row>
    <row r="8" spans="1:53" ht="15.75" hidden="1" thickBot="1">
      <c r="A8" s="203"/>
      <c r="B8" s="204"/>
      <c r="C8" s="205"/>
      <c r="D8" s="205"/>
      <c r="E8" s="205"/>
      <c r="F8" s="205"/>
      <c r="G8" s="205"/>
      <c r="H8" s="205"/>
      <c r="I8" s="206"/>
      <c r="J8" s="131"/>
      <c r="K8" s="132"/>
      <c r="L8" s="132"/>
      <c r="M8" s="132"/>
      <c r="N8" s="132"/>
      <c r="O8" s="132"/>
      <c r="P8" s="132"/>
      <c r="Q8" s="132"/>
      <c r="R8" s="133"/>
      <c r="S8" s="185"/>
      <c r="T8" s="186"/>
      <c r="U8" s="186"/>
      <c r="V8" s="186"/>
      <c r="W8" s="186"/>
      <c r="X8" s="186"/>
      <c r="Y8" s="186"/>
      <c r="Z8" s="186"/>
      <c r="AA8" s="187"/>
      <c r="AB8" s="167"/>
      <c r="AC8" s="168"/>
      <c r="AD8" s="168"/>
      <c r="AE8" s="168"/>
      <c r="AF8" s="168"/>
      <c r="AG8" s="168"/>
      <c r="AH8" s="168"/>
      <c r="AI8" s="168"/>
      <c r="AJ8" s="169"/>
      <c r="AK8" s="149"/>
      <c r="AL8" s="150"/>
      <c r="AM8" s="150"/>
      <c r="AN8" s="150"/>
      <c r="AO8" s="150"/>
      <c r="AP8" s="150"/>
      <c r="AQ8" s="150"/>
      <c r="AR8" s="150"/>
      <c r="AS8" s="151"/>
      <c r="BA8" s="84"/>
    </row>
    <row r="9" spans="1:65" ht="409.5" thickBot="1">
      <c r="A9" s="80" t="s">
        <v>10</v>
      </c>
      <c r="B9" s="80" t="s">
        <v>83</v>
      </c>
      <c r="C9" s="63" t="s">
        <v>4</v>
      </c>
      <c r="D9" s="7" t="s">
        <v>5</v>
      </c>
      <c r="E9" s="7" t="s">
        <v>6</v>
      </c>
      <c r="F9" s="7" t="s">
        <v>12</v>
      </c>
      <c r="G9" s="7" t="s">
        <v>7</v>
      </c>
      <c r="H9" s="7" t="s">
        <v>8</v>
      </c>
      <c r="I9" s="7" t="s">
        <v>9</v>
      </c>
      <c r="J9" s="91" t="s">
        <v>10</v>
      </c>
      <c r="K9" s="94" t="s">
        <v>11</v>
      </c>
      <c r="L9" s="91" t="s">
        <v>4</v>
      </c>
      <c r="M9" s="91" t="s">
        <v>5</v>
      </c>
      <c r="N9" s="91" t="s">
        <v>6</v>
      </c>
      <c r="O9" s="91" t="s">
        <v>12</v>
      </c>
      <c r="P9" s="91" t="s">
        <v>7</v>
      </c>
      <c r="Q9" s="91" t="s">
        <v>8</v>
      </c>
      <c r="R9" s="91" t="s">
        <v>9</v>
      </c>
      <c r="S9" s="16" t="s">
        <v>10</v>
      </c>
      <c r="T9" s="19" t="s">
        <v>11</v>
      </c>
      <c r="U9" s="16" t="s">
        <v>4</v>
      </c>
      <c r="V9" s="16" t="s">
        <v>5</v>
      </c>
      <c r="W9" s="16" t="s">
        <v>6</v>
      </c>
      <c r="X9" s="16" t="s">
        <v>12</v>
      </c>
      <c r="Y9" s="16" t="s">
        <v>7</v>
      </c>
      <c r="Z9" s="16" t="s">
        <v>8</v>
      </c>
      <c r="AA9" s="16" t="s">
        <v>9</v>
      </c>
      <c r="AB9" s="27" t="s">
        <v>10</v>
      </c>
      <c r="AC9" s="30" t="s">
        <v>11</v>
      </c>
      <c r="AD9" s="27" t="s">
        <v>4</v>
      </c>
      <c r="AE9" s="27" t="s">
        <v>5</v>
      </c>
      <c r="AF9" s="27" t="s">
        <v>6</v>
      </c>
      <c r="AG9" s="27" t="s">
        <v>12</v>
      </c>
      <c r="AH9" s="27" t="s">
        <v>7</v>
      </c>
      <c r="AI9" s="27" t="s">
        <v>8</v>
      </c>
      <c r="AJ9" s="27" t="s">
        <v>9</v>
      </c>
      <c r="AK9" s="38" t="s">
        <v>10</v>
      </c>
      <c r="AL9" s="41" t="s">
        <v>11</v>
      </c>
      <c r="AM9" s="38" t="s">
        <v>4</v>
      </c>
      <c r="AN9" s="38" t="s">
        <v>5</v>
      </c>
      <c r="AO9" s="38" t="s">
        <v>6</v>
      </c>
      <c r="AP9" s="38" t="s">
        <v>12</v>
      </c>
      <c r="AQ9" s="38" t="s">
        <v>7</v>
      </c>
      <c r="AR9" s="38" t="s">
        <v>8</v>
      </c>
      <c r="AS9" s="38" t="s">
        <v>9</v>
      </c>
      <c r="AT9" s="46" t="s">
        <v>76</v>
      </c>
      <c r="AU9" s="46" t="s">
        <v>77</v>
      </c>
      <c r="AV9" s="46" t="s">
        <v>78</v>
      </c>
      <c r="AW9" s="46" t="s">
        <v>75</v>
      </c>
      <c r="AX9" s="46"/>
      <c r="AY9" s="83" t="s">
        <v>59</v>
      </c>
      <c r="AZ9" s="83" t="s">
        <v>60</v>
      </c>
      <c r="BA9" s="83" t="s">
        <v>61</v>
      </c>
      <c r="BB9" s="46" t="s">
        <v>74</v>
      </c>
      <c r="BC9" s="47" t="s">
        <v>62</v>
      </c>
      <c r="BD9" s="46" t="s">
        <v>63</v>
      </c>
      <c r="BE9" s="46" t="s">
        <v>64</v>
      </c>
      <c r="BF9" s="46" t="s">
        <v>65</v>
      </c>
      <c r="BG9" s="46" t="s">
        <v>66</v>
      </c>
      <c r="BH9" s="46" t="s">
        <v>67</v>
      </c>
      <c r="BI9" s="48" t="s">
        <v>68</v>
      </c>
      <c r="BJ9" s="48" t="s">
        <v>69</v>
      </c>
      <c r="BK9" s="48" t="s">
        <v>70</v>
      </c>
      <c r="BL9" s="49" t="s">
        <v>71</v>
      </c>
      <c r="BM9" s="49" t="s">
        <v>72</v>
      </c>
    </row>
    <row r="10" spans="1:65" ht="15.75">
      <c r="A10" s="79">
        <v>1</v>
      </c>
      <c r="B10" s="81" t="s">
        <v>13</v>
      </c>
      <c r="C10" s="8">
        <v>3046</v>
      </c>
      <c r="D10" s="8">
        <v>5302</v>
      </c>
      <c r="E10" s="10">
        <v>8348</v>
      </c>
      <c r="F10" s="11">
        <v>0.017</v>
      </c>
      <c r="G10" s="8">
        <v>5960</v>
      </c>
      <c r="H10" s="8">
        <v>2388</v>
      </c>
      <c r="I10" s="9">
        <v>315</v>
      </c>
      <c r="J10" s="92">
        <v>1</v>
      </c>
      <c r="K10" s="95" t="s">
        <v>13</v>
      </c>
      <c r="L10" s="92"/>
      <c r="M10" s="92"/>
      <c r="N10" s="96"/>
      <c r="O10" s="97"/>
      <c r="P10" s="92"/>
      <c r="Q10" s="92"/>
      <c r="R10" s="93"/>
      <c r="S10" s="17">
        <v>1</v>
      </c>
      <c r="T10" s="20" t="s">
        <v>13</v>
      </c>
      <c r="U10" s="17">
        <v>630</v>
      </c>
      <c r="V10" s="17">
        <v>2089</v>
      </c>
      <c r="W10" s="21">
        <v>2719</v>
      </c>
      <c r="X10" s="22">
        <v>0.013</v>
      </c>
      <c r="Y10" s="17">
        <v>1857</v>
      </c>
      <c r="Z10" s="17">
        <v>862</v>
      </c>
      <c r="AA10" s="18">
        <v>27</v>
      </c>
      <c r="AB10" s="28">
        <v>1</v>
      </c>
      <c r="AC10" s="31" t="s">
        <v>13</v>
      </c>
      <c r="AD10" s="28">
        <v>252</v>
      </c>
      <c r="AE10" s="28">
        <v>330</v>
      </c>
      <c r="AF10" s="32">
        <v>582</v>
      </c>
      <c r="AG10" s="33">
        <v>0.01</v>
      </c>
      <c r="AH10" s="28">
        <v>361</v>
      </c>
      <c r="AI10" s="28">
        <v>221</v>
      </c>
      <c r="AJ10" s="29">
        <v>33</v>
      </c>
      <c r="AK10" s="39">
        <v>1</v>
      </c>
      <c r="AL10" s="42" t="s">
        <v>13</v>
      </c>
      <c r="AM10" s="39">
        <v>32</v>
      </c>
      <c r="AN10" s="39">
        <v>592</v>
      </c>
      <c r="AO10" s="43">
        <v>624</v>
      </c>
      <c r="AP10" s="44">
        <v>0.021</v>
      </c>
      <c r="AQ10" s="39">
        <v>573</v>
      </c>
      <c r="AR10" s="39">
        <v>51</v>
      </c>
      <c r="AS10" s="40">
        <v>0</v>
      </c>
      <c r="AT10" s="64">
        <f>C10+L10+U10+AD10+AM10</f>
        <v>3960</v>
      </c>
      <c r="AU10" s="64">
        <f>D10+M10+V10+AE10+AN10</f>
        <v>8313</v>
      </c>
      <c r="AV10" s="69">
        <f>AT10+AU10</f>
        <v>12273</v>
      </c>
      <c r="AW10" s="69">
        <f>G10+P10+Y10+AH10+AQ10</f>
        <v>8751</v>
      </c>
      <c r="AX10" s="71" t="s">
        <v>13</v>
      </c>
      <c r="AY10" s="3">
        <v>3960</v>
      </c>
      <c r="AZ10" s="3">
        <v>8313</v>
      </c>
      <c r="BA10" s="103">
        <v>12273</v>
      </c>
      <c r="BB10" s="3">
        <v>8751</v>
      </c>
      <c r="BC10" s="69">
        <f>E10+N10+2*W10+3*AF10+AO10</f>
        <v>16156</v>
      </c>
      <c r="BD10" s="121">
        <v>30</v>
      </c>
      <c r="BE10" s="72">
        <v>27</v>
      </c>
      <c r="BF10" s="77">
        <f aca="true" t="shared" si="0" ref="BF10:BF56">BC10/BD10</f>
        <v>538.5333333333333</v>
      </c>
      <c r="BG10" s="77">
        <f aca="true" t="shared" si="1" ref="BG10:BG56">BC10/BE10</f>
        <v>598.3703703703703</v>
      </c>
      <c r="BH10" s="77">
        <f>BB10/AZ10*100</f>
        <v>105.26885600866113</v>
      </c>
      <c r="BI10" s="69">
        <f>AY10+AZ10</f>
        <v>12273</v>
      </c>
      <c r="BJ10" s="77">
        <f>BI10/BD10</f>
        <v>409.1</v>
      </c>
      <c r="BK10" s="77">
        <f>BI10/BE10</f>
        <v>454.55555555555554</v>
      </c>
      <c r="BL10" s="77">
        <f>AZ10/BD10</f>
        <v>277.1</v>
      </c>
      <c r="BM10" s="77">
        <f>AZ10/BE10</f>
        <v>307.8888888888889</v>
      </c>
    </row>
    <row r="11" spans="1:65" ht="15.75">
      <c r="A11" s="3">
        <v>2</v>
      </c>
      <c r="B11" s="4" t="s">
        <v>14</v>
      </c>
      <c r="C11" s="8">
        <v>1655</v>
      </c>
      <c r="D11" s="8">
        <v>4919</v>
      </c>
      <c r="E11" s="10">
        <v>6574</v>
      </c>
      <c r="F11" s="11">
        <v>0.014</v>
      </c>
      <c r="G11" s="8">
        <v>5107</v>
      </c>
      <c r="H11" s="8">
        <v>1467</v>
      </c>
      <c r="I11" s="9">
        <v>201</v>
      </c>
      <c r="J11" s="92">
        <v>2</v>
      </c>
      <c r="K11" s="95" t="s">
        <v>14</v>
      </c>
      <c r="L11" s="92"/>
      <c r="M11" s="92"/>
      <c r="N11" s="96"/>
      <c r="O11" s="97"/>
      <c r="P11" s="92"/>
      <c r="Q11" s="92"/>
      <c r="R11" s="93"/>
      <c r="S11" s="17">
        <v>2</v>
      </c>
      <c r="T11" s="20" t="s">
        <v>14</v>
      </c>
      <c r="U11" s="17">
        <v>477</v>
      </c>
      <c r="V11" s="17">
        <v>3405</v>
      </c>
      <c r="W11" s="21">
        <v>3882</v>
      </c>
      <c r="X11" s="22">
        <v>0.018</v>
      </c>
      <c r="Y11" s="17">
        <v>3179</v>
      </c>
      <c r="Z11" s="17">
        <v>703</v>
      </c>
      <c r="AA11" s="18">
        <v>29</v>
      </c>
      <c r="AB11" s="28">
        <v>2</v>
      </c>
      <c r="AC11" s="31" t="s">
        <v>14</v>
      </c>
      <c r="AD11" s="28">
        <v>66</v>
      </c>
      <c r="AE11" s="28">
        <v>160</v>
      </c>
      <c r="AF11" s="32">
        <v>226</v>
      </c>
      <c r="AG11" s="33">
        <v>0.004</v>
      </c>
      <c r="AH11" s="28">
        <v>194</v>
      </c>
      <c r="AI11" s="28">
        <v>32</v>
      </c>
      <c r="AJ11" s="29">
        <v>13</v>
      </c>
      <c r="AK11" s="39">
        <v>2</v>
      </c>
      <c r="AL11" s="42" t="s">
        <v>14</v>
      </c>
      <c r="AM11" s="39">
        <v>36</v>
      </c>
      <c r="AN11" s="39">
        <v>595</v>
      </c>
      <c r="AO11" s="43">
        <v>631</v>
      </c>
      <c r="AP11" s="44">
        <v>0.021</v>
      </c>
      <c r="AQ11" s="39">
        <v>591</v>
      </c>
      <c r="AR11" s="39">
        <v>40</v>
      </c>
      <c r="AS11" s="40">
        <v>0</v>
      </c>
      <c r="AT11" s="64">
        <f aca="true" t="shared" si="2" ref="AT11:AT56">C11+L11+U11+AD11+AM11</f>
        <v>2234</v>
      </c>
      <c r="AU11" s="64">
        <f aca="true" t="shared" si="3" ref="AU11:AU56">D11+M11+V11+AE11+AN11</f>
        <v>9079</v>
      </c>
      <c r="AV11" s="69">
        <f aca="true" t="shared" si="4" ref="AV11:AV56">AT11+AU11</f>
        <v>11313</v>
      </c>
      <c r="AW11" s="69">
        <f aca="true" t="shared" si="5" ref="AW11:AW56">G11+P11+Y11+AH11+AQ11</f>
        <v>9071</v>
      </c>
      <c r="AX11" s="71" t="s">
        <v>14</v>
      </c>
      <c r="AY11" s="3">
        <v>2234</v>
      </c>
      <c r="AZ11" s="3">
        <v>9079</v>
      </c>
      <c r="BA11" s="103">
        <v>11313</v>
      </c>
      <c r="BB11" s="3">
        <v>9071</v>
      </c>
      <c r="BC11" s="69">
        <f aca="true" t="shared" si="6" ref="BC11:BC56">E11+N11+2*W11+3*AF11+AO11</f>
        <v>15647</v>
      </c>
      <c r="BD11" s="75">
        <v>32</v>
      </c>
      <c r="BE11" s="73">
        <v>32</v>
      </c>
      <c r="BF11" s="77">
        <f t="shared" si="0"/>
        <v>488.96875</v>
      </c>
      <c r="BG11" s="77">
        <f t="shared" si="1"/>
        <v>488.96875</v>
      </c>
      <c r="BH11" s="77">
        <f aca="true" t="shared" si="7" ref="BH11:BH56">BB11/AZ11*100</f>
        <v>99.9118845687851</v>
      </c>
      <c r="BI11" s="69">
        <f aca="true" t="shared" si="8" ref="BI11:BI56">AY11+AZ11</f>
        <v>11313</v>
      </c>
      <c r="BJ11" s="77">
        <f aca="true" t="shared" si="9" ref="BJ11:BJ56">BI11/BD11</f>
        <v>353.53125</v>
      </c>
      <c r="BK11" s="77">
        <f aca="true" t="shared" si="10" ref="BK11:BK56">BI11/BE11</f>
        <v>353.53125</v>
      </c>
      <c r="BL11" s="77">
        <f aca="true" t="shared" si="11" ref="BL11:BL56">AZ11/BD11</f>
        <v>283.71875</v>
      </c>
      <c r="BM11" s="77">
        <f aca="true" t="shared" si="12" ref="BM11:BM56">AZ11/BE11</f>
        <v>283.71875</v>
      </c>
    </row>
    <row r="12" spans="1:65" ht="15.75">
      <c r="A12" s="3">
        <v>3</v>
      </c>
      <c r="B12" s="4" t="s">
        <v>15</v>
      </c>
      <c r="C12" s="8">
        <v>4443</v>
      </c>
      <c r="D12" s="8">
        <v>6285</v>
      </c>
      <c r="E12" s="10">
        <v>10728</v>
      </c>
      <c r="F12" s="11">
        <v>0.022</v>
      </c>
      <c r="G12" s="8">
        <v>7766</v>
      </c>
      <c r="H12" s="8">
        <v>2962</v>
      </c>
      <c r="I12" s="9">
        <v>212</v>
      </c>
      <c r="J12" s="92">
        <v>3</v>
      </c>
      <c r="K12" s="95" t="s">
        <v>15</v>
      </c>
      <c r="L12" s="92"/>
      <c r="M12" s="92"/>
      <c r="N12" s="96"/>
      <c r="O12" s="97"/>
      <c r="P12" s="92"/>
      <c r="Q12" s="92"/>
      <c r="R12" s="93"/>
      <c r="S12" s="17">
        <v>3</v>
      </c>
      <c r="T12" s="20" t="s">
        <v>15</v>
      </c>
      <c r="U12" s="17">
        <v>1892</v>
      </c>
      <c r="V12" s="17">
        <v>3885</v>
      </c>
      <c r="W12" s="21">
        <v>5777</v>
      </c>
      <c r="X12" s="22">
        <v>0.027</v>
      </c>
      <c r="Y12" s="17">
        <v>4060</v>
      </c>
      <c r="Z12" s="17">
        <v>1717</v>
      </c>
      <c r="AA12" s="18">
        <v>131</v>
      </c>
      <c r="AB12" s="28">
        <v>3</v>
      </c>
      <c r="AC12" s="31" t="s">
        <v>15</v>
      </c>
      <c r="AD12" s="28">
        <v>882</v>
      </c>
      <c r="AE12" s="28">
        <v>743</v>
      </c>
      <c r="AF12" s="32">
        <v>1625</v>
      </c>
      <c r="AG12" s="33">
        <v>0.027</v>
      </c>
      <c r="AH12" s="28">
        <v>1095</v>
      </c>
      <c r="AI12" s="28">
        <v>530</v>
      </c>
      <c r="AJ12" s="29">
        <v>82</v>
      </c>
      <c r="AK12" s="39">
        <v>3</v>
      </c>
      <c r="AL12" s="42" t="s">
        <v>15</v>
      </c>
      <c r="AM12" s="39">
        <v>72</v>
      </c>
      <c r="AN12" s="39">
        <v>711</v>
      </c>
      <c r="AO12" s="43">
        <v>783</v>
      </c>
      <c r="AP12" s="44">
        <v>0.026</v>
      </c>
      <c r="AQ12" s="39">
        <v>708</v>
      </c>
      <c r="AR12" s="39">
        <v>75</v>
      </c>
      <c r="AS12" s="40">
        <v>0</v>
      </c>
      <c r="AT12" s="64">
        <f t="shared" si="2"/>
        <v>7289</v>
      </c>
      <c r="AU12" s="64">
        <f t="shared" si="3"/>
        <v>11624</v>
      </c>
      <c r="AV12" s="69">
        <f t="shared" si="4"/>
        <v>18913</v>
      </c>
      <c r="AW12" s="69">
        <f t="shared" si="5"/>
        <v>13629</v>
      </c>
      <c r="AX12" s="71" t="s">
        <v>15</v>
      </c>
      <c r="AY12" s="3">
        <v>7289</v>
      </c>
      <c r="AZ12" s="3">
        <v>11624</v>
      </c>
      <c r="BA12" s="103">
        <v>18913</v>
      </c>
      <c r="BB12" s="3">
        <v>13629</v>
      </c>
      <c r="BC12" s="69">
        <f t="shared" si="6"/>
        <v>27940</v>
      </c>
      <c r="BD12" s="75">
        <v>34</v>
      </c>
      <c r="BE12" s="73">
        <v>29</v>
      </c>
      <c r="BF12" s="77">
        <f t="shared" si="0"/>
        <v>821.7647058823529</v>
      </c>
      <c r="BG12" s="77">
        <f t="shared" si="1"/>
        <v>963.448275862069</v>
      </c>
      <c r="BH12" s="77">
        <f t="shared" si="7"/>
        <v>117.24879559532002</v>
      </c>
      <c r="BI12" s="69">
        <f t="shared" si="8"/>
        <v>18913</v>
      </c>
      <c r="BJ12" s="77">
        <f t="shared" si="9"/>
        <v>556.2647058823529</v>
      </c>
      <c r="BK12" s="77">
        <f t="shared" si="10"/>
        <v>652.1724137931035</v>
      </c>
      <c r="BL12" s="77">
        <f t="shared" si="11"/>
        <v>341.88235294117646</v>
      </c>
      <c r="BM12" s="77">
        <f t="shared" si="12"/>
        <v>400.82758620689657</v>
      </c>
    </row>
    <row r="13" spans="1:65" ht="15.75">
      <c r="A13" s="3">
        <v>4</v>
      </c>
      <c r="B13" s="4" t="s">
        <v>16</v>
      </c>
      <c r="C13" s="8">
        <v>5574</v>
      </c>
      <c r="D13" s="8">
        <v>5315</v>
      </c>
      <c r="E13" s="10">
        <v>10889</v>
      </c>
      <c r="F13" s="11">
        <v>0.023</v>
      </c>
      <c r="G13" s="8">
        <v>6807</v>
      </c>
      <c r="H13" s="8">
        <v>4082</v>
      </c>
      <c r="I13" s="9">
        <v>662</v>
      </c>
      <c r="J13" s="92">
        <v>4</v>
      </c>
      <c r="K13" s="95" t="s">
        <v>16</v>
      </c>
      <c r="L13" s="92"/>
      <c r="M13" s="92"/>
      <c r="N13" s="96"/>
      <c r="O13" s="97"/>
      <c r="P13" s="92"/>
      <c r="Q13" s="92"/>
      <c r="R13" s="93"/>
      <c r="S13" s="17">
        <v>4</v>
      </c>
      <c r="T13" s="20" t="s">
        <v>16</v>
      </c>
      <c r="U13" s="17">
        <v>2284</v>
      </c>
      <c r="V13" s="17">
        <v>3579</v>
      </c>
      <c r="W13" s="21">
        <v>5863</v>
      </c>
      <c r="X13" s="22">
        <v>0.028</v>
      </c>
      <c r="Y13" s="17">
        <v>3242</v>
      </c>
      <c r="Z13" s="17">
        <v>2621</v>
      </c>
      <c r="AA13" s="18">
        <v>166</v>
      </c>
      <c r="AB13" s="28">
        <v>4</v>
      </c>
      <c r="AC13" s="31" t="s">
        <v>16</v>
      </c>
      <c r="AD13" s="28">
        <v>1795</v>
      </c>
      <c r="AE13" s="28">
        <v>533</v>
      </c>
      <c r="AF13" s="32">
        <v>2328</v>
      </c>
      <c r="AG13" s="33">
        <v>0.038</v>
      </c>
      <c r="AH13" s="28">
        <v>1625</v>
      </c>
      <c r="AI13" s="28">
        <v>703</v>
      </c>
      <c r="AJ13" s="29">
        <v>135</v>
      </c>
      <c r="AK13" s="39">
        <v>4</v>
      </c>
      <c r="AL13" s="42" t="s">
        <v>16</v>
      </c>
      <c r="AM13" s="39">
        <v>52</v>
      </c>
      <c r="AN13" s="39">
        <v>594</v>
      </c>
      <c r="AO13" s="43">
        <v>646</v>
      </c>
      <c r="AP13" s="44">
        <v>0.021</v>
      </c>
      <c r="AQ13" s="39">
        <v>597</v>
      </c>
      <c r="AR13" s="39">
        <v>49</v>
      </c>
      <c r="AS13" s="40">
        <v>0</v>
      </c>
      <c r="AT13" s="64">
        <f t="shared" si="2"/>
        <v>9705</v>
      </c>
      <c r="AU13" s="64">
        <f t="shared" si="3"/>
        <v>10021</v>
      </c>
      <c r="AV13" s="69">
        <f t="shared" si="4"/>
        <v>19726</v>
      </c>
      <c r="AW13" s="69">
        <f t="shared" si="5"/>
        <v>12271</v>
      </c>
      <c r="AX13" s="71" t="s">
        <v>16</v>
      </c>
      <c r="AY13" s="3">
        <v>9705</v>
      </c>
      <c r="AZ13" s="3">
        <v>10021</v>
      </c>
      <c r="BA13" s="103">
        <v>19726</v>
      </c>
      <c r="BB13" s="3">
        <v>12271</v>
      </c>
      <c r="BC13" s="69">
        <f t="shared" si="6"/>
        <v>30245</v>
      </c>
      <c r="BD13" s="75">
        <v>38</v>
      </c>
      <c r="BE13" s="73">
        <v>36</v>
      </c>
      <c r="BF13" s="77">
        <f t="shared" si="0"/>
        <v>795.921052631579</v>
      </c>
      <c r="BG13" s="77">
        <f t="shared" si="1"/>
        <v>840.1388888888889</v>
      </c>
      <c r="BH13" s="77">
        <f t="shared" si="7"/>
        <v>122.45284901706417</v>
      </c>
      <c r="BI13" s="69">
        <f t="shared" si="8"/>
        <v>19726</v>
      </c>
      <c r="BJ13" s="77">
        <f t="shared" si="9"/>
        <v>519.1052631578947</v>
      </c>
      <c r="BK13" s="77">
        <f t="shared" si="10"/>
        <v>547.9444444444445</v>
      </c>
      <c r="BL13" s="77">
        <f t="shared" si="11"/>
        <v>263.7105263157895</v>
      </c>
      <c r="BM13" s="77">
        <f t="shared" si="12"/>
        <v>278.3611111111111</v>
      </c>
    </row>
    <row r="14" spans="1:65" ht="15.75">
      <c r="A14" s="3">
        <v>5</v>
      </c>
      <c r="B14" s="4" t="s">
        <v>17</v>
      </c>
      <c r="C14" s="8">
        <v>9928</v>
      </c>
      <c r="D14" s="8">
        <v>7708</v>
      </c>
      <c r="E14" s="10">
        <v>17636</v>
      </c>
      <c r="F14" s="11">
        <v>0.037</v>
      </c>
      <c r="G14" s="8">
        <v>12996</v>
      </c>
      <c r="H14" s="8">
        <v>4640</v>
      </c>
      <c r="I14" s="9">
        <v>341</v>
      </c>
      <c r="J14" s="92">
        <v>5</v>
      </c>
      <c r="K14" s="95" t="s">
        <v>17</v>
      </c>
      <c r="L14" s="92"/>
      <c r="M14" s="92"/>
      <c r="N14" s="96"/>
      <c r="O14" s="97"/>
      <c r="P14" s="92"/>
      <c r="Q14" s="92"/>
      <c r="R14" s="93"/>
      <c r="S14" s="17">
        <v>5</v>
      </c>
      <c r="T14" s="20" t="s">
        <v>17</v>
      </c>
      <c r="U14" s="17">
        <v>3562</v>
      </c>
      <c r="V14" s="17">
        <v>5544</v>
      </c>
      <c r="W14" s="21">
        <v>9106</v>
      </c>
      <c r="X14" s="22">
        <v>0.043</v>
      </c>
      <c r="Y14" s="17">
        <v>4723</v>
      </c>
      <c r="Z14" s="17">
        <v>4383</v>
      </c>
      <c r="AA14" s="18">
        <v>95</v>
      </c>
      <c r="AB14" s="28">
        <v>5</v>
      </c>
      <c r="AC14" s="31" t="s">
        <v>17</v>
      </c>
      <c r="AD14" s="28">
        <v>2877</v>
      </c>
      <c r="AE14" s="28">
        <v>944</v>
      </c>
      <c r="AF14" s="32">
        <v>3821</v>
      </c>
      <c r="AG14" s="33">
        <v>0.062</v>
      </c>
      <c r="AH14" s="28">
        <v>3119</v>
      </c>
      <c r="AI14" s="28">
        <v>702</v>
      </c>
      <c r="AJ14" s="29">
        <v>148</v>
      </c>
      <c r="AK14" s="39">
        <v>5</v>
      </c>
      <c r="AL14" s="42" t="s">
        <v>17</v>
      </c>
      <c r="AM14" s="39">
        <v>98</v>
      </c>
      <c r="AN14" s="39">
        <v>371</v>
      </c>
      <c r="AO14" s="43">
        <v>469</v>
      </c>
      <c r="AP14" s="44">
        <v>0.015</v>
      </c>
      <c r="AQ14" s="39">
        <v>429</v>
      </c>
      <c r="AR14" s="39">
        <v>40</v>
      </c>
      <c r="AS14" s="40">
        <v>0</v>
      </c>
      <c r="AT14" s="64">
        <f t="shared" si="2"/>
        <v>16465</v>
      </c>
      <c r="AU14" s="64">
        <f t="shared" si="3"/>
        <v>14567</v>
      </c>
      <c r="AV14" s="69">
        <f t="shared" si="4"/>
        <v>31032</v>
      </c>
      <c r="AW14" s="69">
        <f t="shared" si="5"/>
        <v>21267</v>
      </c>
      <c r="AX14" s="71" t="s">
        <v>17</v>
      </c>
      <c r="AY14" s="3">
        <v>16467</v>
      </c>
      <c r="AZ14" s="3">
        <v>14567</v>
      </c>
      <c r="BA14" s="103">
        <v>31034</v>
      </c>
      <c r="BB14" s="3">
        <v>21269</v>
      </c>
      <c r="BC14" s="69">
        <f t="shared" si="6"/>
        <v>47780</v>
      </c>
      <c r="BD14" s="75">
        <v>39</v>
      </c>
      <c r="BE14" s="73">
        <v>32</v>
      </c>
      <c r="BF14" s="77">
        <f t="shared" si="0"/>
        <v>1225.128205128205</v>
      </c>
      <c r="BG14" s="77">
        <f t="shared" si="1"/>
        <v>1493.125</v>
      </c>
      <c r="BH14" s="77">
        <f t="shared" si="7"/>
        <v>146.00810050113267</v>
      </c>
      <c r="BI14" s="69">
        <f t="shared" si="8"/>
        <v>31034</v>
      </c>
      <c r="BJ14" s="77">
        <f t="shared" si="9"/>
        <v>795.7435897435897</v>
      </c>
      <c r="BK14" s="77">
        <f t="shared" si="10"/>
        <v>969.8125</v>
      </c>
      <c r="BL14" s="77">
        <f t="shared" si="11"/>
        <v>373.5128205128205</v>
      </c>
      <c r="BM14" s="77">
        <f t="shared" si="12"/>
        <v>455.21875</v>
      </c>
    </row>
    <row r="15" spans="1:65" ht="28.5">
      <c r="A15" s="3">
        <v>6</v>
      </c>
      <c r="B15" s="4" t="s">
        <v>18</v>
      </c>
      <c r="C15" s="8">
        <v>2836</v>
      </c>
      <c r="D15" s="8">
        <v>2862</v>
      </c>
      <c r="E15" s="10">
        <v>5698</v>
      </c>
      <c r="F15" s="11">
        <v>0.012</v>
      </c>
      <c r="G15" s="8">
        <v>4034</v>
      </c>
      <c r="H15" s="8">
        <v>1664</v>
      </c>
      <c r="I15" s="9">
        <v>128</v>
      </c>
      <c r="J15" s="92">
        <v>6</v>
      </c>
      <c r="K15" s="95" t="s">
        <v>18</v>
      </c>
      <c r="L15" s="92"/>
      <c r="M15" s="92"/>
      <c r="N15" s="96"/>
      <c r="O15" s="97"/>
      <c r="P15" s="92"/>
      <c r="Q15" s="92"/>
      <c r="R15" s="93"/>
      <c r="S15" s="17">
        <v>6</v>
      </c>
      <c r="T15" s="20" t="s">
        <v>18</v>
      </c>
      <c r="U15" s="17">
        <v>515</v>
      </c>
      <c r="V15" s="17">
        <v>1148</v>
      </c>
      <c r="W15" s="21">
        <v>1663</v>
      </c>
      <c r="X15" s="22">
        <v>0.008</v>
      </c>
      <c r="Y15" s="17">
        <v>1170</v>
      </c>
      <c r="Z15" s="17">
        <v>493</v>
      </c>
      <c r="AA15" s="18">
        <v>24</v>
      </c>
      <c r="AB15" s="28">
        <v>6</v>
      </c>
      <c r="AC15" s="31" t="s">
        <v>18</v>
      </c>
      <c r="AD15" s="28">
        <v>259</v>
      </c>
      <c r="AE15" s="28">
        <v>295</v>
      </c>
      <c r="AF15" s="32">
        <v>554</v>
      </c>
      <c r="AG15" s="33">
        <v>0.009</v>
      </c>
      <c r="AH15" s="28">
        <v>437</v>
      </c>
      <c r="AI15" s="28">
        <v>117</v>
      </c>
      <c r="AJ15" s="29">
        <v>21</v>
      </c>
      <c r="AK15" s="39">
        <v>6</v>
      </c>
      <c r="AL15" s="42" t="s">
        <v>18</v>
      </c>
      <c r="AM15" s="39">
        <v>17</v>
      </c>
      <c r="AN15" s="39">
        <v>305</v>
      </c>
      <c r="AO15" s="43">
        <v>322</v>
      </c>
      <c r="AP15" s="44">
        <v>0.011</v>
      </c>
      <c r="AQ15" s="39">
        <v>307</v>
      </c>
      <c r="AR15" s="39">
        <v>15</v>
      </c>
      <c r="AS15" s="40">
        <v>0</v>
      </c>
      <c r="AT15" s="64">
        <f t="shared" si="2"/>
        <v>3627</v>
      </c>
      <c r="AU15" s="64">
        <f t="shared" si="3"/>
        <v>4610</v>
      </c>
      <c r="AV15" s="69">
        <f t="shared" si="4"/>
        <v>8237</v>
      </c>
      <c r="AW15" s="69">
        <f t="shared" si="5"/>
        <v>5948</v>
      </c>
      <c r="AX15" s="71" t="s">
        <v>18</v>
      </c>
      <c r="AY15" s="3">
        <v>3627</v>
      </c>
      <c r="AZ15" s="3">
        <v>4610</v>
      </c>
      <c r="BA15" s="103">
        <v>8237</v>
      </c>
      <c r="BB15" s="3">
        <v>5948</v>
      </c>
      <c r="BC15" s="69">
        <f t="shared" si="6"/>
        <v>11008</v>
      </c>
      <c r="BD15" s="75">
        <v>21</v>
      </c>
      <c r="BE15" s="73">
        <v>19</v>
      </c>
      <c r="BF15" s="77">
        <f t="shared" si="0"/>
        <v>524.1904761904761</v>
      </c>
      <c r="BG15" s="77">
        <f t="shared" si="1"/>
        <v>579.3684210526316</v>
      </c>
      <c r="BH15" s="77">
        <f t="shared" si="7"/>
        <v>129.0238611713666</v>
      </c>
      <c r="BI15" s="69">
        <f t="shared" si="8"/>
        <v>8237</v>
      </c>
      <c r="BJ15" s="77">
        <f t="shared" si="9"/>
        <v>392.23809523809524</v>
      </c>
      <c r="BK15" s="77">
        <f t="shared" si="10"/>
        <v>433.5263157894737</v>
      </c>
      <c r="BL15" s="77">
        <f t="shared" si="11"/>
        <v>219.52380952380952</v>
      </c>
      <c r="BM15" s="77">
        <f t="shared" si="12"/>
        <v>242.6315789473684</v>
      </c>
    </row>
    <row r="16" spans="1:65" ht="15.75">
      <c r="A16" s="3">
        <v>7</v>
      </c>
      <c r="B16" s="4" t="s">
        <v>19</v>
      </c>
      <c r="C16" s="8">
        <v>2645</v>
      </c>
      <c r="D16" s="8">
        <v>3591</v>
      </c>
      <c r="E16" s="10">
        <v>6236</v>
      </c>
      <c r="F16" s="11">
        <v>0.013</v>
      </c>
      <c r="G16" s="8">
        <v>4517</v>
      </c>
      <c r="H16" s="8">
        <v>1719</v>
      </c>
      <c r="I16" s="9">
        <v>215</v>
      </c>
      <c r="J16" s="92">
        <v>7</v>
      </c>
      <c r="K16" s="95" t="s">
        <v>19</v>
      </c>
      <c r="L16" s="92"/>
      <c r="M16" s="92"/>
      <c r="N16" s="96"/>
      <c r="O16" s="97"/>
      <c r="P16" s="92"/>
      <c r="Q16" s="92"/>
      <c r="R16" s="93"/>
      <c r="S16" s="17">
        <v>7</v>
      </c>
      <c r="T16" s="20" t="s">
        <v>19</v>
      </c>
      <c r="U16" s="17">
        <v>753</v>
      </c>
      <c r="V16" s="17">
        <v>2733</v>
      </c>
      <c r="W16" s="21">
        <v>3486</v>
      </c>
      <c r="X16" s="22">
        <v>0.017</v>
      </c>
      <c r="Y16" s="17">
        <v>1821</v>
      </c>
      <c r="Z16" s="17">
        <v>1665</v>
      </c>
      <c r="AA16" s="18">
        <v>52</v>
      </c>
      <c r="AB16" s="28">
        <v>7</v>
      </c>
      <c r="AC16" s="31" t="s">
        <v>19</v>
      </c>
      <c r="AD16" s="28">
        <v>578</v>
      </c>
      <c r="AE16" s="28">
        <v>490</v>
      </c>
      <c r="AF16" s="32">
        <v>1068</v>
      </c>
      <c r="AG16" s="33">
        <v>0.017</v>
      </c>
      <c r="AH16" s="28">
        <v>894</v>
      </c>
      <c r="AI16" s="28">
        <v>174</v>
      </c>
      <c r="AJ16" s="29">
        <v>37</v>
      </c>
      <c r="AK16" s="39">
        <v>7</v>
      </c>
      <c r="AL16" s="42" t="s">
        <v>19</v>
      </c>
      <c r="AM16" s="39">
        <v>251</v>
      </c>
      <c r="AN16" s="39">
        <v>912</v>
      </c>
      <c r="AO16" s="43">
        <v>1163</v>
      </c>
      <c r="AP16" s="44">
        <v>0.038</v>
      </c>
      <c r="AQ16" s="39">
        <v>1060</v>
      </c>
      <c r="AR16" s="39">
        <v>103</v>
      </c>
      <c r="AS16" s="40">
        <v>0</v>
      </c>
      <c r="AT16" s="64">
        <f t="shared" si="2"/>
        <v>4227</v>
      </c>
      <c r="AU16" s="64">
        <f t="shared" si="3"/>
        <v>7726</v>
      </c>
      <c r="AV16" s="69">
        <f t="shared" si="4"/>
        <v>11953</v>
      </c>
      <c r="AW16" s="69">
        <f t="shared" si="5"/>
        <v>8292</v>
      </c>
      <c r="AX16" s="71" t="s">
        <v>19</v>
      </c>
      <c r="AY16" s="3">
        <v>4227</v>
      </c>
      <c r="AZ16" s="3">
        <v>7726</v>
      </c>
      <c r="BA16" s="103">
        <v>11953</v>
      </c>
      <c r="BB16" s="3">
        <v>8292</v>
      </c>
      <c r="BC16" s="69">
        <f t="shared" si="6"/>
        <v>17575</v>
      </c>
      <c r="BD16" s="75">
        <v>27</v>
      </c>
      <c r="BE16" s="73">
        <v>25</v>
      </c>
      <c r="BF16" s="77">
        <f t="shared" si="0"/>
        <v>650.925925925926</v>
      </c>
      <c r="BG16" s="77">
        <f t="shared" si="1"/>
        <v>703</v>
      </c>
      <c r="BH16" s="77">
        <f t="shared" si="7"/>
        <v>107.32591250323583</v>
      </c>
      <c r="BI16" s="69">
        <f t="shared" si="8"/>
        <v>11953</v>
      </c>
      <c r="BJ16" s="77">
        <f t="shared" si="9"/>
        <v>442.7037037037037</v>
      </c>
      <c r="BK16" s="77">
        <f t="shared" si="10"/>
        <v>478.12</v>
      </c>
      <c r="BL16" s="77">
        <f t="shared" si="11"/>
        <v>286.14814814814815</v>
      </c>
      <c r="BM16" s="77">
        <f t="shared" si="12"/>
        <v>309.04</v>
      </c>
    </row>
    <row r="17" spans="1:65" ht="15.75">
      <c r="A17" s="3">
        <v>8</v>
      </c>
      <c r="B17" s="4" t="s">
        <v>20</v>
      </c>
      <c r="C17" s="8">
        <v>1535</v>
      </c>
      <c r="D17" s="8">
        <v>3342</v>
      </c>
      <c r="E17" s="10">
        <v>4877</v>
      </c>
      <c r="F17" s="11">
        <v>0.01</v>
      </c>
      <c r="G17" s="8">
        <v>3479</v>
      </c>
      <c r="H17" s="8">
        <v>1398</v>
      </c>
      <c r="I17" s="9">
        <v>152</v>
      </c>
      <c r="J17" s="92">
        <v>8</v>
      </c>
      <c r="K17" s="95" t="s">
        <v>20</v>
      </c>
      <c r="L17" s="92"/>
      <c r="M17" s="92"/>
      <c r="N17" s="96"/>
      <c r="O17" s="97"/>
      <c r="P17" s="92"/>
      <c r="Q17" s="92"/>
      <c r="R17" s="93"/>
      <c r="S17" s="17">
        <v>8</v>
      </c>
      <c r="T17" s="20" t="s">
        <v>20</v>
      </c>
      <c r="U17" s="17">
        <v>694</v>
      </c>
      <c r="V17" s="17">
        <v>2408</v>
      </c>
      <c r="W17" s="21">
        <v>3102</v>
      </c>
      <c r="X17" s="22">
        <v>0.015</v>
      </c>
      <c r="Y17" s="17">
        <v>2059</v>
      </c>
      <c r="Z17" s="17">
        <v>1043</v>
      </c>
      <c r="AA17" s="18">
        <v>37</v>
      </c>
      <c r="AB17" s="28">
        <v>8</v>
      </c>
      <c r="AC17" s="31" t="s">
        <v>20</v>
      </c>
      <c r="AD17" s="28">
        <v>165</v>
      </c>
      <c r="AE17" s="28">
        <v>184</v>
      </c>
      <c r="AF17" s="32">
        <v>349</v>
      </c>
      <c r="AG17" s="33">
        <v>0.006</v>
      </c>
      <c r="AH17" s="28">
        <v>256</v>
      </c>
      <c r="AI17" s="28">
        <v>93</v>
      </c>
      <c r="AJ17" s="29">
        <v>16</v>
      </c>
      <c r="AK17" s="39">
        <v>8</v>
      </c>
      <c r="AL17" s="42" t="s">
        <v>20</v>
      </c>
      <c r="AM17" s="39">
        <v>14</v>
      </c>
      <c r="AN17" s="39">
        <v>245</v>
      </c>
      <c r="AO17" s="43">
        <v>259</v>
      </c>
      <c r="AP17" s="44">
        <v>0.009</v>
      </c>
      <c r="AQ17" s="39">
        <v>248</v>
      </c>
      <c r="AR17" s="39">
        <v>11</v>
      </c>
      <c r="AS17" s="40">
        <v>0</v>
      </c>
      <c r="AT17" s="64">
        <f t="shared" si="2"/>
        <v>2408</v>
      </c>
      <c r="AU17" s="64">
        <f t="shared" si="3"/>
        <v>6179</v>
      </c>
      <c r="AV17" s="69">
        <f t="shared" si="4"/>
        <v>8587</v>
      </c>
      <c r="AW17" s="69">
        <f t="shared" si="5"/>
        <v>6042</v>
      </c>
      <c r="AX17" s="71" t="s">
        <v>20</v>
      </c>
      <c r="AY17" s="3">
        <v>2408</v>
      </c>
      <c r="AZ17" s="3">
        <v>6179</v>
      </c>
      <c r="BA17" s="103">
        <v>8587</v>
      </c>
      <c r="BB17" s="3">
        <v>6042</v>
      </c>
      <c r="BC17" s="69">
        <f t="shared" si="6"/>
        <v>12387</v>
      </c>
      <c r="BD17" s="75">
        <v>23</v>
      </c>
      <c r="BE17" s="73">
        <v>21</v>
      </c>
      <c r="BF17" s="77">
        <f t="shared" si="0"/>
        <v>538.5652173913044</v>
      </c>
      <c r="BG17" s="77">
        <f t="shared" si="1"/>
        <v>589.8571428571429</v>
      </c>
      <c r="BH17" s="77">
        <f t="shared" si="7"/>
        <v>97.78281275287263</v>
      </c>
      <c r="BI17" s="69">
        <f t="shared" si="8"/>
        <v>8587</v>
      </c>
      <c r="BJ17" s="77">
        <f t="shared" si="9"/>
        <v>373.3478260869565</v>
      </c>
      <c r="BK17" s="77">
        <f t="shared" si="10"/>
        <v>408.9047619047619</v>
      </c>
      <c r="BL17" s="77">
        <f t="shared" si="11"/>
        <v>268.6521739130435</v>
      </c>
      <c r="BM17" s="77">
        <f t="shared" si="12"/>
        <v>294.23809523809524</v>
      </c>
    </row>
    <row r="18" spans="1:65" ht="15.75">
      <c r="A18" s="3">
        <v>9</v>
      </c>
      <c r="B18" s="4" t="s">
        <v>21</v>
      </c>
      <c r="C18" s="8">
        <v>5485</v>
      </c>
      <c r="D18" s="8">
        <v>6070</v>
      </c>
      <c r="E18" s="10">
        <v>11555</v>
      </c>
      <c r="F18" s="11">
        <v>0.024</v>
      </c>
      <c r="G18" s="8">
        <v>6550</v>
      </c>
      <c r="H18" s="8">
        <v>5005</v>
      </c>
      <c r="I18" s="9">
        <v>307</v>
      </c>
      <c r="J18" s="92">
        <v>9</v>
      </c>
      <c r="K18" s="95" t="s">
        <v>21</v>
      </c>
      <c r="L18" s="92"/>
      <c r="M18" s="92"/>
      <c r="N18" s="96"/>
      <c r="O18" s="97"/>
      <c r="P18" s="92"/>
      <c r="Q18" s="92"/>
      <c r="R18" s="93"/>
      <c r="S18" s="17">
        <v>9</v>
      </c>
      <c r="T18" s="20" t="s">
        <v>21</v>
      </c>
      <c r="U18" s="17">
        <v>1616</v>
      </c>
      <c r="V18" s="17">
        <v>3644</v>
      </c>
      <c r="W18" s="21">
        <v>5260</v>
      </c>
      <c r="X18" s="22">
        <v>0.025</v>
      </c>
      <c r="Y18" s="17">
        <v>3112</v>
      </c>
      <c r="Z18" s="17">
        <v>2148</v>
      </c>
      <c r="AA18" s="18">
        <v>74</v>
      </c>
      <c r="AB18" s="28">
        <v>9</v>
      </c>
      <c r="AC18" s="31" t="s">
        <v>21</v>
      </c>
      <c r="AD18" s="28">
        <v>547</v>
      </c>
      <c r="AE18" s="28">
        <v>595</v>
      </c>
      <c r="AF18" s="32">
        <v>1142</v>
      </c>
      <c r="AG18" s="33">
        <v>0.019</v>
      </c>
      <c r="AH18" s="28">
        <v>839</v>
      </c>
      <c r="AI18" s="28">
        <v>303</v>
      </c>
      <c r="AJ18" s="29">
        <v>38</v>
      </c>
      <c r="AK18" s="39">
        <v>9</v>
      </c>
      <c r="AL18" s="42" t="s">
        <v>21</v>
      </c>
      <c r="AM18" s="39">
        <v>99</v>
      </c>
      <c r="AN18" s="39">
        <v>840</v>
      </c>
      <c r="AO18" s="43">
        <v>939</v>
      </c>
      <c r="AP18" s="44">
        <v>0.031</v>
      </c>
      <c r="AQ18" s="39">
        <v>831</v>
      </c>
      <c r="AR18" s="39">
        <v>108</v>
      </c>
      <c r="AS18" s="40">
        <v>0</v>
      </c>
      <c r="AT18" s="64">
        <f t="shared" si="2"/>
        <v>7747</v>
      </c>
      <c r="AU18" s="64">
        <f t="shared" si="3"/>
        <v>11149</v>
      </c>
      <c r="AV18" s="69">
        <f t="shared" si="4"/>
        <v>18896</v>
      </c>
      <c r="AW18" s="69">
        <f t="shared" si="5"/>
        <v>11332</v>
      </c>
      <c r="AX18" s="71" t="s">
        <v>21</v>
      </c>
      <c r="AY18" s="3">
        <v>7747</v>
      </c>
      <c r="AZ18" s="3">
        <v>11149</v>
      </c>
      <c r="BA18" s="103">
        <v>18896</v>
      </c>
      <c r="BB18" s="3">
        <v>11332</v>
      </c>
      <c r="BC18" s="69">
        <f t="shared" si="6"/>
        <v>26440</v>
      </c>
      <c r="BD18" s="75">
        <v>42</v>
      </c>
      <c r="BE18" s="73">
        <v>42</v>
      </c>
      <c r="BF18" s="77">
        <f t="shared" si="0"/>
        <v>629.5238095238095</v>
      </c>
      <c r="BG18" s="77">
        <f t="shared" si="1"/>
        <v>629.5238095238095</v>
      </c>
      <c r="BH18" s="77">
        <f t="shared" si="7"/>
        <v>101.64140281639608</v>
      </c>
      <c r="BI18" s="69">
        <f t="shared" si="8"/>
        <v>18896</v>
      </c>
      <c r="BJ18" s="77">
        <f t="shared" si="9"/>
        <v>449.9047619047619</v>
      </c>
      <c r="BK18" s="77">
        <f t="shared" si="10"/>
        <v>449.9047619047619</v>
      </c>
      <c r="BL18" s="77">
        <f t="shared" si="11"/>
        <v>265.45238095238096</v>
      </c>
      <c r="BM18" s="77">
        <f t="shared" si="12"/>
        <v>265.45238095238096</v>
      </c>
    </row>
    <row r="19" spans="1:65" ht="15.75">
      <c r="A19" s="3">
        <v>10</v>
      </c>
      <c r="B19" s="4" t="s">
        <v>22</v>
      </c>
      <c r="C19" s="8">
        <v>45953</v>
      </c>
      <c r="D19" s="8">
        <v>52394</v>
      </c>
      <c r="E19" s="10">
        <v>98347</v>
      </c>
      <c r="F19" s="11">
        <v>0.205</v>
      </c>
      <c r="G19" s="8">
        <v>62530</v>
      </c>
      <c r="H19" s="8">
        <v>35817</v>
      </c>
      <c r="I19" s="9">
        <v>3082</v>
      </c>
      <c r="J19" s="92">
        <v>10</v>
      </c>
      <c r="K19" s="95" t="s">
        <v>22</v>
      </c>
      <c r="L19" s="92"/>
      <c r="M19" s="92"/>
      <c r="N19" s="96"/>
      <c r="O19" s="97"/>
      <c r="P19" s="92"/>
      <c r="Q19" s="92"/>
      <c r="R19" s="93"/>
      <c r="S19" s="17">
        <v>10</v>
      </c>
      <c r="T19" s="20" t="s">
        <v>22</v>
      </c>
      <c r="U19" s="17">
        <v>12002</v>
      </c>
      <c r="V19" s="17">
        <v>23959</v>
      </c>
      <c r="W19" s="21">
        <v>35961</v>
      </c>
      <c r="X19" s="22">
        <v>0.171</v>
      </c>
      <c r="Y19" s="17">
        <v>19399</v>
      </c>
      <c r="Z19" s="17">
        <v>16562</v>
      </c>
      <c r="AA19" s="18">
        <v>664</v>
      </c>
      <c r="AB19" s="28">
        <v>10</v>
      </c>
      <c r="AC19" s="31" t="s">
        <v>22</v>
      </c>
      <c r="AD19" s="28">
        <v>13280</v>
      </c>
      <c r="AE19" s="28">
        <v>3975</v>
      </c>
      <c r="AF19" s="32">
        <v>17255</v>
      </c>
      <c r="AG19" s="33">
        <v>0.282</v>
      </c>
      <c r="AH19" s="28">
        <v>13154</v>
      </c>
      <c r="AI19" s="28">
        <v>4101</v>
      </c>
      <c r="AJ19" s="29">
        <v>742</v>
      </c>
      <c r="AK19" s="39">
        <v>10</v>
      </c>
      <c r="AL19" s="42" t="s">
        <v>22</v>
      </c>
      <c r="AM19" s="39">
        <v>1389</v>
      </c>
      <c r="AN19" s="39">
        <v>3321</v>
      </c>
      <c r="AO19" s="43">
        <v>4710</v>
      </c>
      <c r="AP19" s="44">
        <v>0.155</v>
      </c>
      <c r="AQ19" s="39">
        <v>4312</v>
      </c>
      <c r="AR19" s="39">
        <v>398</v>
      </c>
      <c r="AS19" s="40">
        <v>0</v>
      </c>
      <c r="AT19" s="64">
        <f t="shared" si="2"/>
        <v>72624</v>
      </c>
      <c r="AU19" s="64">
        <f t="shared" si="3"/>
        <v>83649</v>
      </c>
      <c r="AV19" s="69">
        <f t="shared" si="4"/>
        <v>156273</v>
      </c>
      <c r="AW19" s="69">
        <f t="shared" si="5"/>
        <v>99395</v>
      </c>
      <c r="AX19" s="71" t="s">
        <v>22</v>
      </c>
      <c r="AY19" s="3">
        <v>72624</v>
      </c>
      <c r="AZ19" s="3">
        <v>83649</v>
      </c>
      <c r="BA19" s="103">
        <v>156273</v>
      </c>
      <c r="BB19" s="3">
        <v>99395</v>
      </c>
      <c r="BC19" s="69">
        <f t="shared" si="6"/>
        <v>226744</v>
      </c>
      <c r="BD19" s="75">
        <v>231</v>
      </c>
      <c r="BE19" s="73">
        <v>200</v>
      </c>
      <c r="BF19" s="77">
        <f t="shared" si="0"/>
        <v>981.5757575757576</v>
      </c>
      <c r="BG19" s="77">
        <f t="shared" si="1"/>
        <v>1133.72</v>
      </c>
      <c r="BH19" s="77">
        <f t="shared" si="7"/>
        <v>118.82389508541644</v>
      </c>
      <c r="BI19" s="69">
        <f t="shared" si="8"/>
        <v>156273</v>
      </c>
      <c r="BJ19" s="77">
        <f t="shared" si="9"/>
        <v>676.5064935064935</v>
      </c>
      <c r="BK19" s="77">
        <f t="shared" si="10"/>
        <v>781.365</v>
      </c>
      <c r="BL19" s="77">
        <f t="shared" si="11"/>
        <v>362.1168831168831</v>
      </c>
      <c r="BM19" s="77">
        <f t="shared" si="12"/>
        <v>418.245</v>
      </c>
    </row>
    <row r="20" spans="1:65" ht="15.75">
      <c r="A20" s="3">
        <v>11</v>
      </c>
      <c r="B20" s="4" t="s">
        <v>23</v>
      </c>
      <c r="C20" s="8">
        <v>2123</v>
      </c>
      <c r="D20" s="8">
        <v>3846</v>
      </c>
      <c r="E20" s="10">
        <v>5969</v>
      </c>
      <c r="F20" s="11">
        <v>0.012</v>
      </c>
      <c r="G20" s="8">
        <v>3970</v>
      </c>
      <c r="H20" s="8">
        <v>1999</v>
      </c>
      <c r="I20" s="9">
        <v>145</v>
      </c>
      <c r="J20" s="92">
        <v>11</v>
      </c>
      <c r="K20" s="95" t="s">
        <v>23</v>
      </c>
      <c r="L20" s="92"/>
      <c r="M20" s="92"/>
      <c r="N20" s="96"/>
      <c r="O20" s="97"/>
      <c r="P20" s="92"/>
      <c r="Q20" s="92"/>
      <c r="R20" s="93"/>
      <c r="S20" s="17">
        <v>11</v>
      </c>
      <c r="T20" s="20" t="s">
        <v>23</v>
      </c>
      <c r="U20" s="17">
        <v>2988</v>
      </c>
      <c r="V20" s="17">
        <v>3467</v>
      </c>
      <c r="W20" s="21">
        <v>6455</v>
      </c>
      <c r="X20" s="22">
        <v>0.031</v>
      </c>
      <c r="Y20" s="17">
        <v>5228</v>
      </c>
      <c r="Z20" s="17">
        <v>1227</v>
      </c>
      <c r="AA20" s="18">
        <v>47</v>
      </c>
      <c r="AB20" s="28">
        <v>11</v>
      </c>
      <c r="AC20" s="31" t="s">
        <v>23</v>
      </c>
      <c r="AD20" s="28">
        <v>345</v>
      </c>
      <c r="AE20" s="28">
        <v>371</v>
      </c>
      <c r="AF20" s="32">
        <v>716</v>
      </c>
      <c r="AG20" s="33">
        <v>0.012</v>
      </c>
      <c r="AH20" s="28">
        <v>572</v>
      </c>
      <c r="AI20" s="28">
        <v>144</v>
      </c>
      <c r="AJ20" s="29">
        <v>27</v>
      </c>
      <c r="AK20" s="39">
        <v>11</v>
      </c>
      <c r="AL20" s="42" t="s">
        <v>23</v>
      </c>
      <c r="AM20" s="39">
        <v>16</v>
      </c>
      <c r="AN20" s="39">
        <v>281</v>
      </c>
      <c r="AO20" s="43">
        <v>297</v>
      </c>
      <c r="AP20" s="44">
        <v>0.01</v>
      </c>
      <c r="AQ20" s="39">
        <v>282</v>
      </c>
      <c r="AR20" s="39">
        <v>15</v>
      </c>
      <c r="AS20" s="40">
        <v>0</v>
      </c>
      <c r="AT20" s="64">
        <f t="shared" si="2"/>
        <v>5472</v>
      </c>
      <c r="AU20" s="64">
        <f t="shared" si="3"/>
        <v>7965</v>
      </c>
      <c r="AV20" s="69">
        <f t="shared" si="4"/>
        <v>13437</v>
      </c>
      <c r="AW20" s="69">
        <f t="shared" si="5"/>
        <v>10052</v>
      </c>
      <c r="AX20" s="71" t="s">
        <v>23</v>
      </c>
      <c r="AY20" s="3">
        <v>5472</v>
      </c>
      <c r="AZ20" s="3">
        <v>7965</v>
      </c>
      <c r="BA20" s="103">
        <v>13437</v>
      </c>
      <c r="BB20" s="3">
        <v>10052</v>
      </c>
      <c r="BC20" s="69">
        <f t="shared" si="6"/>
        <v>21324</v>
      </c>
      <c r="BD20" s="75">
        <v>27</v>
      </c>
      <c r="BE20" s="73">
        <v>24</v>
      </c>
      <c r="BF20" s="77">
        <f t="shared" si="0"/>
        <v>789.7777777777778</v>
      </c>
      <c r="BG20" s="77">
        <f t="shared" si="1"/>
        <v>888.5</v>
      </c>
      <c r="BH20" s="77">
        <f t="shared" si="7"/>
        <v>126.20213433772756</v>
      </c>
      <c r="BI20" s="69">
        <f t="shared" si="8"/>
        <v>13437</v>
      </c>
      <c r="BJ20" s="77">
        <f t="shared" si="9"/>
        <v>497.6666666666667</v>
      </c>
      <c r="BK20" s="77">
        <f t="shared" si="10"/>
        <v>559.875</v>
      </c>
      <c r="BL20" s="77">
        <f t="shared" si="11"/>
        <v>295</v>
      </c>
      <c r="BM20" s="77">
        <f t="shared" si="12"/>
        <v>331.875</v>
      </c>
    </row>
    <row r="21" spans="1:65" ht="15.75">
      <c r="A21" s="3">
        <v>12</v>
      </c>
      <c r="B21" s="4" t="s">
        <v>24</v>
      </c>
      <c r="C21" s="8">
        <v>790</v>
      </c>
      <c r="D21" s="8">
        <v>2267</v>
      </c>
      <c r="E21" s="10">
        <v>3057</v>
      </c>
      <c r="F21" s="11">
        <v>0.006</v>
      </c>
      <c r="G21" s="8">
        <v>2432</v>
      </c>
      <c r="H21" s="8">
        <v>625</v>
      </c>
      <c r="I21" s="9">
        <v>87</v>
      </c>
      <c r="J21" s="92">
        <v>12</v>
      </c>
      <c r="K21" s="95" t="s">
        <v>24</v>
      </c>
      <c r="L21" s="92"/>
      <c r="M21" s="92"/>
      <c r="N21" s="96"/>
      <c r="O21" s="97"/>
      <c r="P21" s="92"/>
      <c r="Q21" s="92"/>
      <c r="R21" s="93"/>
      <c r="S21" s="17">
        <v>12</v>
      </c>
      <c r="T21" s="20" t="s">
        <v>24</v>
      </c>
      <c r="U21" s="17">
        <v>389</v>
      </c>
      <c r="V21" s="17">
        <v>1408</v>
      </c>
      <c r="W21" s="21">
        <v>1797</v>
      </c>
      <c r="X21" s="22">
        <v>0.009</v>
      </c>
      <c r="Y21" s="17">
        <v>1391</v>
      </c>
      <c r="Z21" s="17">
        <v>406</v>
      </c>
      <c r="AA21" s="18">
        <v>47</v>
      </c>
      <c r="AB21" s="28">
        <v>12</v>
      </c>
      <c r="AC21" s="31" t="s">
        <v>24</v>
      </c>
      <c r="AD21" s="28">
        <v>61</v>
      </c>
      <c r="AE21" s="28">
        <v>112</v>
      </c>
      <c r="AF21" s="32">
        <v>173</v>
      </c>
      <c r="AG21" s="33">
        <v>0.003</v>
      </c>
      <c r="AH21" s="28">
        <v>135</v>
      </c>
      <c r="AI21" s="28">
        <v>38</v>
      </c>
      <c r="AJ21" s="29">
        <v>19</v>
      </c>
      <c r="AK21" s="39">
        <v>12</v>
      </c>
      <c r="AL21" s="42" t="s">
        <v>24</v>
      </c>
      <c r="AM21" s="39">
        <v>12</v>
      </c>
      <c r="AN21" s="39">
        <v>311</v>
      </c>
      <c r="AO21" s="43">
        <v>323</v>
      </c>
      <c r="AP21" s="44">
        <v>0.011</v>
      </c>
      <c r="AQ21" s="39">
        <v>314</v>
      </c>
      <c r="AR21" s="39">
        <v>9</v>
      </c>
      <c r="AS21" s="40">
        <v>0</v>
      </c>
      <c r="AT21" s="64">
        <f t="shared" si="2"/>
        <v>1252</v>
      </c>
      <c r="AU21" s="64">
        <f t="shared" si="3"/>
        <v>4098</v>
      </c>
      <c r="AV21" s="69">
        <f t="shared" si="4"/>
        <v>5350</v>
      </c>
      <c r="AW21" s="69">
        <f t="shared" si="5"/>
        <v>4272</v>
      </c>
      <c r="AX21" s="71" t="s">
        <v>24</v>
      </c>
      <c r="AY21" s="3">
        <v>1252</v>
      </c>
      <c r="AZ21" s="3">
        <v>4098</v>
      </c>
      <c r="BA21" s="103">
        <v>5350</v>
      </c>
      <c r="BB21" s="3">
        <v>4272</v>
      </c>
      <c r="BC21" s="69">
        <f t="shared" si="6"/>
        <v>7493</v>
      </c>
      <c r="BD21" s="75">
        <v>18</v>
      </c>
      <c r="BE21" s="73">
        <v>16</v>
      </c>
      <c r="BF21" s="77">
        <f t="shared" si="0"/>
        <v>416.27777777777777</v>
      </c>
      <c r="BG21" s="77">
        <f t="shared" si="1"/>
        <v>468.3125</v>
      </c>
      <c r="BH21" s="77">
        <f t="shared" si="7"/>
        <v>104.24597364568082</v>
      </c>
      <c r="BI21" s="69">
        <f t="shared" si="8"/>
        <v>5350</v>
      </c>
      <c r="BJ21" s="77">
        <f t="shared" si="9"/>
        <v>297.22222222222223</v>
      </c>
      <c r="BK21" s="77">
        <f t="shared" si="10"/>
        <v>334.375</v>
      </c>
      <c r="BL21" s="77">
        <f t="shared" si="11"/>
        <v>227.66666666666666</v>
      </c>
      <c r="BM21" s="77">
        <f t="shared" si="12"/>
        <v>256.125</v>
      </c>
    </row>
    <row r="22" spans="1:65" ht="28.5">
      <c r="A22" s="3">
        <v>13</v>
      </c>
      <c r="B22" s="4" t="s">
        <v>25</v>
      </c>
      <c r="C22" s="8">
        <v>4530</v>
      </c>
      <c r="D22" s="8">
        <v>3934</v>
      </c>
      <c r="E22" s="10">
        <v>8464</v>
      </c>
      <c r="F22" s="11">
        <v>0.018</v>
      </c>
      <c r="G22" s="8">
        <v>6062</v>
      </c>
      <c r="H22" s="8">
        <v>2402</v>
      </c>
      <c r="I22" s="9">
        <v>966</v>
      </c>
      <c r="J22" s="92">
        <v>13</v>
      </c>
      <c r="K22" s="95" t="s">
        <v>25</v>
      </c>
      <c r="L22" s="92"/>
      <c r="M22" s="92"/>
      <c r="N22" s="96"/>
      <c r="O22" s="97"/>
      <c r="P22" s="92"/>
      <c r="Q22" s="92"/>
      <c r="R22" s="93"/>
      <c r="S22" s="17">
        <v>13</v>
      </c>
      <c r="T22" s="20" t="s">
        <v>25</v>
      </c>
      <c r="U22" s="17">
        <v>580</v>
      </c>
      <c r="V22" s="17">
        <v>2016</v>
      </c>
      <c r="W22" s="21">
        <v>2596</v>
      </c>
      <c r="X22" s="22">
        <v>0.012</v>
      </c>
      <c r="Y22" s="17">
        <v>2006</v>
      </c>
      <c r="Z22" s="17">
        <v>590</v>
      </c>
      <c r="AA22" s="18">
        <v>41</v>
      </c>
      <c r="AB22" s="28">
        <v>13</v>
      </c>
      <c r="AC22" s="31" t="s">
        <v>25</v>
      </c>
      <c r="AD22" s="28">
        <v>189</v>
      </c>
      <c r="AE22" s="28">
        <v>223</v>
      </c>
      <c r="AF22" s="32">
        <v>412</v>
      </c>
      <c r="AG22" s="33">
        <v>0.007</v>
      </c>
      <c r="AH22" s="28">
        <v>296</v>
      </c>
      <c r="AI22" s="28">
        <v>116</v>
      </c>
      <c r="AJ22" s="29">
        <v>38</v>
      </c>
      <c r="AK22" s="39">
        <v>13</v>
      </c>
      <c r="AL22" s="42" t="s">
        <v>25</v>
      </c>
      <c r="AM22" s="39">
        <v>6</v>
      </c>
      <c r="AN22" s="39">
        <v>151</v>
      </c>
      <c r="AO22" s="43">
        <v>157</v>
      </c>
      <c r="AP22" s="44">
        <v>0.005</v>
      </c>
      <c r="AQ22" s="39">
        <v>150</v>
      </c>
      <c r="AR22" s="39">
        <v>7</v>
      </c>
      <c r="AS22" s="40">
        <v>0</v>
      </c>
      <c r="AT22" s="64">
        <f t="shared" si="2"/>
        <v>5305</v>
      </c>
      <c r="AU22" s="64">
        <f t="shared" si="3"/>
        <v>6324</v>
      </c>
      <c r="AV22" s="69">
        <f t="shared" si="4"/>
        <v>11629</v>
      </c>
      <c r="AW22" s="69">
        <f t="shared" si="5"/>
        <v>8514</v>
      </c>
      <c r="AX22" s="71" t="s">
        <v>25</v>
      </c>
      <c r="AY22" s="3">
        <v>5305</v>
      </c>
      <c r="AZ22" s="3">
        <v>6324</v>
      </c>
      <c r="BA22" s="103">
        <v>11629</v>
      </c>
      <c r="BB22" s="3">
        <v>8514</v>
      </c>
      <c r="BC22" s="69">
        <f t="shared" si="6"/>
        <v>15049</v>
      </c>
      <c r="BD22" s="75">
        <v>23</v>
      </c>
      <c r="BE22" s="73">
        <v>20</v>
      </c>
      <c r="BF22" s="77">
        <f t="shared" si="0"/>
        <v>654.304347826087</v>
      </c>
      <c r="BG22" s="77">
        <f t="shared" si="1"/>
        <v>752.45</v>
      </c>
      <c r="BH22" s="77">
        <f t="shared" si="7"/>
        <v>134.62998102466793</v>
      </c>
      <c r="BI22" s="69">
        <f t="shared" si="8"/>
        <v>11629</v>
      </c>
      <c r="BJ22" s="77">
        <f t="shared" si="9"/>
        <v>505.60869565217394</v>
      </c>
      <c r="BK22" s="77">
        <f t="shared" si="10"/>
        <v>581.45</v>
      </c>
      <c r="BL22" s="77">
        <f t="shared" si="11"/>
        <v>274.95652173913044</v>
      </c>
      <c r="BM22" s="77">
        <f t="shared" si="12"/>
        <v>316.2</v>
      </c>
    </row>
    <row r="23" spans="1:65" ht="15.75">
      <c r="A23" s="3">
        <v>14</v>
      </c>
      <c r="B23" s="4" t="s">
        <v>26</v>
      </c>
      <c r="C23" s="8">
        <v>5526</v>
      </c>
      <c r="D23" s="8">
        <v>5835</v>
      </c>
      <c r="E23" s="10">
        <v>11361</v>
      </c>
      <c r="F23" s="11">
        <v>0.024</v>
      </c>
      <c r="G23" s="8">
        <v>7913</v>
      </c>
      <c r="H23" s="8">
        <v>3448</v>
      </c>
      <c r="I23" s="9">
        <v>422</v>
      </c>
      <c r="J23" s="92">
        <v>14</v>
      </c>
      <c r="K23" s="95" t="s">
        <v>26</v>
      </c>
      <c r="L23" s="92"/>
      <c r="M23" s="92"/>
      <c r="N23" s="96"/>
      <c r="O23" s="97"/>
      <c r="P23" s="92"/>
      <c r="Q23" s="92"/>
      <c r="R23" s="93"/>
      <c r="S23" s="17">
        <v>14</v>
      </c>
      <c r="T23" s="20" t="s">
        <v>26</v>
      </c>
      <c r="U23" s="17">
        <v>1527</v>
      </c>
      <c r="V23" s="17">
        <v>3445</v>
      </c>
      <c r="W23" s="21">
        <v>4972</v>
      </c>
      <c r="X23" s="22">
        <v>0.024</v>
      </c>
      <c r="Y23" s="17">
        <v>3275</v>
      </c>
      <c r="Z23" s="17">
        <v>1697</v>
      </c>
      <c r="AA23" s="18">
        <v>52</v>
      </c>
      <c r="AB23" s="28">
        <v>14</v>
      </c>
      <c r="AC23" s="31" t="s">
        <v>26</v>
      </c>
      <c r="AD23" s="28">
        <v>1120</v>
      </c>
      <c r="AE23" s="28">
        <v>602</v>
      </c>
      <c r="AF23" s="32">
        <v>1722</v>
      </c>
      <c r="AG23" s="33">
        <v>0.028</v>
      </c>
      <c r="AH23" s="28">
        <v>1475</v>
      </c>
      <c r="AI23" s="28">
        <v>247</v>
      </c>
      <c r="AJ23" s="29">
        <v>50</v>
      </c>
      <c r="AK23" s="39">
        <v>14</v>
      </c>
      <c r="AL23" s="42" t="s">
        <v>26</v>
      </c>
      <c r="AM23" s="39">
        <v>182</v>
      </c>
      <c r="AN23" s="39">
        <v>796</v>
      </c>
      <c r="AO23" s="43">
        <v>978</v>
      </c>
      <c r="AP23" s="44">
        <v>0.032</v>
      </c>
      <c r="AQ23" s="39">
        <v>854</v>
      </c>
      <c r="AR23" s="39">
        <v>124</v>
      </c>
      <c r="AS23" s="40">
        <v>0</v>
      </c>
      <c r="AT23" s="64">
        <f t="shared" si="2"/>
        <v>8355</v>
      </c>
      <c r="AU23" s="64">
        <f t="shared" si="3"/>
        <v>10678</v>
      </c>
      <c r="AV23" s="69">
        <f t="shared" si="4"/>
        <v>19033</v>
      </c>
      <c r="AW23" s="69">
        <f t="shared" si="5"/>
        <v>13517</v>
      </c>
      <c r="AX23" s="71" t="s">
        <v>26</v>
      </c>
      <c r="AY23" s="3">
        <v>8355</v>
      </c>
      <c r="AZ23" s="3">
        <v>10678</v>
      </c>
      <c r="BA23" s="103">
        <v>19033</v>
      </c>
      <c r="BB23" s="3">
        <v>13517</v>
      </c>
      <c r="BC23" s="69">
        <f t="shared" si="6"/>
        <v>27449</v>
      </c>
      <c r="BD23" s="75">
        <v>36</v>
      </c>
      <c r="BE23" s="73">
        <v>33</v>
      </c>
      <c r="BF23" s="77">
        <f t="shared" si="0"/>
        <v>762.4722222222222</v>
      </c>
      <c r="BG23" s="77">
        <f t="shared" si="1"/>
        <v>831.7878787878788</v>
      </c>
      <c r="BH23" s="77">
        <f t="shared" si="7"/>
        <v>126.58737591309234</v>
      </c>
      <c r="BI23" s="69">
        <f t="shared" si="8"/>
        <v>19033</v>
      </c>
      <c r="BJ23" s="77">
        <f t="shared" si="9"/>
        <v>528.6944444444445</v>
      </c>
      <c r="BK23" s="77">
        <f t="shared" si="10"/>
        <v>576.7575757575758</v>
      </c>
      <c r="BL23" s="77">
        <f t="shared" si="11"/>
        <v>296.6111111111111</v>
      </c>
      <c r="BM23" s="77">
        <f t="shared" si="12"/>
        <v>323.57575757575756</v>
      </c>
    </row>
    <row r="24" spans="1:65" ht="15.75">
      <c r="A24" s="3">
        <v>15</v>
      </c>
      <c r="B24" s="4" t="s">
        <v>27</v>
      </c>
      <c r="C24" s="8">
        <v>1964</v>
      </c>
      <c r="D24" s="8">
        <v>1242</v>
      </c>
      <c r="E24" s="10">
        <v>3206</v>
      </c>
      <c r="F24" s="11">
        <v>0.007</v>
      </c>
      <c r="G24" s="8">
        <v>1806</v>
      </c>
      <c r="H24" s="8">
        <v>1400</v>
      </c>
      <c r="I24" s="9">
        <v>57</v>
      </c>
      <c r="J24" s="92">
        <v>15</v>
      </c>
      <c r="K24" s="95" t="s">
        <v>27</v>
      </c>
      <c r="L24" s="92"/>
      <c r="M24" s="92"/>
      <c r="N24" s="96"/>
      <c r="O24" s="97"/>
      <c r="P24" s="92"/>
      <c r="Q24" s="92"/>
      <c r="R24" s="93"/>
      <c r="S24" s="17">
        <v>15</v>
      </c>
      <c r="T24" s="20" t="s">
        <v>27</v>
      </c>
      <c r="U24" s="17">
        <v>2</v>
      </c>
      <c r="V24" s="17">
        <v>93</v>
      </c>
      <c r="W24" s="21">
        <v>95</v>
      </c>
      <c r="X24" s="22">
        <v>0</v>
      </c>
      <c r="Y24" s="17">
        <v>31</v>
      </c>
      <c r="Z24" s="17">
        <v>64</v>
      </c>
      <c r="AA24" s="18">
        <v>0</v>
      </c>
      <c r="AB24" s="28">
        <v>15</v>
      </c>
      <c r="AC24" s="31" t="s">
        <v>27</v>
      </c>
      <c r="AD24" s="28">
        <v>24</v>
      </c>
      <c r="AE24" s="28">
        <v>11</v>
      </c>
      <c r="AF24" s="32">
        <v>35</v>
      </c>
      <c r="AG24" s="33">
        <v>0.001</v>
      </c>
      <c r="AH24" s="28">
        <v>28</v>
      </c>
      <c r="AI24" s="28">
        <v>7</v>
      </c>
      <c r="AJ24" s="29">
        <v>1</v>
      </c>
      <c r="AK24" s="39"/>
      <c r="AL24" s="42"/>
      <c r="AM24" s="39"/>
      <c r="AN24" s="39"/>
      <c r="AO24" s="43"/>
      <c r="AP24" s="44"/>
      <c r="AQ24" s="39"/>
      <c r="AR24" s="39"/>
      <c r="AS24" s="40"/>
      <c r="AT24" s="64">
        <f t="shared" si="2"/>
        <v>1990</v>
      </c>
      <c r="AU24" s="64">
        <f t="shared" si="3"/>
        <v>1346</v>
      </c>
      <c r="AV24" s="69">
        <f t="shared" si="4"/>
        <v>3336</v>
      </c>
      <c r="AW24" s="69">
        <f t="shared" si="5"/>
        <v>1865</v>
      </c>
      <c r="AX24" s="71" t="s">
        <v>27</v>
      </c>
      <c r="AY24" s="3">
        <v>1990</v>
      </c>
      <c r="AZ24" s="3">
        <v>1346</v>
      </c>
      <c r="BA24" s="103">
        <v>3336</v>
      </c>
      <c r="BB24" s="3">
        <v>1865</v>
      </c>
      <c r="BC24" s="69">
        <f t="shared" si="6"/>
        <v>3501</v>
      </c>
      <c r="BD24" s="75">
        <v>8</v>
      </c>
      <c r="BE24" s="73">
        <v>5</v>
      </c>
      <c r="BF24" s="77">
        <f t="shared" si="0"/>
        <v>437.625</v>
      </c>
      <c r="BG24" s="77">
        <f t="shared" si="1"/>
        <v>700.2</v>
      </c>
      <c r="BH24" s="77">
        <f t="shared" si="7"/>
        <v>138.55869242199108</v>
      </c>
      <c r="BI24" s="69">
        <f t="shared" si="8"/>
        <v>3336</v>
      </c>
      <c r="BJ24" s="77">
        <f t="shared" si="9"/>
        <v>417</v>
      </c>
      <c r="BK24" s="77">
        <f t="shared" si="10"/>
        <v>667.2</v>
      </c>
      <c r="BL24" s="77">
        <f t="shared" si="11"/>
        <v>168.25</v>
      </c>
      <c r="BM24" s="77">
        <f t="shared" si="12"/>
        <v>269.2</v>
      </c>
    </row>
    <row r="25" spans="1:65" ht="15.75">
      <c r="A25" s="3">
        <v>16</v>
      </c>
      <c r="B25" s="4" t="s">
        <v>28</v>
      </c>
      <c r="C25" s="8">
        <v>2534</v>
      </c>
      <c r="D25" s="8">
        <v>2544</v>
      </c>
      <c r="E25" s="10">
        <v>5078</v>
      </c>
      <c r="F25" s="11">
        <v>0.011</v>
      </c>
      <c r="G25" s="8">
        <v>3144</v>
      </c>
      <c r="H25" s="8">
        <v>1934</v>
      </c>
      <c r="I25" s="9">
        <v>137</v>
      </c>
      <c r="J25" s="92">
        <v>16</v>
      </c>
      <c r="K25" s="95" t="s">
        <v>28</v>
      </c>
      <c r="L25" s="92"/>
      <c r="M25" s="92"/>
      <c r="N25" s="96"/>
      <c r="O25" s="97"/>
      <c r="P25" s="92"/>
      <c r="Q25" s="92"/>
      <c r="R25" s="93"/>
      <c r="S25" s="17">
        <v>16</v>
      </c>
      <c r="T25" s="20" t="s">
        <v>28</v>
      </c>
      <c r="U25" s="17">
        <v>802</v>
      </c>
      <c r="V25" s="17">
        <v>997</v>
      </c>
      <c r="W25" s="21">
        <v>1799</v>
      </c>
      <c r="X25" s="22">
        <v>0.009</v>
      </c>
      <c r="Y25" s="17">
        <v>957</v>
      </c>
      <c r="Z25" s="17">
        <v>842</v>
      </c>
      <c r="AA25" s="18">
        <v>105</v>
      </c>
      <c r="AB25" s="28">
        <v>16</v>
      </c>
      <c r="AC25" s="31" t="s">
        <v>28</v>
      </c>
      <c r="AD25" s="28">
        <v>514</v>
      </c>
      <c r="AE25" s="28">
        <v>209</v>
      </c>
      <c r="AF25" s="32">
        <v>723</v>
      </c>
      <c r="AG25" s="33">
        <v>0.012</v>
      </c>
      <c r="AH25" s="28">
        <v>491</v>
      </c>
      <c r="AI25" s="28">
        <v>232</v>
      </c>
      <c r="AJ25" s="29">
        <v>66</v>
      </c>
      <c r="AK25" s="39"/>
      <c r="AL25" s="42"/>
      <c r="AM25" s="39"/>
      <c r="AN25" s="39"/>
      <c r="AO25" s="43"/>
      <c r="AP25" s="44"/>
      <c r="AQ25" s="39"/>
      <c r="AR25" s="39"/>
      <c r="AS25" s="40"/>
      <c r="AT25" s="64">
        <f t="shared" si="2"/>
        <v>3850</v>
      </c>
      <c r="AU25" s="64">
        <f t="shared" si="3"/>
        <v>3750</v>
      </c>
      <c r="AV25" s="69">
        <f t="shared" si="4"/>
        <v>7600</v>
      </c>
      <c r="AW25" s="69">
        <f t="shared" si="5"/>
        <v>4592</v>
      </c>
      <c r="AX25" s="71" t="s">
        <v>28</v>
      </c>
      <c r="AY25" s="3">
        <v>3850</v>
      </c>
      <c r="AZ25" s="3">
        <v>3750</v>
      </c>
      <c r="BA25" s="103">
        <v>7600</v>
      </c>
      <c r="BB25" s="3">
        <v>4592</v>
      </c>
      <c r="BC25" s="69">
        <f t="shared" si="6"/>
        <v>10845</v>
      </c>
      <c r="BD25" s="75">
        <v>13</v>
      </c>
      <c r="BE25" s="75">
        <v>13</v>
      </c>
      <c r="BF25" s="77">
        <f t="shared" si="0"/>
        <v>834.2307692307693</v>
      </c>
      <c r="BG25" s="77">
        <f t="shared" si="1"/>
        <v>834.2307692307693</v>
      </c>
      <c r="BH25" s="77">
        <f t="shared" si="7"/>
        <v>122.45333333333332</v>
      </c>
      <c r="BI25" s="69">
        <f t="shared" si="8"/>
        <v>7600</v>
      </c>
      <c r="BJ25" s="77">
        <f t="shared" si="9"/>
        <v>584.6153846153846</v>
      </c>
      <c r="BK25" s="77">
        <f t="shared" si="10"/>
        <v>584.6153846153846</v>
      </c>
      <c r="BL25" s="77">
        <f t="shared" si="11"/>
        <v>288.46153846153845</v>
      </c>
      <c r="BM25" s="77">
        <f t="shared" si="12"/>
        <v>288.46153846153845</v>
      </c>
    </row>
    <row r="26" spans="1:65" ht="28.5">
      <c r="A26" s="3">
        <v>17</v>
      </c>
      <c r="B26" s="4" t="s">
        <v>29</v>
      </c>
      <c r="C26" s="8">
        <v>1972</v>
      </c>
      <c r="D26" s="8">
        <v>1774</v>
      </c>
      <c r="E26" s="10">
        <v>3746</v>
      </c>
      <c r="F26" s="11">
        <v>0.008</v>
      </c>
      <c r="G26" s="8">
        <v>2021</v>
      </c>
      <c r="H26" s="8">
        <v>1725</v>
      </c>
      <c r="I26" s="9">
        <v>50</v>
      </c>
      <c r="J26" s="92">
        <v>17</v>
      </c>
      <c r="K26" s="95" t="s">
        <v>29</v>
      </c>
      <c r="L26" s="92"/>
      <c r="M26" s="92"/>
      <c r="N26" s="96"/>
      <c r="O26" s="97"/>
      <c r="P26" s="92"/>
      <c r="Q26" s="92"/>
      <c r="R26" s="93"/>
      <c r="S26" s="17">
        <v>17</v>
      </c>
      <c r="T26" s="20" t="s">
        <v>29</v>
      </c>
      <c r="U26" s="17">
        <v>285</v>
      </c>
      <c r="V26" s="17">
        <v>660</v>
      </c>
      <c r="W26" s="21">
        <v>945</v>
      </c>
      <c r="X26" s="22">
        <v>0.004</v>
      </c>
      <c r="Y26" s="17">
        <v>495</v>
      </c>
      <c r="Z26" s="17">
        <v>450</v>
      </c>
      <c r="AA26" s="18">
        <v>10</v>
      </c>
      <c r="AB26" s="28">
        <v>17</v>
      </c>
      <c r="AC26" s="31" t="s">
        <v>29</v>
      </c>
      <c r="AD26" s="28">
        <v>146</v>
      </c>
      <c r="AE26" s="28">
        <v>97</v>
      </c>
      <c r="AF26" s="32">
        <v>243</v>
      </c>
      <c r="AG26" s="33">
        <v>0.004</v>
      </c>
      <c r="AH26" s="28">
        <v>190</v>
      </c>
      <c r="AI26" s="28">
        <v>53</v>
      </c>
      <c r="AJ26" s="29">
        <v>7</v>
      </c>
      <c r="AK26" s="39"/>
      <c r="AL26" s="42"/>
      <c r="AM26" s="39"/>
      <c r="AN26" s="39"/>
      <c r="AO26" s="43"/>
      <c r="AP26" s="44"/>
      <c r="AQ26" s="39"/>
      <c r="AR26" s="39"/>
      <c r="AS26" s="40"/>
      <c r="AT26" s="64">
        <f t="shared" si="2"/>
        <v>2403</v>
      </c>
      <c r="AU26" s="64">
        <f t="shared" si="3"/>
        <v>2531</v>
      </c>
      <c r="AV26" s="69">
        <f t="shared" si="4"/>
        <v>4934</v>
      </c>
      <c r="AW26" s="69">
        <f t="shared" si="5"/>
        <v>2706</v>
      </c>
      <c r="AX26" s="71" t="s">
        <v>29</v>
      </c>
      <c r="AY26" s="3">
        <v>2403</v>
      </c>
      <c r="AZ26" s="3">
        <v>2531</v>
      </c>
      <c r="BA26" s="103">
        <v>4934</v>
      </c>
      <c r="BB26" s="3">
        <v>2706</v>
      </c>
      <c r="BC26" s="69">
        <f t="shared" si="6"/>
        <v>6365</v>
      </c>
      <c r="BD26" s="75">
        <v>10</v>
      </c>
      <c r="BE26" s="73">
        <v>10</v>
      </c>
      <c r="BF26" s="77">
        <f t="shared" si="0"/>
        <v>636.5</v>
      </c>
      <c r="BG26" s="77">
        <f t="shared" si="1"/>
        <v>636.5</v>
      </c>
      <c r="BH26" s="77">
        <f t="shared" si="7"/>
        <v>106.91426313709995</v>
      </c>
      <c r="BI26" s="69">
        <f t="shared" si="8"/>
        <v>4934</v>
      </c>
      <c r="BJ26" s="77">
        <f t="shared" si="9"/>
        <v>493.4</v>
      </c>
      <c r="BK26" s="77">
        <f t="shared" si="10"/>
        <v>493.4</v>
      </c>
      <c r="BL26" s="77">
        <f t="shared" si="11"/>
        <v>253.1</v>
      </c>
      <c r="BM26" s="77">
        <f t="shared" si="12"/>
        <v>253.1</v>
      </c>
    </row>
    <row r="27" spans="1:65" ht="15.75">
      <c r="A27" s="3">
        <v>18</v>
      </c>
      <c r="B27" s="4" t="s">
        <v>30</v>
      </c>
      <c r="C27" s="8">
        <v>5975</v>
      </c>
      <c r="D27" s="8">
        <v>9439</v>
      </c>
      <c r="E27" s="10">
        <v>15414</v>
      </c>
      <c r="F27" s="11">
        <v>0.032</v>
      </c>
      <c r="G27" s="8">
        <v>10138</v>
      </c>
      <c r="H27" s="8">
        <v>5276</v>
      </c>
      <c r="I27" s="9">
        <v>741</v>
      </c>
      <c r="J27" s="92">
        <v>18</v>
      </c>
      <c r="K27" s="95" t="s">
        <v>30</v>
      </c>
      <c r="L27" s="92"/>
      <c r="M27" s="92"/>
      <c r="N27" s="96"/>
      <c r="O27" s="97"/>
      <c r="P27" s="92"/>
      <c r="Q27" s="92"/>
      <c r="R27" s="93"/>
      <c r="S27" s="17">
        <v>18</v>
      </c>
      <c r="T27" s="20" t="s">
        <v>30</v>
      </c>
      <c r="U27" s="17">
        <v>1434</v>
      </c>
      <c r="V27" s="17">
        <v>5375</v>
      </c>
      <c r="W27" s="21">
        <v>6809</v>
      </c>
      <c r="X27" s="22">
        <v>0.032</v>
      </c>
      <c r="Y27" s="17">
        <v>4447</v>
      </c>
      <c r="Z27" s="17">
        <v>2362</v>
      </c>
      <c r="AA27" s="18">
        <v>132</v>
      </c>
      <c r="AB27" s="28">
        <v>18</v>
      </c>
      <c r="AC27" s="31" t="s">
        <v>30</v>
      </c>
      <c r="AD27" s="28">
        <v>620</v>
      </c>
      <c r="AE27" s="28">
        <v>627</v>
      </c>
      <c r="AF27" s="32">
        <v>1247</v>
      </c>
      <c r="AG27" s="33">
        <v>0.02</v>
      </c>
      <c r="AH27" s="28">
        <v>931</v>
      </c>
      <c r="AI27" s="28">
        <v>316</v>
      </c>
      <c r="AJ27" s="29">
        <v>90</v>
      </c>
      <c r="AK27" s="39">
        <v>15</v>
      </c>
      <c r="AL27" s="42" t="s">
        <v>30</v>
      </c>
      <c r="AM27" s="39">
        <v>178</v>
      </c>
      <c r="AN27" s="39">
        <v>1569</v>
      </c>
      <c r="AO27" s="43">
        <v>1747</v>
      </c>
      <c r="AP27" s="44">
        <v>0.057</v>
      </c>
      <c r="AQ27" s="39">
        <v>1631</v>
      </c>
      <c r="AR27" s="39">
        <v>116</v>
      </c>
      <c r="AS27" s="40">
        <v>0</v>
      </c>
      <c r="AT27" s="64">
        <f t="shared" si="2"/>
        <v>8207</v>
      </c>
      <c r="AU27" s="64">
        <f t="shared" si="3"/>
        <v>17010</v>
      </c>
      <c r="AV27" s="69">
        <f t="shared" si="4"/>
        <v>25217</v>
      </c>
      <c r="AW27" s="69">
        <f t="shared" si="5"/>
        <v>17147</v>
      </c>
      <c r="AX27" s="71" t="s">
        <v>30</v>
      </c>
      <c r="AY27" s="3">
        <v>8207</v>
      </c>
      <c r="AZ27" s="3">
        <v>17010</v>
      </c>
      <c r="BA27" s="103">
        <v>25217</v>
      </c>
      <c r="BB27" s="3">
        <v>17147</v>
      </c>
      <c r="BC27" s="69">
        <f t="shared" si="6"/>
        <v>34520</v>
      </c>
      <c r="BD27" s="75">
        <v>58</v>
      </c>
      <c r="BE27" s="73">
        <v>56</v>
      </c>
      <c r="BF27" s="77">
        <f t="shared" si="0"/>
        <v>595.1724137931035</v>
      </c>
      <c r="BG27" s="77">
        <f t="shared" si="1"/>
        <v>616.4285714285714</v>
      </c>
      <c r="BH27" s="77">
        <f t="shared" si="7"/>
        <v>100.80540858318636</v>
      </c>
      <c r="BI27" s="69">
        <f t="shared" si="8"/>
        <v>25217</v>
      </c>
      <c r="BJ27" s="77">
        <f t="shared" si="9"/>
        <v>434.7758620689655</v>
      </c>
      <c r="BK27" s="77">
        <f t="shared" si="10"/>
        <v>450.30357142857144</v>
      </c>
      <c r="BL27" s="77">
        <f t="shared" si="11"/>
        <v>293.2758620689655</v>
      </c>
      <c r="BM27" s="77">
        <f t="shared" si="12"/>
        <v>303.75</v>
      </c>
    </row>
    <row r="28" spans="1:65" ht="15.75">
      <c r="A28" s="3">
        <v>19</v>
      </c>
      <c r="B28" s="4" t="s">
        <v>31</v>
      </c>
      <c r="C28" s="8">
        <v>1134</v>
      </c>
      <c r="D28" s="8">
        <v>1844</v>
      </c>
      <c r="E28" s="10">
        <v>2978</v>
      </c>
      <c r="F28" s="11">
        <v>0.006</v>
      </c>
      <c r="G28" s="8">
        <v>1805</v>
      </c>
      <c r="H28" s="8">
        <v>1173</v>
      </c>
      <c r="I28" s="9">
        <v>163</v>
      </c>
      <c r="J28" s="92">
        <v>19</v>
      </c>
      <c r="K28" s="95" t="s">
        <v>31</v>
      </c>
      <c r="L28" s="92"/>
      <c r="M28" s="92"/>
      <c r="N28" s="96"/>
      <c r="O28" s="97"/>
      <c r="P28" s="92"/>
      <c r="Q28" s="92"/>
      <c r="R28" s="93"/>
      <c r="S28" s="17">
        <v>19</v>
      </c>
      <c r="T28" s="20" t="s">
        <v>31</v>
      </c>
      <c r="U28" s="17">
        <v>227</v>
      </c>
      <c r="V28" s="17">
        <v>974</v>
      </c>
      <c r="W28" s="21">
        <v>1201</v>
      </c>
      <c r="X28" s="22">
        <v>0.006</v>
      </c>
      <c r="Y28" s="17">
        <v>869</v>
      </c>
      <c r="Z28" s="17">
        <v>332</v>
      </c>
      <c r="AA28" s="18">
        <v>13</v>
      </c>
      <c r="AB28" s="28">
        <v>19</v>
      </c>
      <c r="AC28" s="31" t="s">
        <v>31</v>
      </c>
      <c r="AD28" s="28">
        <v>82</v>
      </c>
      <c r="AE28" s="28">
        <v>99</v>
      </c>
      <c r="AF28" s="32">
        <v>181</v>
      </c>
      <c r="AG28" s="33">
        <v>0.003</v>
      </c>
      <c r="AH28" s="28">
        <v>127</v>
      </c>
      <c r="AI28" s="28">
        <v>54</v>
      </c>
      <c r="AJ28" s="29">
        <v>12</v>
      </c>
      <c r="AK28" s="39">
        <v>16</v>
      </c>
      <c r="AL28" s="42" t="s">
        <v>31</v>
      </c>
      <c r="AM28" s="39">
        <v>8</v>
      </c>
      <c r="AN28" s="39">
        <v>59</v>
      </c>
      <c r="AO28" s="43">
        <v>67</v>
      </c>
      <c r="AP28" s="44">
        <v>0.002</v>
      </c>
      <c r="AQ28" s="39">
        <v>64</v>
      </c>
      <c r="AR28" s="39">
        <v>3</v>
      </c>
      <c r="AS28" s="40">
        <v>0</v>
      </c>
      <c r="AT28" s="64">
        <f t="shared" si="2"/>
        <v>1451</v>
      </c>
      <c r="AU28" s="64">
        <f t="shared" si="3"/>
        <v>2976</v>
      </c>
      <c r="AV28" s="69">
        <f t="shared" si="4"/>
        <v>4427</v>
      </c>
      <c r="AW28" s="69">
        <f t="shared" si="5"/>
        <v>2865</v>
      </c>
      <c r="AX28" s="71" t="s">
        <v>31</v>
      </c>
      <c r="AY28" s="3">
        <v>1451</v>
      </c>
      <c r="AZ28" s="3">
        <v>2976</v>
      </c>
      <c r="BA28" s="103">
        <v>4427</v>
      </c>
      <c r="BB28" s="3">
        <v>2865</v>
      </c>
      <c r="BC28" s="69">
        <f t="shared" si="6"/>
        <v>5990</v>
      </c>
      <c r="BD28" s="75">
        <v>15</v>
      </c>
      <c r="BE28" s="73">
        <v>14</v>
      </c>
      <c r="BF28" s="77">
        <f t="shared" si="0"/>
        <v>399.3333333333333</v>
      </c>
      <c r="BG28" s="77">
        <f t="shared" si="1"/>
        <v>427.85714285714283</v>
      </c>
      <c r="BH28" s="77">
        <f t="shared" si="7"/>
        <v>96.27016129032258</v>
      </c>
      <c r="BI28" s="69">
        <f t="shared" si="8"/>
        <v>4427</v>
      </c>
      <c r="BJ28" s="77">
        <f t="shared" si="9"/>
        <v>295.1333333333333</v>
      </c>
      <c r="BK28" s="77">
        <f t="shared" si="10"/>
        <v>316.2142857142857</v>
      </c>
      <c r="BL28" s="77">
        <f t="shared" si="11"/>
        <v>198.4</v>
      </c>
      <c r="BM28" s="77">
        <f t="shared" si="12"/>
        <v>212.57142857142858</v>
      </c>
    </row>
    <row r="29" spans="1:65" ht="15.75">
      <c r="A29" s="3">
        <v>20</v>
      </c>
      <c r="B29" s="4" t="s">
        <v>32</v>
      </c>
      <c r="C29" s="8">
        <v>3368</v>
      </c>
      <c r="D29" s="8">
        <v>5926</v>
      </c>
      <c r="E29" s="10">
        <v>9294</v>
      </c>
      <c r="F29" s="11">
        <v>0.019</v>
      </c>
      <c r="G29" s="8">
        <v>6898</v>
      </c>
      <c r="H29" s="8">
        <v>2396</v>
      </c>
      <c r="I29" s="9">
        <v>165</v>
      </c>
      <c r="J29" s="92">
        <v>20</v>
      </c>
      <c r="K29" s="95" t="s">
        <v>32</v>
      </c>
      <c r="L29" s="92"/>
      <c r="M29" s="92"/>
      <c r="N29" s="96"/>
      <c r="O29" s="97"/>
      <c r="P29" s="92"/>
      <c r="Q29" s="92"/>
      <c r="R29" s="93"/>
      <c r="S29" s="17">
        <v>20</v>
      </c>
      <c r="T29" s="20" t="s">
        <v>32</v>
      </c>
      <c r="U29" s="17">
        <v>798</v>
      </c>
      <c r="V29" s="17">
        <v>2572</v>
      </c>
      <c r="W29" s="21">
        <v>3370</v>
      </c>
      <c r="X29" s="22">
        <v>0.016</v>
      </c>
      <c r="Y29" s="17">
        <v>2337</v>
      </c>
      <c r="Z29" s="17">
        <v>1033</v>
      </c>
      <c r="AA29" s="18">
        <v>101</v>
      </c>
      <c r="AB29" s="28">
        <v>20</v>
      </c>
      <c r="AC29" s="31" t="s">
        <v>32</v>
      </c>
      <c r="AD29" s="28">
        <v>400</v>
      </c>
      <c r="AE29" s="28">
        <v>356</v>
      </c>
      <c r="AF29" s="32">
        <v>756</v>
      </c>
      <c r="AG29" s="33">
        <v>0.012</v>
      </c>
      <c r="AH29" s="28">
        <v>600</v>
      </c>
      <c r="AI29" s="28">
        <v>156</v>
      </c>
      <c r="AJ29" s="29">
        <v>57</v>
      </c>
      <c r="AK29" s="39">
        <v>17</v>
      </c>
      <c r="AL29" s="42" t="s">
        <v>32</v>
      </c>
      <c r="AM29" s="39">
        <v>97</v>
      </c>
      <c r="AN29" s="39">
        <v>742</v>
      </c>
      <c r="AO29" s="43">
        <v>839</v>
      </c>
      <c r="AP29" s="44">
        <v>0.028</v>
      </c>
      <c r="AQ29" s="39">
        <v>749</v>
      </c>
      <c r="AR29" s="39">
        <v>90</v>
      </c>
      <c r="AS29" s="40">
        <v>0</v>
      </c>
      <c r="AT29" s="64">
        <f t="shared" si="2"/>
        <v>4663</v>
      </c>
      <c r="AU29" s="64">
        <f t="shared" si="3"/>
        <v>9596</v>
      </c>
      <c r="AV29" s="69">
        <f t="shared" si="4"/>
        <v>14259</v>
      </c>
      <c r="AW29" s="69">
        <f t="shared" si="5"/>
        <v>10584</v>
      </c>
      <c r="AX29" s="71" t="s">
        <v>32</v>
      </c>
      <c r="AY29" s="3">
        <v>4663</v>
      </c>
      <c r="AZ29" s="3">
        <v>9596</v>
      </c>
      <c r="BA29" s="103">
        <v>14259</v>
      </c>
      <c r="BB29" s="3">
        <v>10584</v>
      </c>
      <c r="BC29" s="69">
        <f t="shared" si="6"/>
        <v>19141</v>
      </c>
      <c r="BD29" s="75">
        <v>35</v>
      </c>
      <c r="BE29" s="73">
        <v>31</v>
      </c>
      <c r="BF29" s="77">
        <f t="shared" si="0"/>
        <v>546.8857142857142</v>
      </c>
      <c r="BG29" s="77">
        <f t="shared" si="1"/>
        <v>617.4516129032259</v>
      </c>
      <c r="BH29" s="77">
        <f t="shared" si="7"/>
        <v>110.29595664860359</v>
      </c>
      <c r="BI29" s="69">
        <f t="shared" si="8"/>
        <v>14259</v>
      </c>
      <c r="BJ29" s="77">
        <f t="shared" si="9"/>
        <v>407.4</v>
      </c>
      <c r="BK29" s="77">
        <f t="shared" si="10"/>
        <v>459.96774193548384</v>
      </c>
      <c r="BL29" s="77">
        <f t="shared" si="11"/>
        <v>274.1714285714286</v>
      </c>
      <c r="BM29" s="77">
        <f t="shared" si="12"/>
        <v>309.5483870967742</v>
      </c>
    </row>
    <row r="30" spans="1:65" ht="15.75">
      <c r="A30" s="3">
        <v>21</v>
      </c>
      <c r="B30" s="4" t="s">
        <v>33</v>
      </c>
      <c r="C30" s="8">
        <v>6405</v>
      </c>
      <c r="D30" s="8">
        <v>13876</v>
      </c>
      <c r="E30" s="10">
        <v>20281</v>
      </c>
      <c r="F30" s="11">
        <v>0.042</v>
      </c>
      <c r="G30" s="8">
        <v>14667</v>
      </c>
      <c r="H30" s="8">
        <v>5614</v>
      </c>
      <c r="I30" s="9">
        <v>897</v>
      </c>
      <c r="J30" s="92">
        <v>21</v>
      </c>
      <c r="K30" s="95" t="s">
        <v>33</v>
      </c>
      <c r="L30" s="92"/>
      <c r="M30" s="92"/>
      <c r="N30" s="96"/>
      <c r="O30" s="97"/>
      <c r="P30" s="92"/>
      <c r="Q30" s="92"/>
      <c r="R30" s="93"/>
      <c r="S30" s="17">
        <v>21</v>
      </c>
      <c r="T30" s="20" t="s">
        <v>33</v>
      </c>
      <c r="U30" s="17">
        <v>2014</v>
      </c>
      <c r="V30" s="17">
        <v>5125</v>
      </c>
      <c r="W30" s="21">
        <v>7139</v>
      </c>
      <c r="X30" s="22">
        <v>0.034</v>
      </c>
      <c r="Y30" s="17">
        <v>4740</v>
      </c>
      <c r="Z30" s="17">
        <v>2399</v>
      </c>
      <c r="AA30" s="18">
        <v>193</v>
      </c>
      <c r="AB30" s="28">
        <v>21</v>
      </c>
      <c r="AC30" s="31" t="s">
        <v>33</v>
      </c>
      <c r="AD30" s="28">
        <v>809</v>
      </c>
      <c r="AE30" s="28">
        <v>668</v>
      </c>
      <c r="AF30" s="32">
        <v>1477</v>
      </c>
      <c r="AG30" s="33">
        <v>0.024</v>
      </c>
      <c r="AH30" s="28">
        <v>1115</v>
      </c>
      <c r="AI30" s="28">
        <v>362</v>
      </c>
      <c r="AJ30" s="29">
        <v>129</v>
      </c>
      <c r="AK30" s="39">
        <v>18</v>
      </c>
      <c r="AL30" s="42" t="s">
        <v>33</v>
      </c>
      <c r="AM30" s="39">
        <v>351</v>
      </c>
      <c r="AN30" s="39">
        <v>1489</v>
      </c>
      <c r="AO30" s="43">
        <v>1840</v>
      </c>
      <c r="AP30" s="44">
        <v>0.06</v>
      </c>
      <c r="AQ30" s="39">
        <v>1491</v>
      </c>
      <c r="AR30" s="39">
        <v>349</v>
      </c>
      <c r="AS30" s="40">
        <v>1</v>
      </c>
      <c r="AT30" s="64">
        <f t="shared" si="2"/>
        <v>9579</v>
      </c>
      <c r="AU30" s="64">
        <f t="shared" si="3"/>
        <v>21158</v>
      </c>
      <c r="AV30" s="69">
        <f t="shared" si="4"/>
        <v>30737</v>
      </c>
      <c r="AW30" s="69">
        <f t="shared" si="5"/>
        <v>22013</v>
      </c>
      <c r="AX30" s="71" t="s">
        <v>33</v>
      </c>
      <c r="AY30" s="3">
        <v>9579</v>
      </c>
      <c r="AZ30" s="3">
        <v>21158</v>
      </c>
      <c r="BA30" s="103">
        <v>30737</v>
      </c>
      <c r="BB30" s="3">
        <v>22013</v>
      </c>
      <c r="BC30" s="69">
        <f t="shared" si="6"/>
        <v>40830</v>
      </c>
      <c r="BD30" s="75">
        <v>72</v>
      </c>
      <c r="BE30" s="73">
        <v>70</v>
      </c>
      <c r="BF30" s="77">
        <f t="shared" si="0"/>
        <v>567.0833333333334</v>
      </c>
      <c r="BG30" s="77">
        <f t="shared" si="1"/>
        <v>583.2857142857143</v>
      </c>
      <c r="BH30" s="77">
        <f t="shared" si="7"/>
        <v>104.04102467151905</v>
      </c>
      <c r="BI30" s="69">
        <f t="shared" si="8"/>
        <v>30737</v>
      </c>
      <c r="BJ30" s="77">
        <f t="shared" si="9"/>
        <v>426.90277777777777</v>
      </c>
      <c r="BK30" s="77">
        <f t="shared" si="10"/>
        <v>439.1</v>
      </c>
      <c r="BL30" s="77">
        <f t="shared" si="11"/>
        <v>293.8611111111111</v>
      </c>
      <c r="BM30" s="77">
        <f t="shared" si="12"/>
        <v>302.25714285714287</v>
      </c>
    </row>
    <row r="31" spans="1:65" ht="15.75">
      <c r="A31" s="3">
        <v>22</v>
      </c>
      <c r="B31" s="4" t="s">
        <v>34</v>
      </c>
      <c r="C31" s="8">
        <v>4912</v>
      </c>
      <c r="D31" s="8">
        <v>6152</v>
      </c>
      <c r="E31" s="10">
        <v>11064</v>
      </c>
      <c r="F31" s="11">
        <v>0.023</v>
      </c>
      <c r="G31" s="8">
        <v>7342</v>
      </c>
      <c r="H31" s="8">
        <v>3722</v>
      </c>
      <c r="I31" s="9">
        <v>591</v>
      </c>
      <c r="J31" s="92">
        <v>22</v>
      </c>
      <c r="K31" s="95" t="s">
        <v>34</v>
      </c>
      <c r="L31" s="92"/>
      <c r="M31" s="92"/>
      <c r="N31" s="96"/>
      <c r="O31" s="97"/>
      <c r="P31" s="92"/>
      <c r="Q31" s="92"/>
      <c r="R31" s="93"/>
      <c r="S31" s="17">
        <v>22</v>
      </c>
      <c r="T31" s="20" t="s">
        <v>34</v>
      </c>
      <c r="U31" s="17">
        <v>1301</v>
      </c>
      <c r="V31" s="17">
        <v>3152</v>
      </c>
      <c r="W31" s="21">
        <v>4453</v>
      </c>
      <c r="X31" s="22">
        <v>0.021</v>
      </c>
      <c r="Y31" s="17">
        <v>2333</v>
      </c>
      <c r="Z31" s="17">
        <v>2120</v>
      </c>
      <c r="AA31" s="18">
        <v>93</v>
      </c>
      <c r="AB31" s="28">
        <v>22</v>
      </c>
      <c r="AC31" s="31" t="s">
        <v>34</v>
      </c>
      <c r="AD31" s="28">
        <v>936</v>
      </c>
      <c r="AE31" s="28">
        <v>613</v>
      </c>
      <c r="AF31" s="32">
        <v>1549</v>
      </c>
      <c r="AG31" s="33">
        <v>0.025</v>
      </c>
      <c r="AH31" s="28">
        <v>1141</v>
      </c>
      <c r="AI31" s="28">
        <v>408</v>
      </c>
      <c r="AJ31" s="29">
        <v>134</v>
      </c>
      <c r="AK31" s="39">
        <v>19</v>
      </c>
      <c r="AL31" s="42" t="s">
        <v>34</v>
      </c>
      <c r="AM31" s="39">
        <v>104</v>
      </c>
      <c r="AN31" s="39">
        <v>633</v>
      </c>
      <c r="AO31" s="43">
        <v>737</v>
      </c>
      <c r="AP31" s="44">
        <v>0.024</v>
      </c>
      <c r="AQ31" s="39">
        <v>654</v>
      </c>
      <c r="AR31" s="39">
        <v>83</v>
      </c>
      <c r="AS31" s="40">
        <v>0</v>
      </c>
      <c r="AT31" s="64">
        <f t="shared" si="2"/>
        <v>7253</v>
      </c>
      <c r="AU31" s="64">
        <f t="shared" si="3"/>
        <v>10550</v>
      </c>
      <c r="AV31" s="69">
        <f t="shared" si="4"/>
        <v>17803</v>
      </c>
      <c r="AW31" s="69">
        <f t="shared" si="5"/>
        <v>11470</v>
      </c>
      <c r="AX31" s="71" t="s">
        <v>34</v>
      </c>
      <c r="AY31" s="3">
        <v>7253</v>
      </c>
      <c r="AZ31" s="3">
        <v>10550</v>
      </c>
      <c r="BA31" s="103">
        <v>17803</v>
      </c>
      <c r="BB31" s="3">
        <v>11470</v>
      </c>
      <c r="BC31" s="69">
        <f t="shared" si="6"/>
        <v>25354</v>
      </c>
      <c r="BD31" s="75">
        <v>38</v>
      </c>
      <c r="BE31" s="74">
        <v>33</v>
      </c>
      <c r="BF31" s="77">
        <f t="shared" si="0"/>
        <v>667.2105263157895</v>
      </c>
      <c r="BG31" s="77">
        <f t="shared" si="1"/>
        <v>768.3030303030303</v>
      </c>
      <c r="BH31" s="77">
        <f t="shared" si="7"/>
        <v>108.72037914691943</v>
      </c>
      <c r="BI31" s="69">
        <f t="shared" si="8"/>
        <v>17803</v>
      </c>
      <c r="BJ31" s="77">
        <f t="shared" si="9"/>
        <v>468.5</v>
      </c>
      <c r="BK31" s="77">
        <f t="shared" si="10"/>
        <v>539.4848484848485</v>
      </c>
      <c r="BL31" s="77">
        <f t="shared" si="11"/>
        <v>277.63157894736844</v>
      </c>
      <c r="BM31" s="77">
        <f t="shared" si="12"/>
        <v>319.6969696969697</v>
      </c>
    </row>
    <row r="32" spans="1:65" ht="15.75">
      <c r="A32" s="3">
        <v>23</v>
      </c>
      <c r="B32" s="4" t="s">
        <v>35</v>
      </c>
      <c r="C32" s="8">
        <v>2796</v>
      </c>
      <c r="D32" s="8">
        <v>2935</v>
      </c>
      <c r="E32" s="10">
        <v>5731</v>
      </c>
      <c r="F32" s="11">
        <v>0.012</v>
      </c>
      <c r="G32" s="8">
        <v>3661</v>
      </c>
      <c r="H32" s="8">
        <v>2070</v>
      </c>
      <c r="I32" s="9">
        <v>264</v>
      </c>
      <c r="J32" s="92">
        <v>23</v>
      </c>
      <c r="K32" s="95" t="s">
        <v>35</v>
      </c>
      <c r="L32" s="92"/>
      <c r="M32" s="92"/>
      <c r="N32" s="96"/>
      <c r="O32" s="97"/>
      <c r="P32" s="92"/>
      <c r="Q32" s="92"/>
      <c r="R32" s="93"/>
      <c r="S32" s="17">
        <v>23</v>
      </c>
      <c r="T32" s="20" t="s">
        <v>35</v>
      </c>
      <c r="U32" s="17">
        <v>845</v>
      </c>
      <c r="V32" s="17">
        <v>1588</v>
      </c>
      <c r="W32" s="21">
        <v>2433</v>
      </c>
      <c r="X32" s="22">
        <v>0.012</v>
      </c>
      <c r="Y32" s="17">
        <v>1175</v>
      </c>
      <c r="Z32" s="17">
        <v>1258</v>
      </c>
      <c r="AA32" s="18">
        <v>91</v>
      </c>
      <c r="AB32" s="28">
        <v>23</v>
      </c>
      <c r="AC32" s="31" t="s">
        <v>35</v>
      </c>
      <c r="AD32" s="28">
        <v>901</v>
      </c>
      <c r="AE32" s="28">
        <v>335</v>
      </c>
      <c r="AF32" s="32">
        <v>1236</v>
      </c>
      <c r="AG32" s="33">
        <v>0.02</v>
      </c>
      <c r="AH32" s="28">
        <v>845</v>
      </c>
      <c r="AI32" s="28">
        <v>391</v>
      </c>
      <c r="AJ32" s="29">
        <v>88</v>
      </c>
      <c r="AK32" s="39">
        <v>20</v>
      </c>
      <c r="AL32" s="42" t="s">
        <v>35</v>
      </c>
      <c r="AM32" s="39">
        <v>381</v>
      </c>
      <c r="AN32" s="39">
        <v>736</v>
      </c>
      <c r="AO32" s="43">
        <v>1117</v>
      </c>
      <c r="AP32" s="44">
        <v>0.037</v>
      </c>
      <c r="AQ32" s="39">
        <v>967</v>
      </c>
      <c r="AR32" s="39">
        <v>150</v>
      </c>
      <c r="AS32" s="40">
        <v>0</v>
      </c>
      <c r="AT32" s="64">
        <f t="shared" si="2"/>
        <v>4923</v>
      </c>
      <c r="AU32" s="64">
        <f t="shared" si="3"/>
        <v>5594</v>
      </c>
      <c r="AV32" s="69">
        <f t="shared" si="4"/>
        <v>10517</v>
      </c>
      <c r="AW32" s="69">
        <f t="shared" si="5"/>
        <v>6648</v>
      </c>
      <c r="AX32" s="71" t="s">
        <v>35</v>
      </c>
      <c r="AY32" s="3">
        <v>4923</v>
      </c>
      <c r="AZ32" s="3">
        <v>5594</v>
      </c>
      <c r="BA32" s="103">
        <v>10517</v>
      </c>
      <c r="BB32" s="3">
        <v>6648</v>
      </c>
      <c r="BC32" s="69">
        <f t="shared" si="6"/>
        <v>15422</v>
      </c>
      <c r="BD32" s="75">
        <v>18</v>
      </c>
      <c r="BE32" s="73">
        <v>13</v>
      </c>
      <c r="BF32" s="77">
        <f t="shared" si="0"/>
        <v>856.7777777777778</v>
      </c>
      <c r="BG32" s="77">
        <f t="shared" si="1"/>
        <v>1186.3076923076924</v>
      </c>
      <c r="BH32" s="77">
        <f t="shared" si="7"/>
        <v>118.84161601716123</v>
      </c>
      <c r="BI32" s="69">
        <f t="shared" si="8"/>
        <v>10517</v>
      </c>
      <c r="BJ32" s="77">
        <f t="shared" si="9"/>
        <v>584.2777777777778</v>
      </c>
      <c r="BK32" s="77">
        <f t="shared" si="10"/>
        <v>809</v>
      </c>
      <c r="BL32" s="77">
        <f t="shared" si="11"/>
        <v>310.77777777777777</v>
      </c>
      <c r="BM32" s="77">
        <f t="shared" si="12"/>
        <v>430.3076923076923</v>
      </c>
    </row>
    <row r="33" spans="1:65" ht="15.75">
      <c r="A33" s="3">
        <v>24</v>
      </c>
      <c r="B33" s="4" t="s">
        <v>36</v>
      </c>
      <c r="C33" s="8">
        <v>4467</v>
      </c>
      <c r="D33" s="8">
        <v>8418</v>
      </c>
      <c r="E33" s="10">
        <v>12885</v>
      </c>
      <c r="F33" s="11">
        <v>0.027</v>
      </c>
      <c r="G33" s="8">
        <v>9660</v>
      </c>
      <c r="H33" s="8">
        <v>3225</v>
      </c>
      <c r="I33" s="9">
        <v>649</v>
      </c>
      <c r="J33" s="92">
        <v>24</v>
      </c>
      <c r="K33" s="95" t="s">
        <v>36</v>
      </c>
      <c r="L33" s="92"/>
      <c r="M33" s="92"/>
      <c r="N33" s="96"/>
      <c r="O33" s="97"/>
      <c r="P33" s="92"/>
      <c r="Q33" s="92"/>
      <c r="R33" s="93"/>
      <c r="S33" s="17">
        <v>24</v>
      </c>
      <c r="T33" s="20" t="s">
        <v>36</v>
      </c>
      <c r="U33" s="17">
        <v>1855</v>
      </c>
      <c r="V33" s="17">
        <v>4540</v>
      </c>
      <c r="W33" s="21">
        <v>6395</v>
      </c>
      <c r="X33" s="22">
        <v>0.03</v>
      </c>
      <c r="Y33" s="17">
        <v>4869</v>
      </c>
      <c r="Z33" s="17">
        <v>1526</v>
      </c>
      <c r="AA33" s="18">
        <v>74</v>
      </c>
      <c r="AB33" s="28">
        <v>24</v>
      </c>
      <c r="AC33" s="31" t="s">
        <v>36</v>
      </c>
      <c r="AD33" s="28">
        <v>195</v>
      </c>
      <c r="AE33" s="28">
        <v>362</v>
      </c>
      <c r="AF33" s="32">
        <v>557</v>
      </c>
      <c r="AG33" s="33">
        <v>0.009</v>
      </c>
      <c r="AH33" s="28">
        <v>483</v>
      </c>
      <c r="AI33" s="28">
        <v>74</v>
      </c>
      <c r="AJ33" s="29">
        <v>25</v>
      </c>
      <c r="AK33" s="39">
        <v>21</v>
      </c>
      <c r="AL33" s="42" t="s">
        <v>36</v>
      </c>
      <c r="AM33" s="39">
        <v>57</v>
      </c>
      <c r="AN33" s="39">
        <v>689</v>
      </c>
      <c r="AO33" s="43">
        <v>746</v>
      </c>
      <c r="AP33" s="44">
        <v>0.025</v>
      </c>
      <c r="AQ33" s="39">
        <v>690</v>
      </c>
      <c r="AR33" s="39">
        <v>56</v>
      </c>
      <c r="AS33" s="40">
        <v>0</v>
      </c>
      <c r="AT33" s="64">
        <f t="shared" si="2"/>
        <v>6574</v>
      </c>
      <c r="AU33" s="64">
        <f t="shared" si="3"/>
        <v>14009</v>
      </c>
      <c r="AV33" s="69">
        <f t="shared" si="4"/>
        <v>20583</v>
      </c>
      <c r="AW33" s="69">
        <f t="shared" si="5"/>
        <v>15702</v>
      </c>
      <c r="AX33" s="71" t="s">
        <v>36</v>
      </c>
      <c r="AY33" s="3">
        <v>6575</v>
      </c>
      <c r="AZ33" s="3">
        <v>14009</v>
      </c>
      <c r="BA33" s="103">
        <v>20584</v>
      </c>
      <c r="BB33" s="3">
        <v>15702</v>
      </c>
      <c r="BC33" s="69">
        <f t="shared" si="6"/>
        <v>28092</v>
      </c>
      <c r="BD33" s="75">
        <v>51</v>
      </c>
      <c r="BE33" s="73">
        <v>49</v>
      </c>
      <c r="BF33" s="77">
        <f t="shared" si="0"/>
        <v>550.8235294117648</v>
      </c>
      <c r="BG33" s="77">
        <f t="shared" si="1"/>
        <v>573.3061224489796</v>
      </c>
      <c r="BH33" s="77">
        <f t="shared" si="7"/>
        <v>112.08508815761296</v>
      </c>
      <c r="BI33" s="69">
        <f t="shared" si="8"/>
        <v>20584</v>
      </c>
      <c r="BJ33" s="77">
        <f t="shared" si="9"/>
        <v>403.6078431372549</v>
      </c>
      <c r="BK33" s="77">
        <f t="shared" si="10"/>
        <v>420.0816326530612</v>
      </c>
      <c r="BL33" s="77">
        <f t="shared" si="11"/>
        <v>274.6862745098039</v>
      </c>
      <c r="BM33" s="77">
        <f t="shared" si="12"/>
        <v>285.8979591836735</v>
      </c>
    </row>
    <row r="34" spans="1:65" ht="15.75">
      <c r="A34" s="3">
        <v>25</v>
      </c>
      <c r="B34" s="4" t="s">
        <v>37</v>
      </c>
      <c r="C34" s="8">
        <v>1650</v>
      </c>
      <c r="D34" s="8">
        <v>2257</v>
      </c>
      <c r="E34" s="10">
        <v>3907</v>
      </c>
      <c r="F34" s="11">
        <v>0.008</v>
      </c>
      <c r="G34" s="8">
        <v>2390</v>
      </c>
      <c r="H34" s="8">
        <v>1517</v>
      </c>
      <c r="I34" s="9">
        <v>68</v>
      </c>
      <c r="J34" s="92">
        <v>25</v>
      </c>
      <c r="K34" s="95" t="s">
        <v>37</v>
      </c>
      <c r="L34" s="92"/>
      <c r="M34" s="92"/>
      <c r="N34" s="96"/>
      <c r="O34" s="97"/>
      <c r="P34" s="92"/>
      <c r="Q34" s="92"/>
      <c r="R34" s="93"/>
      <c r="S34" s="17">
        <v>25</v>
      </c>
      <c r="T34" s="20" t="s">
        <v>37</v>
      </c>
      <c r="U34" s="17">
        <v>474</v>
      </c>
      <c r="V34" s="17">
        <v>1124</v>
      </c>
      <c r="W34" s="21">
        <v>1598</v>
      </c>
      <c r="X34" s="22">
        <v>0.008</v>
      </c>
      <c r="Y34" s="17">
        <v>1056</v>
      </c>
      <c r="Z34" s="17">
        <v>542</v>
      </c>
      <c r="AA34" s="18">
        <v>15</v>
      </c>
      <c r="AB34" s="28">
        <v>25</v>
      </c>
      <c r="AC34" s="31" t="s">
        <v>37</v>
      </c>
      <c r="AD34" s="28">
        <v>134</v>
      </c>
      <c r="AE34" s="28">
        <v>99</v>
      </c>
      <c r="AF34" s="32">
        <v>233</v>
      </c>
      <c r="AG34" s="33">
        <v>0.004</v>
      </c>
      <c r="AH34" s="28">
        <v>184</v>
      </c>
      <c r="AI34" s="28">
        <v>49</v>
      </c>
      <c r="AJ34" s="29">
        <v>11</v>
      </c>
      <c r="AK34" s="39">
        <v>22</v>
      </c>
      <c r="AL34" s="42" t="s">
        <v>37</v>
      </c>
      <c r="AM34" s="39">
        <v>36</v>
      </c>
      <c r="AN34" s="39">
        <v>216</v>
      </c>
      <c r="AO34" s="43">
        <v>252</v>
      </c>
      <c r="AP34" s="44">
        <v>0.008</v>
      </c>
      <c r="AQ34" s="39">
        <v>233</v>
      </c>
      <c r="AR34" s="39">
        <v>19</v>
      </c>
      <c r="AS34" s="40">
        <v>0</v>
      </c>
      <c r="AT34" s="64">
        <f t="shared" si="2"/>
        <v>2294</v>
      </c>
      <c r="AU34" s="64">
        <f t="shared" si="3"/>
        <v>3696</v>
      </c>
      <c r="AV34" s="69">
        <f t="shared" si="4"/>
        <v>5990</v>
      </c>
      <c r="AW34" s="69">
        <f t="shared" si="5"/>
        <v>3863</v>
      </c>
      <c r="AX34" s="71" t="s">
        <v>37</v>
      </c>
      <c r="AY34" s="3">
        <v>2294</v>
      </c>
      <c r="AZ34" s="3">
        <v>3696</v>
      </c>
      <c r="BA34" s="103">
        <v>5990</v>
      </c>
      <c r="BB34" s="3">
        <v>3863</v>
      </c>
      <c r="BC34" s="69">
        <f t="shared" si="6"/>
        <v>8054</v>
      </c>
      <c r="BD34" s="75">
        <v>15</v>
      </c>
      <c r="BE34" s="73">
        <v>12</v>
      </c>
      <c r="BF34" s="77">
        <f t="shared" si="0"/>
        <v>536.9333333333333</v>
      </c>
      <c r="BG34" s="77">
        <f t="shared" si="1"/>
        <v>671.1666666666666</v>
      </c>
      <c r="BH34" s="77">
        <f t="shared" si="7"/>
        <v>104.51839826839826</v>
      </c>
      <c r="BI34" s="69">
        <f t="shared" si="8"/>
        <v>5990</v>
      </c>
      <c r="BJ34" s="77">
        <f t="shared" si="9"/>
        <v>399.3333333333333</v>
      </c>
      <c r="BK34" s="77">
        <f t="shared" si="10"/>
        <v>499.1666666666667</v>
      </c>
      <c r="BL34" s="77">
        <f t="shared" si="11"/>
        <v>246.4</v>
      </c>
      <c r="BM34" s="77">
        <f t="shared" si="12"/>
        <v>308</v>
      </c>
    </row>
    <row r="35" spans="1:65" ht="15.75">
      <c r="A35" s="3">
        <v>26</v>
      </c>
      <c r="B35" s="4" t="s">
        <v>38</v>
      </c>
      <c r="C35" s="8">
        <v>5058</v>
      </c>
      <c r="D35" s="8">
        <v>5820</v>
      </c>
      <c r="E35" s="10">
        <v>10878</v>
      </c>
      <c r="F35" s="11">
        <v>0.023</v>
      </c>
      <c r="G35" s="8">
        <v>8231</v>
      </c>
      <c r="H35" s="8">
        <v>2647</v>
      </c>
      <c r="I35" s="9">
        <v>400</v>
      </c>
      <c r="J35" s="92">
        <v>26</v>
      </c>
      <c r="K35" s="95" t="s">
        <v>38</v>
      </c>
      <c r="L35" s="92"/>
      <c r="M35" s="92"/>
      <c r="N35" s="96"/>
      <c r="O35" s="97"/>
      <c r="P35" s="92"/>
      <c r="Q35" s="92"/>
      <c r="R35" s="93"/>
      <c r="S35" s="17">
        <v>26</v>
      </c>
      <c r="T35" s="20" t="s">
        <v>38</v>
      </c>
      <c r="U35" s="17">
        <v>1178</v>
      </c>
      <c r="V35" s="17">
        <v>3351</v>
      </c>
      <c r="W35" s="21">
        <v>4529</v>
      </c>
      <c r="X35" s="22">
        <v>0.022</v>
      </c>
      <c r="Y35" s="17">
        <v>3356</v>
      </c>
      <c r="Z35" s="17">
        <v>1173</v>
      </c>
      <c r="AA35" s="18">
        <v>38</v>
      </c>
      <c r="AB35" s="28">
        <v>26</v>
      </c>
      <c r="AC35" s="31" t="s">
        <v>38</v>
      </c>
      <c r="AD35" s="28">
        <v>356</v>
      </c>
      <c r="AE35" s="28">
        <v>424</v>
      </c>
      <c r="AF35" s="32">
        <v>780</v>
      </c>
      <c r="AG35" s="33">
        <v>0.013</v>
      </c>
      <c r="AH35" s="28">
        <v>621</v>
      </c>
      <c r="AI35" s="28">
        <v>159</v>
      </c>
      <c r="AJ35" s="29">
        <v>31</v>
      </c>
      <c r="AK35" s="39">
        <v>23</v>
      </c>
      <c r="AL35" s="42" t="s">
        <v>38</v>
      </c>
      <c r="AM35" s="39">
        <v>40</v>
      </c>
      <c r="AN35" s="39">
        <v>471</v>
      </c>
      <c r="AO35" s="43">
        <v>511</v>
      </c>
      <c r="AP35" s="44">
        <v>0.017</v>
      </c>
      <c r="AQ35" s="39">
        <v>466</v>
      </c>
      <c r="AR35" s="39">
        <v>45</v>
      </c>
      <c r="AS35" s="40">
        <v>0</v>
      </c>
      <c r="AT35" s="64">
        <f t="shared" si="2"/>
        <v>6632</v>
      </c>
      <c r="AU35" s="64">
        <f t="shared" si="3"/>
        <v>10066</v>
      </c>
      <c r="AV35" s="69">
        <f t="shared" si="4"/>
        <v>16698</v>
      </c>
      <c r="AW35" s="69">
        <f t="shared" si="5"/>
        <v>12674</v>
      </c>
      <c r="AX35" s="71" t="s">
        <v>38</v>
      </c>
      <c r="AY35" s="3">
        <v>6632</v>
      </c>
      <c r="AZ35" s="3">
        <v>10066</v>
      </c>
      <c r="BA35" s="103">
        <v>16698</v>
      </c>
      <c r="BB35" s="3">
        <v>12674</v>
      </c>
      <c r="BC35" s="69">
        <f t="shared" si="6"/>
        <v>22787</v>
      </c>
      <c r="BD35" s="75">
        <v>34</v>
      </c>
      <c r="BE35" s="73">
        <v>31</v>
      </c>
      <c r="BF35" s="77">
        <f t="shared" si="0"/>
        <v>670.2058823529412</v>
      </c>
      <c r="BG35" s="77">
        <f t="shared" si="1"/>
        <v>735.0645161290323</v>
      </c>
      <c r="BH35" s="77">
        <f t="shared" si="7"/>
        <v>125.90900059606595</v>
      </c>
      <c r="BI35" s="69">
        <f t="shared" si="8"/>
        <v>16698</v>
      </c>
      <c r="BJ35" s="77">
        <f t="shared" si="9"/>
        <v>491.11764705882354</v>
      </c>
      <c r="BK35" s="77">
        <f t="shared" si="10"/>
        <v>538.6451612903226</v>
      </c>
      <c r="BL35" s="77">
        <f t="shared" si="11"/>
        <v>296.05882352941177</v>
      </c>
      <c r="BM35" s="77">
        <f t="shared" si="12"/>
        <v>324.7096774193548</v>
      </c>
    </row>
    <row r="36" spans="1:65" ht="15.75">
      <c r="A36" s="3">
        <v>27</v>
      </c>
      <c r="B36" s="4" t="s">
        <v>39</v>
      </c>
      <c r="C36" s="8">
        <v>764</v>
      </c>
      <c r="D36" s="8">
        <v>2402</v>
      </c>
      <c r="E36" s="10">
        <v>3166</v>
      </c>
      <c r="F36" s="11">
        <v>0.007</v>
      </c>
      <c r="G36" s="8">
        <v>2467</v>
      </c>
      <c r="H36" s="8">
        <v>699</v>
      </c>
      <c r="I36" s="9">
        <v>61</v>
      </c>
      <c r="J36" s="92">
        <v>27</v>
      </c>
      <c r="K36" s="95" t="s">
        <v>39</v>
      </c>
      <c r="L36" s="92"/>
      <c r="M36" s="92"/>
      <c r="N36" s="96"/>
      <c r="O36" s="97"/>
      <c r="P36" s="92"/>
      <c r="Q36" s="92"/>
      <c r="R36" s="93"/>
      <c r="S36" s="17">
        <v>27</v>
      </c>
      <c r="T36" s="20" t="s">
        <v>39</v>
      </c>
      <c r="U36" s="17">
        <v>204</v>
      </c>
      <c r="V36" s="17">
        <v>1287</v>
      </c>
      <c r="W36" s="21">
        <v>1491</v>
      </c>
      <c r="X36" s="22">
        <v>0.007</v>
      </c>
      <c r="Y36" s="17">
        <v>1292</v>
      </c>
      <c r="Z36" s="17">
        <v>199</v>
      </c>
      <c r="AA36" s="18">
        <v>6</v>
      </c>
      <c r="AB36" s="28">
        <v>27</v>
      </c>
      <c r="AC36" s="31" t="s">
        <v>39</v>
      </c>
      <c r="AD36" s="28">
        <v>28</v>
      </c>
      <c r="AE36" s="28">
        <v>160</v>
      </c>
      <c r="AF36" s="32">
        <v>188</v>
      </c>
      <c r="AG36" s="33">
        <v>0.003</v>
      </c>
      <c r="AH36" s="28">
        <v>169</v>
      </c>
      <c r="AI36" s="28">
        <v>19</v>
      </c>
      <c r="AJ36" s="29">
        <v>0</v>
      </c>
      <c r="AK36" s="39">
        <v>24</v>
      </c>
      <c r="AL36" s="42" t="s">
        <v>39</v>
      </c>
      <c r="AM36" s="39">
        <v>34</v>
      </c>
      <c r="AN36" s="39">
        <v>449</v>
      </c>
      <c r="AO36" s="43">
        <v>483</v>
      </c>
      <c r="AP36" s="44">
        <v>0.016</v>
      </c>
      <c r="AQ36" s="39">
        <v>464</v>
      </c>
      <c r="AR36" s="39">
        <v>19</v>
      </c>
      <c r="AS36" s="40">
        <v>0</v>
      </c>
      <c r="AT36" s="64">
        <f t="shared" si="2"/>
        <v>1030</v>
      </c>
      <c r="AU36" s="64">
        <f t="shared" si="3"/>
        <v>4298</v>
      </c>
      <c r="AV36" s="69">
        <f t="shared" si="4"/>
        <v>5328</v>
      </c>
      <c r="AW36" s="69">
        <f t="shared" si="5"/>
        <v>4392</v>
      </c>
      <c r="AX36" s="71" t="s">
        <v>39</v>
      </c>
      <c r="AY36" s="3">
        <v>1030</v>
      </c>
      <c r="AZ36" s="3">
        <v>4298</v>
      </c>
      <c r="BA36" s="103">
        <v>5328</v>
      </c>
      <c r="BB36" s="3">
        <v>4392</v>
      </c>
      <c r="BC36" s="69">
        <f t="shared" si="6"/>
        <v>7195</v>
      </c>
      <c r="BD36" s="75">
        <v>18</v>
      </c>
      <c r="BE36" s="73">
        <v>16</v>
      </c>
      <c r="BF36" s="77">
        <f t="shared" si="0"/>
        <v>399.72222222222223</v>
      </c>
      <c r="BG36" s="77">
        <f t="shared" si="1"/>
        <v>449.6875</v>
      </c>
      <c r="BH36" s="77">
        <f t="shared" si="7"/>
        <v>102.18706375058166</v>
      </c>
      <c r="BI36" s="69">
        <f t="shared" si="8"/>
        <v>5328</v>
      </c>
      <c r="BJ36" s="77">
        <f t="shared" si="9"/>
        <v>296</v>
      </c>
      <c r="BK36" s="77">
        <f t="shared" si="10"/>
        <v>333</v>
      </c>
      <c r="BL36" s="77">
        <f t="shared" si="11"/>
        <v>238.77777777777777</v>
      </c>
      <c r="BM36" s="77">
        <f t="shared" si="12"/>
        <v>268.625</v>
      </c>
    </row>
    <row r="37" spans="1:65" ht="15.75">
      <c r="A37" s="3">
        <v>28</v>
      </c>
      <c r="B37" s="4" t="s">
        <v>40</v>
      </c>
      <c r="C37" s="8">
        <v>8491</v>
      </c>
      <c r="D37" s="8">
        <v>9859</v>
      </c>
      <c r="E37" s="10">
        <v>18350</v>
      </c>
      <c r="F37" s="11">
        <v>0.038</v>
      </c>
      <c r="G37" s="8">
        <v>12277</v>
      </c>
      <c r="H37" s="8">
        <v>6073</v>
      </c>
      <c r="I37" s="9">
        <v>610</v>
      </c>
      <c r="J37" s="92">
        <v>28</v>
      </c>
      <c r="K37" s="95" t="s">
        <v>40</v>
      </c>
      <c r="L37" s="92"/>
      <c r="M37" s="92"/>
      <c r="N37" s="96"/>
      <c r="O37" s="97"/>
      <c r="P37" s="92"/>
      <c r="Q37" s="92"/>
      <c r="R37" s="93"/>
      <c r="S37" s="17">
        <v>28</v>
      </c>
      <c r="T37" s="20" t="s">
        <v>40</v>
      </c>
      <c r="U37" s="17">
        <v>3093</v>
      </c>
      <c r="V37" s="17">
        <v>5414</v>
      </c>
      <c r="W37" s="21">
        <v>8507</v>
      </c>
      <c r="X37" s="22">
        <v>0.04</v>
      </c>
      <c r="Y37" s="17">
        <v>5343</v>
      </c>
      <c r="Z37" s="17">
        <v>3164</v>
      </c>
      <c r="AA37" s="18">
        <v>137</v>
      </c>
      <c r="AB37" s="28">
        <v>28</v>
      </c>
      <c r="AC37" s="31" t="s">
        <v>40</v>
      </c>
      <c r="AD37" s="28">
        <v>2060</v>
      </c>
      <c r="AE37" s="28">
        <v>742</v>
      </c>
      <c r="AF37" s="32">
        <v>2802</v>
      </c>
      <c r="AG37" s="33">
        <v>0.046</v>
      </c>
      <c r="AH37" s="28">
        <v>2230</v>
      </c>
      <c r="AI37" s="28">
        <v>572</v>
      </c>
      <c r="AJ37" s="29">
        <v>189</v>
      </c>
      <c r="AK37" s="39">
        <v>25</v>
      </c>
      <c r="AL37" s="42" t="s">
        <v>40</v>
      </c>
      <c r="AM37" s="39">
        <v>118</v>
      </c>
      <c r="AN37" s="39">
        <v>789</v>
      </c>
      <c r="AO37" s="43">
        <v>907</v>
      </c>
      <c r="AP37" s="44">
        <v>0.03</v>
      </c>
      <c r="AQ37" s="39">
        <v>784</v>
      </c>
      <c r="AR37" s="39">
        <v>123</v>
      </c>
      <c r="AS37" s="40">
        <v>0</v>
      </c>
      <c r="AT37" s="64">
        <f t="shared" si="2"/>
        <v>13762</v>
      </c>
      <c r="AU37" s="64">
        <f t="shared" si="3"/>
        <v>16804</v>
      </c>
      <c r="AV37" s="69">
        <f t="shared" si="4"/>
        <v>30566</v>
      </c>
      <c r="AW37" s="69">
        <f t="shared" si="5"/>
        <v>20634</v>
      </c>
      <c r="AX37" s="71" t="s">
        <v>40</v>
      </c>
      <c r="AY37" s="3">
        <v>13762</v>
      </c>
      <c r="AZ37" s="3">
        <v>16804</v>
      </c>
      <c r="BA37" s="103">
        <v>30566</v>
      </c>
      <c r="BB37" s="3">
        <v>20634</v>
      </c>
      <c r="BC37" s="69">
        <f t="shared" si="6"/>
        <v>44677</v>
      </c>
      <c r="BD37" s="75">
        <v>56</v>
      </c>
      <c r="BE37" s="73">
        <v>54</v>
      </c>
      <c r="BF37" s="77">
        <f t="shared" si="0"/>
        <v>797.8035714285714</v>
      </c>
      <c r="BG37" s="77">
        <f t="shared" si="1"/>
        <v>827.3518518518518</v>
      </c>
      <c r="BH37" s="77">
        <f t="shared" si="7"/>
        <v>122.7921923351583</v>
      </c>
      <c r="BI37" s="69">
        <f t="shared" si="8"/>
        <v>30566</v>
      </c>
      <c r="BJ37" s="77">
        <f t="shared" si="9"/>
        <v>545.8214285714286</v>
      </c>
      <c r="BK37" s="77">
        <f t="shared" si="10"/>
        <v>566.0370370370371</v>
      </c>
      <c r="BL37" s="77">
        <f t="shared" si="11"/>
        <v>300.07142857142856</v>
      </c>
      <c r="BM37" s="77">
        <f t="shared" si="12"/>
        <v>311.18518518518516</v>
      </c>
    </row>
    <row r="38" spans="1:65" ht="15.75">
      <c r="A38" s="3">
        <v>29</v>
      </c>
      <c r="B38" s="4" t="s">
        <v>41</v>
      </c>
      <c r="C38" s="8">
        <v>2919</v>
      </c>
      <c r="D38" s="8">
        <v>4215</v>
      </c>
      <c r="E38" s="10">
        <v>7134</v>
      </c>
      <c r="F38" s="11">
        <v>0.015</v>
      </c>
      <c r="G38" s="8">
        <v>4316</v>
      </c>
      <c r="H38" s="8">
        <v>2818</v>
      </c>
      <c r="I38" s="9">
        <v>215</v>
      </c>
      <c r="J38" s="92">
        <v>29</v>
      </c>
      <c r="K38" s="95" t="s">
        <v>41</v>
      </c>
      <c r="L38" s="92"/>
      <c r="M38" s="92"/>
      <c r="N38" s="96"/>
      <c r="O38" s="97"/>
      <c r="P38" s="92"/>
      <c r="Q38" s="92"/>
      <c r="R38" s="93"/>
      <c r="S38" s="17">
        <v>29</v>
      </c>
      <c r="T38" s="20" t="s">
        <v>41</v>
      </c>
      <c r="U38" s="17">
        <v>1966</v>
      </c>
      <c r="V38" s="17">
        <v>3306</v>
      </c>
      <c r="W38" s="21">
        <v>5272</v>
      </c>
      <c r="X38" s="22">
        <v>0.025</v>
      </c>
      <c r="Y38" s="17">
        <v>3059</v>
      </c>
      <c r="Z38" s="17">
        <v>2213</v>
      </c>
      <c r="AA38" s="18">
        <v>75</v>
      </c>
      <c r="AB38" s="28">
        <v>29</v>
      </c>
      <c r="AC38" s="31" t="s">
        <v>41</v>
      </c>
      <c r="AD38" s="28">
        <v>2686</v>
      </c>
      <c r="AE38" s="28">
        <v>592</v>
      </c>
      <c r="AF38" s="32">
        <v>3278</v>
      </c>
      <c r="AG38" s="33">
        <v>0.054</v>
      </c>
      <c r="AH38" s="28">
        <v>2204</v>
      </c>
      <c r="AI38" s="28">
        <v>1074</v>
      </c>
      <c r="AJ38" s="29">
        <v>206</v>
      </c>
      <c r="AK38" s="39">
        <v>26</v>
      </c>
      <c r="AL38" s="42" t="s">
        <v>41</v>
      </c>
      <c r="AM38" s="39">
        <v>152</v>
      </c>
      <c r="AN38" s="39">
        <v>1026</v>
      </c>
      <c r="AO38" s="43">
        <v>1178</v>
      </c>
      <c r="AP38" s="44">
        <v>0.039</v>
      </c>
      <c r="AQ38" s="39">
        <v>955</v>
      </c>
      <c r="AR38" s="39">
        <v>223</v>
      </c>
      <c r="AS38" s="40">
        <v>0</v>
      </c>
      <c r="AT38" s="64">
        <f t="shared" si="2"/>
        <v>7723</v>
      </c>
      <c r="AU38" s="64">
        <f t="shared" si="3"/>
        <v>9139</v>
      </c>
      <c r="AV38" s="69">
        <f t="shared" si="4"/>
        <v>16862</v>
      </c>
      <c r="AW38" s="69">
        <f t="shared" si="5"/>
        <v>10534</v>
      </c>
      <c r="AX38" s="71" t="s">
        <v>41</v>
      </c>
      <c r="AY38" s="3">
        <v>7723</v>
      </c>
      <c r="AZ38" s="3">
        <v>9139</v>
      </c>
      <c r="BA38" s="103">
        <v>16862</v>
      </c>
      <c r="BB38" s="3">
        <v>10534</v>
      </c>
      <c r="BC38" s="69">
        <f t="shared" si="6"/>
        <v>28690</v>
      </c>
      <c r="BD38" s="75">
        <v>21</v>
      </c>
      <c r="BE38" s="73">
        <v>13</v>
      </c>
      <c r="BF38" s="77">
        <f t="shared" si="0"/>
        <v>1366.1904761904761</v>
      </c>
      <c r="BG38" s="77">
        <f t="shared" si="1"/>
        <v>2206.923076923077</v>
      </c>
      <c r="BH38" s="77">
        <f t="shared" si="7"/>
        <v>115.26425210635738</v>
      </c>
      <c r="BI38" s="69">
        <f t="shared" si="8"/>
        <v>16862</v>
      </c>
      <c r="BJ38" s="77">
        <f t="shared" si="9"/>
        <v>802.952380952381</v>
      </c>
      <c r="BK38" s="77">
        <f t="shared" si="10"/>
        <v>1297.076923076923</v>
      </c>
      <c r="BL38" s="77">
        <f t="shared" si="11"/>
        <v>435.1904761904762</v>
      </c>
      <c r="BM38" s="77">
        <f t="shared" si="12"/>
        <v>703</v>
      </c>
    </row>
    <row r="39" spans="1:65" ht="15.75">
      <c r="A39" s="3">
        <v>30</v>
      </c>
      <c r="B39" s="4" t="s">
        <v>42</v>
      </c>
      <c r="C39" s="8">
        <v>4681</v>
      </c>
      <c r="D39" s="8">
        <v>4827</v>
      </c>
      <c r="E39" s="10">
        <v>9508</v>
      </c>
      <c r="F39" s="11">
        <v>0.02</v>
      </c>
      <c r="G39" s="8">
        <v>6076</v>
      </c>
      <c r="H39" s="8">
        <v>3432</v>
      </c>
      <c r="I39" s="9">
        <v>472</v>
      </c>
      <c r="J39" s="92">
        <v>30</v>
      </c>
      <c r="K39" s="95" t="s">
        <v>42</v>
      </c>
      <c r="L39" s="92"/>
      <c r="M39" s="92"/>
      <c r="N39" s="96"/>
      <c r="O39" s="97"/>
      <c r="P39" s="92"/>
      <c r="Q39" s="92"/>
      <c r="R39" s="93"/>
      <c r="S39" s="17">
        <v>30</v>
      </c>
      <c r="T39" s="20" t="s">
        <v>42</v>
      </c>
      <c r="U39" s="17">
        <v>1182</v>
      </c>
      <c r="V39" s="17">
        <v>2066</v>
      </c>
      <c r="W39" s="21">
        <v>3248</v>
      </c>
      <c r="X39" s="22">
        <v>0.015</v>
      </c>
      <c r="Y39" s="17">
        <v>2402</v>
      </c>
      <c r="Z39" s="17">
        <v>846</v>
      </c>
      <c r="AA39" s="18">
        <v>43</v>
      </c>
      <c r="AB39" s="28">
        <v>30</v>
      </c>
      <c r="AC39" s="31" t="s">
        <v>42</v>
      </c>
      <c r="AD39" s="28">
        <v>498</v>
      </c>
      <c r="AE39" s="28">
        <v>396</v>
      </c>
      <c r="AF39" s="32">
        <v>894</v>
      </c>
      <c r="AG39" s="33">
        <v>0.015</v>
      </c>
      <c r="AH39" s="28">
        <v>722</v>
      </c>
      <c r="AI39" s="28">
        <v>172</v>
      </c>
      <c r="AJ39" s="29">
        <v>34</v>
      </c>
      <c r="AK39" s="39">
        <v>27</v>
      </c>
      <c r="AL39" s="42" t="s">
        <v>42</v>
      </c>
      <c r="AM39" s="39">
        <v>20</v>
      </c>
      <c r="AN39" s="39">
        <v>268</v>
      </c>
      <c r="AO39" s="43">
        <v>288</v>
      </c>
      <c r="AP39" s="44">
        <v>0.009</v>
      </c>
      <c r="AQ39" s="39">
        <v>274</v>
      </c>
      <c r="AR39" s="39">
        <v>14</v>
      </c>
      <c r="AS39" s="40">
        <v>0</v>
      </c>
      <c r="AT39" s="64">
        <f t="shared" si="2"/>
        <v>6381</v>
      </c>
      <c r="AU39" s="64">
        <f t="shared" si="3"/>
        <v>7557</v>
      </c>
      <c r="AV39" s="69">
        <f t="shared" si="4"/>
        <v>13938</v>
      </c>
      <c r="AW39" s="69">
        <f t="shared" si="5"/>
        <v>9474</v>
      </c>
      <c r="AX39" s="71" t="s">
        <v>42</v>
      </c>
      <c r="AY39" s="3">
        <v>6381</v>
      </c>
      <c r="AZ39" s="3">
        <v>7557</v>
      </c>
      <c r="BA39" s="103">
        <v>13938</v>
      </c>
      <c r="BB39" s="3">
        <v>9474</v>
      </c>
      <c r="BC39" s="69">
        <f t="shared" si="6"/>
        <v>18974</v>
      </c>
      <c r="BD39" s="75">
        <v>29</v>
      </c>
      <c r="BE39" s="75">
        <v>26</v>
      </c>
      <c r="BF39" s="77">
        <f t="shared" si="0"/>
        <v>654.2758620689655</v>
      </c>
      <c r="BG39" s="77">
        <f t="shared" si="1"/>
        <v>729.7692307692307</v>
      </c>
      <c r="BH39" s="77">
        <f t="shared" si="7"/>
        <v>125.36720921000398</v>
      </c>
      <c r="BI39" s="69">
        <f t="shared" si="8"/>
        <v>13938</v>
      </c>
      <c r="BJ39" s="77">
        <f t="shared" si="9"/>
        <v>480.62068965517244</v>
      </c>
      <c r="BK39" s="77">
        <f t="shared" si="10"/>
        <v>536.0769230769231</v>
      </c>
      <c r="BL39" s="77">
        <f t="shared" si="11"/>
        <v>260.58620689655174</v>
      </c>
      <c r="BM39" s="77">
        <f t="shared" si="12"/>
        <v>290.65384615384613</v>
      </c>
    </row>
    <row r="40" spans="1:65" ht="15.75">
      <c r="A40" s="62">
        <v>31</v>
      </c>
      <c r="B40" s="4" t="s">
        <v>43</v>
      </c>
      <c r="C40" s="8">
        <v>2684</v>
      </c>
      <c r="D40" s="8">
        <v>8631</v>
      </c>
      <c r="E40" s="10">
        <v>11315</v>
      </c>
      <c r="F40" s="11">
        <v>0.024</v>
      </c>
      <c r="G40" s="8">
        <v>9550</v>
      </c>
      <c r="H40" s="8">
        <v>1765</v>
      </c>
      <c r="I40" s="9">
        <v>270</v>
      </c>
      <c r="J40" s="92">
        <v>31</v>
      </c>
      <c r="K40" s="95" t="s">
        <v>43</v>
      </c>
      <c r="L40" s="92"/>
      <c r="M40" s="92"/>
      <c r="N40" s="96"/>
      <c r="O40" s="97"/>
      <c r="P40" s="92"/>
      <c r="Q40" s="92"/>
      <c r="R40" s="93"/>
      <c r="S40" s="17">
        <v>31</v>
      </c>
      <c r="T40" s="20" t="s">
        <v>43</v>
      </c>
      <c r="U40" s="17">
        <v>679</v>
      </c>
      <c r="V40" s="17">
        <v>2792</v>
      </c>
      <c r="W40" s="21">
        <v>3471</v>
      </c>
      <c r="X40" s="22">
        <v>0.017</v>
      </c>
      <c r="Y40" s="17">
        <v>2731</v>
      </c>
      <c r="Z40" s="17">
        <v>740</v>
      </c>
      <c r="AA40" s="18">
        <v>78</v>
      </c>
      <c r="AB40" s="28">
        <v>31</v>
      </c>
      <c r="AC40" s="31" t="s">
        <v>43</v>
      </c>
      <c r="AD40" s="28">
        <v>151</v>
      </c>
      <c r="AE40" s="28">
        <v>241</v>
      </c>
      <c r="AF40" s="32">
        <v>392</v>
      </c>
      <c r="AG40" s="33">
        <v>0.006</v>
      </c>
      <c r="AH40" s="28">
        <v>311</v>
      </c>
      <c r="AI40" s="28">
        <v>81</v>
      </c>
      <c r="AJ40" s="29">
        <v>33</v>
      </c>
      <c r="AK40" s="39">
        <v>28</v>
      </c>
      <c r="AL40" s="42" t="s">
        <v>43</v>
      </c>
      <c r="AM40" s="39">
        <v>97</v>
      </c>
      <c r="AN40" s="39">
        <v>716</v>
      </c>
      <c r="AO40" s="43">
        <v>813</v>
      </c>
      <c r="AP40" s="44">
        <v>0.027</v>
      </c>
      <c r="AQ40" s="39">
        <v>676</v>
      </c>
      <c r="AR40" s="39">
        <v>137</v>
      </c>
      <c r="AS40" s="40">
        <v>0</v>
      </c>
      <c r="AT40" s="64">
        <f t="shared" si="2"/>
        <v>3611</v>
      </c>
      <c r="AU40" s="64">
        <f t="shared" si="3"/>
        <v>12380</v>
      </c>
      <c r="AV40" s="69">
        <f t="shared" si="4"/>
        <v>15991</v>
      </c>
      <c r="AW40" s="69">
        <f t="shared" si="5"/>
        <v>13268</v>
      </c>
      <c r="AX40" s="71" t="s">
        <v>43</v>
      </c>
      <c r="AY40" s="3">
        <v>3611</v>
      </c>
      <c r="AZ40" s="3">
        <v>12380</v>
      </c>
      <c r="BA40" s="103">
        <v>15991</v>
      </c>
      <c r="BB40" s="3">
        <v>13268</v>
      </c>
      <c r="BC40" s="69">
        <f t="shared" si="6"/>
        <v>20246</v>
      </c>
      <c r="BD40" s="75">
        <v>41</v>
      </c>
      <c r="BE40" s="73">
        <v>38</v>
      </c>
      <c r="BF40" s="77">
        <f t="shared" si="0"/>
        <v>493.8048780487805</v>
      </c>
      <c r="BG40" s="77">
        <f t="shared" si="1"/>
        <v>532.7894736842105</v>
      </c>
      <c r="BH40" s="77">
        <f t="shared" si="7"/>
        <v>107.17285945072699</v>
      </c>
      <c r="BI40" s="69">
        <f t="shared" si="8"/>
        <v>15991</v>
      </c>
      <c r="BJ40" s="77">
        <f t="shared" si="9"/>
        <v>390.0243902439024</v>
      </c>
      <c r="BK40" s="77">
        <f t="shared" si="10"/>
        <v>420.8157894736842</v>
      </c>
      <c r="BL40" s="77">
        <f t="shared" si="11"/>
        <v>301.9512195121951</v>
      </c>
      <c r="BM40" s="77">
        <f t="shared" si="12"/>
        <v>325.7894736842105</v>
      </c>
    </row>
    <row r="41" spans="1:65" ht="15.75">
      <c r="A41" s="87">
        <v>32</v>
      </c>
      <c r="B41" s="71" t="s">
        <v>44</v>
      </c>
      <c r="C41" s="8">
        <v>2965</v>
      </c>
      <c r="D41" s="8">
        <v>3464</v>
      </c>
      <c r="E41" s="10">
        <v>6429</v>
      </c>
      <c r="F41" s="11">
        <v>0.013</v>
      </c>
      <c r="G41" s="8">
        <v>4971</v>
      </c>
      <c r="H41" s="8">
        <v>1458</v>
      </c>
      <c r="I41" s="9">
        <v>124</v>
      </c>
      <c r="J41" s="92">
        <v>32</v>
      </c>
      <c r="K41" s="95" t="s">
        <v>44</v>
      </c>
      <c r="L41" s="92"/>
      <c r="M41" s="92"/>
      <c r="N41" s="96"/>
      <c r="O41" s="97"/>
      <c r="P41" s="92"/>
      <c r="Q41" s="92"/>
      <c r="R41" s="93"/>
      <c r="S41" s="17">
        <v>32</v>
      </c>
      <c r="T41" s="20" t="s">
        <v>44</v>
      </c>
      <c r="U41" s="17">
        <v>916</v>
      </c>
      <c r="V41" s="17">
        <v>2702</v>
      </c>
      <c r="W41" s="21">
        <v>3618</v>
      </c>
      <c r="X41" s="22">
        <v>0.017</v>
      </c>
      <c r="Y41" s="17">
        <v>2050</v>
      </c>
      <c r="Z41" s="17">
        <v>1568</v>
      </c>
      <c r="AA41" s="18">
        <v>31</v>
      </c>
      <c r="AB41" s="28">
        <v>33</v>
      </c>
      <c r="AC41" s="31" t="s">
        <v>44</v>
      </c>
      <c r="AD41" s="28">
        <v>839</v>
      </c>
      <c r="AE41" s="28">
        <v>280</v>
      </c>
      <c r="AF41" s="32">
        <v>1119</v>
      </c>
      <c r="AG41" s="33">
        <v>0.018</v>
      </c>
      <c r="AH41" s="28">
        <v>941</v>
      </c>
      <c r="AI41" s="28">
        <v>178</v>
      </c>
      <c r="AJ41" s="29">
        <v>50</v>
      </c>
      <c r="AK41" s="39">
        <v>30</v>
      </c>
      <c r="AL41" s="42" t="s">
        <v>44</v>
      </c>
      <c r="AM41" s="39">
        <v>50</v>
      </c>
      <c r="AN41" s="39">
        <v>535</v>
      </c>
      <c r="AO41" s="43">
        <v>585</v>
      </c>
      <c r="AP41" s="44">
        <v>0.019</v>
      </c>
      <c r="AQ41" s="39">
        <v>505</v>
      </c>
      <c r="AR41" s="39">
        <v>80</v>
      </c>
      <c r="AS41" s="40">
        <v>0</v>
      </c>
      <c r="AT41" s="64">
        <f t="shared" si="2"/>
        <v>4770</v>
      </c>
      <c r="AU41" s="64">
        <f t="shared" si="3"/>
        <v>6981</v>
      </c>
      <c r="AV41" s="69">
        <f t="shared" si="4"/>
        <v>11751</v>
      </c>
      <c r="AW41" s="69">
        <f t="shared" si="5"/>
        <v>8467</v>
      </c>
      <c r="AX41" s="71" t="s">
        <v>44</v>
      </c>
      <c r="AY41" s="3">
        <v>4770</v>
      </c>
      <c r="AZ41" s="3">
        <v>6981</v>
      </c>
      <c r="BA41" s="103">
        <v>11751</v>
      </c>
      <c r="BB41" s="3">
        <v>8467</v>
      </c>
      <c r="BC41" s="69">
        <f t="shared" si="6"/>
        <v>17607</v>
      </c>
      <c r="BD41" s="75">
        <v>27</v>
      </c>
      <c r="BE41" s="73">
        <v>26</v>
      </c>
      <c r="BF41" s="77">
        <f t="shared" si="0"/>
        <v>652.1111111111111</v>
      </c>
      <c r="BG41" s="77">
        <f t="shared" si="1"/>
        <v>677.1923076923077</v>
      </c>
      <c r="BH41" s="77">
        <f t="shared" si="7"/>
        <v>121.28634866065033</v>
      </c>
      <c r="BI41" s="69">
        <f t="shared" si="8"/>
        <v>11751</v>
      </c>
      <c r="BJ41" s="77">
        <f t="shared" si="9"/>
        <v>435.22222222222223</v>
      </c>
      <c r="BK41" s="77">
        <f t="shared" si="10"/>
        <v>451.96153846153845</v>
      </c>
      <c r="BL41" s="77">
        <f t="shared" si="11"/>
        <v>258.55555555555554</v>
      </c>
      <c r="BM41" s="77">
        <f t="shared" si="12"/>
        <v>268.5</v>
      </c>
    </row>
    <row r="42" spans="1:65" ht="15.75">
      <c r="A42" s="87">
        <v>33</v>
      </c>
      <c r="B42" s="71" t="s">
        <v>45</v>
      </c>
      <c r="C42" s="8">
        <v>6206</v>
      </c>
      <c r="D42" s="8">
        <v>4006</v>
      </c>
      <c r="E42" s="10">
        <v>10212</v>
      </c>
      <c r="F42" s="11">
        <v>0.021</v>
      </c>
      <c r="G42" s="8">
        <v>6698</v>
      </c>
      <c r="H42" s="8">
        <v>3514</v>
      </c>
      <c r="I42" s="9">
        <v>1164</v>
      </c>
      <c r="J42" s="92">
        <v>33</v>
      </c>
      <c r="K42" s="95" t="s">
        <v>45</v>
      </c>
      <c r="L42" s="92"/>
      <c r="M42" s="92"/>
      <c r="N42" s="96"/>
      <c r="O42" s="97"/>
      <c r="P42" s="92"/>
      <c r="Q42" s="92"/>
      <c r="R42" s="93"/>
      <c r="S42" s="17">
        <v>33</v>
      </c>
      <c r="T42" s="20" t="s">
        <v>45</v>
      </c>
      <c r="U42" s="17">
        <v>1287</v>
      </c>
      <c r="V42" s="17">
        <v>2020</v>
      </c>
      <c r="W42" s="21">
        <v>3307</v>
      </c>
      <c r="X42" s="22">
        <v>0.016</v>
      </c>
      <c r="Y42" s="17">
        <v>1984</v>
      </c>
      <c r="Z42" s="17">
        <v>1323</v>
      </c>
      <c r="AA42" s="18">
        <v>73</v>
      </c>
      <c r="AB42" s="28">
        <v>34</v>
      </c>
      <c r="AC42" s="31" t="s">
        <v>45</v>
      </c>
      <c r="AD42" s="28">
        <v>960</v>
      </c>
      <c r="AE42" s="28">
        <v>434</v>
      </c>
      <c r="AF42" s="32">
        <v>1394</v>
      </c>
      <c r="AG42" s="33">
        <v>0.023</v>
      </c>
      <c r="AH42" s="28">
        <v>1133</v>
      </c>
      <c r="AI42" s="28">
        <v>261</v>
      </c>
      <c r="AJ42" s="29">
        <v>57</v>
      </c>
      <c r="AK42" s="39">
        <v>31</v>
      </c>
      <c r="AL42" s="42" t="s">
        <v>45</v>
      </c>
      <c r="AM42" s="39">
        <v>104</v>
      </c>
      <c r="AN42" s="39">
        <v>372</v>
      </c>
      <c r="AO42" s="43">
        <v>476</v>
      </c>
      <c r="AP42" s="44">
        <v>0.016</v>
      </c>
      <c r="AQ42" s="39">
        <v>452</v>
      </c>
      <c r="AR42" s="39">
        <v>24</v>
      </c>
      <c r="AS42" s="40">
        <v>0</v>
      </c>
      <c r="AT42" s="64">
        <f t="shared" si="2"/>
        <v>8557</v>
      </c>
      <c r="AU42" s="64">
        <f t="shared" si="3"/>
        <v>6832</v>
      </c>
      <c r="AV42" s="69">
        <f t="shared" si="4"/>
        <v>15389</v>
      </c>
      <c r="AW42" s="69">
        <f t="shared" si="5"/>
        <v>10267</v>
      </c>
      <c r="AX42" s="71" t="s">
        <v>45</v>
      </c>
      <c r="AY42" s="3">
        <v>8557</v>
      </c>
      <c r="AZ42" s="3">
        <v>6832</v>
      </c>
      <c r="BA42" s="103">
        <v>15389</v>
      </c>
      <c r="BB42" s="3">
        <v>10267</v>
      </c>
      <c r="BC42" s="69">
        <f t="shared" si="6"/>
        <v>21484</v>
      </c>
      <c r="BD42" s="75">
        <v>32</v>
      </c>
      <c r="BE42" s="73">
        <v>27</v>
      </c>
      <c r="BF42" s="77">
        <f t="shared" si="0"/>
        <v>671.375</v>
      </c>
      <c r="BG42" s="77">
        <f t="shared" si="1"/>
        <v>795.7037037037037</v>
      </c>
      <c r="BH42" s="77">
        <f t="shared" si="7"/>
        <v>150.2781030444965</v>
      </c>
      <c r="BI42" s="69">
        <f t="shared" si="8"/>
        <v>15389</v>
      </c>
      <c r="BJ42" s="77">
        <f t="shared" si="9"/>
        <v>480.90625</v>
      </c>
      <c r="BK42" s="77">
        <f t="shared" si="10"/>
        <v>569.9629629629629</v>
      </c>
      <c r="BL42" s="77">
        <f t="shared" si="11"/>
        <v>213.5</v>
      </c>
      <c r="BM42" s="77">
        <f t="shared" si="12"/>
        <v>253.03703703703704</v>
      </c>
    </row>
    <row r="43" spans="1:65" ht="15.75">
      <c r="A43" s="87">
        <v>34</v>
      </c>
      <c r="B43" s="71" t="s">
        <v>46</v>
      </c>
      <c r="C43" s="8">
        <v>2262</v>
      </c>
      <c r="D43" s="8">
        <v>4156</v>
      </c>
      <c r="E43" s="10">
        <v>6418</v>
      </c>
      <c r="F43" s="11">
        <v>0.013</v>
      </c>
      <c r="G43" s="8">
        <v>4550</v>
      </c>
      <c r="H43" s="8">
        <v>1868</v>
      </c>
      <c r="I43" s="9">
        <v>136</v>
      </c>
      <c r="J43" s="92">
        <v>34</v>
      </c>
      <c r="K43" s="95" t="s">
        <v>46</v>
      </c>
      <c r="L43" s="92"/>
      <c r="M43" s="92"/>
      <c r="N43" s="96"/>
      <c r="O43" s="97"/>
      <c r="P43" s="92"/>
      <c r="Q43" s="92"/>
      <c r="R43" s="93"/>
      <c r="S43" s="17">
        <v>34</v>
      </c>
      <c r="T43" s="20" t="s">
        <v>46</v>
      </c>
      <c r="U43" s="17">
        <v>856</v>
      </c>
      <c r="V43" s="17">
        <v>2452</v>
      </c>
      <c r="W43" s="21">
        <v>3308</v>
      </c>
      <c r="X43" s="22">
        <v>0.016</v>
      </c>
      <c r="Y43" s="17">
        <v>2423</v>
      </c>
      <c r="Z43" s="17">
        <v>885</v>
      </c>
      <c r="AA43" s="18">
        <v>57</v>
      </c>
      <c r="AB43" s="28">
        <v>35</v>
      </c>
      <c r="AC43" s="31" t="s">
        <v>46</v>
      </c>
      <c r="AD43" s="28">
        <v>251</v>
      </c>
      <c r="AE43" s="28">
        <v>297</v>
      </c>
      <c r="AF43" s="32">
        <v>548</v>
      </c>
      <c r="AG43" s="33">
        <v>0.009</v>
      </c>
      <c r="AH43" s="28">
        <v>439</v>
      </c>
      <c r="AI43" s="28">
        <v>109</v>
      </c>
      <c r="AJ43" s="29">
        <v>28</v>
      </c>
      <c r="AK43" s="39">
        <v>32</v>
      </c>
      <c r="AL43" s="42" t="s">
        <v>46</v>
      </c>
      <c r="AM43" s="39">
        <v>14</v>
      </c>
      <c r="AN43" s="39">
        <v>211</v>
      </c>
      <c r="AO43" s="43">
        <v>225</v>
      </c>
      <c r="AP43" s="44">
        <v>0.007</v>
      </c>
      <c r="AQ43" s="39">
        <v>209</v>
      </c>
      <c r="AR43" s="39">
        <v>16</v>
      </c>
      <c r="AS43" s="40">
        <v>0</v>
      </c>
      <c r="AT43" s="64">
        <f t="shared" si="2"/>
        <v>3383</v>
      </c>
      <c r="AU43" s="64">
        <f t="shared" si="3"/>
        <v>7116</v>
      </c>
      <c r="AV43" s="69">
        <f t="shared" si="4"/>
        <v>10499</v>
      </c>
      <c r="AW43" s="69">
        <f t="shared" si="5"/>
        <v>7621</v>
      </c>
      <c r="AX43" s="71" t="s">
        <v>46</v>
      </c>
      <c r="AY43" s="3">
        <v>3383</v>
      </c>
      <c r="AZ43" s="3">
        <v>7116</v>
      </c>
      <c r="BA43" s="103">
        <v>10499</v>
      </c>
      <c r="BB43" s="3">
        <v>7621</v>
      </c>
      <c r="BC43" s="69">
        <f t="shared" si="6"/>
        <v>14903</v>
      </c>
      <c r="BD43" s="75">
        <v>27</v>
      </c>
      <c r="BE43" s="73">
        <v>24</v>
      </c>
      <c r="BF43" s="77">
        <f t="shared" si="0"/>
        <v>551.9629629629629</v>
      </c>
      <c r="BG43" s="77">
        <f t="shared" si="1"/>
        <v>620.9583333333334</v>
      </c>
      <c r="BH43" s="77">
        <f t="shared" si="7"/>
        <v>107.09668353007307</v>
      </c>
      <c r="BI43" s="69">
        <f t="shared" si="8"/>
        <v>10499</v>
      </c>
      <c r="BJ43" s="77">
        <f t="shared" si="9"/>
        <v>388.85185185185185</v>
      </c>
      <c r="BK43" s="77">
        <f t="shared" si="10"/>
        <v>437.4583333333333</v>
      </c>
      <c r="BL43" s="77">
        <f t="shared" si="11"/>
        <v>263.55555555555554</v>
      </c>
      <c r="BM43" s="77">
        <f t="shared" si="12"/>
        <v>296.5</v>
      </c>
    </row>
    <row r="44" spans="1:65" ht="28.5">
      <c r="A44" s="87">
        <v>35</v>
      </c>
      <c r="B44" s="71" t="s">
        <v>47</v>
      </c>
      <c r="C44" s="8">
        <v>111</v>
      </c>
      <c r="D44" s="8">
        <v>620</v>
      </c>
      <c r="E44" s="10">
        <v>731</v>
      </c>
      <c r="F44" s="11">
        <v>0.002</v>
      </c>
      <c r="G44" s="8">
        <v>622</v>
      </c>
      <c r="H44" s="8">
        <v>109</v>
      </c>
      <c r="I44" s="9">
        <v>2</v>
      </c>
      <c r="J44" s="92">
        <v>35</v>
      </c>
      <c r="K44" s="95" t="s">
        <v>47</v>
      </c>
      <c r="L44" s="92"/>
      <c r="M44" s="92"/>
      <c r="N44" s="96"/>
      <c r="O44" s="97"/>
      <c r="P44" s="92"/>
      <c r="Q44" s="92"/>
      <c r="R44" s="93"/>
      <c r="S44" s="17">
        <v>35</v>
      </c>
      <c r="T44" s="20" t="s">
        <v>47</v>
      </c>
      <c r="U44" s="17">
        <v>52</v>
      </c>
      <c r="V44" s="17">
        <v>266</v>
      </c>
      <c r="W44" s="21">
        <v>318</v>
      </c>
      <c r="X44" s="22">
        <v>0.002</v>
      </c>
      <c r="Y44" s="17">
        <v>218</v>
      </c>
      <c r="Z44" s="17">
        <v>100</v>
      </c>
      <c r="AA44" s="18">
        <v>5</v>
      </c>
      <c r="AB44" s="28">
        <v>36</v>
      </c>
      <c r="AC44" s="31" t="s">
        <v>47</v>
      </c>
      <c r="AD44" s="28">
        <v>15</v>
      </c>
      <c r="AE44" s="28">
        <v>27</v>
      </c>
      <c r="AF44" s="32">
        <v>42</v>
      </c>
      <c r="AG44" s="33">
        <v>0.001</v>
      </c>
      <c r="AH44" s="28">
        <v>30</v>
      </c>
      <c r="AI44" s="28">
        <v>12</v>
      </c>
      <c r="AJ44" s="29">
        <v>4</v>
      </c>
      <c r="AK44" s="39">
        <v>33</v>
      </c>
      <c r="AL44" s="42" t="s">
        <v>47</v>
      </c>
      <c r="AM44" s="39">
        <v>17</v>
      </c>
      <c r="AN44" s="39">
        <v>194</v>
      </c>
      <c r="AO44" s="43">
        <v>211</v>
      </c>
      <c r="AP44" s="44">
        <v>0.007</v>
      </c>
      <c r="AQ44" s="39">
        <v>201</v>
      </c>
      <c r="AR44" s="39">
        <v>10</v>
      </c>
      <c r="AS44" s="40">
        <v>0</v>
      </c>
      <c r="AT44" s="64">
        <f t="shared" si="2"/>
        <v>195</v>
      </c>
      <c r="AU44" s="64">
        <f t="shared" si="3"/>
        <v>1107</v>
      </c>
      <c r="AV44" s="69">
        <f t="shared" si="4"/>
        <v>1302</v>
      </c>
      <c r="AW44" s="69">
        <f t="shared" si="5"/>
        <v>1071</v>
      </c>
      <c r="AX44" s="71" t="s">
        <v>47</v>
      </c>
      <c r="AY44" s="3">
        <v>195</v>
      </c>
      <c r="AZ44" s="3">
        <v>1107</v>
      </c>
      <c r="BA44" s="103">
        <v>1302</v>
      </c>
      <c r="BB44" s="3">
        <v>1071</v>
      </c>
      <c r="BC44" s="69">
        <f t="shared" si="6"/>
        <v>1704</v>
      </c>
      <c r="BD44" s="75">
        <v>6</v>
      </c>
      <c r="BE44" s="73">
        <v>6</v>
      </c>
      <c r="BF44" s="77">
        <f t="shared" si="0"/>
        <v>284</v>
      </c>
      <c r="BG44" s="77">
        <f t="shared" si="1"/>
        <v>284</v>
      </c>
      <c r="BH44" s="77">
        <f t="shared" si="7"/>
        <v>96.7479674796748</v>
      </c>
      <c r="BI44" s="69">
        <f t="shared" si="8"/>
        <v>1302</v>
      </c>
      <c r="BJ44" s="77">
        <f t="shared" si="9"/>
        <v>217</v>
      </c>
      <c r="BK44" s="77">
        <f t="shared" si="10"/>
        <v>217</v>
      </c>
      <c r="BL44" s="77">
        <f t="shared" si="11"/>
        <v>184.5</v>
      </c>
      <c r="BM44" s="77">
        <f t="shared" si="12"/>
        <v>184.5</v>
      </c>
    </row>
    <row r="45" spans="1:65" ht="15.75">
      <c r="A45" s="79">
        <v>36</v>
      </c>
      <c r="B45" s="4" t="s">
        <v>48</v>
      </c>
      <c r="C45" s="8">
        <v>7101</v>
      </c>
      <c r="D45" s="8">
        <v>9913</v>
      </c>
      <c r="E45" s="10">
        <v>17014</v>
      </c>
      <c r="F45" s="11">
        <v>0.035</v>
      </c>
      <c r="G45" s="8">
        <v>9701</v>
      </c>
      <c r="H45" s="8">
        <v>7313</v>
      </c>
      <c r="I45" s="9">
        <v>369</v>
      </c>
      <c r="J45" s="92">
        <v>36</v>
      </c>
      <c r="K45" s="95" t="s">
        <v>48</v>
      </c>
      <c r="L45" s="92"/>
      <c r="M45" s="92"/>
      <c r="N45" s="96"/>
      <c r="O45" s="97"/>
      <c r="P45" s="92"/>
      <c r="Q45" s="92"/>
      <c r="R45" s="93"/>
      <c r="S45" s="17">
        <v>36</v>
      </c>
      <c r="T45" s="20" t="s">
        <v>48</v>
      </c>
      <c r="U45" s="17">
        <v>1620</v>
      </c>
      <c r="V45" s="17">
        <v>6119</v>
      </c>
      <c r="W45" s="21">
        <v>7739</v>
      </c>
      <c r="X45" s="22">
        <v>0.037</v>
      </c>
      <c r="Y45" s="17">
        <v>5526</v>
      </c>
      <c r="Z45" s="17">
        <v>2213</v>
      </c>
      <c r="AA45" s="18">
        <v>43</v>
      </c>
      <c r="AB45" s="28">
        <v>37</v>
      </c>
      <c r="AC45" s="31" t="s">
        <v>48</v>
      </c>
      <c r="AD45" s="28">
        <v>1659</v>
      </c>
      <c r="AE45" s="28">
        <v>1023</v>
      </c>
      <c r="AF45" s="32">
        <v>2682</v>
      </c>
      <c r="AG45" s="33">
        <v>0.044</v>
      </c>
      <c r="AH45" s="28">
        <v>2405</v>
      </c>
      <c r="AI45" s="28">
        <v>277</v>
      </c>
      <c r="AJ45" s="29">
        <v>39</v>
      </c>
      <c r="AK45" s="39">
        <v>34</v>
      </c>
      <c r="AL45" s="42" t="s">
        <v>48</v>
      </c>
      <c r="AM45" s="39">
        <v>47</v>
      </c>
      <c r="AN45" s="39">
        <v>825</v>
      </c>
      <c r="AO45" s="43">
        <v>872</v>
      </c>
      <c r="AP45" s="44">
        <v>0.029</v>
      </c>
      <c r="AQ45" s="39">
        <v>821</v>
      </c>
      <c r="AR45" s="39">
        <v>51</v>
      </c>
      <c r="AS45" s="40">
        <v>0</v>
      </c>
      <c r="AT45" s="64">
        <f t="shared" si="2"/>
        <v>10427</v>
      </c>
      <c r="AU45" s="64">
        <f t="shared" si="3"/>
        <v>17880</v>
      </c>
      <c r="AV45" s="69">
        <f t="shared" si="4"/>
        <v>28307</v>
      </c>
      <c r="AW45" s="69">
        <f t="shared" si="5"/>
        <v>18453</v>
      </c>
      <c r="AX45" s="71" t="s">
        <v>48</v>
      </c>
      <c r="AY45" s="3">
        <v>10427</v>
      </c>
      <c r="AZ45" s="3">
        <v>17880</v>
      </c>
      <c r="BA45" s="103">
        <v>28307</v>
      </c>
      <c r="BB45" s="3">
        <v>18453</v>
      </c>
      <c r="BC45" s="69">
        <f t="shared" si="6"/>
        <v>41410</v>
      </c>
      <c r="BD45" s="75">
        <v>41</v>
      </c>
      <c r="BE45" s="73">
        <v>31</v>
      </c>
      <c r="BF45" s="77">
        <f t="shared" si="0"/>
        <v>1010</v>
      </c>
      <c r="BG45" s="77">
        <f t="shared" si="1"/>
        <v>1335.8064516129032</v>
      </c>
      <c r="BH45" s="77">
        <f t="shared" si="7"/>
        <v>103.20469798657719</v>
      </c>
      <c r="BI45" s="69">
        <f t="shared" si="8"/>
        <v>28307</v>
      </c>
      <c r="BJ45" s="77">
        <f t="shared" si="9"/>
        <v>690.4146341463414</v>
      </c>
      <c r="BK45" s="77">
        <f t="shared" si="10"/>
        <v>913.1290322580645</v>
      </c>
      <c r="BL45" s="77">
        <f t="shared" si="11"/>
        <v>436.0975609756098</v>
      </c>
      <c r="BM45" s="77">
        <f t="shared" si="12"/>
        <v>576.7741935483871</v>
      </c>
    </row>
    <row r="46" spans="1:65" ht="15.75">
      <c r="A46" s="3">
        <v>37</v>
      </c>
      <c r="B46" s="4" t="s">
        <v>49</v>
      </c>
      <c r="C46" s="8">
        <v>1028</v>
      </c>
      <c r="D46" s="8">
        <v>2549</v>
      </c>
      <c r="E46" s="10">
        <v>3577</v>
      </c>
      <c r="F46" s="11">
        <v>0.007</v>
      </c>
      <c r="G46" s="8">
        <v>2847</v>
      </c>
      <c r="H46" s="8">
        <v>730</v>
      </c>
      <c r="I46" s="9">
        <v>73</v>
      </c>
      <c r="J46" s="92">
        <v>37</v>
      </c>
      <c r="K46" s="95" t="s">
        <v>49</v>
      </c>
      <c r="L46" s="92">
        <v>0</v>
      </c>
      <c r="M46" s="92">
        <v>2</v>
      </c>
      <c r="N46" s="96">
        <v>2</v>
      </c>
      <c r="O46" s="97">
        <v>0.286</v>
      </c>
      <c r="P46" s="92">
        <v>2</v>
      </c>
      <c r="Q46" s="92">
        <v>0</v>
      </c>
      <c r="R46" s="93">
        <v>0</v>
      </c>
      <c r="S46" s="17">
        <v>37</v>
      </c>
      <c r="T46" s="20" t="s">
        <v>49</v>
      </c>
      <c r="U46" s="17">
        <v>436</v>
      </c>
      <c r="V46" s="17">
        <v>1368</v>
      </c>
      <c r="W46" s="21">
        <v>1804</v>
      </c>
      <c r="X46" s="22">
        <v>0.009</v>
      </c>
      <c r="Y46" s="17">
        <v>1329</v>
      </c>
      <c r="Z46" s="17">
        <v>475</v>
      </c>
      <c r="AA46" s="18">
        <v>10</v>
      </c>
      <c r="AB46" s="28">
        <v>38</v>
      </c>
      <c r="AC46" s="31" t="s">
        <v>49</v>
      </c>
      <c r="AD46" s="28">
        <v>58</v>
      </c>
      <c r="AE46" s="28">
        <v>103</v>
      </c>
      <c r="AF46" s="32">
        <v>161</v>
      </c>
      <c r="AG46" s="33">
        <v>0.003</v>
      </c>
      <c r="AH46" s="28">
        <v>134</v>
      </c>
      <c r="AI46" s="28">
        <v>27</v>
      </c>
      <c r="AJ46" s="29">
        <v>10</v>
      </c>
      <c r="AK46" s="39">
        <v>35</v>
      </c>
      <c r="AL46" s="42" t="s">
        <v>49</v>
      </c>
      <c r="AM46" s="39">
        <v>10</v>
      </c>
      <c r="AN46" s="39">
        <v>127</v>
      </c>
      <c r="AO46" s="43">
        <v>137</v>
      </c>
      <c r="AP46" s="44">
        <v>0.005</v>
      </c>
      <c r="AQ46" s="39">
        <v>127</v>
      </c>
      <c r="AR46" s="39">
        <v>10</v>
      </c>
      <c r="AS46" s="40">
        <v>0</v>
      </c>
      <c r="AT46" s="64">
        <f t="shared" si="2"/>
        <v>1532</v>
      </c>
      <c r="AU46" s="64">
        <f t="shared" si="3"/>
        <v>4149</v>
      </c>
      <c r="AV46" s="69">
        <f t="shared" si="4"/>
        <v>5681</v>
      </c>
      <c r="AW46" s="69">
        <f t="shared" si="5"/>
        <v>4439</v>
      </c>
      <c r="AX46" s="71" t="s">
        <v>49</v>
      </c>
      <c r="AY46" s="3">
        <v>1532</v>
      </c>
      <c r="AZ46" s="3">
        <v>4149</v>
      </c>
      <c r="BA46" s="103">
        <v>5681</v>
      </c>
      <c r="BB46" s="3">
        <v>4439</v>
      </c>
      <c r="BC46" s="69">
        <f t="shared" si="6"/>
        <v>7807</v>
      </c>
      <c r="BD46" s="75">
        <v>16</v>
      </c>
      <c r="BE46" s="73">
        <v>12</v>
      </c>
      <c r="BF46" s="77">
        <f t="shared" si="0"/>
        <v>487.9375</v>
      </c>
      <c r="BG46" s="77">
        <f t="shared" si="1"/>
        <v>650.5833333333334</v>
      </c>
      <c r="BH46" s="77">
        <f t="shared" si="7"/>
        <v>106.98963605688117</v>
      </c>
      <c r="BI46" s="69">
        <f t="shared" si="8"/>
        <v>5681</v>
      </c>
      <c r="BJ46" s="77">
        <f t="shared" si="9"/>
        <v>355.0625</v>
      </c>
      <c r="BK46" s="77">
        <f t="shared" si="10"/>
        <v>473.4166666666667</v>
      </c>
      <c r="BL46" s="77">
        <f t="shared" si="11"/>
        <v>259.3125</v>
      </c>
      <c r="BM46" s="77">
        <f t="shared" si="12"/>
        <v>345.75</v>
      </c>
    </row>
    <row r="47" spans="1:65" ht="15.75">
      <c r="A47" s="3">
        <v>38</v>
      </c>
      <c r="B47" s="4" t="s">
        <v>50</v>
      </c>
      <c r="C47" s="8">
        <v>2265</v>
      </c>
      <c r="D47" s="8">
        <v>3402</v>
      </c>
      <c r="E47" s="10">
        <v>5667</v>
      </c>
      <c r="F47" s="11">
        <v>0.012</v>
      </c>
      <c r="G47" s="8">
        <v>3660</v>
      </c>
      <c r="H47" s="8">
        <v>2007</v>
      </c>
      <c r="I47" s="9">
        <v>109</v>
      </c>
      <c r="J47" s="92">
        <v>38</v>
      </c>
      <c r="K47" s="95" t="s">
        <v>50</v>
      </c>
      <c r="L47" s="92"/>
      <c r="M47" s="92"/>
      <c r="N47" s="96"/>
      <c r="O47" s="97"/>
      <c r="P47" s="92"/>
      <c r="Q47" s="92"/>
      <c r="R47" s="93"/>
      <c r="S47" s="17">
        <v>38</v>
      </c>
      <c r="T47" s="20" t="s">
        <v>50</v>
      </c>
      <c r="U47" s="17">
        <v>614</v>
      </c>
      <c r="V47" s="17">
        <v>1807</v>
      </c>
      <c r="W47" s="21">
        <v>2421</v>
      </c>
      <c r="X47" s="22">
        <v>0.012</v>
      </c>
      <c r="Y47" s="17">
        <v>1721</v>
      </c>
      <c r="Z47" s="17">
        <v>700</v>
      </c>
      <c r="AA47" s="18">
        <v>25</v>
      </c>
      <c r="AB47" s="28">
        <v>39</v>
      </c>
      <c r="AC47" s="31" t="s">
        <v>50</v>
      </c>
      <c r="AD47" s="28">
        <v>260</v>
      </c>
      <c r="AE47" s="28">
        <v>232</v>
      </c>
      <c r="AF47" s="32">
        <v>492</v>
      </c>
      <c r="AG47" s="33">
        <v>0.008</v>
      </c>
      <c r="AH47" s="28">
        <v>405</v>
      </c>
      <c r="AI47" s="28">
        <v>87</v>
      </c>
      <c r="AJ47" s="29">
        <v>16</v>
      </c>
      <c r="AK47" s="39">
        <v>36</v>
      </c>
      <c r="AL47" s="42" t="s">
        <v>50</v>
      </c>
      <c r="AM47" s="39">
        <v>30</v>
      </c>
      <c r="AN47" s="39">
        <v>226</v>
      </c>
      <c r="AO47" s="43">
        <v>256</v>
      </c>
      <c r="AP47" s="44">
        <v>0.008</v>
      </c>
      <c r="AQ47" s="39">
        <v>223</v>
      </c>
      <c r="AR47" s="39">
        <v>33</v>
      </c>
      <c r="AS47" s="40">
        <v>0</v>
      </c>
      <c r="AT47" s="64">
        <f t="shared" si="2"/>
        <v>3169</v>
      </c>
      <c r="AU47" s="64">
        <f t="shared" si="3"/>
        <v>5667</v>
      </c>
      <c r="AV47" s="69">
        <f t="shared" si="4"/>
        <v>8836</v>
      </c>
      <c r="AW47" s="69">
        <f t="shared" si="5"/>
        <v>6009</v>
      </c>
      <c r="AX47" s="71" t="s">
        <v>50</v>
      </c>
      <c r="AY47" s="3">
        <v>3169</v>
      </c>
      <c r="AZ47" s="3">
        <v>5667</v>
      </c>
      <c r="BA47" s="103">
        <v>8836</v>
      </c>
      <c r="BB47" s="3">
        <v>6009</v>
      </c>
      <c r="BC47" s="69">
        <f t="shared" si="6"/>
        <v>12241</v>
      </c>
      <c r="BD47" s="75">
        <v>26</v>
      </c>
      <c r="BE47" s="73">
        <v>22</v>
      </c>
      <c r="BF47" s="77">
        <f t="shared" si="0"/>
        <v>470.8076923076923</v>
      </c>
      <c r="BG47" s="77">
        <f t="shared" si="1"/>
        <v>556.4090909090909</v>
      </c>
      <c r="BH47" s="77">
        <f t="shared" si="7"/>
        <v>106.03493912122816</v>
      </c>
      <c r="BI47" s="69">
        <f t="shared" si="8"/>
        <v>8836</v>
      </c>
      <c r="BJ47" s="77">
        <f t="shared" si="9"/>
        <v>339.84615384615387</v>
      </c>
      <c r="BK47" s="77">
        <f t="shared" si="10"/>
        <v>401.6363636363636</v>
      </c>
      <c r="BL47" s="77">
        <f t="shared" si="11"/>
        <v>217.96153846153845</v>
      </c>
      <c r="BM47" s="77">
        <f t="shared" si="12"/>
        <v>257.59090909090907</v>
      </c>
    </row>
    <row r="48" spans="1:65" ht="15.75">
      <c r="A48" s="3">
        <v>39</v>
      </c>
      <c r="B48" s="4" t="s">
        <v>51</v>
      </c>
      <c r="C48" s="8">
        <v>6858</v>
      </c>
      <c r="D48" s="8">
        <v>4316</v>
      </c>
      <c r="E48" s="10">
        <v>11174</v>
      </c>
      <c r="F48" s="11">
        <v>0.023</v>
      </c>
      <c r="G48" s="8">
        <v>7263</v>
      </c>
      <c r="H48" s="8">
        <v>3911</v>
      </c>
      <c r="I48" s="9">
        <v>1472</v>
      </c>
      <c r="J48" s="92">
        <v>39</v>
      </c>
      <c r="K48" s="95" t="s">
        <v>51</v>
      </c>
      <c r="L48" s="92"/>
      <c r="M48" s="92"/>
      <c r="N48" s="96"/>
      <c r="O48" s="97"/>
      <c r="P48" s="92"/>
      <c r="Q48" s="92"/>
      <c r="R48" s="93"/>
      <c r="S48" s="17">
        <v>39</v>
      </c>
      <c r="T48" s="20" t="s">
        <v>51</v>
      </c>
      <c r="U48" s="17">
        <v>1243</v>
      </c>
      <c r="V48" s="17">
        <v>2511</v>
      </c>
      <c r="W48" s="21">
        <v>3754</v>
      </c>
      <c r="X48" s="22">
        <v>0.018</v>
      </c>
      <c r="Y48" s="17">
        <v>2845</v>
      </c>
      <c r="Z48" s="17">
        <v>909</v>
      </c>
      <c r="AA48" s="18">
        <v>76</v>
      </c>
      <c r="AB48" s="28">
        <v>40</v>
      </c>
      <c r="AC48" s="31" t="s">
        <v>51</v>
      </c>
      <c r="AD48" s="28">
        <v>660</v>
      </c>
      <c r="AE48" s="28">
        <v>259</v>
      </c>
      <c r="AF48" s="32">
        <v>919</v>
      </c>
      <c r="AG48" s="33">
        <v>0.015</v>
      </c>
      <c r="AH48" s="28">
        <v>760</v>
      </c>
      <c r="AI48" s="28">
        <v>159</v>
      </c>
      <c r="AJ48" s="29">
        <v>61</v>
      </c>
      <c r="AK48" s="39">
        <v>37</v>
      </c>
      <c r="AL48" s="42" t="s">
        <v>51</v>
      </c>
      <c r="AM48" s="39">
        <v>8</v>
      </c>
      <c r="AN48" s="39">
        <v>229</v>
      </c>
      <c r="AO48" s="43">
        <v>237</v>
      </c>
      <c r="AP48" s="44">
        <v>0.008</v>
      </c>
      <c r="AQ48" s="39">
        <v>228</v>
      </c>
      <c r="AR48" s="39">
        <v>9</v>
      </c>
      <c r="AS48" s="40">
        <v>0</v>
      </c>
      <c r="AT48" s="64">
        <f t="shared" si="2"/>
        <v>8769</v>
      </c>
      <c r="AU48" s="64">
        <f t="shared" si="3"/>
        <v>7315</v>
      </c>
      <c r="AV48" s="69">
        <f t="shared" si="4"/>
        <v>16084</v>
      </c>
      <c r="AW48" s="69">
        <f t="shared" si="5"/>
        <v>11096</v>
      </c>
      <c r="AX48" s="71" t="s">
        <v>51</v>
      </c>
      <c r="AY48" s="3">
        <v>8769</v>
      </c>
      <c r="AZ48" s="3">
        <v>7315</v>
      </c>
      <c r="BA48" s="103">
        <v>16084</v>
      </c>
      <c r="BB48" s="3">
        <v>11096</v>
      </c>
      <c r="BC48" s="69">
        <f t="shared" si="6"/>
        <v>21676</v>
      </c>
      <c r="BD48" s="75">
        <v>31</v>
      </c>
      <c r="BE48" s="73">
        <v>29</v>
      </c>
      <c r="BF48" s="77">
        <f t="shared" si="0"/>
        <v>699.2258064516129</v>
      </c>
      <c r="BG48" s="77">
        <f t="shared" si="1"/>
        <v>747.448275862069</v>
      </c>
      <c r="BH48" s="77">
        <f t="shared" si="7"/>
        <v>151.6883116883117</v>
      </c>
      <c r="BI48" s="69">
        <f t="shared" si="8"/>
        <v>16084</v>
      </c>
      <c r="BJ48" s="77">
        <f t="shared" si="9"/>
        <v>518.8387096774194</v>
      </c>
      <c r="BK48" s="77">
        <f t="shared" si="10"/>
        <v>554.6206896551724</v>
      </c>
      <c r="BL48" s="77">
        <f t="shared" si="11"/>
        <v>235.96774193548387</v>
      </c>
      <c r="BM48" s="77">
        <f t="shared" si="12"/>
        <v>252.24137931034483</v>
      </c>
    </row>
    <row r="49" spans="1:65" ht="15.75">
      <c r="A49" s="3">
        <v>40</v>
      </c>
      <c r="B49" s="4" t="s">
        <v>52</v>
      </c>
      <c r="C49" s="8">
        <v>3187</v>
      </c>
      <c r="D49" s="8">
        <v>7570</v>
      </c>
      <c r="E49" s="10">
        <v>10757</v>
      </c>
      <c r="F49" s="11">
        <v>0.022</v>
      </c>
      <c r="G49" s="8">
        <v>8413</v>
      </c>
      <c r="H49" s="8">
        <v>2344</v>
      </c>
      <c r="I49" s="9">
        <v>209</v>
      </c>
      <c r="J49" s="92">
        <v>40</v>
      </c>
      <c r="K49" s="95" t="s">
        <v>52</v>
      </c>
      <c r="L49" s="92"/>
      <c r="M49" s="92"/>
      <c r="N49" s="96"/>
      <c r="O49" s="97"/>
      <c r="P49" s="92"/>
      <c r="Q49" s="92"/>
      <c r="R49" s="93"/>
      <c r="S49" s="17">
        <v>40</v>
      </c>
      <c r="T49" s="20" t="s">
        <v>52</v>
      </c>
      <c r="U49" s="17">
        <v>1649</v>
      </c>
      <c r="V49" s="17">
        <v>4100</v>
      </c>
      <c r="W49" s="21">
        <v>5749</v>
      </c>
      <c r="X49" s="22">
        <v>0.027</v>
      </c>
      <c r="Y49" s="17">
        <v>3866</v>
      </c>
      <c r="Z49" s="17">
        <v>1883</v>
      </c>
      <c r="AA49" s="18">
        <v>79</v>
      </c>
      <c r="AB49" s="28">
        <v>41</v>
      </c>
      <c r="AC49" s="31" t="s">
        <v>52</v>
      </c>
      <c r="AD49" s="28">
        <v>463</v>
      </c>
      <c r="AE49" s="28">
        <v>642</v>
      </c>
      <c r="AF49" s="32">
        <v>1105</v>
      </c>
      <c r="AG49" s="33">
        <v>0.018</v>
      </c>
      <c r="AH49" s="28">
        <v>910</v>
      </c>
      <c r="AI49" s="28">
        <v>195</v>
      </c>
      <c r="AJ49" s="29">
        <v>50</v>
      </c>
      <c r="AK49" s="39">
        <v>38</v>
      </c>
      <c r="AL49" s="42" t="s">
        <v>52</v>
      </c>
      <c r="AM49" s="39">
        <v>230</v>
      </c>
      <c r="AN49" s="39">
        <v>729</v>
      </c>
      <c r="AO49" s="43">
        <v>959</v>
      </c>
      <c r="AP49" s="44">
        <v>0.032</v>
      </c>
      <c r="AQ49" s="39">
        <v>892</v>
      </c>
      <c r="AR49" s="39">
        <v>67</v>
      </c>
      <c r="AS49" s="40">
        <v>0</v>
      </c>
      <c r="AT49" s="64">
        <f t="shared" si="2"/>
        <v>5529</v>
      </c>
      <c r="AU49" s="64">
        <f t="shared" si="3"/>
        <v>13041</v>
      </c>
      <c r="AV49" s="69">
        <f t="shared" si="4"/>
        <v>18570</v>
      </c>
      <c r="AW49" s="69">
        <f t="shared" si="5"/>
        <v>14081</v>
      </c>
      <c r="AX49" s="71" t="s">
        <v>52</v>
      </c>
      <c r="AY49" s="3">
        <v>5529</v>
      </c>
      <c r="AZ49" s="3">
        <v>13041</v>
      </c>
      <c r="BA49" s="103">
        <v>18570</v>
      </c>
      <c r="BB49" s="3">
        <v>14081</v>
      </c>
      <c r="BC49" s="69">
        <f t="shared" si="6"/>
        <v>26529</v>
      </c>
      <c r="BD49" s="75">
        <v>42</v>
      </c>
      <c r="BE49" s="73">
        <v>38</v>
      </c>
      <c r="BF49" s="77">
        <f t="shared" si="0"/>
        <v>631.6428571428571</v>
      </c>
      <c r="BG49" s="77">
        <f t="shared" si="1"/>
        <v>698.1315789473684</v>
      </c>
      <c r="BH49" s="77">
        <f t="shared" si="7"/>
        <v>107.9748485545587</v>
      </c>
      <c r="BI49" s="69">
        <f t="shared" si="8"/>
        <v>18570</v>
      </c>
      <c r="BJ49" s="77">
        <f t="shared" si="9"/>
        <v>442.14285714285717</v>
      </c>
      <c r="BK49" s="77">
        <f t="shared" si="10"/>
        <v>488.6842105263158</v>
      </c>
      <c r="BL49" s="77">
        <f t="shared" si="11"/>
        <v>310.5</v>
      </c>
      <c r="BM49" s="77">
        <f t="shared" si="12"/>
        <v>343.1842105263158</v>
      </c>
    </row>
    <row r="50" spans="1:65" ht="15.75">
      <c r="A50" s="3">
        <v>41</v>
      </c>
      <c r="B50" s="4" t="s">
        <v>53</v>
      </c>
      <c r="C50" s="8">
        <v>1466</v>
      </c>
      <c r="D50" s="8">
        <v>4504</v>
      </c>
      <c r="E50" s="10">
        <v>5970</v>
      </c>
      <c r="F50" s="11">
        <v>0.012</v>
      </c>
      <c r="G50" s="8">
        <v>4602</v>
      </c>
      <c r="H50" s="8">
        <v>1368</v>
      </c>
      <c r="I50" s="9">
        <v>131</v>
      </c>
      <c r="J50" s="92">
        <v>41</v>
      </c>
      <c r="K50" s="95" t="s">
        <v>53</v>
      </c>
      <c r="L50" s="92"/>
      <c r="M50" s="92"/>
      <c r="N50" s="96"/>
      <c r="O50" s="97"/>
      <c r="P50" s="92"/>
      <c r="Q50" s="92"/>
      <c r="R50" s="93"/>
      <c r="S50" s="17">
        <v>41</v>
      </c>
      <c r="T50" s="20" t="s">
        <v>53</v>
      </c>
      <c r="U50" s="17">
        <v>596</v>
      </c>
      <c r="V50" s="17">
        <v>1986</v>
      </c>
      <c r="W50" s="21">
        <v>2582</v>
      </c>
      <c r="X50" s="22">
        <v>0.012</v>
      </c>
      <c r="Y50" s="17">
        <v>2006</v>
      </c>
      <c r="Z50" s="17">
        <v>576</v>
      </c>
      <c r="AA50" s="18">
        <v>20</v>
      </c>
      <c r="AB50" s="28">
        <v>42</v>
      </c>
      <c r="AC50" s="31" t="s">
        <v>53</v>
      </c>
      <c r="AD50" s="28">
        <v>138</v>
      </c>
      <c r="AE50" s="28">
        <v>157</v>
      </c>
      <c r="AF50" s="32">
        <v>295</v>
      </c>
      <c r="AG50" s="33">
        <v>0.005</v>
      </c>
      <c r="AH50" s="28">
        <v>203</v>
      </c>
      <c r="AI50" s="28">
        <v>92</v>
      </c>
      <c r="AJ50" s="29">
        <v>12</v>
      </c>
      <c r="AK50" s="39">
        <v>39</v>
      </c>
      <c r="AL50" s="42" t="s">
        <v>53</v>
      </c>
      <c r="AM50" s="39">
        <v>13</v>
      </c>
      <c r="AN50" s="39">
        <v>285</v>
      </c>
      <c r="AO50" s="43">
        <v>298</v>
      </c>
      <c r="AP50" s="44">
        <v>0.01</v>
      </c>
      <c r="AQ50" s="39">
        <v>281</v>
      </c>
      <c r="AR50" s="39">
        <v>17</v>
      </c>
      <c r="AS50" s="40">
        <v>0</v>
      </c>
      <c r="AT50" s="64">
        <f t="shared" si="2"/>
        <v>2213</v>
      </c>
      <c r="AU50" s="64">
        <f t="shared" si="3"/>
        <v>6932</v>
      </c>
      <c r="AV50" s="69">
        <f t="shared" si="4"/>
        <v>9145</v>
      </c>
      <c r="AW50" s="69">
        <f t="shared" si="5"/>
        <v>7092</v>
      </c>
      <c r="AX50" s="71" t="s">
        <v>53</v>
      </c>
      <c r="AY50" s="3">
        <v>2213</v>
      </c>
      <c r="AZ50" s="3">
        <v>6932</v>
      </c>
      <c r="BA50" s="103">
        <v>9145</v>
      </c>
      <c r="BB50" s="3">
        <v>7092</v>
      </c>
      <c r="BC50" s="69">
        <f t="shared" si="6"/>
        <v>12317</v>
      </c>
      <c r="BD50" s="75">
        <v>21</v>
      </c>
      <c r="BE50" s="73">
        <v>19</v>
      </c>
      <c r="BF50" s="77">
        <f t="shared" si="0"/>
        <v>586.5238095238095</v>
      </c>
      <c r="BG50" s="77">
        <f t="shared" si="1"/>
        <v>648.2631578947369</v>
      </c>
      <c r="BH50" s="77">
        <f t="shared" si="7"/>
        <v>102.30813618003462</v>
      </c>
      <c r="BI50" s="69">
        <f t="shared" si="8"/>
        <v>9145</v>
      </c>
      <c r="BJ50" s="77">
        <f t="shared" si="9"/>
        <v>435.4761904761905</v>
      </c>
      <c r="BK50" s="77">
        <f t="shared" si="10"/>
        <v>481.3157894736842</v>
      </c>
      <c r="BL50" s="77">
        <f t="shared" si="11"/>
        <v>330.0952380952381</v>
      </c>
      <c r="BM50" s="77">
        <f t="shared" si="12"/>
        <v>364.8421052631579</v>
      </c>
    </row>
    <row r="51" spans="1:65" ht="15.75">
      <c r="A51" s="3">
        <v>42</v>
      </c>
      <c r="B51" s="4" t="s">
        <v>54</v>
      </c>
      <c r="C51" s="8">
        <v>5117</v>
      </c>
      <c r="D51" s="8">
        <v>10788</v>
      </c>
      <c r="E51" s="10">
        <v>15905</v>
      </c>
      <c r="F51" s="11">
        <v>0.033</v>
      </c>
      <c r="G51" s="8">
        <v>10178</v>
      </c>
      <c r="H51" s="8">
        <v>5727</v>
      </c>
      <c r="I51" s="9">
        <v>390</v>
      </c>
      <c r="J51" s="92">
        <v>42</v>
      </c>
      <c r="K51" s="95" t="s">
        <v>54</v>
      </c>
      <c r="L51" s="92"/>
      <c r="M51" s="92"/>
      <c r="N51" s="96"/>
      <c r="O51" s="97"/>
      <c r="P51" s="92"/>
      <c r="Q51" s="92"/>
      <c r="R51" s="93"/>
      <c r="S51" s="17">
        <v>42</v>
      </c>
      <c r="T51" s="20" t="s">
        <v>54</v>
      </c>
      <c r="U51" s="17">
        <v>2202</v>
      </c>
      <c r="V51" s="17">
        <v>5420</v>
      </c>
      <c r="W51" s="21">
        <v>7622</v>
      </c>
      <c r="X51" s="22">
        <v>0.036</v>
      </c>
      <c r="Y51" s="17">
        <v>5040</v>
      </c>
      <c r="Z51" s="17">
        <v>2582</v>
      </c>
      <c r="AA51" s="18">
        <v>122</v>
      </c>
      <c r="AB51" s="28">
        <v>43</v>
      </c>
      <c r="AC51" s="31" t="s">
        <v>54</v>
      </c>
      <c r="AD51" s="28">
        <v>517</v>
      </c>
      <c r="AE51" s="28">
        <v>480</v>
      </c>
      <c r="AF51" s="32">
        <v>997</v>
      </c>
      <c r="AG51" s="33">
        <v>0.016</v>
      </c>
      <c r="AH51" s="28">
        <v>732</v>
      </c>
      <c r="AI51" s="28">
        <v>265</v>
      </c>
      <c r="AJ51" s="29">
        <v>63</v>
      </c>
      <c r="AK51" s="39">
        <v>40</v>
      </c>
      <c r="AL51" s="42" t="s">
        <v>54</v>
      </c>
      <c r="AM51" s="39">
        <v>67</v>
      </c>
      <c r="AN51" s="39">
        <v>720</v>
      </c>
      <c r="AO51" s="43">
        <v>787</v>
      </c>
      <c r="AP51" s="44">
        <v>0.026</v>
      </c>
      <c r="AQ51" s="39">
        <v>680</v>
      </c>
      <c r="AR51" s="39">
        <v>107</v>
      </c>
      <c r="AS51" s="40">
        <v>0</v>
      </c>
      <c r="AT51" s="64">
        <f t="shared" si="2"/>
        <v>7903</v>
      </c>
      <c r="AU51" s="64">
        <f t="shared" si="3"/>
        <v>17408</v>
      </c>
      <c r="AV51" s="69">
        <f t="shared" si="4"/>
        <v>25311</v>
      </c>
      <c r="AW51" s="69">
        <f t="shared" si="5"/>
        <v>16630</v>
      </c>
      <c r="AX51" s="71" t="s">
        <v>54</v>
      </c>
      <c r="AY51" s="3">
        <v>7903</v>
      </c>
      <c r="AZ51" s="3">
        <v>17408</v>
      </c>
      <c r="BA51" s="103">
        <v>25311</v>
      </c>
      <c r="BB51" s="3">
        <v>16630</v>
      </c>
      <c r="BC51" s="69">
        <f t="shared" si="6"/>
        <v>34927</v>
      </c>
      <c r="BD51" s="75">
        <v>47</v>
      </c>
      <c r="BE51" s="73">
        <v>45</v>
      </c>
      <c r="BF51" s="77">
        <f t="shared" si="0"/>
        <v>743.1276595744681</v>
      </c>
      <c r="BG51" s="77">
        <f t="shared" si="1"/>
        <v>776.1555555555556</v>
      </c>
      <c r="BH51" s="77">
        <f t="shared" si="7"/>
        <v>95.53079044117648</v>
      </c>
      <c r="BI51" s="69">
        <f t="shared" si="8"/>
        <v>25311</v>
      </c>
      <c r="BJ51" s="77">
        <f t="shared" si="9"/>
        <v>538.531914893617</v>
      </c>
      <c r="BK51" s="77">
        <f t="shared" si="10"/>
        <v>562.4666666666667</v>
      </c>
      <c r="BL51" s="77">
        <f t="shared" si="11"/>
        <v>370.3829787234043</v>
      </c>
      <c r="BM51" s="77">
        <f t="shared" si="12"/>
        <v>386.84444444444443</v>
      </c>
    </row>
    <row r="52" spans="1:65" ht="15.75">
      <c r="A52" s="3">
        <v>43</v>
      </c>
      <c r="B52" s="4" t="s">
        <v>55</v>
      </c>
      <c r="C52" s="8">
        <v>1116</v>
      </c>
      <c r="D52" s="8">
        <v>2602</v>
      </c>
      <c r="E52" s="10">
        <v>3718</v>
      </c>
      <c r="F52" s="11">
        <v>0.008</v>
      </c>
      <c r="G52" s="8">
        <v>2701</v>
      </c>
      <c r="H52" s="8">
        <v>1017</v>
      </c>
      <c r="I52" s="9">
        <v>130</v>
      </c>
      <c r="J52" s="92">
        <v>43</v>
      </c>
      <c r="K52" s="95" t="s">
        <v>55</v>
      </c>
      <c r="L52" s="92"/>
      <c r="M52" s="92"/>
      <c r="N52" s="96"/>
      <c r="O52" s="97"/>
      <c r="P52" s="92"/>
      <c r="S52" s="17">
        <v>43</v>
      </c>
      <c r="T52" s="20" t="s">
        <v>55</v>
      </c>
      <c r="U52" s="17">
        <v>339</v>
      </c>
      <c r="V52" s="17">
        <v>1243</v>
      </c>
      <c r="W52" s="21">
        <v>1582</v>
      </c>
      <c r="X52" s="22">
        <v>0.008</v>
      </c>
      <c r="Y52" s="17">
        <v>1212</v>
      </c>
      <c r="Z52" s="17">
        <v>370</v>
      </c>
      <c r="AA52" s="18">
        <v>27</v>
      </c>
      <c r="AB52" s="28">
        <v>44</v>
      </c>
      <c r="AC52" s="31" t="s">
        <v>55</v>
      </c>
      <c r="AD52" s="28">
        <v>59</v>
      </c>
      <c r="AE52" s="28">
        <v>69</v>
      </c>
      <c r="AF52" s="32">
        <v>128</v>
      </c>
      <c r="AG52" s="33">
        <v>0.002</v>
      </c>
      <c r="AH52" s="28">
        <v>106</v>
      </c>
      <c r="AI52" s="28">
        <v>22</v>
      </c>
      <c r="AJ52" s="29">
        <v>8</v>
      </c>
      <c r="AK52" s="39">
        <v>41</v>
      </c>
      <c r="AL52" s="42" t="s">
        <v>55</v>
      </c>
      <c r="AM52" s="39">
        <v>46</v>
      </c>
      <c r="AN52" s="39">
        <v>393</v>
      </c>
      <c r="AO52" s="43">
        <v>439</v>
      </c>
      <c r="AP52" s="44">
        <v>0.014</v>
      </c>
      <c r="AQ52" s="39">
        <v>398</v>
      </c>
      <c r="AR52" s="39">
        <v>41</v>
      </c>
      <c r="AS52" s="40">
        <v>0</v>
      </c>
      <c r="AT52" s="64">
        <f t="shared" si="2"/>
        <v>1560</v>
      </c>
      <c r="AU52" s="64">
        <f t="shared" si="3"/>
        <v>4307</v>
      </c>
      <c r="AV52" s="69">
        <f t="shared" si="4"/>
        <v>5867</v>
      </c>
      <c r="AW52" s="69">
        <f t="shared" si="5"/>
        <v>4417</v>
      </c>
      <c r="AX52" s="71" t="s">
        <v>55</v>
      </c>
      <c r="AY52" s="3">
        <v>1560</v>
      </c>
      <c r="AZ52" s="3">
        <v>4308</v>
      </c>
      <c r="BA52" s="103">
        <v>5868</v>
      </c>
      <c r="BB52" s="3">
        <v>4417</v>
      </c>
      <c r="BC52" s="69">
        <f t="shared" si="6"/>
        <v>7705</v>
      </c>
      <c r="BD52" s="75">
        <v>16</v>
      </c>
      <c r="BE52" s="73">
        <v>15</v>
      </c>
      <c r="BF52" s="77">
        <f t="shared" si="0"/>
        <v>481.5625</v>
      </c>
      <c r="BG52" s="77">
        <f t="shared" si="1"/>
        <v>513.6666666666666</v>
      </c>
      <c r="BH52" s="77">
        <f t="shared" si="7"/>
        <v>102.53017641597029</v>
      </c>
      <c r="BI52" s="69">
        <f t="shared" si="8"/>
        <v>5868</v>
      </c>
      <c r="BJ52" s="77">
        <f t="shared" si="9"/>
        <v>366.75</v>
      </c>
      <c r="BK52" s="77">
        <f t="shared" si="10"/>
        <v>391.2</v>
      </c>
      <c r="BL52" s="77">
        <f t="shared" si="11"/>
        <v>269.25</v>
      </c>
      <c r="BM52" s="77">
        <f t="shared" si="12"/>
        <v>287.2</v>
      </c>
    </row>
    <row r="53" spans="1:65" ht="15.75">
      <c r="A53" s="3">
        <v>44</v>
      </c>
      <c r="B53" s="4" t="s">
        <v>56</v>
      </c>
      <c r="C53" s="8">
        <v>3700</v>
      </c>
      <c r="D53" s="8">
        <v>4859</v>
      </c>
      <c r="E53" s="10">
        <v>8559</v>
      </c>
      <c r="F53" s="11">
        <v>0.018</v>
      </c>
      <c r="G53" s="8">
        <v>5782</v>
      </c>
      <c r="H53" s="8">
        <v>2777</v>
      </c>
      <c r="I53" s="9">
        <v>329</v>
      </c>
      <c r="J53" s="92">
        <v>44</v>
      </c>
      <c r="K53" s="95" t="s">
        <v>56</v>
      </c>
      <c r="L53" s="92">
        <v>1</v>
      </c>
      <c r="M53" s="92">
        <v>4</v>
      </c>
      <c r="N53" s="96">
        <v>5</v>
      </c>
      <c r="O53" s="97">
        <v>0.714</v>
      </c>
      <c r="P53" s="92">
        <v>5</v>
      </c>
      <c r="Q53" s="99">
        <v>0</v>
      </c>
      <c r="R53" s="110">
        <v>0</v>
      </c>
      <c r="S53" s="17">
        <v>44</v>
      </c>
      <c r="T53" s="20" t="s">
        <v>56</v>
      </c>
      <c r="U53" s="17">
        <v>1596</v>
      </c>
      <c r="V53" s="17">
        <v>3382</v>
      </c>
      <c r="W53" s="21">
        <v>4978</v>
      </c>
      <c r="X53" s="22">
        <v>0.024</v>
      </c>
      <c r="Y53" s="17">
        <v>3120</v>
      </c>
      <c r="Z53" s="17">
        <v>1858</v>
      </c>
      <c r="AA53" s="18">
        <v>78</v>
      </c>
      <c r="AB53" s="28">
        <v>45</v>
      </c>
      <c r="AC53" s="31" t="s">
        <v>56</v>
      </c>
      <c r="AD53" s="28">
        <v>1382</v>
      </c>
      <c r="AE53" s="28">
        <v>673</v>
      </c>
      <c r="AF53" s="32">
        <v>2055</v>
      </c>
      <c r="AG53" s="33">
        <v>0.034</v>
      </c>
      <c r="AH53" s="28">
        <v>1737</v>
      </c>
      <c r="AI53" s="28">
        <v>318</v>
      </c>
      <c r="AJ53" s="29">
        <v>62</v>
      </c>
      <c r="AK53" s="39">
        <v>42</v>
      </c>
      <c r="AL53" s="42" t="s">
        <v>56</v>
      </c>
      <c r="AM53" s="39">
        <v>48</v>
      </c>
      <c r="AN53" s="39">
        <v>248</v>
      </c>
      <c r="AO53" s="43">
        <v>296</v>
      </c>
      <c r="AP53" s="44">
        <v>0.01</v>
      </c>
      <c r="AQ53" s="39">
        <v>255</v>
      </c>
      <c r="AR53" s="39">
        <v>41</v>
      </c>
      <c r="AS53" s="40">
        <v>0</v>
      </c>
      <c r="AT53" s="64">
        <f t="shared" si="2"/>
        <v>6727</v>
      </c>
      <c r="AU53" s="64">
        <f t="shared" si="3"/>
        <v>9166</v>
      </c>
      <c r="AV53" s="69">
        <f t="shared" si="4"/>
        <v>15893</v>
      </c>
      <c r="AW53" s="69">
        <f t="shared" si="5"/>
        <v>10899</v>
      </c>
      <c r="AX53" s="71" t="s">
        <v>56</v>
      </c>
      <c r="AY53" s="3">
        <v>6727</v>
      </c>
      <c r="AZ53" s="3">
        <v>9166</v>
      </c>
      <c r="BA53" s="103">
        <v>15893</v>
      </c>
      <c r="BB53" s="3">
        <v>10899</v>
      </c>
      <c r="BC53" s="69">
        <f t="shared" si="6"/>
        <v>24981</v>
      </c>
      <c r="BD53" s="75">
        <v>34</v>
      </c>
      <c r="BE53" s="75">
        <v>32</v>
      </c>
      <c r="BF53" s="77">
        <f t="shared" si="0"/>
        <v>734.7352941176471</v>
      </c>
      <c r="BG53" s="77">
        <f t="shared" si="1"/>
        <v>780.65625</v>
      </c>
      <c r="BH53" s="77">
        <f t="shared" si="7"/>
        <v>118.90682958760637</v>
      </c>
      <c r="BI53" s="69">
        <f t="shared" si="8"/>
        <v>15893</v>
      </c>
      <c r="BJ53" s="77">
        <f t="shared" si="9"/>
        <v>467.44117647058823</v>
      </c>
      <c r="BK53" s="77">
        <f t="shared" si="10"/>
        <v>496.65625</v>
      </c>
      <c r="BL53" s="77">
        <f t="shared" si="11"/>
        <v>269.5882352941176</v>
      </c>
      <c r="BM53" s="77">
        <f t="shared" si="12"/>
        <v>286.4375</v>
      </c>
    </row>
    <row r="54" spans="1:65" ht="15.75">
      <c r="A54" s="3">
        <v>45</v>
      </c>
      <c r="B54" s="4" t="s">
        <v>57</v>
      </c>
      <c r="C54" s="8">
        <v>1744</v>
      </c>
      <c r="D54" s="8">
        <v>2823</v>
      </c>
      <c r="E54" s="10">
        <v>4567</v>
      </c>
      <c r="F54" s="11">
        <v>0.01</v>
      </c>
      <c r="G54" s="8">
        <v>3309</v>
      </c>
      <c r="H54" s="8">
        <v>1258</v>
      </c>
      <c r="I54" s="9">
        <v>94</v>
      </c>
      <c r="J54" s="92">
        <v>45</v>
      </c>
      <c r="K54" s="95" t="s">
        <v>57</v>
      </c>
      <c r="L54" s="92"/>
      <c r="M54" s="92"/>
      <c r="N54" s="96"/>
      <c r="O54" s="97"/>
      <c r="P54" s="106"/>
      <c r="Q54" s="111"/>
      <c r="R54" s="111"/>
      <c r="S54" s="108">
        <v>45</v>
      </c>
      <c r="T54" s="20" t="s">
        <v>57</v>
      </c>
      <c r="U54" s="17">
        <v>692</v>
      </c>
      <c r="V54" s="17">
        <v>1705</v>
      </c>
      <c r="W54" s="21">
        <v>2397</v>
      </c>
      <c r="X54" s="22">
        <v>0.011</v>
      </c>
      <c r="Y54" s="17">
        <v>1786</v>
      </c>
      <c r="Z54" s="17">
        <v>611</v>
      </c>
      <c r="AA54" s="18">
        <v>41</v>
      </c>
      <c r="AB54" s="28">
        <v>46</v>
      </c>
      <c r="AC54" s="31" t="s">
        <v>57</v>
      </c>
      <c r="AD54" s="28">
        <v>133</v>
      </c>
      <c r="AE54" s="28">
        <v>133</v>
      </c>
      <c r="AF54" s="32">
        <v>266</v>
      </c>
      <c r="AG54" s="33">
        <v>0.004</v>
      </c>
      <c r="AH54" s="28">
        <v>190</v>
      </c>
      <c r="AI54" s="28">
        <v>76</v>
      </c>
      <c r="AJ54" s="29">
        <v>18</v>
      </c>
      <c r="AK54" s="39">
        <v>43</v>
      </c>
      <c r="AL54" s="42" t="s">
        <v>57</v>
      </c>
      <c r="AM54" s="39">
        <v>42</v>
      </c>
      <c r="AN54" s="39">
        <v>437</v>
      </c>
      <c r="AO54" s="43">
        <v>479</v>
      </c>
      <c r="AP54" s="44">
        <v>0.016</v>
      </c>
      <c r="AQ54" s="39">
        <v>446</v>
      </c>
      <c r="AR54" s="39">
        <v>33</v>
      </c>
      <c r="AS54" s="40">
        <v>0</v>
      </c>
      <c r="AT54" s="64">
        <f t="shared" si="2"/>
        <v>2611</v>
      </c>
      <c r="AU54" s="64">
        <f t="shared" si="3"/>
        <v>5098</v>
      </c>
      <c r="AV54" s="69">
        <f t="shared" si="4"/>
        <v>7709</v>
      </c>
      <c r="AW54" s="69">
        <f t="shared" si="5"/>
        <v>5731</v>
      </c>
      <c r="AX54" s="71" t="s">
        <v>57</v>
      </c>
      <c r="AY54" s="3">
        <v>2611</v>
      </c>
      <c r="AZ54" s="3">
        <v>5098</v>
      </c>
      <c r="BA54" s="103">
        <v>7709</v>
      </c>
      <c r="BB54" s="3">
        <v>5731</v>
      </c>
      <c r="BC54" s="69">
        <f t="shared" si="6"/>
        <v>10638</v>
      </c>
      <c r="BD54" s="75">
        <v>22</v>
      </c>
      <c r="BE54" s="73">
        <v>16</v>
      </c>
      <c r="BF54" s="77">
        <f t="shared" si="0"/>
        <v>483.54545454545456</v>
      </c>
      <c r="BG54" s="77">
        <f t="shared" si="1"/>
        <v>664.875</v>
      </c>
      <c r="BH54" s="77">
        <f t="shared" si="7"/>
        <v>112.41663397410748</v>
      </c>
      <c r="BI54" s="69">
        <f t="shared" si="8"/>
        <v>7709</v>
      </c>
      <c r="BJ54" s="77">
        <f t="shared" si="9"/>
        <v>350.40909090909093</v>
      </c>
      <c r="BK54" s="77">
        <f t="shared" si="10"/>
        <v>481.8125</v>
      </c>
      <c r="BL54" s="77">
        <f t="shared" si="11"/>
        <v>231.72727272727272</v>
      </c>
      <c r="BM54" s="77">
        <f t="shared" si="12"/>
        <v>318.625</v>
      </c>
    </row>
    <row r="55" spans="1:65" ht="15.75">
      <c r="A55" s="3">
        <v>46</v>
      </c>
      <c r="B55" s="50" t="s">
        <v>58</v>
      </c>
      <c r="C55" s="51">
        <v>1759</v>
      </c>
      <c r="D55" s="51">
        <v>2898</v>
      </c>
      <c r="E55" s="52">
        <v>4657</v>
      </c>
      <c r="F55" s="53">
        <v>0.01</v>
      </c>
      <c r="G55" s="51">
        <v>3538</v>
      </c>
      <c r="H55" s="51">
        <v>1119</v>
      </c>
      <c r="I55" s="54">
        <v>77</v>
      </c>
      <c r="J55" s="99">
        <v>46</v>
      </c>
      <c r="K55" s="100" t="s">
        <v>58</v>
      </c>
      <c r="L55" s="99"/>
      <c r="M55" s="99"/>
      <c r="N55" s="101"/>
      <c r="O55" s="102"/>
      <c r="P55" s="107"/>
      <c r="Q55" s="111"/>
      <c r="R55" s="111"/>
      <c r="S55" s="109">
        <v>46</v>
      </c>
      <c r="T55" s="55" t="s">
        <v>58</v>
      </c>
      <c r="U55" s="17">
        <v>922</v>
      </c>
      <c r="V55" s="17">
        <v>2682</v>
      </c>
      <c r="W55" s="21">
        <v>3604</v>
      </c>
      <c r="X55" s="22">
        <v>0.017</v>
      </c>
      <c r="Y55" s="17">
        <v>2658</v>
      </c>
      <c r="Z55" s="17">
        <v>946</v>
      </c>
      <c r="AA55" s="18">
        <v>29</v>
      </c>
      <c r="AB55" s="56">
        <v>47</v>
      </c>
      <c r="AC55" s="57" t="s">
        <v>58</v>
      </c>
      <c r="AD55" s="56">
        <v>165</v>
      </c>
      <c r="AE55" s="56">
        <v>216</v>
      </c>
      <c r="AF55" s="58">
        <v>381</v>
      </c>
      <c r="AG55" s="59">
        <v>0.006</v>
      </c>
      <c r="AH55" s="56">
        <v>311</v>
      </c>
      <c r="AI55" s="56">
        <v>70</v>
      </c>
      <c r="AJ55" s="112">
        <v>18</v>
      </c>
      <c r="AK55" s="60">
        <v>44</v>
      </c>
      <c r="AL55" s="61" t="s">
        <v>58</v>
      </c>
      <c r="AM55" s="39">
        <v>61</v>
      </c>
      <c r="AN55" s="39">
        <v>289</v>
      </c>
      <c r="AO55" s="43">
        <v>350</v>
      </c>
      <c r="AP55" s="44">
        <v>0.012</v>
      </c>
      <c r="AQ55" s="39">
        <v>336</v>
      </c>
      <c r="AR55" s="39">
        <v>14</v>
      </c>
      <c r="AS55" s="40">
        <v>0</v>
      </c>
      <c r="AT55" s="64">
        <f t="shared" si="2"/>
        <v>2907</v>
      </c>
      <c r="AU55" s="64">
        <f t="shared" si="3"/>
        <v>6085</v>
      </c>
      <c r="AV55" s="69">
        <f t="shared" si="4"/>
        <v>8992</v>
      </c>
      <c r="AW55" s="69">
        <f t="shared" si="5"/>
        <v>6843</v>
      </c>
      <c r="AX55" s="71" t="s">
        <v>58</v>
      </c>
      <c r="AY55" s="3">
        <v>2907</v>
      </c>
      <c r="AZ55" s="3">
        <v>6085</v>
      </c>
      <c r="BA55" s="103">
        <v>8992</v>
      </c>
      <c r="BB55" s="3">
        <v>6843</v>
      </c>
      <c r="BC55" s="69">
        <f t="shared" si="6"/>
        <v>13358</v>
      </c>
      <c r="BD55" s="122">
        <v>27</v>
      </c>
      <c r="BE55" s="76">
        <v>26</v>
      </c>
      <c r="BF55" s="77">
        <f t="shared" si="0"/>
        <v>494.74074074074076</v>
      </c>
      <c r="BG55" s="77">
        <f t="shared" si="1"/>
        <v>513.7692307692307</v>
      </c>
      <c r="BH55" s="77">
        <f t="shared" si="7"/>
        <v>112.45686113393592</v>
      </c>
      <c r="BI55" s="69">
        <f t="shared" si="8"/>
        <v>8992</v>
      </c>
      <c r="BJ55" s="77">
        <f t="shared" si="9"/>
        <v>333.037037037037</v>
      </c>
      <c r="BK55" s="77">
        <f t="shared" si="10"/>
        <v>345.84615384615387</v>
      </c>
      <c r="BL55" s="77">
        <f t="shared" si="11"/>
        <v>225.37037037037038</v>
      </c>
      <c r="BM55" s="77">
        <f t="shared" si="12"/>
        <v>234.03846153846155</v>
      </c>
    </row>
    <row r="56" spans="1:65" s="67" customFormat="1" ht="14.25">
      <c r="A56" s="62"/>
      <c r="B56" s="68" t="s">
        <v>73</v>
      </c>
      <c r="C56" s="104">
        <f>SUM(C10:C55)</f>
        <v>204728</v>
      </c>
      <c r="D56" s="104">
        <f aca="true" t="shared" si="13" ref="D56:I56">SUM(D10:D55)</f>
        <v>274301</v>
      </c>
      <c r="E56" s="104">
        <f t="shared" si="13"/>
        <v>479029</v>
      </c>
      <c r="F56" s="104">
        <f t="shared" si="13"/>
        <v>0.9980000000000006</v>
      </c>
      <c r="G56" s="104">
        <f t="shared" si="13"/>
        <v>325407</v>
      </c>
      <c r="H56" s="104">
        <f t="shared" si="13"/>
        <v>153622</v>
      </c>
      <c r="I56" s="104">
        <f t="shared" si="13"/>
        <v>17854</v>
      </c>
      <c r="J56" s="66">
        <f>SUM(J10:J55)</f>
        <v>1081</v>
      </c>
      <c r="K56" s="66"/>
      <c r="L56" s="66">
        <f aca="true" t="shared" si="14" ref="L56:R56">SUM(L10:L55)</f>
        <v>1</v>
      </c>
      <c r="M56" s="66">
        <f t="shared" si="14"/>
        <v>6</v>
      </c>
      <c r="N56" s="66">
        <f t="shared" si="14"/>
        <v>7</v>
      </c>
      <c r="O56" s="66">
        <f t="shared" si="14"/>
        <v>1</v>
      </c>
      <c r="P56" s="66">
        <f t="shared" si="14"/>
        <v>7</v>
      </c>
      <c r="Q56" s="66">
        <f t="shared" si="14"/>
        <v>0</v>
      </c>
      <c r="R56" s="66">
        <f t="shared" si="14"/>
        <v>0</v>
      </c>
      <c r="S56" s="66">
        <f aca="true" t="shared" si="15" ref="S56:AK56">SUM(S10:S55)</f>
        <v>1081</v>
      </c>
      <c r="T56" s="66"/>
      <c r="U56" s="66">
        <f t="shared" si="15"/>
        <v>63268</v>
      </c>
      <c r="V56" s="66">
        <f t="shared" si="15"/>
        <v>146909</v>
      </c>
      <c r="W56" s="66">
        <f t="shared" si="15"/>
        <v>210177</v>
      </c>
      <c r="X56" s="66">
        <f t="shared" si="15"/>
        <v>1.0010000000000006</v>
      </c>
      <c r="Y56" s="66">
        <f t="shared" si="15"/>
        <v>135798</v>
      </c>
      <c r="Z56" s="66">
        <f t="shared" si="15"/>
        <v>74379</v>
      </c>
      <c r="AA56" s="66">
        <f t="shared" si="15"/>
        <v>3406</v>
      </c>
      <c r="AB56" s="66"/>
      <c r="AC56" s="66"/>
      <c r="AD56" s="66">
        <f aca="true" t="shared" si="16" ref="AD56:AJ56">SUM(AD10:AD55)</f>
        <v>40515</v>
      </c>
      <c r="AE56" s="66">
        <f t="shared" si="16"/>
        <v>20613</v>
      </c>
      <c r="AF56" s="66">
        <f t="shared" si="16"/>
        <v>61128</v>
      </c>
      <c r="AG56" s="66">
        <f t="shared" si="16"/>
        <v>1.0010000000000003</v>
      </c>
      <c r="AH56" s="66">
        <f t="shared" si="16"/>
        <v>47280</v>
      </c>
      <c r="AI56" s="66">
        <f t="shared" si="16"/>
        <v>13848</v>
      </c>
      <c r="AJ56" s="66">
        <f t="shared" si="16"/>
        <v>3008</v>
      </c>
      <c r="AK56" s="66">
        <f t="shared" si="15"/>
        <v>961</v>
      </c>
      <c r="AL56" s="66"/>
      <c r="AM56" s="66">
        <f aca="true" t="shared" si="17" ref="AM56:AS56">SUM(AM10:AM55)</f>
        <v>4736</v>
      </c>
      <c r="AN56" s="66">
        <f t="shared" si="17"/>
        <v>25697</v>
      </c>
      <c r="AO56" s="66">
        <f t="shared" si="17"/>
        <v>30433</v>
      </c>
      <c r="AP56" s="66">
        <f t="shared" si="17"/>
        <v>1.0040000000000004</v>
      </c>
      <c r="AQ56" s="66">
        <f t="shared" si="17"/>
        <v>27408</v>
      </c>
      <c r="AR56" s="66">
        <f t="shared" si="17"/>
        <v>3025</v>
      </c>
      <c r="AS56" s="66">
        <f t="shared" si="17"/>
        <v>1</v>
      </c>
      <c r="AT56" s="70">
        <f t="shared" si="2"/>
        <v>313248</v>
      </c>
      <c r="AU56" s="70">
        <f t="shared" si="3"/>
        <v>467526</v>
      </c>
      <c r="AV56" s="70">
        <f t="shared" si="4"/>
        <v>780774</v>
      </c>
      <c r="AW56" s="70">
        <f t="shared" si="5"/>
        <v>535900</v>
      </c>
      <c r="AX56" s="65"/>
      <c r="AY56" s="66">
        <f>SUM(AY10:AY55)</f>
        <v>313251</v>
      </c>
      <c r="AZ56" s="66">
        <f>SUM(AZ10:AZ55)</f>
        <v>467527</v>
      </c>
      <c r="BA56" s="66">
        <f>SUM(BA10:BA55)</f>
        <v>780778</v>
      </c>
      <c r="BB56" s="66">
        <f>SUM(BB10:BB55)</f>
        <v>535902</v>
      </c>
      <c r="BC56" s="70">
        <f t="shared" si="6"/>
        <v>1113207</v>
      </c>
      <c r="BD56" s="66">
        <f>SUM(BD10:BD55)</f>
        <v>1568</v>
      </c>
      <c r="BE56" s="66">
        <f>SUM(BE10:BE55)</f>
        <v>1408</v>
      </c>
      <c r="BF56" s="78">
        <f t="shared" si="0"/>
        <v>709.953443877551</v>
      </c>
      <c r="BG56" s="78">
        <f t="shared" si="1"/>
        <v>790.6299715909091</v>
      </c>
      <c r="BH56" s="78">
        <f t="shared" si="7"/>
        <v>114.6248238069673</v>
      </c>
      <c r="BI56" s="70">
        <f t="shared" si="8"/>
        <v>780778</v>
      </c>
      <c r="BJ56" s="78">
        <f t="shared" si="9"/>
        <v>497.9451530612245</v>
      </c>
      <c r="BK56" s="78">
        <f t="shared" si="10"/>
        <v>554.5298295454545</v>
      </c>
      <c r="BL56" s="78">
        <f t="shared" si="11"/>
        <v>298.16772959183675</v>
      </c>
      <c r="BM56" s="78">
        <f t="shared" si="12"/>
        <v>332.0504261363636</v>
      </c>
    </row>
    <row r="57" ht="14.25">
      <c r="A57" s="86"/>
    </row>
    <row r="58" spans="1:54" ht="14.25" hidden="1">
      <c r="A58" s="86"/>
      <c r="C58" s="105" t="s">
        <v>79</v>
      </c>
      <c r="D58" s="105">
        <v>419</v>
      </c>
      <c r="AS58" s="113" t="s">
        <v>80</v>
      </c>
      <c r="AT58" s="115">
        <v>233</v>
      </c>
      <c r="AU58" s="115">
        <v>420</v>
      </c>
      <c r="AV58" s="115">
        <v>653</v>
      </c>
      <c r="AW58" s="115">
        <v>544</v>
      </c>
      <c r="AX58" s="116" t="s">
        <v>80</v>
      </c>
      <c r="AY58" s="117">
        <v>233</v>
      </c>
      <c r="AZ58" s="117">
        <v>420</v>
      </c>
      <c r="BA58" s="118">
        <v>653</v>
      </c>
      <c r="BB58" s="114">
        <v>544</v>
      </c>
    </row>
    <row r="59" spans="1:54" ht="14.25" hidden="1">
      <c r="A59" s="86"/>
      <c r="C59" s="105"/>
      <c r="D59" s="105">
        <f>D58+D56</f>
        <v>274720</v>
      </c>
      <c r="AS59" s="113"/>
      <c r="AT59" s="114"/>
      <c r="AU59" s="114"/>
      <c r="AV59" s="114"/>
      <c r="AW59" s="114"/>
      <c r="AX59" s="114"/>
      <c r="AY59" s="117"/>
      <c r="AZ59" s="117"/>
      <c r="BA59" s="118"/>
      <c r="BB59" s="114"/>
    </row>
    <row r="60" spans="45:54" ht="12.75" hidden="1">
      <c r="AS60" s="113" t="s">
        <v>81</v>
      </c>
      <c r="AT60" s="115">
        <f>AT56+AT58</f>
        <v>313481</v>
      </c>
      <c r="AU60" s="115">
        <f>AU56+AU58</f>
        <v>467946</v>
      </c>
      <c r="AV60" s="115">
        <f>AV56+AV58</f>
        <v>781427</v>
      </c>
      <c r="AW60" s="115">
        <f>AW56+AW58</f>
        <v>536444</v>
      </c>
      <c r="AX60" s="119" t="s">
        <v>82</v>
      </c>
      <c r="AY60" s="120">
        <f>AY56+AY58</f>
        <v>313484</v>
      </c>
      <c r="AZ60" s="120">
        <f>AZ56+AZ58</f>
        <v>467947</v>
      </c>
      <c r="BA60" s="120">
        <f>BA56+BA58</f>
        <v>781431</v>
      </c>
      <c r="BB60" s="120">
        <f>BB56+BB58</f>
        <v>536446</v>
      </c>
    </row>
    <row r="61" ht="12.75" hidden="1"/>
  </sheetData>
  <sheetProtection/>
  <mergeCells count="40">
    <mergeCell ref="A6:B7"/>
    <mergeCell ref="E6:F6"/>
    <mergeCell ref="E7:F7"/>
    <mergeCell ref="A8:I8"/>
    <mergeCell ref="A2:I2"/>
    <mergeCell ref="A3:I3"/>
    <mergeCell ref="A4:I4"/>
    <mergeCell ref="A5:I5"/>
    <mergeCell ref="S6:T7"/>
    <mergeCell ref="W6:X6"/>
    <mergeCell ref="W7:X7"/>
    <mergeCell ref="S8:AA8"/>
    <mergeCell ref="S2:AA2"/>
    <mergeCell ref="S3:AA3"/>
    <mergeCell ref="S4:AA4"/>
    <mergeCell ref="S5:AA5"/>
    <mergeCell ref="AB6:AC7"/>
    <mergeCell ref="AF6:AG6"/>
    <mergeCell ref="AF7:AG7"/>
    <mergeCell ref="AB8:AJ8"/>
    <mergeCell ref="AB2:AJ2"/>
    <mergeCell ref="AB3:AJ3"/>
    <mergeCell ref="AB4:AJ4"/>
    <mergeCell ref="AB5:AJ5"/>
    <mergeCell ref="AK6:AL7"/>
    <mergeCell ref="AO6:AP6"/>
    <mergeCell ref="AO7:AP7"/>
    <mergeCell ref="AK8:AS8"/>
    <mergeCell ref="AK2:AS2"/>
    <mergeCell ref="AK3:AS3"/>
    <mergeCell ref="AK4:AS4"/>
    <mergeCell ref="AK5:AS5"/>
    <mergeCell ref="J6:K7"/>
    <mergeCell ref="N6:O6"/>
    <mergeCell ref="N7:O7"/>
    <mergeCell ref="J8:R8"/>
    <mergeCell ref="J2:R2"/>
    <mergeCell ref="J3:R3"/>
    <mergeCell ref="J4:R4"/>
    <mergeCell ref="J5:R5"/>
  </mergeCells>
  <printOptions/>
  <pageMargins left="0.7874015748031497" right="0.3937007874015748" top="0.3937007874015748" bottom="0.3937007874015748" header="0.5118110236220472" footer="0.3937007874015748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R01Q06 statisECRIS</dc:title>
  <dc:subject/>
  <dc:creator/>
  <cp:keywords/>
  <dc:description/>
  <cp:lastModifiedBy>Viorel, STANESCU</cp:lastModifiedBy>
  <cp:lastPrinted>2015-07-15T10:53:50Z</cp:lastPrinted>
  <dcterms:created xsi:type="dcterms:W3CDTF">2015-07-14T12:55:35Z</dcterms:created>
  <dcterms:modified xsi:type="dcterms:W3CDTF">2016-01-28T07:50:33Z</dcterms:modified>
  <cp:category/>
  <cp:version/>
  <cp:contentType/>
  <cp:contentStatus/>
</cp:coreProperties>
</file>