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Bilant 2016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78" i="1" l="1"/>
  <c r="E73" i="1"/>
  <c r="E78" i="1" s="1"/>
  <c r="D69" i="1"/>
  <c r="D70" i="1" s="1"/>
  <c r="E64" i="1"/>
  <c r="E58" i="1"/>
  <c r="E56" i="1"/>
  <c r="D54" i="1"/>
  <c r="E53" i="1"/>
  <c r="E54" i="1" s="1"/>
  <c r="E51" i="1"/>
  <c r="D51" i="1"/>
  <c r="E48" i="1"/>
  <c r="D48" i="1"/>
  <c r="D39" i="1"/>
  <c r="E36" i="1"/>
  <c r="E39" i="1" s="1"/>
  <c r="E33" i="1"/>
  <c r="D30" i="1"/>
  <c r="D43" i="1" s="1"/>
  <c r="D44" i="1" s="1"/>
  <c r="D71" i="1" s="1"/>
  <c r="D23" i="1"/>
  <c r="E21" i="1"/>
  <c r="E30" i="1" s="1"/>
  <c r="E43" i="1" s="1"/>
  <c r="E44" i="1" s="1"/>
  <c r="D17" i="1"/>
  <c r="D16" i="1"/>
  <c r="E15" i="1"/>
  <c r="E17" i="1" s="1"/>
  <c r="E23" i="1" l="1"/>
  <c r="E69" i="1"/>
  <c r="E70" i="1" s="1"/>
  <c r="E71" i="1" s="1"/>
</calcChain>
</file>

<file path=xl/sharedStrings.xml><?xml version="1.0" encoding="utf-8"?>
<sst xmlns="http://schemas.openxmlformats.org/spreadsheetml/2006/main" count="182" uniqueCount="136">
  <si>
    <t>Anexa 1</t>
  </si>
  <si>
    <t xml:space="preserve">                                                     BILANŢ  </t>
  </si>
  <si>
    <t xml:space="preserve"> </t>
  </si>
  <si>
    <t xml:space="preserve">                                                                la data de 31.12.2016</t>
  </si>
  <si>
    <t>cod 01</t>
  </si>
  <si>
    <t>lei</t>
  </si>
  <si>
    <t>Nr. crt.</t>
  </si>
  <si>
    <t xml:space="preserve">DENUMIREA INDICATORILOR                                                                          </t>
  </si>
  <si>
    <t>Cod rând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</si>
  <si>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</si>
  <si>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</si>
  <si>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</si>
  <si>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</si>
  <si>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</si>
  <si>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</si>
  <si>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</si>
  <si>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</si>
  <si>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</si>
  <si>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r>
      <rPr>
        <b/>
        <sz val="12"/>
        <rFont val="Arial"/>
        <family val="2"/>
        <charset val="238"/>
      </rPr>
      <t xml:space="preserve">Active fixe necorporale </t>
    </r>
    <r>
      <rPr>
        <sz val="11"/>
        <rFont val="Arial"/>
        <family val="2"/>
        <charset val="238"/>
      </rPr>
      <t>(ct.2030000+2050000+2060000+2080100+2080200+ 2330000 -2800300-2800500-2800800-2900400-2900500-2900800-2930100*)</t>
    </r>
  </si>
  <si>
    <t>03</t>
  </si>
  <si>
    <t>2.</t>
  </si>
  <si>
    <r>
      <rPr>
        <b/>
        <sz val="12"/>
        <rFont val="Arial"/>
        <family val="2"/>
        <charset val="238"/>
      </rPr>
      <t xml:space="preserve">Instalaţii tehnice, mijloace de transport, animale, plantaţii, mobilier, aparatură birotică şi alte active corporale  </t>
    </r>
    <r>
      <rPr>
        <sz val="11"/>
        <rFont val="Arial"/>
        <family val="2"/>
        <charset val="238"/>
      </rPr>
      <t>(ct.2130100+2130200+2130300+2130400+2140000+2310000 -2810300-2810400-2910300-2910400-2930200*)</t>
    </r>
  </si>
  <si>
    <t>04</t>
  </si>
  <si>
    <t>3.</t>
  </si>
  <si>
    <r>
      <rPr>
        <b/>
        <sz val="12"/>
        <rFont val="Arial"/>
        <family val="2"/>
        <charset val="238"/>
      </rPr>
      <t xml:space="preserve">Terenuri şi clădiri                              </t>
    </r>
    <r>
      <rPr>
        <sz val="11"/>
        <rFont val="Arial"/>
        <family val="2"/>
        <charset val="238"/>
      </rPr>
      <t xml:space="preserve"> (ct.2110100+2110200+2120000+2310000-2810100-2810200 -2910100-2910200-2930200)</t>
    </r>
  </si>
  <si>
    <t>05</t>
  </si>
  <si>
    <t>4.</t>
  </si>
  <si>
    <r>
      <rPr>
        <b/>
        <sz val="12"/>
        <rFont val="Arial"/>
        <family val="2"/>
        <charset val="238"/>
      </rPr>
      <t xml:space="preserve">Alte active nefinanciare    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</si>
  <si>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</si>
  <si>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5.</t>
  </si>
  <si>
    <r>
      <rPr>
        <b/>
        <sz val="12"/>
        <rFont val="Arial"/>
        <family val="2"/>
        <charset val="238"/>
      </rPr>
      <t xml:space="preserve">Active financiare necurente (investiţii pe termen lung) peste un an                                            </t>
    </r>
    <r>
      <rPr>
        <sz val="11"/>
        <rFont val="Arial"/>
        <family val="2"/>
        <charset val="238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</si>
  <si>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</si>
  <si>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</si>
  <si>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</si>
  <si>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</si>
  <si>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rPr>
        <b/>
        <sz val="12"/>
        <rFont val="Arial"/>
        <family val="2"/>
        <charset val="238"/>
      </rPr>
      <t xml:space="preserve">Creante necurente – sume ce urmează a fi încasate după o perioada mai mare de un an </t>
    </r>
    <r>
      <rPr>
        <sz val="11"/>
        <rFont val="Arial"/>
        <family val="2"/>
        <charset val="238"/>
      </rPr>
      <t xml:space="preserve">(ct.4110201+4110208+4130200+4280202+4610201+ 4610209 - 4910200 - 4960200),  din care:  </t>
    </r>
  </si>
  <si>
    <t>09</t>
  </si>
  <si>
    <r>
      <rPr>
        <sz val="12"/>
        <rFont val="Arial"/>
        <family val="2"/>
        <charset val="238"/>
      </rPr>
      <t xml:space="preserve">Creante  comerciale necurente – sume ce urmează a fi încasate după o perioada mai mare de un an           </t>
    </r>
    <r>
      <rPr>
        <b/>
        <sz val="12"/>
        <rFont val="Arial"/>
        <family val="2"/>
        <charset val="238"/>
      </rPr>
      <t xml:space="preserve">  </t>
    </r>
    <r>
      <rPr>
        <sz val="12"/>
        <rFont val="Arial"/>
        <family val="2"/>
        <charset val="238"/>
      </rPr>
      <t>(ct 4110201+4110208+4130200+4610201 - 4910200 -4960200)</t>
    </r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</si>
  <si>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</si>
  <si>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</si>
  <si>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</si>
  <si>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</si>
  <si>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</si>
  <si>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</si>
  <si>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</si>
  <si>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r>
      <rPr>
        <b/>
        <sz val="12"/>
        <rFont val="Arial"/>
        <family val="2"/>
        <charset val="238"/>
      </rPr>
      <t xml:space="preserve">Stocuri               </t>
    </r>
    <r>
      <rPr>
        <sz val="11"/>
        <rFont val="Arial"/>
        <family val="2"/>
        <charset val="238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</si>
  <si>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</si>
  <si>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</si>
  <si>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rPr>
        <b/>
        <sz val="12"/>
        <color rgb="FF111111"/>
        <rFont val="Arial"/>
        <family val="2"/>
        <charset val="238"/>
      </rPr>
      <t xml:space="preserve">Creanţe din operaţiuni comerciale, avansuri şi alte decontări </t>
    </r>
    <r>
      <rPr>
        <sz val="11"/>
        <color rgb="FF111111"/>
        <rFont val="Arial"/>
        <family val="2"/>
        <charset val="238"/>
      </rPr>
      <t>(ct.2320000+2340000+4090101+4090102+</t>
    </r>
    <r>
      <rPr>
        <sz val="11"/>
        <color rgb="FF1C1C1C"/>
        <rFont val="Arial"/>
        <family val="2"/>
        <charset val="238"/>
      </rPr>
      <t>4110101+ 4110108+ 4130100+ 4180000+4250000+4280102+ 4610101+  4610109 +4730109**+4810101+ 4810102+ 4810103+4810200+ 4810300+4810900+ 4820000+</t>
    </r>
    <r>
      <rPr>
        <sz val="11"/>
        <color rgb="FF111111"/>
        <rFont val="Arial"/>
        <family val="2"/>
        <charset val="238"/>
      </rPr>
      <t xml:space="preserve"> 4830000 + 4890000 - 4910100- 4960100+5120800), din care:</t>
    </r>
  </si>
  <si>
    <t>Decontări privind încheierea execuției bugetului de stat din anul curent (ct.4890101+4890301)</t>
  </si>
  <si>
    <r>
      <rPr>
        <b/>
        <sz val="12"/>
        <rFont val="Arial"/>
        <family val="2"/>
        <charset val="238"/>
      </rPr>
      <t xml:space="preserve">Creanţe comerciale şi avansuri </t>
    </r>
    <r>
      <rPr>
        <sz val="11"/>
        <rFont val="Arial"/>
        <family val="2"/>
        <charset val="238"/>
      </rPr>
      <t>(ct.2320000+2340000+4090101+4090102+ 4110101+ 4110108+ 4130100 +4180000+4610101 - 4910100 - 4960100),       din care :</t>
    </r>
  </si>
  <si>
    <t>Avansuri acordate (ct.2320000+2340000+4090101+4090102)</t>
  </si>
  <si>
    <t>22.1</t>
  </si>
  <si>
    <t xml:space="preserve">X                    </t>
  </si>
  <si>
    <r>
      <rPr>
        <b/>
        <sz val="12"/>
        <rFont val="Arial"/>
        <family val="2"/>
        <charset val="238"/>
      </rPr>
      <t>Creanţe bugetare</t>
    </r>
    <r>
      <rPr>
        <sz val="11"/>
        <rFont val="Arial"/>
        <family val="2"/>
        <charset val="238"/>
      </rPr>
      <t xml:space="preserve">   </t>
    </r>
    <r>
      <rPr>
        <sz val="11"/>
        <color rgb="FF1C1C1C"/>
        <rFont val="Arial"/>
        <family val="2"/>
        <charset val="238"/>
      </rPr>
      <t xml:space="preserve"> ct 4317     </t>
    </r>
    <r>
      <rPr>
        <sz val="11"/>
        <rFont val="Arial"/>
        <family val="2"/>
        <charset val="238"/>
      </rPr>
      <t xml:space="preserve">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</si>
  <si>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</si>
  <si>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rPr>
        <b/>
        <sz val="12"/>
        <rFont val="Arial"/>
        <family val="2"/>
        <charset val="238"/>
      </rPr>
      <t xml:space="preserve">  Creanţe  din operaţiuni cu fonduri externe nerambursabile şi fonduri de la buget </t>
    </r>
    <r>
      <rPr>
        <sz val="11"/>
        <rFont val="Arial"/>
        <family val="2"/>
        <charset val="238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</si>
  <si>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Sume de primit de la Comisia Europeană / alti donatori(ct.4500100+4500300+4500501+4500502+4500503+ 4500504+ 4500505+4500700)</t>
  </si>
  <si>
    <r>
      <rPr>
        <b/>
        <sz val="12"/>
        <rFont val="Arial"/>
        <family val="2"/>
        <charset val="238"/>
      </rPr>
      <t xml:space="preserve">Împrumuturi pe termen scurt acordate     </t>
    </r>
    <r>
      <rPr>
        <sz val="11"/>
        <rFont val="Arial"/>
        <family val="2"/>
        <charset val="238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</si>
  <si>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creanţe curente (rd. 21+23+25+27)</t>
  </si>
  <si>
    <r>
      <rPr>
        <b/>
        <sz val="12"/>
        <rFont val="Arial"/>
        <family val="2"/>
        <charset val="238"/>
      </rP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</si>
  <si>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Conturi la trezorerii şi instituţii de credit :</t>
  </si>
  <si>
    <r>
      <rPr>
        <b/>
        <sz val="12"/>
        <rFont val="Arial"/>
        <family val="2"/>
        <charset val="238"/>
      </rPr>
      <t xml:space="preserve">Conturi la trezorerie, casa în lei  </t>
    </r>
    <r>
      <rPr>
        <sz val="11"/>
        <rFont val="Arial"/>
        <family val="2"/>
        <charset val="238"/>
      </rPr>
      <t xml:space="preserve">(ct.5311+5120101+5120501+5130101+ 5140101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+ 5600300+ 5600401+ 5610100 + 5610300+ 5620100 +5620300+ 5710100 +  5710300 + 5710400 + 5740101 + 5740102+ 5740301+ 5740302 +5740400 +5750100 + 5750300 + 5750400-7700000) </t>
    </r>
  </si>
  <si>
    <r>
      <rPr>
        <sz val="12"/>
        <rFont val="Arial"/>
        <family val="2"/>
        <charset val="238"/>
      </rPr>
      <t>Dobândă de încasat, alte valori, avansuri de trezorerie (ct.5180701+5320100+5320200+5320300+5320400+ 5320500+ 5320600+ 5320800</t>
    </r>
    <r>
      <rPr>
        <sz val="12"/>
        <color rgb="FF1C1C1C"/>
        <rFont val="Arial"/>
        <family val="2"/>
        <charset val="238"/>
      </rPr>
      <t xml:space="preserve">+5420100) </t>
    </r>
  </si>
  <si>
    <t>33.1</t>
  </si>
  <si>
    <r>
      <rPr>
        <b/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depozite </t>
    </r>
  </si>
  <si>
    <r>
      <rPr>
        <b/>
        <sz val="12"/>
        <rFont val="Arial"/>
        <family val="2"/>
        <charset val="238"/>
      </rPr>
      <t>Conturi la instituţii de credit, BNR, casă în valută   (</t>
    </r>
    <r>
      <rPr>
        <sz val="11"/>
        <rFont val="Arial"/>
        <family val="2"/>
        <charset val="238"/>
      </rPr>
      <t xml:space="preserve">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 + 5600402)  </t>
    </r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</si>
  <si>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</si>
  <si>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</si>
  <si>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</si>
  <si>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</si>
  <si>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r>
      <rPr>
        <b/>
        <sz val="12"/>
        <rFont val="Arial"/>
        <family val="2"/>
        <charset val="238"/>
      </rPr>
      <t xml:space="preserve">Conturi de disponibilităţi ale Trezoreriei Centrale şi ale trezoreriilor teritoriale </t>
    </r>
    <r>
      <rPr>
        <sz val="11"/>
        <rFont val="Arial"/>
        <family val="2"/>
        <charset val="238"/>
      </rPr>
      <t xml:space="preserve">(ct.5120600+5120700+5120901+5120902+5121000+ 5240100+   5240200+5240300-7700000) </t>
    </r>
  </si>
  <si>
    <t>Dobândă de încasat (ct. 5180701+ 5180702)</t>
  </si>
  <si>
    <t>41.1</t>
  </si>
  <si>
    <r>
      <rPr>
        <b/>
        <sz val="12"/>
        <rFont val="Arial"/>
        <family val="2"/>
        <charset val="238"/>
      </rPr>
      <t xml:space="preserve">Cheltuieli în avans </t>
    </r>
    <r>
      <rPr>
        <sz val="11"/>
        <rFont val="Arial"/>
        <family val="2"/>
        <charset val="238"/>
      </rPr>
      <t>(ct. 4710000 )</t>
    </r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</si>
  <si>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</si>
  <si>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</si>
  <si>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</si>
  <si>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</si>
  <si>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</si>
  <si>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r>
      <rPr>
        <b/>
        <sz val="12"/>
        <rFont val="Arial"/>
        <family val="2"/>
        <charset val="238"/>
      </rPr>
      <t xml:space="preserve">Sume necurente- sume ce urmează a fi  plătite după o perioadă mai mare de un an </t>
    </r>
    <r>
      <rPr>
        <sz val="11"/>
        <rFont val="Arial"/>
        <family val="2"/>
        <charset val="238"/>
      </rPr>
      <t xml:space="preserve">(ct.2690200+4010200+4030200+4040200+4050200+4280201+ </t>
    </r>
    <r>
      <rPr>
        <sz val="11"/>
        <color rgb="FF1C1C1C"/>
        <rFont val="Arial"/>
        <family val="2"/>
        <charset val="238"/>
      </rPr>
      <t>4620201</t>
    </r>
    <r>
      <rPr>
        <sz val="11"/>
        <rFont val="Arial"/>
        <family val="2"/>
        <charset val="238"/>
      </rPr>
      <t>+ 4620209 + 5090000),  din care:</t>
    </r>
  </si>
  <si>
    <t xml:space="preserve">Datorii comerciale                                                                       (ct.4010200+4030200+ 4040200+4050200+ 4620201) </t>
  </si>
  <si>
    <t xml:space="preserve">2. </t>
  </si>
  <si>
    <r>
      <rPr>
        <b/>
        <sz val="12"/>
        <rFont val="Arial"/>
        <family val="2"/>
        <charset val="238"/>
      </rPr>
      <t xml:space="preserve">Împrumuturi pe termen lung </t>
    </r>
    <r>
      <rPr>
        <sz val="11"/>
        <rFont val="Arial"/>
        <family val="2"/>
        <charset val="238"/>
      </rPr>
      <t>(ct.1610200+1620200+1630200+1640200+1650200 +1660201+ 1660202+1660203+ 1660204+1670201+ 1670202+1670203 +1670208 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</si>
  <si>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r>
      <rPr>
        <b/>
        <sz val="12"/>
        <rFont val="Arial"/>
        <family val="2"/>
        <charset val="238"/>
      </rPr>
      <t xml:space="preserve">Provizioane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</si>
  <si>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t>TOTAL DATORII NECURENTE (rd.52+54+55)</t>
  </si>
  <si>
    <r>
      <rPr>
        <b/>
        <sz val="12"/>
        <rFont val="Arial"/>
        <family val="2"/>
        <charset val="238"/>
      </rP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</si>
  <si>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r>
      <rPr>
        <b/>
        <sz val="12"/>
        <rFont val="Arial"/>
        <family val="2"/>
        <charset val="238"/>
      </rPr>
      <t>Datorii comerciale,  avansuri şi alte decontări</t>
    </r>
    <r>
      <rPr>
        <sz val="11"/>
        <rFont val="Arial"/>
        <family val="2"/>
        <charset val="238"/>
      </rPr>
      <t xml:space="preserve">  (ct.2690100+</t>
    </r>
    <r>
      <rPr>
        <sz val="11"/>
        <color rgb="FF1C1C1C"/>
        <rFont val="Arial"/>
        <family val="2"/>
        <charset val="238"/>
      </rPr>
      <t>4010100+4030100+4040100+4050100+ 4080000+ 4190000+ 4620101+4620109 +4730109+ 4810101+4810102+ 4810103+4810200+ 4810300+ 4810900+4820000+ 4830000+ 4890000+ 5090</t>
    </r>
    <r>
      <rPr>
        <sz val="11"/>
        <rFont val="Arial"/>
        <family val="2"/>
        <charset val="238"/>
      </rPr>
      <t>000+ 5120800),  din care:</t>
    </r>
  </si>
  <si>
    <t>Datorii comerciale şi avansuri                                           (ct. 4010100+4030100+4040100+4050100+ 4080000+ 4190000+ 4620101), din care:</t>
  </si>
  <si>
    <t xml:space="preserve">Avansuri  primite </t>
  </si>
  <si>
    <t>61.1</t>
  </si>
  <si>
    <r>
      <rPr>
        <b/>
        <sz val="12"/>
        <rFont val="Arial"/>
        <family val="2"/>
        <charset val="238"/>
      </rPr>
      <t xml:space="preserve">Datorii către bugete                                                         </t>
    </r>
    <r>
      <rPr>
        <sz val="11"/>
        <rFont val="Arial"/>
        <family val="2"/>
        <charset val="238"/>
      </rPr>
      <t xml:space="preserve">(ct. </t>
    </r>
    <r>
      <rPr>
        <sz val="11"/>
        <color rgb="FF1C1C1C"/>
        <rFont val="Arial"/>
        <family val="2"/>
        <charset val="238"/>
      </rPr>
      <t>4310100+4310200 + 4310300 + 4310400 + 4310500+ 4310700+ 4370100 + 4370200 + 4370300 + 4400000+4410000+ 4420300 + 4420800+ 4440000+ 4460000+ 4480100 +4550501+ 4550</t>
    </r>
    <r>
      <rPr>
        <sz val="11"/>
        <rFont val="Arial"/>
        <family val="2"/>
        <charset val="238"/>
      </rPr>
      <t>502+ 4550503+ 4670100+ 4670200+ 4670300+ 4670400+ 4670500+ 4670900+ 4730109+4810900+ 4820000), din care:</t>
    </r>
  </si>
  <si>
    <t xml:space="preserve">Datoriile  instituţiilor publice către bugete 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</si>
  <si>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</si>
  <si>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</si>
  <si>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</si>
  <si>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 xml:space="preserve">3. </t>
  </si>
  <si>
    <r>
      <rPr>
        <b/>
        <sz val="12"/>
        <rFont val="Arial"/>
        <family val="2"/>
        <charset val="238"/>
      </rP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  <charset val="238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</si>
  <si>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din care: sume datorate Comisiei Europene / alti donatori (ct.4500200+4500400+4500600+4590000+ 4620103)</t>
  </si>
  <si>
    <t xml:space="preserve">4. </t>
  </si>
  <si>
    <r>
      <rPr>
        <b/>
        <sz val="12"/>
        <rFont val="Arial"/>
        <family val="2"/>
        <charset val="238"/>
      </rPr>
      <t xml:space="preserve">Împrumuturi pe termen scurt - sume ce urmează a fi  plătite într-o perioadă de până la  un an </t>
    </r>
    <r>
      <rPr>
        <sz val="11"/>
        <rFont val="Arial"/>
        <family val="2"/>
        <charset val="238"/>
      </rPr>
      <t>(ct.5180601+5180603+5180604+5180605+5180606 + 5180608+ 5180609+5180800+5190101+5190102 + 5190103+ 5190104+ 5190105+ 5190106+ 5190107+ 5190108+5190109+5190110+ 5190180+ 5190190 )</t>
    </r>
  </si>
  <si>
    <t xml:space="preserve">5. </t>
  </si>
  <si>
    <r>
      <rPr>
        <b/>
        <sz val="12"/>
        <rFont val="Arial"/>
        <family val="2"/>
        <charset val="238"/>
      </rP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</t>
    </r>
    <r>
      <rPr>
        <sz val="11"/>
        <rFont val="Arial"/>
        <family val="2"/>
        <charset val="238"/>
      </rPr>
      <t>(ct.1610100+1620100+1630100+1640100+1650100+ 1660101+ 1660102 +1660103+1660104+1670101+ 1670102+1670103+ 1670108+1670109+ 1680100 + 1680200+1680300 +1680400+ 1680500+1680701+ 1680702+ 1680703+1680708+1680709 -1690100)</t>
    </r>
  </si>
  <si>
    <t xml:space="preserve">6. </t>
  </si>
  <si>
    <r>
      <rPr>
        <b/>
        <sz val="12"/>
        <rFont val="Arial"/>
        <family val="2"/>
        <charset val="238"/>
      </rPr>
      <t xml:space="preserve">Salariile angajaţilor </t>
    </r>
    <r>
      <rPr>
        <sz val="11"/>
        <rFont val="Arial"/>
        <family val="2"/>
        <charset val="238"/>
      </rPr>
      <t>(ct.4210000+4230000+4260000+4270100+  4270300+ 4280101)</t>
    </r>
  </si>
  <si>
    <t xml:space="preserve">7. </t>
  </si>
  <si>
    <r>
      <rPr>
        <b/>
        <sz val="12"/>
        <rFont val="Arial"/>
        <family val="2"/>
        <charset val="238"/>
      </rPr>
      <t xml:space="preserve">Alte drepturi cuvenite  altor categorii de persoane (pensii, indemnizaţii de şomaj, burse) </t>
    </r>
    <r>
      <rPr>
        <sz val="11"/>
        <rFont val="Arial"/>
        <family val="2"/>
        <charset val="238"/>
      </rPr>
      <t>(ct.4220100+4220200+4240000+4260000+4270200+ 4270300+ 4290000+ 4380000), din care:</t>
    </r>
  </si>
  <si>
    <t xml:space="preserve">Pensii, indemnizaţii de şomaj, burse </t>
  </si>
  <si>
    <t>73.1</t>
  </si>
  <si>
    <t xml:space="preserve">8. </t>
  </si>
  <si>
    <r>
      <rPr>
        <b/>
        <sz val="12"/>
        <rFont val="Arial"/>
        <family val="2"/>
        <charset val="238"/>
      </rPr>
      <t xml:space="preserve">Venituri în avans </t>
    </r>
    <r>
      <rPr>
        <sz val="11"/>
        <rFont val="Arial"/>
        <family val="2"/>
        <charset val="238"/>
      </rPr>
      <t>(ct.4720000)</t>
    </r>
  </si>
  <si>
    <t xml:space="preserve">9. </t>
  </si>
  <si>
    <r>
      <rPr>
        <b/>
        <sz val="12"/>
        <rFont val="Arial"/>
        <family val="2"/>
        <charset val="238"/>
      </rPr>
      <t xml:space="preserve">Provizioane                                                                        </t>
    </r>
    <r>
      <rPr>
        <sz val="11"/>
        <rFont val="Arial"/>
        <family val="2"/>
        <charset val="238"/>
      </rPr>
      <t xml:space="preserve">(ct.1510101+1510102+1510103+1510104+ 1510108) </t>
    </r>
  </si>
  <si>
    <t xml:space="preserve">10. </t>
  </si>
  <si>
    <t>TOTAL DATORII CURENTE (rd.60+62+65+70+71+72+73+74+75)</t>
  </si>
  <si>
    <t xml:space="preserve">11. </t>
  </si>
  <si>
    <t>TOTAL DATORII (rd.58+78)</t>
  </si>
  <si>
    <t xml:space="preserve">12. </t>
  </si>
  <si>
    <t>ACTIVE NETE = TOTAL ACTIVE  – TOTAL DATORII = CAPITALURI PROPRII                                                                             (rd.80= rd.46-79 = rd.90)</t>
  </si>
  <si>
    <t>C.</t>
  </si>
  <si>
    <t>CAPITALURI PROPRII</t>
  </si>
  <si>
    <r>
      <rPr>
        <b/>
        <sz val="12"/>
        <rFont val="Arial"/>
        <family val="2"/>
        <charset val="238"/>
      </rPr>
      <t xml:space="preserve">Rezerve, fonduri </t>
    </r>
    <r>
      <rPr>
        <sz val="11"/>
        <rFont val="Arial"/>
        <family val="2"/>
        <charset val="238"/>
      </rPr>
      <t>(ct.1000000+1010000+1020000+1030000+1040000+ 1050100+ 1050200+ 1050300+1050400+1050500+ 1060000+ 1320000+ 1330000+</t>
    </r>
    <r>
      <rPr>
        <b/>
        <sz val="11"/>
        <rFont val="Arial"/>
        <family val="2"/>
        <charset val="238"/>
      </rPr>
      <t xml:space="preserve">1390100)  </t>
    </r>
  </si>
  <si>
    <r>
      <rPr>
        <b/>
        <sz val="12"/>
        <rFont val="Arial"/>
        <family val="2"/>
        <charset val="238"/>
      </rP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</si>
  <si>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r>
      <rPr>
        <b/>
        <sz val="12"/>
        <rFont val="Arial"/>
        <family val="2"/>
        <charset val="238"/>
      </rP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</si>
  <si>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r>
      <rPr>
        <b/>
        <sz val="12"/>
        <rFont val="Arial"/>
        <family val="2"/>
        <charset val="238"/>
      </rP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</si>
  <si>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r>
      <rPr>
        <b/>
        <sz val="12"/>
        <rFont val="Arial"/>
        <family val="2"/>
        <charset val="238"/>
      </rP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</si>
  <si>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</si>
  <si>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</si>
  <si>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</si>
  <si>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Conducătorul instituţiei</t>
  </si>
  <si>
    <t>Conducătorul compartimentului</t>
  </si>
  <si>
    <t>financiar - contabil</t>
  </si>
  <si>
    <t>Sold la începutul anului</t>
  </si>
  <si>
    <t>Sold la sfârşitul perioadei</t>
  </si>
  <si>
    <t>AGENȚIA NAȚIONALĂ PENTRU LOCUINȚE</t>
  </si>
  <si>
    <t xml:space="preserve">                                                                    BILANȚ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</si>
</sst>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&quot; (&quot;#,##0.00\);\-#\ ;@\ "/>
  </numFmts>
  <fonts count="13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rgb="FF111111"/>
      <name val="Arial"/>
      <family val="2"/>
      <charset val="238"/>
    </font>
    <font>
      <sz val="11"/>
      <color rgb="FF111111"/>
      <name val="Arial"/>
      <family val="2"/>
      <charset val="238"/>
    </font>
    <font>
      <sz val="11"/>
      <color rgb="FF1C1C1C"/>
      <name val="Arial"/>
      <family val="2"/>
      <charset val="238"/>
    </font>
    <font>
      <sz val="12"/>
      <color rgb="FF1C1C1C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 indent="15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top" wrapText="1"/>
    </xf>
    <xf numFmtId="164" fontId="3" fillId="0" borderId="1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abSelected="1" zoomScaleNormal="100" workbookViewId="0">
      <selection activeCell="J9" sqref="J9"/>
    </sheetView>
  </sheetViews>
  <sheetFormatPr defaultRowHeight="14.25" x14ac:dyDescent="0.2"/>
  <cols>
    <col min="1" max="1" width="5.28515625" style="1"/>
    <col min="2" max="2" width="53.28515625" style="2" customWidth="1"/>
    <col min="3" max="3" width="6.42578125" style="2"/>
    <col min="4" max="4" width="20" style="3" customWidth="1"/>
    <col min="5" max="5" width="21.140625" style="3" customWidth="1"/>
    <col min="6" max="256" width="9.140625" style="3"/>
    <col min="257" max="1025" width="11.5703125"/>
  </cols>
  <sheetData>
    <row r="1" spans="1:7" ht="15" x14ac:dyDescent="0.2">
      <c r="A1" s="53" t="s">
        <v>134</v>
      </c>
      <c r="B1" s="53"/>
      <c r="E1" s="50" t="s">
        <v>0</v>
      </c>
      <c r="G1" s="4"/>
    </row>
    <row r="2" spans="1:7" ht="15.75" x14ac:dyDescent="0.25">
      <c r="A2" s="5" t="s">
        <v>1</v>
      </c>
      <c r="B2" s="6" t="s">
        <v>135</v>
      </c>
      <c r="C2" s="6"/>
      <c r="D2" s="7"/>
      <c r="E2" s="7" t="s">
        <v>2</v>
      </c>
    </row>
    <row r="3" spans="1:7" ht="15.75" customHeight="1" x14ac:dyDescent="0.25">
      <c r="A3" s="52" t="s">
        <v>3</v>
      </c>
      <c r="B3" s="52"/>
      <c r="C3" s="52"/>
      <c r="D3" s="52"/>
      <c r="E3" s="52"/>
    </row>
    <row r="4" spans="1:7" ht="16.5" thickBot="1" x14ac:dyDescent="0.3">
      <c r="B4" s="8" t="s">
        <v>4</v>
      </c>
      <c r="C4" s="9"/>
      <c r="D4" s="7"/>
      <c r="E4" s="10" t="s">
        <v>5</v>
      </c>
    </row>
    <row r="5" spans="1:7" ht="44.1" customHeight="1" thickTop="1" x14ac:dyDescent="0.2">
      <c r="A5" s="11" t="s">
        <v>6</v>
      </c>
      <c r="B5" s="31" t="s">
        <v>7</v>
      </c>
      <c r="C5" s="37" t="s">
        <v>8</v>
      </c>
      <c r="D5" s="38" t="s">
        <v>132</v>
      </c>
      <c r="E5" s="39" t="s">
        <v>133</v>
      </c>
    </row>
    <row r="6" spans="1:7" ht="17.25" customHeight="1" x14ac:dyDescent="0.2">
      <c r="A6" s="12" t="s">
        <v>9</v>
      </c>
      <c r="B6" s="32" t="s">
        <v>10</v>
      </c>
      <c r="C6" s="40" t="s">
        <v>11</v>
      </c>
      <c r="D6" s="13">
        <v>1</v>
      </c>
      <c r="E6" s="41">
        <v>2</v>
      </c>
    </row>
    <row r="7" spans="1:7" ht="19.5" customHeight="1" x14ac:dyDescent="0.2">
      <c r="A7" s="14" t="s">
        <v>9</v>
      </c>
      <c r="B7" s="33" t="s">
        <v>12</v>
      </c>
      <c r="C7" s="42" t="s">
        <v>13</v>
      </c>
      <c r="D7" s="15" t="s">
        <v>14</v>
      </c>
      <c r="E7" s="43" t="s">
        <v>14</v>
      </c>
    </row>
    <row r="8" spans="1:7" ht="21" customHeight="1" x14ac:dyDescent="0.2">
      <c r="A8" s="14"/>
      <c r="B8" s="33" t="s">
        <v>15</v>
      </c>
      <c r="C8" s="42" t="s">
        <v>16</v>
      </c>
      <c r="D8" s="15" t="s">
        <v>14</v>
      </c>
      <c r="E8" s="43" t="s">
        <v>14</v>
      </c>
    </row>
    <row r="9" spans="1:7" ht="60.75" customHeight="1" x14ac:dyDescent="0.2">
      <c r="A9" s="14" t="s">
        <v>17</v>
      </c>
      <c r="B9" s="33" t="s">
        <v>18</v>
      </c>
      <c r="C9" s="42" t="s">
        <v>19</v>
      </c>
      <c r="D9" s="16">
        <v>14725</v>
      </c>
      <c r="E9" s="44">
        <v>6510</v>
      </c>
    </row>
    <row r="10" spans="1:7" ht="79.5" customHeight="1" x14ac:dyDescent="0.2">
      <c r="A10" s="14" t="s">
        <v>20</v>
      </c>
      <c r="B10" s="33" t="s">
        <v>21</v>
      </c>
      <c r="C10" s="42" t="s">
        <v>22</v>
      </c>
      <c r="D10" s="16">
        <v>2325410</v>
      </c>
      <c r="E10" s="44">
        <v>1076843</v>
      </c>
    </row>
    <row r="11" spans="1:7" ht="46.5" customHeight="1" x14ac:dyDescent="0.2">
      <c r="A11" s="14" t="s">
        <v>23</v>
      </c>
      <c r="B11" s="33" t="s">
        <v>24</v>
      </c>
      <c r="C11" s="42" t="s">
        <v>25</v>
      </c>
      <c r="D11" s="16">
        <v>390970728</v>
      </c>
      <c r="E11" s="44">
        <v>342993004</v>
      </c>
    </row>
    <row r="12" spans="1:7" ht="32.25" customHeight="1" x14ac:dyDescent="0.2">
      <c r="A12" s="14" t="s">
        <v>26</v>
      </c>
      <c r="B12" s="33" t="s">
        <v>27</v>
      </c>
      <c r="C12" s="42" t="s">
        <v>28</v>
      </c>
      <c r="D12" s="16"/>
      <c r="E12" s="44"/>
    </row>
    <row r="13" spans="1:7" ht="76.5" customHeight="1" x14ac:dyDescent="0.2">
      <c r="A13" s="14" t="s">
        <v>29</v>
      </c>
      <c r="B13" s="33" t="s">
        <v>30</v>
      </c>
      <c r="C13" s="42" t="s">
        <v>31</v>
      </c>
      <c r="D13" s="16">
        <v>36743618</v>
      </c>
      <c r="E13" s="44">
        <v>29651356</v>
      </c>
    </row>
    <row r="14" spans="1:7" ht="47.25" customHeight="1" x14ac:dyDescent="0.2">
      <c r="A14" s="14"/>
      <c r="B14" s="34" t="s">
        <v>32</v>
      </c>
      <c r="C14" s="42" t="s">
        <v>33</v>
      </c>
      <c r="D14" s="16"/>
      <c r="E14" s="44"/>
    </row>
    <row r="15" spans="1:7" ht="62.25" customHeight="1" x14ac:dyDescent="0.2">
      <c r="A15" s="14" t="s">
        <v>34</v>
      </c>
      <c r="B15" s="33" t="s">
        <v>35</v>
      </c>
      <c r="C15" s="42" t="s">
        <v>36</v>
      </c>
      <c r="D15" s="16">
        <v>43978489</v>
      </c>
      <c r="E15" s="44">
        <f>E16</f>
        <v>35439507</v>
      </c>
    </row>
    <row r="16" spans="1:7" ht="63" customHeight="1" x14ac:dyDescent="0.2">
      <c r="A16" s="14"/>
      <c r="B16" s="34" t="s">
        <v>37</v>
      </c>
      <c r="C16" s="42" t="s">
        <v>38</v>
      </c>
      <c r="D16" s="16">
        <f>D15</f>
        <v>43978489</v>
      </c>
      <c r="E16" s="44">
        <v>35439507</v>
      </c>
    </row>
    <row r="17" spans="1:5" ht="35.25" customHeight="1" x14ac:dyDescent="0.2">
      <c r="A17" s="14" t="s">
        <v>39</v>
      </c>
      <c r="B17" s="33" t="s">
        <v>40</v>
      </c>
      <c r="C17" s="42" t="s">
        <v>41</v>
      </c>
      <c r="D17" s="16">
        <f>D9+D10+D11+D13+D15</f>
        <v>474032970</v>
      </c>
      <c r="E17" s="44">
        <f>E9+E10+E11+E13+E15</f>
        <v>409167220</v>
      </c>
    </row>
    <row r="18" spans="1:5" ht="21.75" customHeight="1" x14ac:dyDescent="0.2">
      <c r="A18" s="14"/>
      <c r="B18" s="33" t="s">
        <v>42</v>
      </c>
      <c r="C18" s="42" t="s">
        <v>43</v>
      </c>
      <c r="D18" s="16" t="s">
        <v>44</v>
      </c>
      <c r="E18" s="44" t="s">
        <v>44</v>
      </c>
    </row>
    <row r="19" spans="1:5" ht="176.25" customHeight="1" x14ac:dyDescent="0.2">
      <c r="A19" s="14" t="s">
        <v>17</v>
      </c>
      <c r="B19" s="33" t="s">
        <v>45</v>
      </c>
      <c r="C19" s="42" t="s">
        <v>46</v>
      </c>
      <c r="D19" s="16">
        <v>1064947</v>
      </c>
      <c r="E19" s="44">
        <v>1064778</v>
      </c>
    </row>
    <row r="20" spans="1:5" ht="33.75" customHeight="1" x14ac:dyDescent="0.2">
      <c r="A20" s="17" t="s">
        <v>20</v>
      </c>
      <c r="B20" s="33" t="s">
        <v>47</v>
      </c>
      <c r="C20" s="45">
        <v>20</v>
      </c>
      <c r="D20" s="16" t="s">
        <v>44</v>
      </c>
      <c r="E20" s="44" t="s">
        <v>44</v>
      </c>
    </row>
    <row r="21" spans="1:5" ht="121.5" customHeight="1" x14ac:dyDescent="0.2">
      <c r="A21" s="17"/>
      <c r="B21" s="35" t="s">
        <v>48</v>
      </c>
      <c r="C21" s="45">
        <v>21</v>
      </c>
      <c r="D21" s="16">
        <v>591336</v>
      </c>
      <c r="E21" s="44">
        <f>597040+628</f>
        <v>597668</v>
      </c>
    </row>
    <row r="22" spans="1:5" ht="35.25" customHeight="1" x14ac:dyDescent="0.2">
      <c r="A22" s="17"/>
      <c r="B22" s="33" t="s">
        <v>49</v>
      </c>
      <c r="C22" s="45">
        <v>21.1</v>
      </c>
      <c r="D22" s="16"/>
      <c r="E22" s="44"/>
    </row>
    <row r="23" spans="1:5" ht="62.25" customHeight="1" x14ac:dyDescent="0.2">
      <c r="A23" s="17"/>
      <c r="B23" s="33" t="s">
        <v>50</v>
      </c>
      <c r="C23" s="45">
        <v>22</v>
      </c>
      <c r="D23" s="16">
        <f>D21</f>
        <v>591336</v>
      </c>
      <c r="E23" s="44">
        <f>E21</f>
        <v>597668</v>
      </c>
    </row>
    <row r="24" spans="1:5" ht="35.25" customHeight="1" x14ac:dyDescent="0.2">
      <c r="A24" s="17"/>
      <c r="B24" s="34" t="s">
        <v>51</v>
      </c>
      <c r="C24" s="42" t="s">
        <v>52</v>
      </c>
      <c r="D24" s="16" t="s">
        <v>53</v>
      </c>
      <c r="E24" s="44" t="s">
        <v>53</v>
      </c>
    </row>
    <row r="25" spans="1:5" ht="119.25" customHeight="1" x14ac:dyDescent="0.2">
      <c r="A25" s="17"/>
      <c r="B25" s="33" t="s">
        <v>54</v>
      </c>
      <c r="C25" s="45">
        <v>23</v>
      </c>
      <c r="D25" s="16">
        <v>0</v>
      </c>
      <c r="E25" s="44">
        <v>0</v>
      </c>
    </row>
    <row r="26" spans="1:5" ht="46.5" customHeight="1" x14ac:dyDescent="0.2">
      <c r="A26" s="17"/>
      <c r="B26" s="34" t="s">
        <v>55</v>
      </c>
      <c r="C26" s="45">
        <v>24</v>
      </c>
      <c r="D26" s="16"/>
      <c r="E26" s="44"/>
    </row>
    <row r="27" spans="1:5" ht="163.5" customHeight="1" x14ac:dyDescent="0.2">
      <c r="A27" s="17"/>
      <c r="B27" s="33" t="s">
        <v>56</v>
      </c>
      <c r="C27" s="45">
        <v>25</v>
      </c>
      <c r="D27" s="16"/>
      <c r="E27" s="44"/>
    </row>
    <row r="28" spans="1:5" ht="51" customHeight="1" x14ac:dyDescent="0.2">
      <c r="A28" s="17"/>
      <c r="B28" s="34" t="s">
        <v>57</v>
      </c>
      <c r="C28" s="45">
        <v>26</v>
      </c>
      <c r="D28" s="16"/>
      <c r="E28" s="44"/>
    </row>
    <row r="29" spans="1:5" ht="105.75" customHeight="1" x14ac:dyDescent="0.2">
      <c r="A29" s="17"/>
      <c r="B29" s="33" t="s">
        <v>58</v>
      </c>
      <c r="C29" s="45">
        <v>27</v>
      </c>
      <c r="D29" s="16"/>
      <c r="E29" s="44"/>
    </row>
    <row r="30" spans="1:5" ht="20.25" customHeight="1" x14ac:dyDescent="0.2">
      <c r="A30" s="17"/>
      <c r="B30" s="33" t="s">
        <v>59</v>
      </c>
      <c r="C30" s="45">
        <v>30</v>
      </c>
      <c r="D30" s="16">
        <f>D21+D25+D27+D29</f>
        <v>591336</v>
      </c>
      <c r="E30" s="44">
        <f>E21+E25+E27+E29</f>
        <v>597668</v>
      </c>
    </row>
    <row r="31" spans="1:5" ht="21.75" customHeight="1" x14ac:dyDescent="0.2">
      <c r="A31" s="17" t="s">
        <v>23</v>
      </c>
      <c r="B31" s="33" t="s">
        <v>60</v>
      </c>
      <c r="C31" s="45">
        <v>31</v>
      </c>
      <c r="D31" s="16"/>
      <c r="E31" s="44"/>
    </row>
    <row r="32" spans="1:5" ht="21" customHeight="1" x14ac:dyDescent="0.2">
      <c r="A32" s="17" t="s">
        <v>26</v>
      </c>
      <c r="B32" s="33" t="s">
        <v>61</v>
      </c>
      <c r="C32" s="45">
        <v>32</v>
      </c>
      <c r="D32" s="16" t="s">
        <v>44</v>
      </c>
      <c r="E32" s="44" t="s">
        <v>44</v>
      </c>
    </row>
    <row r="33" spans="1:5" ht="178.5" customHeight="1" x14ac:dyDescent="0.2">
      <c r="A33" s="17"/>
      <c r="B33" s="33" t="s">
        <v>62</v>
      </c>
      <c r="C33" s="45">
        <v>33</v>
      </c>
      <c r="D33" s="16">
        <v>107189526</v>
      </c>
      <c r="E33" s="44">
        <f>77696464</f>
        <v>77696464</v>
      </c>
    </row>
    <row r="34" spans="1:5" ht="34.35" customHeight="1" x14ac:dyDescent="0.2">
      <c r="A34" s="17"/>
      <c r="B34" s="34" t="s">
        <v>63</v>
      </c>
      <c r="C34" s="42" t="s">
        <v>64</v>
      </c>
      <c r="D34" s="16">
        <v>0</v>
      </c>
      <c r="E34" s="44">
        <v>0</v>
      </c>
    </row>
    <row r="35" spans="1:5" ht="21.75" customHeight="1" x14ac:dyDescent="0.2">
      <c r="A35" s="17"/>
      <c r="B35" s="33" t="s">
        <v>65</v>
      </c>
      <c r="C35" s="45">
        <v>34</v>
      </c>
      <c r="D35" s="16" t="s">
        <v>44</v>
      </c>
      <c r="E35" s="44" t="s">
        <v>44</v>
      </c>
    </row>
    <row r="36" spans="1:5" s="18" customFormat="1" ht="123.75" customHeight="1" x14ac:dyDescent="0.2">
      <c r="A36" s="17"/>
      <c r="B36" s="33" t="s">
        <v>66</v>
      </c>
      <c r="C36" s="45">
        <v>35</v>
      </c>
      <c r="D36" s="16">
        <v>127225128</v>
      </c>
      <c r="E36" s="44">
        <f>200340303-77696463+982</f>
        <v>122644822</v>
      </c>
    </row>
    <row r="37" spans="1:5" s="18" customFormat="1" ht="33.75" customHeight="1" x14ac:dyDescent="0.2">
      <c r="A37" s="17"/>
      <c r="B37" s="34" t="s">
        <v>67</v>
      </c>
      <c r="C37" s="45" t="s">
        <v>68</v>
      </c>
      <c r="D37" s="16"/>
      <c r="E37" s="44"/>
    </row>
    <row r="38" spans="1:5" s="18" customFormat="1" ht="18.75" customHeight="1" x14ac:dyDescent="0.2">
      <c r="A38" s="17"/>
      <c r="B38" s="33" t="s">
        <v>65</v>
      </c>
      <c r="C38" s="45">
        <v>36</v>
      </c>
      <c r="D38" s="16" t="s">
        <v>69</v>
      </c>
      <c r="E38" s="44" t="s">
        <v>69</v>
      </c>
    </row>
    <row r="39" spans="1:5" ht="34.5" customHeight="1" x14ac:dyDescent="0.2">
      <c r="A39" s="17"/>
      <c r="B39" s="33" t="s">
        <v>70</v>
      </c>
      <c r="C39" s="45">
        <v>40</v>
      </c>
      <c r="D39" s="16">
        <f>D34+D36+D33</f>
        <v>234414654</v>
      </c>
      <c r="E39" s="44">
        <f>E34+E36+E33</f>
        <v>200341286</v>
      </c>
    </row>
    <row r="40" spans="1:5" ht="63" customHeight="1" x14ac:dyDescent="0.2">
      <c r="A40" s="17" t="s">
        <v>29</v>
      </c>
      <c r="B40" s="33" t="s">
        <v>71</v>
      </c>
      <c r="C40" s="45">
        <v>41</v>
      </c>
      <c r="D40" s="16"/>
      <c r="E40" s="44"/>
    </row>
    <row r="41" spans="1:5" ht="19.5" customHeight="1" x14ac:dyDescent="0.2">
      <c r="A41" s="17"/>
      <c r="B41" s="34" t="s">
        <v>72</v>
      </c>
      <c r="C41" s="45" t="s">
        <v>73</v>
      </c>
      <c r="D41" s="16"/>
      <c r="E41" s="44"/>
    </row>
    <row r="42" spans="1:5" ht="20.25" customHeight="1" x14ac:dyDescent="0.2">
      <c r="A42" s="17" t="s">
        <v>34</v>
      </c>
      <c r="B42" s="33" t="s">
        <v>74</v>
      </c>
      <c r="C42" s="45">
        <v>42</v>
      </c>
      <c r="D42" s="16"/>
      <c r="E42" s="44"/>
    </row>
    <row r="43" spans="1:5" ht="33" customHeight="1" x14ac:dyDescent="0.2">
      <c r="A43" s="17" t="s">
        <v>39</v>
      </c>
      <c r="B43" s="33" t="s">
        <v>75</v>
      </c>
      <c r="C43" s="45">
        <v>45</v>
      </c>
      <c r="D43" s="16">
        <f>D19+D30+D39</f>
        <v>236070937</v>
      </c>
      <c r="E43" s="44">
        <f>E19+E30+E39</f>
        <v>202003732</v>
      </c>
    </row>
    <row r="44" spans="1:5" ht="17.25" customHeight="1" x14ac:dyDescent="0.2">
      <c r="A44" s="17" t="s">
        <v>76</v>
      </c>
      <c r="B44" s="33" t="s">
        <v>77</v>
      </c>
      <c r="C44" s="45">
        <v>46</v>
      </c>
      <c r="D44" s="16">
        <f>D43+D17</f>
        <v>710103907</v>
      </c>
      <c r="E44" s="44">
        <f>E43+E17</f>
        <v>611170952</v>
      </c>
    </row>
    <row r="45" spans="1:5" ht="18.75" customHeight="1" x14ac:dyDescent="0.2">
      <c r="A45" s="17" t="s">
        <v>10</v>
      </c>
      <c r="B45" s="33" t="s">
        <v>78</v>
      </c>
      <c r="C45" s="45">
        <v>50</v>
      </c>
      <c r="D45" s="16" t="s">
        <v>44</v>
      </c>
      <c r="E45" s="44" t="s">
        <v>44</v>
      </c>
    </row>
    <row r="46" spans="1:5" ht="33" customHeight="1" x14ac:dyDescent="0.2">
      <c r="A46" s="17"/>
      <c r="B46" s="33" t="s">
        <v>79</v>
      </c>
      <c r="C46" s="45">
        <v>51</v>
      </c>
      <c r="D46" s="16" t="s">
        <v>44</v>
      </c>
      <c r="E46" s="44" t="s">
        <v>44</v>
      </c>
    </row>
    <row r="47" spans="1:5" ht="63" customHeight="1" x14ac:dyDescent="0.2">
      <c r="A47" s="17" t="s">
        <v>17</v>
      </c>
      <c r="B47" s="33" t="s">
        <v>80</v>
      </c>
      <c r="C47" s="45">
        <v>52</v>
      </c>
      <c r="D47" s="16">
        <v>31015774</v>
      </c>
      <c r="E47" s="44">
        <v>27926485</v>
      </c>
    </row>
    <row r="48" spans="1:5" ht="47.25" customHeight="1" x14ac:dyDescent="0.2">
      <c r="A48" s="17"/>
      <c r="B48" s="34" t="s">
        <v>81</v>
      </c>
      <c r="C48" s="45">
        <v>53</v>
      </c>
      <c r="D48" s="16">
        <f>D47</f>
        <v>31015774</v>
      </c>
      <c r="E48" s="44">
        <f>E47</f>
        <v>27926485</v>
      </c>
    </row>
    <row r="49" spans="1:5" ht="62.25" customHeight="1" x14ac:dyDescent="0.2">
      <c r="A49" s="17" t="s">
        <v>82</v>
      </c>
      <c r="B49" s="33" t="s">
        <v>83</v>
      </c>
      <c r="C49" s="45">
        <v>54</v>
      </c>
      <c r="D49" s="16"/>
      <c r="E49" s="44"/>
    </row>
    <row r="50" spans="1:5" ht="35.25" customHeight="1" x14ac:dyDescent="0.2">
      <c r="A50" s="17" t="s">
        <v>23</v>
      </c>
      <c r="B50" s="33" t="s">
        <v>84</v>
      </c>
      <c r="C50" s="45">
        <v>55</v>
      </c>
      <c r="D50" s="16">
        <v>38244</v>
      </c>
      <c r="E50" s="44">
        <v>29216</v>
      </c>
    </row>
    <row r="51" spans="1:5" ht="21" customHeight="1" x14ac:dyDescent="0.2">
      <c r="A51" s="17"/>
      <c r="B51" s="33" t="s">
        <v>85</v>
      </c>
      <c r="C51" s="45">
        <v>58</v>
      </c>
      <c r="D51" s="16">
        <f>D47+D49+D50</f>
        <v>31054018</v>
      </c>
      <c r="E51" s="44">
        <f>E47+E49+E50</f>
        <v>27955701</v>
      </c>
    </row>
    <row r="52" spans="1:5" ht="33.75" customHeight="1" x14ac:dyDescent="0.2">
      <c r="A52" s="17"/>
      <c r="B52" s="33" t="s">
        <v>86</v>
      </c>
      <c r="C52" s="45">
        <v>59</v>
      </c>
      <c r="D52" s="16" t="s">
        <v>44</v>
      </c>
      <c r="E52" s="44" t="s">
        <v>44</v>
      </c>
    </row>
    <row r="53" spans="1:5" ht="88.5" customHeight="1" x14ac:dyDescent="0.2">
      <c r="A53" s="17" t="s">
        <v>17</v>
      </c>
      <c r="B53" s="33" t="s">
        <v>87</v>
      </c>
      <c r="C53" s="45">
        <v>60</v>
      </c>
      <c r="D53" s="16">
        <v>3736516</v>
      </c>
      <c r="E53" s="44">
        <f>97693+100585+932034+253028</f>
        <v>1383340</v>
      </c>
    </row>
    <row r="54" spans="1:5" ht="48.75" customHeight="1" x14ac:dyDescent="0.2">
      <c r="A54" s="17"/>
      <c r="B54" s="34" t="s">
        <v>88</v>
      </c>
      <c r="C54" s="45">
        <v>61</v>
      </c>
      <c r="D54" s="16">
        <f>D53</f>
        <v>3736516</v>
      </c>
      <c r="E54" s="44">
        <f>SUM(E53)</f>
        <v>1383340</v>
      </c>
    </row>
    <row r="55" spans="1:5" ht="21.75" customHeight="1" x14ac:dyDescent="0.2">
      <c r="A55" s="17"/>
      <c r="B55" s="34" t="s">
        <v>89</v>
      </c>
      <c r="C55" s="45" t="s">
        <v>90</v>
      </c>
      <c r="D55" s="16" t="s">
        <v>14</v>
      </c>
      <c r="E55" s="44" t="s">
        <v>14</v>
      </c>
    </row>
    <row r="56" spans="1:5" ht="105.75" customHeight="1" x14ac:dyDescent="0.2">
      <c r="A56" s="17" t="s">
        <v>82</v>
      </c>
      <c r="B56" s="33" t="s">
        <v>91</v>
      </c>
      <c r="C56" s="45">
        <v>62</v>
      </c>
      <c r="D56" s="16">
        <v>874042</v>
      </c>
      <c r="E56" s="44">
        <f>137980+73115+36533+38210+1117+3412+3414+281+103783+4400+451225</f>
        <v>853470</v>
      </c>
    </row>
    <row r="57" spans="1:5" ht="22.5" customHeight="1" x14ac:dyDescent="0.2">
      <c r="A57" s="17"/>
      <c r="B57" s="34" t="s">
        <v>92</v>
      </c>
      <c r="C57" s="45">
        <v>63</v>
      </c>
      <c r="D57" s="16" t="s">
        <v>44</v>
      </c>
      <c r="E57" s="44" t="s">
        <v>44</v>
      </c>
    </row>
    <row r="58" spans="1:5" ht="48.75" customHeight="1" x14ac:dyDescent="0.2">
      <c r="A58" s="17"/>
      <c r="B58" s="34" t="s">
        <v>93</v>
      </c>
      <c r="C58" s="45" t="s">
        <v>94</v>
      </c>
      <c r="D58" s="16">
        <v>284877</v>
      </c>
      <c r="E58" s="44">
        <f>137980+73115+36533+38210+1117+3412+3414</f>
        <v>293781</v>
      </c>
    </row>
    <row r="59" spans="1:5" ht="47.25" customHeight="1" x14ac:dyDescent="0.2">
      <c r="A59" s="17"/>
      <c r="B59" s="34" t="s">
        <v>95</v>
      </c>
      <c r="C59" s="45">
        <v>64</v>
      </c>
      <c r="D59" s="16"/>
      <c r="E59" s="44"/>
    </row>
    <row r="60" spans="1:5" ht="163.5" customHeight="1" x14ac:dyDescent="0.2">
      <c r="A60" s="17" t="s">
        <v>96</v>
      </c>
      <c r="B60" s="33" t="s">
        <v>97</v>
      </c>
      <c r="C60" s="45">
        <v>65</v>
      </c>
      <c r="D60" s="16"/>
      <c r="E60" s="44"/>
    </row>
    <row r="61" spans="1:5" ht="62.25" customHeight="1" x14ac:dyDescent="0.2">
      <c r="A61" s="17"/>
      <c r="B61" s="34" t="s">
        <v>98</v>
      </c>
      <c r="C61" s="45">
        <v>66</v>
      </c>
      <c r="D61" s="16"/>
      <c r="E61" s="44"/>
    </row>
    <row r="62" spans="1:5" ht="91.5" customHeight="1" x14ac:dyDescent="0.2">
      <c r="A62" s="17" t="s">
        <v>99</v>
      </c>
      <c r="B62" s="33" t="s">
        <v>100</v>
      </c>
      <c r="C62" s="45">
        <v>70</v>
      </c>
      <c r="D62" s="16"/>
      <c r="E62" s="44"/>
    </row>
    <row r="63" spans="1:5" ht="106.5" customHeight="1" x14ac:dyDescent="0.2">
      <c r="A63" s="17" t="s">
        <v>101</v>
      </c>
      <c r="B63" s="33" t="s">
        <v>102</v>
      </c>
      <c r="C63" s="45">
        <v>71</v>
      </c>
      <c r="D63" s="16"/>
      <c r="E63" s="44"/>
    </row>
    <row r="64" spans="1:5" ht="45" customHeight="1" x14ac:dyDescent="0.2">
      <c r="A64" s="17" t="s">
        <v>103</v>
      </c>
      <c r="B64" s="33" t="s">
        <v>104</v>
      </c>
      <c r="C64" s="45">
        <v>72</v>
      </c>
      <c r="D64" s="16">
        <v>518773</v>
      </c>
      <c r="E64" s="44">
        <f>481054+5660+988</f>
        <v>487702</v>
      </c>
    </row>
    <row r="65" spans="1:5" ht="62.25" customHeight="1" x14ac:dyDescent="0.2">
      <c r="A65" s="17" t="s">
        <v>105</v>
      </c>
      <c r="B65" s="33" t="s">
        <v>106</v>
      </c>
      <c r="C65" s="45">
        <v>73</v>
      </c>
      <c r="D65" s="16"/>
      <c r="E65" s="44"/>
    </row>
    <row r="66" spans="1:5" s="19" customFormat="1" ht="25.5" customHeight="1" x14ac:dyDescent="0.2">
      <c r="A66" s="17"/>
      <c r="B66" s="33" t="s">
        <v>107</v>
      </c>
      <c r="C66" s="45" t="s">
        <v>108</v>
      </c>
      <c r="D66" s="16" t="s">
        <v>44</v>
      </c>
      <c r="E66" s="44" t="s">
        <v>44</v>
      </c>
    </row>
    <row r="67" spans="1:5" ht="21.75" customHeight="1" x14ac:dyDescent="0.2">
      <c r="A67" s="17" t="s">
        <v>109</v>
      </c>
      <c r="B67" s="33" t="s">
        <v>110</v>
      </c>
      <c r="C67" s="45">
        <v>74</v>
      </c>
      <c r="D67" s="16">
        <v>7440482</v>
      </c>
      <c r="E67" s="44">
        <v>4873145</v>
      </c>
    </row>
    <row r="68" spans="1:5" ht="35.25" customHeight="1" x14ac:dyDescent="0.2">
      <c r="A68" s="17" t="s">
        <v>111</v>
      </c>
      <c r="B68" s="33" t="s">
        <v>112</v>
      </c>
      <c r="C68" s="45">
        <v>75</v>
      </c>
      <c r="D68" s="16"/>
      <c r="E68" s="44"/>
    </row>
    <row r="69" spans="1:5" ht="35.25" customHeight="1" x14ac:dyDescent="0.2">
      <c r="A69" s="17" t="s">
        <v>113</v>
      </c>
      <c r="B69" s="33" t="s">
        <v>114</v>
      </c>
      <c r="C69" s="45">
        <v>78</v>
      </c>
      <c r="D69" s="16">
        <f>D53+D56+D64+D67+D68</f>
        <v>12569813</v>
      </c>
      <c r="E69" s="44">
        <f>E53+E56+E64+E67+E68</f>
        <v>7597657</v>
      </c>
    </row>
    <row r="70" spans="1:5" ht="21" customHeight="1" x14ac:dyDescent="0.2">
      <c r="A70" s="17" t="s">
        <v>115</v>
      </c>
      <c r="B70" s="33" t="s">
        <v>116</v>
      </c>
      <c r="C70" s="45">
        <v>79</v>
      </c>
      <c r="D70" s="16">
        <f>D69+D51</f>
        <v>43623831</v>
      </c>
      <c r="E70" s="44">
        <f>E69+E51</f>
        <v>35553358</v>
      </c>
    </row>
    <row r="71" spans="1:5" ht="51" customHeight="1" x14ac:dyDescent="0.2">
      <c r="A71" s="17" t="s">
        <v>117</v>
      </c>
      <c r="B71" s="33" t="s">
        <v>118</v>
      </c>
      <c r="C71" s="45">
        <v>80</v>
      </c>
      <c r="D71" s="16">
        <f>D44-D70</f>
        <v>666480076</v>
      </c>
      <c r="E71" s="44">
        <f>E44-E70</f>
        <v>575617594</v>
      </c>
    </row>
    <row r="72" spans="1:5" ht="22.5" customHeight="1" x14ac:dyDescent="0.2">
      <c r="A72" s="17" t="s">
        <v>119</v>
      </c>
      <c r="B72" s="33" t="s">
        <v>120</v>
      </c>
      <c r="C72" s="45">
        <v>83</v>
      </c>
      <c r="D72" s="16" t="s">
        <v>44</v>
      </c>
      <c r="E72" s="44" t="s">
        <v>44</v>
      </c>
    </row>
    <row r="73" spans="1:5" ht="62.25" customHeight="1" x14ac:dyDescent="0.2">
      <c r="A73" s="17" t="s">
        <v>17</v>
      </c>
      <c r="B73" s="33" t="s">
        <v>121</v>
      </c>
      <c r="C73" s="45">
        <v>84</v>
      </c>
      <c r="D73" s="16">
        <v>80590362</v>
      </c>
      <c r="E73" s="44">
        <f>75974079+4570972</f>
        <v>80545051</v>
      </c>
    </row>
    <row r="74" spans="1:5" s="18" customFormat="1" ht="32.25" customHeight="1" x14ac:dyDescent="0.2">
      <c r="A74" s="17" t="s">
        <v>82</v>
      </c>
      <c r="B74" s="33" t="s">
        <v>122</v>
      </c>
      <c r="C74" s="45">
        <v>85</v>
      </c>
      <c r="D74" s="16">
        <v>455932702</v>
      </c>
      <c r="E74" s="44">
        <v>388062062</v>
      </c>
    </row>
    <row r="75" spans="1:5" ht="34.5" customHeight="1" x14ac:dyDescent="0.2">
      <c r="A75" s="17" t="s">
        <v>96</v>
      </c>
      <c r="B75" s="33" t="s">
        <v>123</v>
      </c>
      <c r="C75" s="45">
        <v>86</v>
      </c>
      <c r="D75" s="16"/>
      <c r="E75" s="44"/>
    </row>
    <row r="76" spans="1:5" ht="33" customHeight="1" x14ac:dyDescent="0.2">
      <c r="A76" s="17" t="s">
        <v>99</v>
      </c>
      <c r="B76" s="33" t="s">
        <v>124</v>
      </c>
      <c r="C76" s="45">
        <v>87</v>
      </c>
      <c r="D76" s="16">
        <v>129957012</v>
      </c>
      <c r="E76" s="44">
        <v>107010481</v>
      </c>
    </row>
    <row r="77" spans="1:5" ht="37.5" customHeight="1" thickBot="1" x14ac:dyDescent="0.25">
      <c r="A77" s="20" t="s">
        <v>101</v>
      </c>
      <c r="B77" s="36" t="s">
        <v>125</v>
      </c>
      <c r="C77" s="46">
        <v>88</v>
      </c>
      <c r="D77" s="16"/>
      <c r="E77" s="44"/>
    </row>
    <row r="78" spans="1:5" ht="34.5" customHeight="1" thickTop="1" thickBot="1" x14ac:dyDescent="0.25">
      <c r="A78" s="21" t="s">
        <v>103</v>
      </c>
      <c r="B78" s="22" t="s">
        <v>126</v>
      </c>
      <c r="C78" s="47">
        <v>90</v>
      </c>
      <c r="D78" s="48">
        <f>D73+D74+D76</f>
        <v>666480076</v>
      </c>
      <c r="E78" s="49">
        <f>E73+E74+E76</f>
        <v>575617594</v>
      </c>
    </row>
    <row r="79" spans="1:5" ht="24.75" customHeight="1" thickTop="1" x14ac:dyDescent="0.2">
      <c r="A79" s="23"/>
      <c r="B79" s="24"/>
      <c r="C79" s="24"/>
      <c r="D79" s="25"/>
      <c r="E79" s="25"/>
    </row>
    <row r="80" spans="1:5" ht="34.5" customHeight="1" x14ac:dyDescent="0.2">
      <c r="A80" s="23"/>
      <c r="B80" s="26" t="s">
        <v>127</v>
      </c>
      <c r="C80" s="26"/>
      <c r="D80" s="25"/>
      <c r="E80" s="25"/>
    </row>
    <row r="81" spans="1:5" ht="21" customHeight="1" x14ac:dyDescent="0.2">
      <c r="A81" s="27"/>
      <c r="B81" s="28" t="s">
        <v>128</v>
      </c>
      <c r="C81" s="28"/>
      <c r="D81" s="7"/>
      <c r="E81" s="7"/>
    </row>
    <row r="82" spans="1:5" ht="21.75" customHeight="1" x14ac:dyDescent="0.2">
      <c r="A82" s="27"/>
      <c r="B82" s="29"/>
      <c r="C82" s="29"/>
      <c r="D82" s="7"/>
      <c r="E82" s="7"/>
    </row>
    <row r="83" spans="1:5" ht="19.5" customHeight="1" x14ac:dyDescent="0.25">
      <c r="A83" s="27"/>
      <c r="B83" s="30" t="s">
        <v>129</v>
      </c>
      <c r="C83" s="51" t="s">
        <v>130</v>
      </c>
      <c r="D83" s="51"/>
      <c r="E83" s="51"/>
    </row>
    <row r="84" spans="1:5" ht="14.25" customHeight="1" x14ac:dyDescent="0.25">
      <c r="A84" s="27"/>
      <c r="B84" s="30"/>
      <c r="C84" s="30"/>
      <c r="D84" s="51" t="s">
        <v>131</v>
      </c>
      <c r="E84" s="51"/>
    </row>
  </sheetData>
  <mergeCells count="4">
    <mergeCell ref="C83:E83"/>
    <mergeCell ref="D84:E84"/>
    <mergeCell ref="A3:E3"/>
    <mergeCell ref="A1:B1"/>
  </mergeCells>
  <pageMargins left="0.78749999999999998" right="0.78749999999999998" top="1.0249999999999999" bottom="1.0249999999999999" header="0.78749999999999998" footer="0.78749999999999998"/>
  <pageSetup paperSize="9" scale="82" orientation="portrait" useFirstPageNumber="1" horizontalDpi="300" verticalDpi="300" r:id="rId1"/>
  <headerFooter>
    <oddHeader>&amp;C&amp;A</oddHeader>
    <oddFooter>&amp;CPage &amp;P</oddFooter>
  </headerFooter>
  <ignoredErrors>
    <ignoredError sqref="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cp:lastPrinted>2017-03-15T08:21:44Z</cp:lastPrinted>
  <dcterms:created xsi:type="dcterms:W3CDTF">2017-03-15T09:35:03Z</dcterms:created>
  <dcterms:modified xsi:type="dcterms:W3CDTF">2017-03-15T09:27:35Z</dcterms:modified>
  <dc:language>ro-RO</dc:language>
</cp:coreProperties>
</file>